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FA4B3D03-928F-40F9-ADC9-0836626D7220}" xr6:coauthVersionLast="47" xr6:coauthVersionMax="47" xr10:uidLastSave="{00000000-0000-0000-0000-000000000000}"/>
  <bookViews>
    <workbookView xWindow="-110" yWindow="-110" windowWidth="19420" windowHeight="10420"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externalReferences>
    <externalReference r:id="rId11"/>
  </externalReference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26" i="1" l="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R1228" i="1"/>
  <c r="Q1228" i="1"/>
  <c r="P1228" i="1"/>
  <c r="O1228" i="1"/>
  <c r="N1228" i="1"/>
  <c r="M1228" i="1"/>
  <c r="L1228" i="1"/>
  <c r="K1228" i="1"/>
  <c r="J1228" i="1"/>
  <c r="B1228" i="1"/>
  <c r="A1228" i="1"/>
  <c r="V2" i="8"/>
  <c r="Q2" i="8"/>
  <c r="L2" i="8"/>
  <c r="M6" i="20"/>
  <c r="M7" i="20" s="1"/>
  <c r="D7" i="20"/>
  <c r="E7" i="20"/>
  <c r="E6" i="20"/>
  <c r="D6" i="20"/>
  <c r="B388" i="1" l="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K97" i="19"/>
  <c r="Q1223" i="1" s="1"/>
  <c r="K96" i="19"/>
  <c r="K95" i="19"/>
  <c r="Q1213" i="1" s="1"/>
  <c r="K94" i="19"/>
  <c r="K93" i="19"/>
  <c r="Q1203" i="1" s="1"/>
  <c r="K92" i="19"/>
  <c r="Q1198" i="1" s="1"/>
  <c r="K91" i="19"/>
  <c r="K90" i="19"/>
  <c r="Q1188" i="1" s="1"/>
  <c r="J97" i="19"/>
  <c r="J96" i="19"/>
  <c r="P1218" i="1" s="1"/>
  <c r="J95" i="19"/>
  <c r="P1213" i="1" s="1"/>
  <c r="J94" i="19"/>
  <c r="P1208" i="1" s="1"/>
  <c r="J93" i="19"/>
  <c r="P1203" i="1" s="1"/>
  <c r="J92" i="19"/>
  <c r="P1198" i="1" s="1"/>
  <c r="J91" i="19"/>
  <c r="P1193" i="1" s="1"/>
  <c r="J90" i="19"/>
  <c r="P1188" i="1" s="1"/>
  <c r="L87" i="19"/>
  <c r="R1175" i="1" s="1"/>
  <c r="K87" i="19"/>
  <c r="Q1175" i="1" s="1"/>
  <c r="J87" i="19"/>
  <c r="P1175" i="1" s="1"/>
  <c r="I87" i="19"/>
  <c r="H87" i="19"/>
  <c r="N1175" i="1" s="1"/>
  <c r="G87" i="19"/>
  <c r="M1175" i="1" s="1"/>
  <c r="F87" i="19"/>
  <c r="L1175" i="1" s="1"/>
  <c r="D87" i="19"/>
  <c r="J1175" i="1" s="1"/>
  <c r="L86" i="19"/>
  <c r="R1150" i="1" s="1"/>
  <c r="K86" i="19"/>
  <c r="Q1150" i="1" s="1"/>
  <c r="J86" i="19"/>
  <c r="P1150" i="1" s="1"/>
  <c r="I86" i="19"/>
  <c r="O1150" i="1" s="1"/>
  <c r="H86" i="19"/>
  <c r="N1150" i="1" s="1"/>
  <c r="G86" i="19"/>
  <c r="M1150" i="1" s="1"/>
  <c r="F86" i="19"/>
  <c r="L1150" i="1" s="1"/>
  <c r="D86" i="19"/>
  <c r="J1150" i="1" s="1"/>
  <c r="L85" i="19"/>
  <c r="R1139" i="1" s="1"/>
  <c r="K85" i="19"/>
  <c r="Q1139" i="1" s="1"/>
  <c r="J85" i="19"/>
  <c r="P1139" i="1" s="1"/>
  <c r="I85" i="19"/>
  <c r="O1139" i="1" s="1"/>
  <c r="H85" i="19"/>
  <c r="N1139" i="1" s="1"/>
  <c r="G85" i="19"/>
  <c r="M1139" i="1" s="1"/>
  <c r="F85" i="19"/>
  <c r="L1139" i="1" s="1"/>
  <c r="D85" i="19"/>
  <c r="J1139" i="1" s="1"/>
  <c r="L84" i="19"/>
  <c r="R1138" i="1" s="1"/>
  <c r="K84" i="19"/>
  <c r="Q1138" i="1" s="1"/>
  <c r="J84" i="19"/>
  <c r="P1138" i="1" s="1"/>
  <c r="I84" i="19"/>
  <c r="O1138" i="1" s="1"/>
  <c r="H84" i="19"/>
  <c r="N1138" i="1" s="1"/>
  <c r="G84" i="19"/>
  <c r="M1138" i="1" s="1"/>
  <c r="F84" i="19"/>
  <c r="L1138" i="1" s="1"/>
  <c r="D84" i="19"/>
  <c r="J1138" i="1" s="1"/>
  <c r="B84" i="19"/>
  <c r="B1138" i="1" s="1"/>
  <c r="B85" i="19"/>
  <c r="B1139" i="1" s="1"/>
  <c r="B86" i="19"/>
  <c r="B1150" i="1" s="1"/>
  <c r="B87" i="19"/>
  <c r="B1175" i="1" s="1"/>
  <c r="A85" i="19"/>
  <c r="A1139" i="1" s="1"/>
  <c r="A86" i="19"/>
  <c r="A1150" i="1" s="1"/>
  <c r="A87" i="19"/>
  <c r="A1175" i="1" s="1"/>
  <c r="A84" i="19"/>
  <c r="A1138" i="1" s="1"/>
  <c r="L81" i="19"/>
  <c r="R1124" i="1" s="1"/>
  <c r="K81" i="19"/>
  <c r="Q1124" i="1" s="1"/>
  <c r="J81" i="19"/>
  <c r="P1124" i="1" s="1"/>
  <c r="I81" i="19"/>
  <c r="O1124" i="1" s="1"/>
  <c r="H81" i="19"/>
  <c r="N1124" i="1" s="1"/>
  <c r="G81" i="19"/>
  <c r="M1124" i="1" s="1"/>
  <c r="F81" i="19"/>
  <c r="L1124" i="1" s="1"/>
  <c r="D81" i="19"/>
  <c r="J1124" i="1" s="1"/>
  <c r="L80" i="19"/>
  <c r="R1099" i="1" s="1"/>
  <c r="K80" i="19"/>
  <c r="Q1099" i="1" s="1"/>
  <c r="J80" i="19"/>
  <c r="P1099" i="1" s="1"/>
  <c r="I80" i="19"/>
  <c r="O1099" i="1" s="1"/>
  <c r="H80" i="19"/>
  <c r="N1099" i="1" s="1"/>
  <c r="G80" i="19"/>
  <c r="M1099" i="1" s="1"/>
  <c r="F80" i="19"/>
  <c r="L1099" i="1" s="1"/>
  <c r="D80" i="19"/>
  <c r="J1099" i="1" s="1"/>
  <c r="L79" i="19"/>
  <c r="R1088" i="1" s="1"/>
  <c r="K79" i="19"/>
  <c r="Q1088" i="1" s="1"/>
  <c r="J79" i="19"/>
  <c r="P1088" i="1" s="1"/>
  <c r="I79" i="19"/>
  <c r="O1088" i="1" s="1"/>
  <c r="H79" i="19"/>
  <c r="N1088" i="1" s="1"/>
  <c r="G79" i="19"/>
  <c r="M1088" i="1" s="1"/>
  <c r="F79" i="19"/>
  <c r="L1088" i="1" s="1"/>
  <c r="D79" i="19"/>
  <c r="J1088" i="1" s="1"/>
  <c r="L78" i="19"/>
  <c r="R1087" i="1" s="1"/>
  <c r="K78" i="19"/>
  <c r="Q1087" i="1" s="1"/>
  <c r="J78" i="19"/>
  <c r="P1087" i="1" s="1"/>
  <c r="I78" i="19"/>
  <c r="O1087" i="1" s="1"/>
  <c r="H78" i="19"/>
  <c r="N1087" i="1" s="1"/>
  <c r="G78" i="19"/>
  <c r="M1087" i="1" s="1"/>
  <c r="F78" i="19"/>
  <c r="L1087" i="1" s="1"/>
  <c r="D78" i="19"/>
  <c r="J1087" i="1" s="1"/>
  <c r="B81" i="19"/>
  <c r="B1124" i="1" s="1"/>
  <c r="A81" i="19"/>
  <c r="A1124" i="1" s="1"/>
  <c r="B80" i="19"/>
  <c r="B1099" i="1" s="1"/>
  <c r="A80" i="19"/>
  <c r="A1099" i="1" s="1"/>
  <c r="B79" i="19"/>
  <c r="B1088" i="1" s="1"/>
  <c r="A79" i="19"/>
  <c r="A1088" i="1" s="1"/>
  <c r="B78" i="19"/>
  <c r="B1087" i="1" s="1"/>
  <c r="A78" i="19"/>
  <c r="A1087" i="1" s="1"/>
  <c r="I70" i="19"/>
  <c r="O1005" i="1" s="1"/>
  <c r="I40" i="19"/>
  <c r="G31" i="19"/>
  <c r="M241" i="1" s="1"/>
  <c r="G17" i="19"/>
  <c r="M160" i="1" s="1"/>
  <c r="G13" i="19"/>
  <c r="M114" i="1" s="1"/>
  <c r="G10" i="19"/>
  <c r="M89" i="1" s="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tc={19777683-0E7F-4DAF-955F-A7EBAC7AAEEA}</author>
    <author>tc={A2328F4B-C3F9-4761-BF76-1D4F4D6A14B6}</author>
    <author>tc={3224698C-8114-49BB-A425-26AE0DED31AE}</author>
    <author>tc={E2106FC3-386C-4714-B306-9BA0FD425274}</author>
    <author>tc={E8911680-E731-4D67-9690-17976D3FED66}</author>
    <author>tc={C12E46EA-3F96-434D-AD07-C9DAE30A70F4}</author>
    <author>tc={A29A373E-8B2B-4B45-BF1E-AC6A2B5F3C17}</author>
    <author>tc={C6EC601F-FF77-423D-9BE3-C8F28EB3F9D6}</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3224698C-8114-49BB-A425-26AE0DED31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<sst xmlns="http://schemas.openxmlformats.org/spreadsheetml/2006/main" count="14902" uniqueCount="3530">
  <si>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</si>
  <si>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</si>
  <si>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</si>
  <si>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</si>
  <si>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</si>
  <si>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</si>
  <si>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</si>
  <si>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</si>
  <si>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</si>
  <si>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</si>
  <si>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</si>
  <si>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</si>
  <si>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</si>
  <si>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</si>
  <si>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</si>
  <si>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</si>
  <si>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</si>
  <si>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</si>
  <si>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</si>
  <si>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</si>
  <si>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</si>
  <si>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</si>
  <si>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</si>
  <si>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</si>
  <si>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</si>
  <si>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</si>
  <si>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</si>
  <si>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</si>
  <si>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</si>
  <si>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</si>
  <si>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</si>
  <si>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</si>
  <si>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</si>
  <si>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</si>
  <si>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</si>
  <si>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</si>
  <si>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</si>
  <si>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</si>
  <si>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</si>
  <si>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</si>
  <si>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</si>
  <si>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</si>
  <si>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</si>
  <si>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</si>
  <si>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</si>
  <si>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</si>
  <si>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</si>
  <si>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</si>
  <si>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</si>
  <si>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</si>
  <si>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</si>
  <si>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</si>
  <si>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</si>
  <si>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</si>
  <si>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</si>
  <si>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</si>
  <si>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</si>
  <si>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</si>
  <si>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</si>
  <si>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</si>
  <si>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</si>
  <si>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</si>
  <si>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</si>
  <si>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</si>
  <si>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</si>
  <si>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</si>
  <si>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</si>
  <si>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</si>
  <si>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</si>
  <si>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</si>
  <si>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</si>
  <si>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</si>
  <si>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</si>
  <si>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</si>
  <si>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</si>
  <si>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</si>
  <si>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</si>
  <si>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</si>
  <si>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</si>
  <si>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</si>
  <si>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</si>
  <si>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</si>
  <si>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</si>
  <si>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</si>
  <si>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</si>
  <si>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</si>
  <si>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</si>
  <si>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</si>
  <si>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</si>
  <si>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</si>
  <si>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</si>
  <si>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</si>
  <si>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</si>
  <si>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</si>
  <si>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</si>
  <si>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</si>
  <si>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</si>
  <si>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</si>
  <si>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</si>
  <si>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</si>
  <si>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</si>
  <si>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</si>
  <si>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</si>
  <si>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</si>
  <si>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</si>
  <si>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</si>
  <si>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</si>
  <si>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</si>
  <si>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</si>
  <si>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</si>
  <si>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</si>
  <si>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</si>
  <si>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</si>
  <si>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</si>
  <si>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</si>
  <si>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</si>
  <si>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</si>
  <si>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</si>
  <si>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</si>
  <si>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</si>
  <si>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</si>
  <si>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</si>
  <si>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</si>
  <si>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</si>
  <si>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</si>
  <si>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</si>
  <si>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</si>
  <si>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</si>
  <si>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</si>
  <si>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</si>
  <si>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</si>
  <si>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</si>
  <si>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</si>
  <si>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</si>
  <si>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</si>
  <si>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</si>
  <si>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</si>
  <si>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</si>
  <si>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</si>
  <si>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</si>
  <si>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</si>
  <si>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</si>
  <si>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</si>
  <si>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</si>
  <si>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</si>
  <si>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</si>
  <si>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</si>
  <si>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</si>
  <si>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</si>
  <si>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</si>
  <si>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</si>
  <si>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</si>
  <si>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</si>
  <si>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</si>
  <si>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</si>
  <si>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</si>
  <si>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</si>
  <si>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</si>
  <si>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</si>
  <si>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U.S. Energy Information Administration, 2014, "Almost all U.S. nuclear plants require life extension past 60 years to operate beyond 2050", http://www.eia.gov/todayinenergy/detail.cfm?id=19091.</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</si>
  <si>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</si>
  <si>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</si>
  <si>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</si>
  <si>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</si>
  <si>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</si>
  <si>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</si>
  <si>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</si>
  <si>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</si>
  <si>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</si>
  <si>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</si>
  <si>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</si>
  <si>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</si>
  <si>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</si>
  <si>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</si>
  <si>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</si>
  <si>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</si>
  <si>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</si>
  <si>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</si>
  <si>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</si>
  <si>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</si>
  <si>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</si>
  <si>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</si>
  <si>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</si>
  <si>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</si>
  <si>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</si>
  <si>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</si>
  <si>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</si>
  <si>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</si>
  <si>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</si>
  <si>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</si>
  <si>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</si>
  <si>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</si>
  <si>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</si>
  <si>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</si>
  <si>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</si>
  <si>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</si>
  <si>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</si>
  <si>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</si>
  <si>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</si>
  <si>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</si>
  <si>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</si>
  <si>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</si>
  <si>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</si>
  <si>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</si>
  <si>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</si>
  <si>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</si>
  <si>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</si>
  <si>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</si>
  <si>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</si>
  <si>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</si>
  <si>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</si>
  <si>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</si>
  <si>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</si>
  <si>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</si>
  <si>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</si>
  <si>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</si>
  <si>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</si>
  <si>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</si>
  <si>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</si>
  <si>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</si>
  <si>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</si>
  <si>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</si>
  <si>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</si>
  <si>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</si>
  <si>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</si>
  <si>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</si>
  <si>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</si>
  <si>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</si>
  <si>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</si>
  <si>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</si>
  <si>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</si>
  <si>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</si>
  <si>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</si>
  <si>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</si>
  <si>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</si>
  <si>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</si>
  <si>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</si>
  <si>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</si>
  <si>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</si>
  <si>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</si>
  <si>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</si>
  <si>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</si>
  <si>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</si>
  <si>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</si>
  <si>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</si>
  <si>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</si>
  <si>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</si>
  <si>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</si>
  <si>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</si>
  <si>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</si>
  <si>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</si>
  <si>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</si>
  <si>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</si>
  <si>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</si>
  <si>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</si>
  <si>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</si>
  <si>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</si>
  <si>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</si>
  <si>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</si>
  <si>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</si>
  <si>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</si>
  <si>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</si>
  <si>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</si>
  <si>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</si>
  <si>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</si>
  <si>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</si>
  <si>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</si>
  <si>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</si>
  <si>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</si>
  <si>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</si>
  <si>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</si>
  <si>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</si>
  <si>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</si>
  <si>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</si>
  <si>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</si>
  <si>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</si>
  <si>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</si>
  <si>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</si>
  <si>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</si>
  <si>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</si>
  <si>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</si>
  <si>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</si>
  <si>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</si>
  <si>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</si>
  <si>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</si>
  <si>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</si>
  <si>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</si>
  <si>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</si>
  <si>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</si>
  <si>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</si>
  <si>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</si>
  <si>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</si>
  <si>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</si>
  <si>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</si>
  <si>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</si>
  <si>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</si>
  <si>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</si>
  <si>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</si>
  <si>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</si>
  <si>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</si>
  <si>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</si>
  <si>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</si>
  <si>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</si>
  <si>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</si>
  <si>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</si>
  <si>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</si>
  <si>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</si>
  <si>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</si>
  <si>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</si>
  <si>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</si>
  <si>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</si>
  <si>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</si>
  <si>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</si>
  <si>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</si>
  <si>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</si>
  <si>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</si>
  <si>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</si>
  <si>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</si>
  <si>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</si>
  <si>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</si>
  <si>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</si>
  <si>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</si>
  <si>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</si>
  <si>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</si>
  <si>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</si>
  <si>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</si>
  <si>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</si>
  <si>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</si>
  <si>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</si>
  <si>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</si>
  <si>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</si>
  <si>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</si>
  <si>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</si>
  <si>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</si>
  <si>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</si>
  <si>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</si>
  <si>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</si>
  <si>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</si>
  <si>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</si>
  <si>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</si>
  <si>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</si>
  <si>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</si>
  <si>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</si>
  <si>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</si>
  <si>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</si>
  <si>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</si>
  <si>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</si>
  <si>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</si>
  <si>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</si>
  <si>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</si>
  <si>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</si>
  <si>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</si>
  <si>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</si>
  <si>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</si>
  <si>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</si>
  <si>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</si>
  <si>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</si>
  <si>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</si>
  <si>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</si>
  <si>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</si>
  <si>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</si>
  <si>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</si>
  <si>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</si>
  <si>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</si>
  <si>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</si>
  <si>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</si>
  <si>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</si>
  <si>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</si>
  <si>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</si>
  <si>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</si>
  <si>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</si>
  <si>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</si>
  <si>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</si>
  <si>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</si>
  <si>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</si>
  <si>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</si>
  <si>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</si>
  <si>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</si>
  <si>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</si>
  <si>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</si>
  <si>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</si>
  <si>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</si>
  <si>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</si>
  <si>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</si>
  <si>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</si>
  <si>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</si>
  <si>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</si>
  <si>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</si>
  <si>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</si>
  <si>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</si>
  <si>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</si>
  <si>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</si>
  <si>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</si>
  <si>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</si>
  <si>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</si>
  <si>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</si>
  <si>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</si>
  <si>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</si>
  <si>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</si>
  <si>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</si>
  <si>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</si>
  <si>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</si>
  <si>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</si>
  <si>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</si>
  <si>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</si>
  <si>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</si>
  <si>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</si>
  <si>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</si>
  <si>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</si>
  <si>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</si>
  <si>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</si>
  <si>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</si>
  <si>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</si>
  <si>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</si>
  <si>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</si>
  <si>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</si>
  <si>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</si>
  <si>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</si>
  <si>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</si>
  <si>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</si>
  <si>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</si>
  <si>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</si>
  <si>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</si>
  <si>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</si>
  <si>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</si>
  <si>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</si>
  <si>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</si>
  <si>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</si>
  <si>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</si>
  <si>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</si>
  <si>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</si>
  <si>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</si>
  <si>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</si>
  <si>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</si>
  <si>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</si>
  <si>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</si>
  <si>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</si>
  <si>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</si>
  <si>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</si>
  <si>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</si>
  <si>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</si>
  <si>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</si>
  <si>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</si>
  <si>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</si>
  <si>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</si>
  <si>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</si>
  <si>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</si>
  <si>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</si>
  <si>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</si>
  <si>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</si>
  <si>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</si>
  <si>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</si>
  <si>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</si>
  <si>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</si>
  <si>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</si>
  <si>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</si>
  <si>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</si>
  <si>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</si>
  <si>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</si>
  <si>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</si>
  <si>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</si>
  <si>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</si>
  <si>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</si>
  <si>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</si>
  <si>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</si>
  <si>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</si>
  <si>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</si>
  <si>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</si>
  <si>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</si>
  <si>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</si>
  <si>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</si>
  <si>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</si>
  <si>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</si>
  <si>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</si>
  <si>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</si>
  <si>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</si>
  <si>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</si>
  <si>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</si>
  <si>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</si>
  <si>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</si>
  <si>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</si>
  <si>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</si>
  <si>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</si>
  <si>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</si>
  <si>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</si>
  <si>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</si>
  <si>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</si>
  <si>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</si>
  <si>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</si>
  <si>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</si>
  <si>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</si>
  <si>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</si>
  <si>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</si>
  <si>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</si>
  <si>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</si>
  <si>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</si>
  <si>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</si>
  <si>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</si>
  <si>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</si>
  <si>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</si>
  <si>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</si>
  <si>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</si>
  <si>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</si>
  <si>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</si>
  <si>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</si>
  <si>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</si>
  <si>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</si>
  <si>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</si>
  <si>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</si>
  <si>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</si>
  <si>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</si>
  <si>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</si>
  <si>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</si>
  <si>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</si>
  <si>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</si>
  <si>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</si>
  <si>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</si>
  <si>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</si>
  <si>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</si>
  <si>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</si>
  <si>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</si>
  <si>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</si>
  <si>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</si>
  <si>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</si>
  <si>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</si>
  <si>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</si>
  <si>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</si>
  <si>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</si>
  <si>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</si>
  <si>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</si>
  <si>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</si>
  <si>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</si>
  <si>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</si>
  <si>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</si>
  <si>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</si>
  <si>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</si>
  <si>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</si>
  <si>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</si>
  <si>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</si>
  <si>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</si>
  <si>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</si>
  <si>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</si>
  <si>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</si>
  <si>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</si>
  <si>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</si>
  <si>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</si>
  <si>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</si>
  <si>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</si>
  <si>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</si>
  <si>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</si>
  <si>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</si>
  <si>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</si>
  <si>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</si>
  <si>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</si>
  <si>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</si>
  <si>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</si>
  <si>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</si>
  <si>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</si>
  <si>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</si>
  <si>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</si>
  <si>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</si>
  <si>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</si>
  <si>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</si>
  <si>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</si>
  <si>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</si>
  <si>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</si>
  <si>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</si>
  <si>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</si>
  <si>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</si>
  <si>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</si>
  <si>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</si>
  <si>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</si>
  <si>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</si>
  <si>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</si>
  <si>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</si>
  <si>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</si>
  <si>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</si>
  <si>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</si>
  <si>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</si>
  <si>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</si>
  <si>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</si>
  <si>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</si>
  <si>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</si>
  <si>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</si>
  <si>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</si>
  <si>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</si>
  <si>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</si>
  <si>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</si>
  <si>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</si>
  <si>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</si>
  <si>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</si>
  <si>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</si>
  <si>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</si>
  <si>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</si>
  <si>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</si>
  <si>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</si>
  <si>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</si>
  <si>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</si>
  <si>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</si>
  <si>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</si>
  <si>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</si>
  <si>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</si>
  <si>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</si>
  <si>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</si>
  <si>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</si>
  <si>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</si>
  <si>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</si>
  <si>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</si>
  <si>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</si>
  <si>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</si>
  <si>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</si>
  <si>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</si>
  <si>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</si>
  <si>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</si>
  <si>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</si>
  <si>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</si>
  <si>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</si>
  <si>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</si>
  <si>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</si>
  <si>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</si>
  <si>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</si>
  <si>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</si>
  <si>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</si>
  <si>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</si>
  <si>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</si>
  <si>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</si>
  <si>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</si>
  <si>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</si>
  <si>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</si>
  <si>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</si>
  <si>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</si>
  <si>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</si>
  <si>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</si>
  <si>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</si>
  <si>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</si>
  <si>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</si>
  <si>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</si>
  <si>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</si>
  <si>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</si>
  <si>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</si>
  <si>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</si>
  <si>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</si>
  <si>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</si>
  <si>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</si>
  <si>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</si>
  <si>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</si>
  <si>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</si>
  <si>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</si>
  <si>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</si>
  <si>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</si>
  <si>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</si>
  <si>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</si>
  <si>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</si>
  <si>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</si>
  <si>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</si>
  <si>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</si>
  <si>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</si>
  <si>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</si>
  <si>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</si>
  <si>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</si>
  <si>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</si>
  <si>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</si>
  <si>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</si>
  <si>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</si>
  <si>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</si>
  <si>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</si>
  <si>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</si>
  <si>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</si>
  <si>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</si>
  <si>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</si>
  <si>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</si>
  <si>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</si>
  <si>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</si>
  <si>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</si>
  <si>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</si>
  <si>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</si>
  <si>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</si>
  <si>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</si>
  <si>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</si>
  <si>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</si>
  <si>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</si>
  <si>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</si>
  <si>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</si>
  <si>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</si>
  <si>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</si>
  <si>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</si>
  <si>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</si>
  <si>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</si>
  <si>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</si>
  <si>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</si>
  <si>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</si>
  <si>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</si>
  <si>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</si>
  <si>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</si>
  <si>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</si>
  <si>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</si>
  <si>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</si>
  <si>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</si>
  <si>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</si>
  <si>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</si>
  <si>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</si>
  <si>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</si>
  <si>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</si>
  <si>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</si>
  <si>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</si>
  <si>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</si>
  <si>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</si>
  <si>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</si>
  <si>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</si>
  <si>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</si>
  <si>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</si>
  <si>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</si>
  <si>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</si>
  <si>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</si>
  <si>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</si>
  <si>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</si>
  <si>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</si>
  <si>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</si>
  <si>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</si>
  <si>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</si>
  <si>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</si>
  <si>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</si>
  <si>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</si>
  <si>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</si>
  <si>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</si>
  <si>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</si>
  <si>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</si>
  <si>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</si>
  <si>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</si>
  <si>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</si>
  <si>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</si>
  <si>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</si>
  <si>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</si>
  <si>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</si>
  <si>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</si>
  <si>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</si>
  <si>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</si>
  <si>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</si>
  <si>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</si>
  <si>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</si>
  <si>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</si>
  <si>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</si>
  <si>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</si>
  <si>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</si>
  <si>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</si>
  <si>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</si>
  <si>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</si>
  <si>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</si>
  <si>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</si>
  <si>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</si>
  <si>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</si>
  <si>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</si>
  <si>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</si>
  <si>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</si>
  <si>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</si>
  <si>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</si>
  <si>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</si>
  <si>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</si>
  <si>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</si>
  <si>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</si>
  <si>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</si>
  <si>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</si>
  <si>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</si>
  <si>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</si>
  <si>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</si>
  <si>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</si>
  <si>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</si>
  <si>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</si>
  <si>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</si>
  <si>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</si>
  <si>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</si>
  <si>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</si>
  <si>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</si>
  <si>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</si>
  <si>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</si>
  <si>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</si>
  <si>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</si>
  <si>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</si>
  <si>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</si>
  <si>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</si>
  <si>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</si>
  <si>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</si>
  <si>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</si>
  <si>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</si>
  <si>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</si>
  <si>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</si>
  <si>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</si>
  <si>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</si>
  <si>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</si>
  <si>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</si>
  <si>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</si>
  <si>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</si>
  <si>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</si>
  <si>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</si>
  <si>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</si>
  <si>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</si>
  <si>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</si>
  <si>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</si>
  <si>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</si>
  <si>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</si>
  <si>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</si>
  <si>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</si>
  <si>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</si>
  <si>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</si>
  <si>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</si>
  <si>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</si>
  <si>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</si>
  <si>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</si>
  <si>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</si>
  <si>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</si>
  <si>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</si>
  <si>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</si>
  <si>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</si>
  <si>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</si>
  <si>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</si>
  <si>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</si>
  <si>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</si>
  <si>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</si>
  <si>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</si>
  <si>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</si>
  <si>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</si>
  <si>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</si>
  <si>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</si>
  <si>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</si>
  <si>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</si>
  <si>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</si>
  <si>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</si>
  <si>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</si>
  <si>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</si>
  <si>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</si>
  <si>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</si>
  <si>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</si>
  <si>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</si>
  <si>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</si>
  <si>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</si>
  <si>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</si>
  <si>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</si>
  <si>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</si>
  <si>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</si>
  <si>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</si>
  <si>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</si>
  <si>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</si>
  <si>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</si>
  <si>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</si>
  <si>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</si>
  <si>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</si>
  <si>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</si>
  <si>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</si>
  <si>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</si>
  <si>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</si>
  <si>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</si>
  <si>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</si>
  <si>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</si>
  <si>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</si>
  <si>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</si>
  <si>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</si>
  <si>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</si>
  <si>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</si>
  <si>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</si>
  <si>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</si>
  <si>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</si>
  <si>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</si>
  <si>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</si>
  <si>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</si>
  <si>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</si>
  <si>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</si>
  <si>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</si>
  <si>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</si>
  <si>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</si>
  <si>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</si>
  <si>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</si>
  <si>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</si>
  <si>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</si>
  <si>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</si>
  <si>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</si>
  <si>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</si>
  <si>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</si>
  <si>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</si>
  <si>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</si>
  <si>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</si>
  <si>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</si>
  <si>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</si>
  <si>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</si>
  <si>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</si>
  <si>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</si>
  <si>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</si>
  <si>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</si>
  <si>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</si>
  <si>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</si>
  <si>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</si>
  <si>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</si>
  <si>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</si>
  <si>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</si>
  <si>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</si>
  <si>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</si>
  <si>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</si>
  <si>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</si>
  <si>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</si>
  <si>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</si>
  <si>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</si>
  <si>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</si>
  <si>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</si>
  <si>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</si>
  <si>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</si>
  <si>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</si>
  <si>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</si>
  <si>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</si>
  <si>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</si>
  <si>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</si>
  <si>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</si>
  <si>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</si>
  <si>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</si>
  <si>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</si>
  <si>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</si>
  <si>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</si>
  <si>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</si>
  <si>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</si>
  <si>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</si>
  <si>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</si>
  <si>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</si>
  <si>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</si>
  <si>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</si>
  <si>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</si>
  <si>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</si>
  <si>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</si>
  <si>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</si>
  <si>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</si>
  <si>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</si>
  <si>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</si>
  <si>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</si>
  <si>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</si>
  <si>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</si>
  <si>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</si>
  <si>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</si>
  <si>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</si>
  <si>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</si>
  <si>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</si>
  <si>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</si>
  <si>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</si>
  <si>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</si>
  <si>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</si>
  <si>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</si>
  <si>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</si>
  <si>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</si>
  <si>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</si>
  <si>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</si>
  <si>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</si>
  <si>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</si>
  <si>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</si>
  <si>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</si>
  <si>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</si>
  <si>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</si>
  <si>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</si>
  <si>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</si>
  <si>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</si>
  <si>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</si>
  <si>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</si>
  <si>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</si>
  <si>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</si>
  <si>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</si>
  <si>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</si>
  <si>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</si>
  <si>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</si>
  <si>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</si>
  <si>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</si>
  <si>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</si>
  <si>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</si>
  <si>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</si>
  <si>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</si>
  <si>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</si>
  <si>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</si>
  <si>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</si>
  <si>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</si>
  <si>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</si>
  <si>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</si>
  <si>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</si>
  <si>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</si>
  <si>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</si>
  <si>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</si>
  <si>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</si>
  <si>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</si>
  <si>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</si>
  <si>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</si>
  <si>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</si>
  <si>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</si>
  <si>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</si>
  <si>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</si>
  <si>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</si>
  <si>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</si>
  <si>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</si>
  <si>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</si>
  <si>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</si>
  <si>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</si>
  <si>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</si>
  <si>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</si>
  <si>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</si>
  <si>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</si>
  <si>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</si>
  <si>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</si>
  <si>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</si>
  <si>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</si>
  <si>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</si>
  <si>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</si>
  <si>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</si>
  <si>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</si>
  <si>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</si>
  <si>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</si>
  <si>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</si>
  <si>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</si>
  <si>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</si>
  <si>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</si>
  <si>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</si>
  <si>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</si>
  <si>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</si>
  <si>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</si>
  <si>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</si>
  <si>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</si>
  <si>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</si>
  <si>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</si>
  <si>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</si>
  <si>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</si>
  <si>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</si>
  <si>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</si>
  <si>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</si>
  <si>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</si>
  <si>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</si>
  <si>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</si>
  <si>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</si>
  <si>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</si>
  <si>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</si>
  <si>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</si>
  <si>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</si>
  <si>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</si>
  <si>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</si>
  <si>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</si>
  <si>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</si>
  <si>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</si>
  <si>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</si>
  <si>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</si>
  <si>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</si>
  <si>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</si>
  <si>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</si>
  <si>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</si>
  <si>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</si>
  <si>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</si>
  <si>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</si>
  <si>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</si>
  <si>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</si>
  <si>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</si>
  <si>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</si>
  <si>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</si>
  <si>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</si>
  <si>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</si>
  <si>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</si>
  <si>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</si>
  <si>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</si>
  <si>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</si>
  <si>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</si>
  <si>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</si>
  <si>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</si>
  <si>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</si>
  <si>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</si>
  <si>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</si>
  <si>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</si>
  <si>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</si>
  <si>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</si>
  <si>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</si>
  <si>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</si>
  <si>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</si>
  <si>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</si>
  <si>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</si>
  <si>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</si>
  <si>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</si>
  <si>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</si>
  <si>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</si>
  <si>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</si>
  <si>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</si>
  <si>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</si>
  <si>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</si>
  <si>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</si>
  <si>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</si>
  <si>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</si>
  <si>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</si>
  <si>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</si>
  <si>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</si>
  <si>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</si>
  <si>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</si>
  <si>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</si>
  <si>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</si>
  <si>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</si>
  <si>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</si>
  <si>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</si>
  <si>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</si>
  <si>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</si>
  <si>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</si>
  <si>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</si>
  <si>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</si>
  <si>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</si>
  <si>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</si>
  <si>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</si>
  <si>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</si>
  <si>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</si>
  <si>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</si>
  <si>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</si>
  <si>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</si>
  <si>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</si>
  <si>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</si>
  <si>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</si>
  <si>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</si>
  <si>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</si>
  <si>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</si>
  <si>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</si>
  <si>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</si>
  <si>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</si>
  <si>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</si>
  <si>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</si>
  <si>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</si>
  <si>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</si>
  <si>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</si>
  <si>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</si>
  <si>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</si>
  <si>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</si>
  <si>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</si>
  <si>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</si>
  <si>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</si>
  <si>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</si>
  <si>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</si>
  <si>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</si>
  <si>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</si>
  <si>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</si>
  <si>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</si>
  <si>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</si>
  <si>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</si>
  <si>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</si>
  <si>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</si>
  <si>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</si>
  <si>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</si>
  <si>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</si>
  <si>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</si>
  <si>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</si>
  <si>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</si>
  <si>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</si>
  <si>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</si>
  <si>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</si>
  <si>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</si>
  <si>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</si>
  <si>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</si>
  <si>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</si>
  <si>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</si>
  <si>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</si>
  <si>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</si>
  <si>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</si>
  <si>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</si>
  <si>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</si>
  <si>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</si>
  <si>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</si>
  <si>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</si>
  <si>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</si>
  <si>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</si>
  <si>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</si>
  <si>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</si>
  <si>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</si>
  <si>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</si>
  <si>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</si>
  <si>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</si>
  <si>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</si>
  <si>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</si>
  <si>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</si>
  <si>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</si>
  <si>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</si>
  <si>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</si>
  <si>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</si>
  <si>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</si>
  <si>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</si>
  <si>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</si>
  <si>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</si>
  <si>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</si>
  <si>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</si>
  <si>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</si>
  <si>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</si>
  <si>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</si>
  <si>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</si>
  <si>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</si>
  <si>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</si>
  <si>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</si>
  <si>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</si>
  <si>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</si>
  <si>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</si>
  <si>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</si>
  <si>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</si>
  <si>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</si>
  <si>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</si>
  <si>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</si>
  <si>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</si>
  <si>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</si>
  <si>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</si>
  <si>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</si>
  <si>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</si>
  <si>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</si>
  <si>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</si>
  <si>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</si>
  <si>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</si>
  <si>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</si>
  <si>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</si>
  <si>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</si>
  <si>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</si>
  <si>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</si>
  <si>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</si>
  <si>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</si>
  <si>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</si>
  <si>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</si>
  <si>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</si>
  <si>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</si>
  <si>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</si>
  <si>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</si>
  <si>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</si>
  <si>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</si>
  <si>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</si>
  <si>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</si>
  <si>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</si>
  <si>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</si>
  <si>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</si>
  <si>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</si>
  <si>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</si>
  <si>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</si>
  <si>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</si>
  <si>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</si>
  <si>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</si>
  <si>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</si>
  <si>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</si>
  <si>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</si>
  <si>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</si>
  <si>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</si>
  <si>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</si>
  <si>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</si>
  <si>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</si>
  <si>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</si>
  <si>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</si>
  <si>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</si>
  <si>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</si>
  <si>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</si>
  <si>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</si>
  <si>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</si>
  <si>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</si>
  <si>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</si>
  <si>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</si>
  <si>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</si>
  <si>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</si>
  <si>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</si>
  <si>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</si>
  <si>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</si>
  <si>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</si>
  <si>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</si>
  <si>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</si>
  <si>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</si>
  <si>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</si>
  <si>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</si>
  <si>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</si>
  <si>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</si>
  <si>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</si>
  <si>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</si>
  <si>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</si>
  <si>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</si>
  <si>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</si>
  <si>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</si>
  <si>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</si>
  <si>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</si>
  <si>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</si>
  <si>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</si>
  <si>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</si>
  <si>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</si>
  <si>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</si>
  <si>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</si>
  <si>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</si>
  <si>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</si>
  <si>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</si>
  <si>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</si>
  <si>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</si>
  <si>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</si>
  <si>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</si>
  <si>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</si>
  <si>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</si>
  <si>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</si>
  <si>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</si>
  <si>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</si>
  <si>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</si>
  <si>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</si>
  <si>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</si>
  <si>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</si>
  <si>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</si>
  <si>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</si>
  <si>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</si>
  <si>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</si>
  <si>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</si>
  <si>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</si>
  <si>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</si>
  <si>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</si>
  <si>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</si>
  <si>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</si>
  <si>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</si>
  <si>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</si>
  <si>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</si>
  <si>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</si>
  <si>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</si>
  <si>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</si>
  <si>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</si>
  <si>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</si>
  <si>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</si>
  <si>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</si>
  <si>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</si>
  <si>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</si>
  <si>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</si>
  <si>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</si>
  <si>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</si>
  <si>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</si>
  <si>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</si>
  <si>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</si>
  <si>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</si>
  <si>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</si>
  <si>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</si>
  <si>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</si>
  <si>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</si>
  <si>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</si>
  <si>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</si>
  <si>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</si>
  <si>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</si>
  <si>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</si>
  <si>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</si>
  <si>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</si>
  <si>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</si>
  <si>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</si>
  <si>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</si>
  <si>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</si>
  <si>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</si>
  <si>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</si>
  <si>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</si>
  <si>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</si>
  <si>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</si>
  <si>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</si>
  <si>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</si>
  <si>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</si>
  <si>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</si>
  <si>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</si>
  <si>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</si>
  <si>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</si>
  <si>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</si>
  <si>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</si>
  <si>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</si>
  <si>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</si>
  <si>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</si>
  <si>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</si>
  <si>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</si>
  <si>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</si>
  <si>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</si>
  <si>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</si>
  <si>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</si>
  <si>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</si>
  <si>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</si>
  <si>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</si>
  <si>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</si>
  <si>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</si>
  <si>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</si>
  <si>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</si>
  <si>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</si>
  <si>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</si>
  <si>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</si>
  <si>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</si>
  <si>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</si>
  <si>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</si>
  <si>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</si>
  <si>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</si>
  <si>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</si>
  <si>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</si>
  <si>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</si>
  <si>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</si>
  <si>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</si>
  <si>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</si>
  <si>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</si>
  <si>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</si>
  <si>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</si>
  <si>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</si>
  <si>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</si>
  <si>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</si>
  <si>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</si>
  <si>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</si>
  <si>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</si>
  <si>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</si>
  <si>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</si>
  <si>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</si>
  <si>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</si>
  <si>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</si>
  <si>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</si>
  <si>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</si>
  <si>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</si>
  <si>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</si>
  <si>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</si>
  <si>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</si>
  <si>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</si>
  <si>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</si>
  <si>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</si>
  <si>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</si>
  <si>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</si>
  <si>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</si>
  <si>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</si>
  <si>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</si>
  <si>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</si>
  <si>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</si>
  <si>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</si>
  <si>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</si>
  <si>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</si>
  <si>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</si>
  <si>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</si>
  <si>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</si>
  <si>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</si>
  <si>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</si>
  <si>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</si>
  <si>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</si>
  <si>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</si>
  <si>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</si>
  <si>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</si>
  <si>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</si>
  <si>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</si>
  <si>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</si>
  <si>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</si>
  <si>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</si>
  <si>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</si>
  <si>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</si>
  <si>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</si>
  <si>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</si>
  <si>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</si>
  <si>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</si>
  <si>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</si>
  <si>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</si>
  <si>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</si>
  <si>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</si>
  <si>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</si>
  <si>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</si>
  <si>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</si>
  <si>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</si>
  <si>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</si>
  <si>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</si>
  <si>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</si>
  <si>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</si>
  <si>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</si>
  <si>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</si>
  <si>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</si>
  <si>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</si>
  <si>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</si>
  <si>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</si>
  <si>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</si>
  <si>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</si>
  <si>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</si>
  <si>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</si>
  <si>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</si>
  <si>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</si>
  <si>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</si>
  <si>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</si>
  <si>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</si>
  <si>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</si>
  <si>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</si>
  <si>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</si>
  <si>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</si>
  <si>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</si>
  <si>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</si>
  <si>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</si>
  <si>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</si>
  <si>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</si>
  <si>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</si>
  <si>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</si>
  <si>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</si>
  <si>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</si>
  <si>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</si>
  <si>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</si>
  <si>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</si>
  <si>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</si>
  <si>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</si>
  <si>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</si>
  <si>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</si>
  <si>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</si>
  <si>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</si>
  <si>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</si>
  <si>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</si>
  <si>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</si>
  <si>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</si>
  <si>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</si>
  <si>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</si>
  <si>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</si>
  <si>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</si>
  <si>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</si>
  <si>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</si>
  <si>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</si>
  <si>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</si>
  <si>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</si>
  <si>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</si>
  <si>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</si>
  <si>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</si>
  <si>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</si>
  <si>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</si>
  <si>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</si>
  <si>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</si>
  <si>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</si>
  <si>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</si>
  <si>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</si>
  <si>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</si>
  <si>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</si>
  <si>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</si>
  <si>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</si>
  <si>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</si>
  <si>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</si>
  <si>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</si>
  <si>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</si>
  <si>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</si>
  <si>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</si>
  <si>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</si>
  <si>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</si>
  <si>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</si>
  <si>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</si>
  <si>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</si>
  <si>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</si>
  <si>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</si>
  <si>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</si>
  <si>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</si>
  <si>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</si>
  <si>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</si>
  <si>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</si>
  <si>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</si>
  <si>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</si>
  <si>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</si>
  <si>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</si>
  <si>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</si>
  <si>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</si>
  <si>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</si>
  <si>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</si>
  <si>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</si>
  <si>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</si>
  <si>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</si>
  <si>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</si>
  <si>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</si>
  <si>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</si>
  <si>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</si>
  <si>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</si>
  <si>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</si>
  <si>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</si>
  <si>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</si>
  <si>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</si>
  <si>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</si>
  <si>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</si>
  <si>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</si>
  <si>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</si>
  <si>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</si>
  <si>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</si>
  <si>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</si>
  <si>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</si>
  <si>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</si>
  <si>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</si>
  <si>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</si>
  <si>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</si>
  <si>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</si>
  <si>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</si>
  <si>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</si>
  <si>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</si>
  <si>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</si>
  <si>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</si>
  <si>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</si>
  <si>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</si>
  <si>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</si>
  <si>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</si>
  <si>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</si>
  <si>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</si>
  <si>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</si>
  <si>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</si>
  <si>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</si>
  <si>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</si>
  <si>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</si>
  <si>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</si>
  <si>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</si>
  <si>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</si>
  <si>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</si>
  <si>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</si>
  <si>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</si>
  <si>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</si>
  <si>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</si>
  <si>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</si>
  <si>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</si>
  <si>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</si>
  <si>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</si>
  <si>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</si>
  <si>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</si>
  <si>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</si>
  <si>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</si>
  <si>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</si>
  <si>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</si>
  <si>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</si>
  <si>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</si>
  <si>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</si>
  <si>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</si>
  <si>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</si>
  <si>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</si>
  <si>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</si>
  <si>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</si>
  <si>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</si>
  <si>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</si>
  <si>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</si>
  <si>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</si>
  <si>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</si>
  <si>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</si>
  <si>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</si>
  <si>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</si>
  <si>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</si>
  <si>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</si>
  <si>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</si>
  <si>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</si>
  <si>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</si>
  <si>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</si>
  <si>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</si>
  <si>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</si>
  <si>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</si>
  <si>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</si>
  <si>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</si>
  <si>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</si>
  <si>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</si>
  <si>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</si>
  <si>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</si>
  <si>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</si>
  <si>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</si>
  <si>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</si>
  <si>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</si>
  <si>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</si>
  <si>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</si>
  <si>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</si>
  <si>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</si>
  <si>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</si>
  <si>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</si>
  <si>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</si>
  <si>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</si>
  <si>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</si>
  <si>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</si>
  <si>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</si>
  <si>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</si>
  <si>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</si>
  <si>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</si>
  <si>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</si>
  <si>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</si>
  <si>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</si>
  <si>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</si>
  <si>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</si>
  <si>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</si>
  <si>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</si>
  <si>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</si>
  <si>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</si>
  <si>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</si>
  <si>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</si>
  <si>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</si>
  <si>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</si>
  <si>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</si>
  <si>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</si>
  <si>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</si>
  <si>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</si>
  <si>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</si>
  <si>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</si>
  <si>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</si>
  <si>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</si>
  <si>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</si>
  <si>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</si>
  <si>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</si>
  <si>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</si>
  <si>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</si>
  <si>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</si>
  <si>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</si>
  <si>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</si>
  <si>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</si>
  <si>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</si>
  <si>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</si>
  <si>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</si>
  <si>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</si>
  <si>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</si>
  <si>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</si>
  <si>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</si>
  <si>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</si>
  <si>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</si>
  <si>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</si>
  <si>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</si>
  <si>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</si>
  <si>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</si>
  <si>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</si>
  <si>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</si>
  <si>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</si>
  <si>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</si>
  <si>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</si>
  <si>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</si>
  <si>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</si>
  <si>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</si>
  <si>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</si>
  <si>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</si>
  <si>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</si>
  <si>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</si>
  <si>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</si>
  <si>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</si>
  <si>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</si>
  <si>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</si>
  <si>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</si>
  <si>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</si>
  <si>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</si>
  <si>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</si>
  <si>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</si>
  <si>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</si>
  <si>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</si>
  <si>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</si>
  <si>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</si>
  <si>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</si>
  <si>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</si>
  <si>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</si>
  <si>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</si>
  <si>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</si>
  <si>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</si>
  <si>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</si>
  <si>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</si>
  <si>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</si>
  <si>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</si>
  <si>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</si>
  <si>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</si>
  <si>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</si>
  <si>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</si>
  <si>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</si>
  <si>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</si>
  <si>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</si>
  <si>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</si>
  <si>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</si>
  <si>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</si>
  <si>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</si>
  <si>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</si>
  <si>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</si>
  <si>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</si>
  <si>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</si>
  <si>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</si>
  <si>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</si>
  <si>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</si>
  <si>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</si>
  <si>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</si>
  <si>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</si>
  <si>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</si>
  <si>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</si>
  <si>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</si>
  <si>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</si>
  <si>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</si>
  <si>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</si>
  <si>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</si>
  <si>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</si>
  <si>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</si>
  <si>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</si>
  <si>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</si>
  <si>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</si>
  <si>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</si>
  <si>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</si>
  <si>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</si>
  <si>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</si>
  <si>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</si>
  <si>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</si>
  <si>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</si>
  <si>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</si>
  <si>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</si>
  <si>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</si>
  <si>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</si>
  <si>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</si>
  <si>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</si>
  <si>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</si>
  <si>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</si>
  <si>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</si>
  <si>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</si>
  <si>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</si>
  <si>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</si>
  <si>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</si>
  <si>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</si>
  <si>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</si>
  <si>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</si>
  <si>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</si>
  <si>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</si>
  <si>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</si>
  <si>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</si>
  <si>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</si>
  <si>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</si>
  <si>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</si>
  <si>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</si>
  <si>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</si>
  <si>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</si>
  <si>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</si>
  <si>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</si>
  <si>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</si>
  <si>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</si>
  <si>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</si>
  <si>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</si>
  <si>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</si>
  <si>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</si>
  <si>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</si>
  <si>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</si>
  <si>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</si>
  <si>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</si>
  <si>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</si>
  <si>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</si>
  <si>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</si>
  <si>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</si>
  <si>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</si>
  <si>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</si>
  <si>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</si>
  <si>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</si>
  <si>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</si>
  <si>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</si>
  <si>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</si>
  <si>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</si>
  <si>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</si>
  <si>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</si>
  <si>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</si>
  <si>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</si>
  <si>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</si>
  <si>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</si>
  <si>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</si>
  <si>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</si>
  <si>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</si>
  <si>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</si>
  <si>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</si>
  <si>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</si>
  <si>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</si>
  <si>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</si>
  <si>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</si>
  <si>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</si>
  <si>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</si>
  <si>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</si>
  <si>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</si>
  <si>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</si>
  <si>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</si>
  <si>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</si>
  <si>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</si>
  <si>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</si>
  <si>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</si>
  <si>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</si>
  <si>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</si>
  <si>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</si>
  <si>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</si>
  <si>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</si>
  <si>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</si>
  <si>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</si>
  <si>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</si>
  <si>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</si>
  <si>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</si>
  <si>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</si>
  <si>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</si>
  <si>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</si>
  <si>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</si>
  <si>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</si>
  <si>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</si>
  <si>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</si>
  <si>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</si>
  <si>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</si>
  <si>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</si>
  <si>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</si>
  <si>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</si>
  <si>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</si>
  <si>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</si>
  <si>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</si>
  <si>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</si>
  <si>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</si>
  <si>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</si>
  <si>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</si>
  <si>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</si>
  <si>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</si>
  <si>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</si>
  <si>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</si>
  <si>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</si>
  <si>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</si>
  <si>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</si>
  <si>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</si>
  <si>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</si>
  <si>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</si>
  <si>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</si>
  <si>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</si>
  <si>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</si>
  <si>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</si>
  <si>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</si>
  <si>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</si>
  <si>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</si>
  <si>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</si>
  <si>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</si>
  <si>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</si>
  <si>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</si>
  <si>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</si>
  <si>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</si>
  <si>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</si>
  <si>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</si>
  <si>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</si>
  <si>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</si>
  <si>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</si>
  <si>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</si>
  <si>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</si>
  <si>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</si>
  <si>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</si>
  <si>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</si>
  <si>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</si>
  <si>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</si>
  <si>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</si>
  <si>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</si>
  <si>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</si>
  <si>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</si>
  <si>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</si>
  <si>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</si>
  <si>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</si>
  <si>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</si>
  <si>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</si>
  <si>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</si>
  <si>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</si>
  <si>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</si>
  <si>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</si>
  <si>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</si>
  <si>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</si>
  <si>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</si>
  <si>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</si>
  <si>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</si>
  <si>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</si>
  <si>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</si>
  <si>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</si>
  <si>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</si>
  <si>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</si>
  <si>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</si>
  <si>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</si>
  <si>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</si>
  <si>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</si>
  <si>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</si>
  <si>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</si>
  <si>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</si>
  <si>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</si>
  <si>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</si>
  <si>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</si>
  <si>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</si>
  <si>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</si>
  <si>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</si>
  <si>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</si>
  <si>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</si>
  <si>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</si>
  <si>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</si>
  <si>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</si>
  <si>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</si>
  <si>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</si>
  <si>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</si>
  <si>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</si>
  <si>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</si>
  <si>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</si>
  <si>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</si>
  <si>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</si>
  <si>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</si>
  <si>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</si>
  <si>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</si>
  <si>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</si>
  <si>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</si>
  <si>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</si>
  <si>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</si>
  <si>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</si>
  <si>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</si>
  <si>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</si>
  <si>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</si>
  <si>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</si>
  <si>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</si>
  <si>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</si>
  <si>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</si>
  <si>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</si>
  <si>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</si>
  <si>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</si>
  <si>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</si>
  <si>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</si>
  <si>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</si>
  <si>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</si>
  <si>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</si>
  <si>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</si>
  <si>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</si>
  <si>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</si>
  <si>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</si>
  <si>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</si>
  <si>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</si>
  <si>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</si>
  <si>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</si>
  <si>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</si>
  <si>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</si>
  <si>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</si>
  <si>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</si>
  <si>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</si>
  <si>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</si>
  <si>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</si>
  <si>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</si>
  <si>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</si>
  <si>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</si>
  <si>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</si>
  <si>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</si>
  <si>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</si>
  <si>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</si>
  <si>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</si>
  <si>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</si>
  <si>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</si>
  <si>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</si>
  <si>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</si>
  <si>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</si>
  <si>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</si>
  <si>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</si>
  <si>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</si>
  <si>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</si>
  <si>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</si>
  <si>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</si>
  <si>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</si>
  <si>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</si>
  <si>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</si>
  <si>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</si>
  <si>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</si>
  <si>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</si>
  <si>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</si>
  <si>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</si>
  <si>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</si>
  <si>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</si>
  <si>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</si>
  <si>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</si>
  <si>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</si>
  <si>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</si>
  <si>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</si>
  <si>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</si>
  <si>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</si>
  <si>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</si>
  <si>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</si>
  <si>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</si>
  <si>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</si>
  <si>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</si>
  <si>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</si>
  <si>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</si>
  <si>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</si>
  <si>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</si>
  <si>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</si>
  <si>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</si>
  <si>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</si>
  <si>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</si>
  <si>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</si>
  <si>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</si>
  <si>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</si>
  <si>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</si>
  <si>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</si>
  <si>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</si>
  <si>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</si>
  <si>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</si>
  <si>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</si>
  <si>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</si>
  <si>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</si>
  <si>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</si>
  <si>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</si>
  <si>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</si>
  <si>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</si>
  <si>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</si>
  <si>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</si>
  <si>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</si>
  <si>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</si>
  <si>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</si>
  <si>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</si>
  <si>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</si>
  <si>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</si>
  <si>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</si>
  <si>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</si>
  <si>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</si>
  <si>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</si>
  <si>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</si>
  <si>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</si>
  <si>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</si>
  <si>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</si>
  <si>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</si>
  <si>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</si>
  <si>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</si>
  <si>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</si>
  <si>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</si>
  <si>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</si>
  <si>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</si>
  <si>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</si>
  <si>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</si>
  <si>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</si>
  <si>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</si>
  <si>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</si>
  <si>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</si>
  <si>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</si>
  <si>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</si>
  <si>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</si>
  <si>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</si>
  <si>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</si>
  <si>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</si>
  <si>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</si>
  <si>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</si>
  <si>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</si>
  <si>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</si>
  <si>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</si>
  <si>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</si>
  <si>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</si>
  <si>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</si>
  <si>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</si>
  <si>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</si>
  <si>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</si>
  <si>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</si>
  <si>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</si>
  <si>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</si>
  <si>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</si>
  <si>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</si>
  <si>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</si>
  <si>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</si>
  <si>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</si>
  <si>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</si>
  <si>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</si>
  <si>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</si>
  <si>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</si>
  <si>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</si>
  <si>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</si>
  <si>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</si>
  <si>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</si>
  <si>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</si>
  <si>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</si>
  <si>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</si>
  <si>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</si>
  <si>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</si>
  <si>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</si>
  <si>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</si>
  <si>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</si>
  <si>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</si>
  <si>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</si>
  <si>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</si>
  <si>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</si>
  <si>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</si>
  <si>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</si>
  <si>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</si>
  <si>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</si>
  <si>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</si>
  <si>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</si>
  <si>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</si>
  <si>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</si>
  <si>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</si>
  <si>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</si>
  <si>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</si>
  <si>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</si>
  <si>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</si>
  <si>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</si>
  <si>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</si>
  <si>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</si>
  <si>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</si>
  <si>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</si>
  <si>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</si>
  <si>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</si>
  <si>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</si>
  <si>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</si>
  <si>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</si>
  <si>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</si>
  <si>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</si>
  <si>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</si>
  <si>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</si>
  <si>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</si>
  <si>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</si>
  <si>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</si>
  <si>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</si>
  <si>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</si>
  <si>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</si>
  <si>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</si>
  <si>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</si>
  <si>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</si>
  <si>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</si>
  <si>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</si>
  <si>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</si>
  <si>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</si>
  <si>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</si>
  <si>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</si>
  <si>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</si>
  <si>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</si>
  <si>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</si>
  <si>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</si>
  <si>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</si>
  <si>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</si>
  <si>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</si>
  <si>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</si>
  <si>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</si>
  <si>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</si>
  <si>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</si>
  <si>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</si>
  <si>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</si>
  <si>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</si>
  <si>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</si>
  <si>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</si>
  <si>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</si>
  <si>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</si>
  <si>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</si>
  <si>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</si>
  <si>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</si>
  <si>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</si>
  <si>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</si>
  <si>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</si>
  <si>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</si>
  <si>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</si>
  <si>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</si>
  <si>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</si>
  <si>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</si>
  <si>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</si>
  <si>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</si>
  <si>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</si>
  <si>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</si>
  <si>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</si>
  <si>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</si>
  <si>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</si>
  <si>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</si>
  <si>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</si>
  <si>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</si>
  <si>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</si>
  <si>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</si>
  <si>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</si>
  <si>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</si>
  <si>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</si>
  <si>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</si>
  <si>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</si>
  <si>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</si>
  <si>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</si>
  <si>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</si>
  <si>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</si>
  <si>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</si>
  <si>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</si>
  <si>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</si>
  <si>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</si>
  <si>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</si>
  <si>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</si>
  <si>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</si>
  <si>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</si>
  <si>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</si>
  <si>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</si>
  <si>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</si>
  <si>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</si>
  <si>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</si>
  <si>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</si>
  <si>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</si>
  <si>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</si>
  <si>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</si>
  <si>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</si>
  <si>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</si>
  <si>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</si>
  <si>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</si>
  <si>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</si>
  <si>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</si>
  <si>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</si>
  <si>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</si>
  <si>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</si>
  <si>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</si>
  <si>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</si>
  <si>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</si>
  <si>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</si>
  <si>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</si>
  <si>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</si>
  <si>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</si>
  <si>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</si>
  <si>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</si>
  <si>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</si>
  <si>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</si>
  <si>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</si>
  <si>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</si>
  <si>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</si>
  <si>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</si>
  <si>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</si>
  <si>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</si>
  <si>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</si>
  <si>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</si>
  <si>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</si>
  <si>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</si>
  <si>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</si>
  <si>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</si>
  <si>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</si>
  <si>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</si>
  <si>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</si>
  <si>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</si>
  <si>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</si>
  <si>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</si>
  <si>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</si>
  <si>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</si>
  <si>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</si>
  <si>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</si>
  <si>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</si>
  <si>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</si>
  <si>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</si>
  <si>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</si>
  <si>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</si>
  <si>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</si>
  <si>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</si>
  <si>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</si>
  <si>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</si>
  <si>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</si>
  <si>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</si>
  <si>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</si>
  <si>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</si>
  <si>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</si>
  <si>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</si>
  <si>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</si>
  <si>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</si>
  <si>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</si>
  <si>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</si>
  <si>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</si>
  <si>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</si>
  <si>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</si>
  <si>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</si>
  <si>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</si>
  <si>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</si>
  <si>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</si>
  <si>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</si>
  <si>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</si>
  <si>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</si>
  <si>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</si>
  <si>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</si>
  <si>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</si>
  <si>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</si>
  <si>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</si>
  <si>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</si>
  <si>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</si>
  <si>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</si>
  <si>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</si>
  <si>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</si>
  <si>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</si>
  <si>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</si>
  <si>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</si>
  <si>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</si>
  <si>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</si>
  <si>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</si>
  <si>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</si>
  <si>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</si>
  <si>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</si>
  <si>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</si>
  <si>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transmission growth</t>
  </si>
  <si>
    <t>elec storage growth</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</si>
  <si>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</si>
  <si>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</si>
  <si>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</si>
  <si>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</si>
  <si>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</si>
  <si>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</si>
  <si>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</si>
  <si>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</si>
  <si>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</si>
  <si>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</si>
  <si>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</si>
  <si>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</si>
  <si>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</si>
  <si>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</si>
  <si>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</si>
  <si>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</si>
  <si>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</si>
  <si>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</si>
  <si>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</si>
  <si>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</si>
  <si>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</si>
  <si>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</si>
  <si>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</si>
  <si>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</si>
  <si>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</si>
  <si>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</si>
  <si>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</si>
  <si>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</si>
  <si>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</si>
  <si>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</si>
  <si>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</si>
  <si>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</si>
  <si>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</si>
  <si>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</si>
  <si>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</si>
  <si>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</si>
  <si>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</si>
  <si>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</si>
  <si>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</si>
  <si>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</si>
  <si>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</si>
  <si>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</si>
  <si>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</si>
  <si>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</si>
  <si>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</si>
  <si>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</si>
  <si>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</si>
  <si>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</si>
  <si>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</si>
  <si>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</si>
  <si>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</si>
  <si>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</si>
  <si>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</si>
  <si>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</si>
  <si>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</si>
  <si>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</si>
  <si>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</si>
  <si>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</si>
  <si>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</si>
  <si>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</si>
  <si>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</si>
  <si>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</si>
  <si>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</si>
  <si>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</si>
  <si>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</si>
  <si>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</si>
  <si>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</si>
  <si>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</si>
  <si>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</si>
  <si>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</si>
  <si>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</si>
  <si>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</si>
  <si>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</si>
  <si>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</si>
  <si>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</si>
  <si>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</si>
  <si>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</si>
  <si>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</si>
  <si>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</si>
  <si>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</si>
  <si>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</si>
  <si>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</si>
  <si>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</si>
  <si>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</si>
  <si>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</si>
  <si>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</si>
  <si>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</si>
  <si>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</si>
  <si>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</si>
  <si>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</si>
  <si>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</si>
  <si>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</si>
  <si>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</si>
  <si>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</si>
  <si>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</si>
  <si>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</si>
  <si>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</si>
  <si>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</si>
  <si>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</si>
  <si>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</si>
  <si>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</si>
  <si>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</si>
  <si>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</si>
  <si>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</si>
  <si>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</si>
  <si>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</si>
  <si>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</si>
  <si>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</si>
  <si>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</si>
  <si>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</si>
  <si>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</si>
  <si>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</si>
  <si>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</si>
  <si>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</si>
  <si>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</si>
  <si>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</si>
  <si>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</si>
  <si>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</si>
  <si>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</si>
  <si>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</si>
  <si>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</si>
  <si>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</si>
  <si>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</si>
  <si>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</si>
  <si>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</si>
  <si>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</si>
  <si>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</si>
  <si>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</si>
  <si>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</si>
  <si>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</si>
  <si>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</si>
  <si>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</si>
  <si>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</si>
  <si>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</si>
  <si>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</si>
  <si>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</si>
  <si>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</si>
  <si>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</si>
  <si>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</si>
  <si>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</si>
  <si>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</si>
  <si>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</si>
  <si>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</si>
  <si>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</si>
  <si>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</si>
  <si>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</si>
  <si>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</si>
  <si>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</si>
  <si>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</si>
  <si>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</si>
  <si>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</si>
  <si>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</si>
  <si>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</si>
  <si>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</si>
  <si>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</si>
  <si>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</si>
  <si>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</si>
  <si>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</si>
  <si>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</si>
  <si>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</si>
  <si>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</si>
  <si>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</si>
  <si>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</si>
  <si>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</si>
  <si>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</si>
  <si>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</si>
  <si>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</si>
  <si>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</si>
  <si>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</si>
  <si>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</si>
  <si>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</si>
  <si>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</si>
  <si>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</si>
  <si>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</si>
  <si>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</si>
  <si>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</si>
  <si>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</si>
  <si>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</si>
  <si>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</si>
  <si>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</si>
  <si>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</si>
  <si>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</si>
  <si>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</si>
  <si>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</si>
  <si>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</si>
  <si>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</si>
  <si>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</si>
  <si>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</si>
  <si>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</si>
  <si>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</si>
  <si>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</si>
  <si>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</si>
  <si>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</si>
  <si>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</si>
  <si>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</si>
  <si>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</si>
  <si>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</si>
  <si>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</si>
  <si>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</si>
  <si>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</si>
  <si>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</si>
  <si>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</si>
  <si>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</si>
  <si>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</si>
  <si>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</si>
  <si>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</si>
  <si>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</si>
  <si>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</si>
  <si>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</si>
  <si>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</si>
  <si>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</si>
  <si>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</si>
  <si>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</si>
  <si>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</si>
  <si>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</si>
  <si>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</si>
  <si>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</si>
  <si>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</si>
  <si>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</si>
  <si>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</si>
  <si>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</si>
  <si>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</si>
  <si>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</si>
  <si>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</si>
  <si>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</si>
  <si>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</si>
  <si>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</si>
  <si>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</si>
  <si>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</si>
  <si>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</si>
  <si>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</si>
  <si>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</si>
  <si>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</si>
  <si>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</si>
  <si>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</si>
  <si>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</si>
  <si>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</si>
  <si>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</si>
  <si>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</si>
  <si>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</si>
  <si>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</si>
  <si>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</si>
  <si>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</si>
  <si>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</si>
  <si>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</si>
  <si>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</si>
  <si>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</si>
  <si>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</si>
  <si>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</si>
  <si>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</si>
  <si>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</si>
  <si>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</si>
  <si>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</si>
  <si>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</si>
  <si>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</si>
  <si>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</si>
  <si>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</si>
  <si>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</si>
  <si>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</si>
  <si>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</si>
  <si>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</si>
  <si>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</si>
  <si>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</si>
  <si>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</si>
  <si>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</si>
  <si>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</si>
  <si>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</si>
  <si>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</si>
  <si>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</si>
  <si>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</si>
  <si>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</si>
  <si>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</si>
  <si>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</si>
  <si>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</si>
  <si>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</si>
  <si>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</si>
  <si>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</si>
  <si>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</si>
  <si>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</si>
  <si>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</si>
  <si>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</si>
  <si>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</si>
  <si>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</si>
  <si>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</si>
  <si>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</si>
  <si>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</si>
  <si>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</si>
  <si>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</si>
  <si>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</si>
  <si>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</si>
  <si>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</si>
  <si>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</si>
  <si>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</si>
  <si>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</si>
  <si>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</si>
  <si>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</si>
  <si>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</si>
  <si>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</si>
  <si>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</si>
  <si>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</si>
  <si>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</si>
  <si>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</si>
  <si>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</si>
  <si>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</si>
  <si>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</si>
  <si>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</si>
  <si>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</si>
  <si>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</si>
  <si>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</si>
  <si>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</si>
  <si>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</si>
  <si>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</si>
  <si>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</si>
  <si>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</si>
  <si>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</si>
  <si>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</si>
  <si>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</si>
  <si>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</si>
  <si>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</si>
  <si>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</si>
  <si>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</si>
  <si>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</si>
  <si>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</si>
  <si>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</si>
  <si>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</si>
  <si>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</si>
  <si>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</si>
  <si>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</si>
  <si>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</si>
  <si>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</si>
  <si>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</si>
  <si>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</si>
  <si>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</si>
  <si>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</si>
  <si>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</si>
  <si>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</si>
  <si>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</si>
  <si>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</si>
  <si>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</si>
  <si>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</si>
  <si>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</si>
  <si>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</si>
  <si>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</si>
  <si>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</si>
  <si>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</si>
  <si>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</si>
  <si>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</si>
  <si>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</si>
  <si>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</si>
  <si>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</si>
  <si>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</si>
  <si>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</si>
  <si>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</si>
  <si>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</si>
  <si>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</si>
  <si>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</si>
  <si>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</si>
  <si>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</si>
  <si>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</si>
  <si>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</si>
  <si>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</si>
  <si>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</si>
  <si>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</si>
  <si>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</si>
  <si>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</si>
  <si>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</si>
  <si>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</si>
  <si>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</si>
  <si>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</si>
  <si>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</si>
  <si>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</si>
  <si>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</si>
  <si>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</si>
  <si>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</si>
  <si>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</si>
  <si>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</si>
  <si>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</si>
  <si>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</si>
  <si>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</si>
  <si>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</si>
  <si>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</si>
  <si>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</si>
  <si>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</si>
  <si>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</si>
  <si>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</si>
  <si>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</si>
  <si>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</si>
  <si>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</si>
  <si>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</si>
  <si>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</si>
  <si>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</si>
  <si>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</si>
  <si>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</si>
  <si>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</si>
  <si>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</si>
  <si>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</si>
  <si>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</si>
  <si>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</si>
  <si>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</si>
  <si>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</si>
  <si>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</si>
  <si>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</si>
  <si>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</si>
  <si>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</si>
  <si>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</si>
  <si>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</si>
  <si>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</si>
  <si>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</si>
  <si>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</si>
  <si>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</si>
  <si>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</si>
  <si>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</si>
  <si>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</si>
  <si>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</si>
  <si>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</si>
  <si>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</si>
  <si>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</si>
  <si>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</si>
  <si>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</si>
  <si>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</si>
  <si>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</si>
  <si>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</si>
  <si>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</si>
  <si>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</si>
  <si>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</si>
  <si>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</si>
  <si>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</si>
  <si>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</si>
  <si>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</si>
  <si>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</si>
  <si>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</si>
  <si>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</si>
  <si>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</si>
  <si>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</si>
  <si>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</si>
  <si>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</si>
  <si>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</si>
  <si>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</si>
  <si>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</si>
  <si>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</si>
  <si>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</si>
  <si>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</si>
  <si>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</si>
  <si>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</si>
  <si>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</si>
  <si>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</si>
  <si>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</si>
  <si>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</si>
  <si>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</si>
  <si>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</si>
  <si>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</si>
  <si>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</si>
  <si>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</si>
  <si>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</si>
  <si>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</si>
  <si>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</si>
  <si>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</si>
  <si>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</si>
  <si>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</si>
  <si>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</si>
  <si>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</si>
  <si>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</si>
  <si>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</si>
  <si>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</si>
  <si>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</si>
  <si>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</si>
  <si>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</si>
  <si>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</si>
  <si>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</si>
  <si>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</si>
  <si>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</si>
  <si>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</si>
  <si>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</si>
  <si>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</si>
  <si>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</si>
  <si>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</si>
  <si>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</si>
  <si>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</si>
  <si>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</si>
  <si>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</si>
  <si>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</si>
  <si>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</si>
  <si>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</si>
  <si>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</si>
  <si>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</si>
  <si>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</si>
  <si>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</si>
  <si>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</si>
  <si>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</si>
  <si>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</si>
  <si>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</si>
  <si>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</si>
  <si>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</si>
  <si>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</si>
  <si>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</si>
  <si>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</si>
  <si>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</si>
  <si>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</si>
  <si>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</si>
  <si>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</si>
  <si>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</si>
  <si>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</si>
  <si>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</si>
  <si>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</si>
  <si>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</si>
  <si>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</si>
  <si>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</si>
  <si>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</si>
  <si>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</si>
  <si>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</si>
  <si>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</si>
  <si>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</si>
  <si>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</si>
  <si>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</si>
  <si>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</si>
  <si>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</si>
  <si>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</si>
  <si>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</si>
  <si>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</si>
  <si>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</si>
  <si>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</si>
  <si>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</si>
  <si>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</si>
  <si>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</si>
  <si>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</si>
  <si>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</si>
  <si>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</si>
  <si>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</si>
  <si>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</si>
  <si>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</si>
  <si>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</si>
  <si>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</si>
  <si>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</si>
  <si>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</si>
  <si>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</si>
  <si>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</si>
  <si>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</si>
  <si>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</si>
  <si>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</si>
  <si>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</si>
  <si>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</si>
  <si>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</si>
  <si>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</si>
  <si>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</si>
  <si>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</si>
  <si>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</si>
  <si>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</si>
  <si>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</si>
  <si>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</si>
  <si>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</si>
  <si>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</si>
  <si>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</si>
  <si>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</si>
  <si>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</si>
  <si>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</si>
  <si>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</si>
  <si>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</si>
  <si>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</si>
  <si>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</si>
  <si>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</si>
  <si>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</si>
  <si>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</si>
  <si>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</si>
  <si>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</si>
  <si>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</si>
  <si>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</si>
  <si>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</si>
  <si>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</si>
  <si>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</si>
  <si>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</si>
  <si>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</si>
  <si>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</si>
  <si>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</si>
  <si>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</si>
  <si>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</si>
  <si>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</si>
  <si>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</si>
  <si>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</si>
  <si>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</si>
  <si>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</si>
  <si>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</si>
  <si>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</si>
  <si>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</si>
  <si>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</si>
  <si>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</si>
  <si>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</si>
  <si>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</si>
  <si>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</si>
  <si>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</si>
  <si>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</si>
  <si>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</si>
  <si>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</si>
  <si>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</si>
  <si>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</si>
  <si>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</si>
  <si>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</si>
  <si>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</si>
  <si>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</si>
  <si>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</si>
  <si>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</si>
  <si>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</si>
  <si>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</si>
  <si>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</si>
  <si>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</si>
  <si>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</si>
  <si>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</si>
  <si>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</si>
  <si>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</si>
  <si>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</si>
  <si>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</si>
  <si>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**Description:** This policy extends the lifetime of all nuclear plants by the specified number of years.</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</si>
  <si>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</si>
  <si>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</si>
  <si>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</si>
  <si>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</si>
  <si>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</si>
  <si>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</si>
  <si>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</si>
  <si>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</si>
  <si>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</si>
  <si>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</si>
  <si>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</si>
  <si>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</si>
  <si>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</si>
  <si>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</si>
  <si>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</si>
  <si>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</si>
  <si>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</si>
  <si>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</si>
  <si>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</si>
  <si>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</si>
  <si>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</si>
  <si>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</si>
  <si>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</si>
  <si>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</si>
  <si>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</si>
  <si>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</si>
  <si>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</si>
  <si>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</si>
  <si>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</si>
  <si>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</si>
  <si>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</si>
  <si>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</si>
  <si>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</si>
  <si>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</si>
  <si>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</si>
  <si>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</si>
  <si>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</si>
  <si>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</si>
  <si>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</si>
  <si>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</si>
  <si>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</si>
  <si>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</si>
  <si>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</si>
  <si>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</si>
  <si>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</si>
  <si>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</si>
  <si>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</si>
  <si>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</si>
  <si>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</si>
  <si>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</si>
  <si>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</si>
  <si>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</si>
  <si>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</si>
  <si>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</si>
  <si>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</si>
  <si>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</si>
  <si>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</si>
  <si>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</si>
  <si>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</si>
  <si>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</si>
  <si>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</si>
  <si>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</si>
  <si>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</si>
  <si>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</si>
  <si>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</si>
  <si>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</si>
  <si>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</si>
  <si>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</si>
  <si>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</si>
  <si>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</si>
  <si>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</si>
  <si>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</si>
  <si>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</si>
  <si>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</si>
  <si>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</si>
  <si>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</si>
  <si>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</si>
  <si>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</si>
  <si>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</si>
  <si>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</si>
  <si>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</si>
  <si>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</si>
  <si>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</si>
  <si>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</si>
  <si>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</si>
  <si>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</si>
  <si>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</si>
  <si>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</si>
  <si>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</si>
  <si>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</si>
  <si>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</si>
  <si>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</si>
  <si>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</si>
  <si>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</si>
  <si>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</si>
  <si>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</si>
  <si>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</si>
  <si>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</si>
  <si>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</si>
  <si>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</si>
  <si>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</si>
  <si>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</si>
  <si>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</si>
  <si>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</si>
  <si>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</si>
  <si>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</si>
  <si>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</si>
  <si>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</si>
  <si>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</si>
  <si>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</si>
  <si>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</si>
  <si>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</si>
  <si>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</si>
  <si>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</si>
  <si>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</si>
  <si>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</si>
  <si>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</si>
  <si>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</si>
  <si>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</si>
  <si>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</si>
  <si>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</si>
  <si>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</si>
  <si>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</si>
  <si>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</si>
  <si>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</si>
  <si>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</si>
  <si>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</si>
  <si>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</si>
  <si>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</si>
  <si>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</si>
  <si>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</si>
  <si>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</si>
  <si>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</si>
  <si>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</si>
  <si>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</si>
  <si>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</si>
  <si>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</si>
  <si>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</si>
  <si>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</si>
  <si>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</si>
  <si>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</si>
  <si>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</si>
  <si>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</si>
  <si>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</si>
  <si>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</si>
  <si>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</si>
  <si>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</si>
  <si>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</si>
  <si>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</si>
  <si>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</si>
  <si>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</si>
  <si>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</si>
  <si>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</si>
  <si>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</si>
  <si>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</si>
  <si>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</si>
  <si>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</si>
  <si>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</si>
  <si>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</si>
  <si>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</si>
  <si>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</si>
  <si>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</si>
  <si>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</si>
  <si>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</si>
  <si>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</si>
  <si>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</si>
  <si>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</si>
  <si>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</si>
  <si>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</si>
  <si>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</si>
  <si>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</si>
  <si>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</si>
  <si>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</si>
  <si>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</si>
  <si>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</si>
  <si>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</si>
  <si>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</si>
  <si>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</si>
  <si>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</si>
  <si>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</si>
  <si>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</si>
  <si>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</si>
  <si>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</si>
  <si>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</si>
  <si>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</si>
  <si>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</si>
  <si>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</si>
  <si>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</si>
  <si>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</si>
  <si>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</si>
  <si>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</si>
  <si>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</si>
  <si>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</si>
  <si>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</si>
  <si>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</si>
  <si>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</si>
  <si>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</si>
  <si>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</si>
  <si>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</si>
  <si>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</si>
  <si>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</si>
  <si>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</si>
  <si>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</si>
  <si>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</si>
  <si>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</si>
  <si>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</si>
  <si>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</si>
  <si>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</si>
  <si>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</si>
  <si>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</si>
  <si>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</si>
  <si>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</si>
  <si>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</si>
  <si>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</si>
  <si>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</si>
  <si>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</si>
  <si>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</si>
  <si>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</si>
  <si>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</si>
  <si>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</si>
  <si>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</si>
  <si>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</si>
  <si>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</si>
  <si>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</si>
  <si>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</si>
  <si>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</si>
  <si>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</si>
  <si>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</si>
  <si>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</si>
  <si>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</si>
  <si>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</si>
  <si>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</si>
  <si>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</si>
  <si>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</si>
  <si>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</si>
  <si>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</si>
  <si>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</si>
  <si>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</si>
  <si>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</si>
  <si>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</si>
  <si>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</si>
  <si>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</si>
  <si>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</si>
  <si>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</si>
  <si>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</si>
  <si>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</si>
  <si>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</si>
  <si>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</si>
  <si>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</si>
  <si>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</si>
  <si>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</si>
  <si>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</si>
  <si>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Non BAU Capacity Retirement Schedule</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</si>
  <si>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</si>
  <si>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</si>
  <si>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</si>
  <si>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</si>
  <si>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</si>
  <si>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</si>
  <si>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</si>
  <si>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</si>
  <si>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</si>
  <si>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</si>
  <si>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</si>
  <si>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</si>
  <si>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</si>
  <si>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</si>
  <si>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</si>
  <si>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</si>
  <si>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</si>
  <si>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</si>
  <si>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</si>
  <si>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</si>
  <si>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</si>
  <si>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</si>
  <si>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</si>
  <si>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</si>
  <si>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</si>
  <si>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</si>
  <si>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</si>
  <si>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</si>
  <si>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</si>
  <si>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</si>
  <si>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</si>
  <si>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</si>
  <si>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</si>
  <si>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</si>
  <si>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</si>
  <si>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</si>
  <si>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</si>
  <si>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</si>
  <si>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</si>
  <si>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</si>
  <si>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</si>
  <si>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</si>
  <si>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</si>
  <si>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</si>
  <si>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</si>
  <si>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</si>
  <si>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</si>
  <si>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</si>
  <si>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</si>
  <si>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</si>
  <si>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</si>
  <si>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</si>
  <si>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</si>
  <si>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</si>
  <si>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</si>
  <si>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</si>
  <si>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</si>
  <si>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</si>
  <si>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</si>
  <si>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</si>
  <si>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</si>
  <si>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</si>
  <si>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</si>
  <si>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</si>
  <si>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</si>
  <si>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</si>
  <si>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</si>
  <si>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</si>
  <si>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</si>
  <si>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</si>
  <si>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</si>
  <si>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</si>
  <si>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</si>
  <si>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</si>
  <si>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</si>
  <si>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</si>
  <si>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</si>
  <si>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</si>
  <si>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</si>
  <si>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</si>
  <si>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</si>
  <si>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</si>
  <si>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</si>
  <si>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</si>
  <si>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</si>
  <si>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</si>
  <si>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</si>
  <si>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</si>
  <si>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</si>
  <si>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</si>
  <si>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</si>
  <si>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</si>
  <si>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</si>
  <si>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</si>
  <si>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</si>
  <si>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</si>
  <si>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</si>
  <si>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</si>
  <si>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</si>
  <si>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</si>
  <si>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</si>
  <si>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</si>
  <si>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</si>
  <si>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</si>
  <si>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</si>
  <si>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</si>
  <si>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</si>
  <si>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</si>
  <si>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</si>
  <si>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</si>
  <si>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Biomass, Municipal Solid Waste, Petroleum, Natural Gas Peaker, Natural Gas Nonpeaker, Lignite, Hard Coal</t>
  </si>
  <si>
    <t>00b050, ff00ff, 000000, f593e0, c01b00, 004d10, 969696</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</si>
  <si>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</si>
  <si>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Sales: Light &amp; Medium Freight Trucks</t>
  </si>
  <si>
    <t>Fleet Composition: Light &amp; Medium Freight Trucks</t>
  </si>
  <si>
    <t>Light &amp; Medium Freight Trucks</t>
  </si>
  <si>
    <t>Sales: Heavy Freight Trucks</t>
  </si>
  <si>
    <t>Fleet Composition: Heavy Freight Trucks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</si>
  <si>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</si>
  <si>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</si>
  <si>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</si>
  <si>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</si>
  <si>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</si>
  <si>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</si>
  <si>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</si>
  <si>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</si>
  <si>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</si>
  <si>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</si>
  <si>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</si>
  <si>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</si>
  <si>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</si>
  <si>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</si>
  <si>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</si>
  <si>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</si>
  <si>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</si>
  <si>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</si>
  <si>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</si>
  <si>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</si>
  <si>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</si>
  <si>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</si>
  <si>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</si>
  <si>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</si>
  <si>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</si>
  <si>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</si>
  <si>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</si>
  <si>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</si>
  <si>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</si>
  <si>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</si>
  <si>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</si>
  <si>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</si>
  <si>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</si>
  <si>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</si>
  <si>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</si>
  <si>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</si>
  <si>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</si>
  <si>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</si>
  <si>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</si>
  <si>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</si>
  <si>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</si>
  <si>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</si>
  <si>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</si>
  <si>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</si>
  <si>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</si>
  <si>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</si>
  <si>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</si>
  <si>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</si>
  <si>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</si>
  <si>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</si>
  <si>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</si>
  <si>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</si>
  <si>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</si>
  <si>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</si>
  <si>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</si>
  <si>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</si>
  <si>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</si>
  <si>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</si>
  <si>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</si>
  <si>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</si>
  <si>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</si>
  <si>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</si>
  <si>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</si>
  <si>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</si>
  <si>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</si>
  <si>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</si>
  <si>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</si>
  <si>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</si>
  <si>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</si>
  <si>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</si>
  <si>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</si>
  <si>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</si>
  <si>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</si>
  <si>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</si>
  <si>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</si>
  <si>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</si>
  <si>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</si>
  <si>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</si>
  <si>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</si>
  <si>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</si>
  <si>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</si>
  <si>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t>
  </si>
  <si>
    <t>EIA AEO</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</si>
  <si>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</si>
  <si>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</si>
  <si>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</si>
  <si>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</si>
  <si>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</si>
  <si>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</si>
  <si>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</si>
  <si>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</si>
  <si>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</si>
  <si>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</si>
  <si>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</si>
  <si>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</si>
  <si>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</si>
  <si>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</si>
  <si>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</si>
  <si>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</si>
  <si>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</si>
  <si>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</si>
  <si>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</si>
  <si>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</si>
  <si>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</si>
  <si>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</si>
  <si>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</si>
  <si>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</si>
  <si>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</si>
  <si>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</si>
  <si>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</si>
  <si>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</si>
  <si>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</si>
  <si>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</si>
  <si>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</si>
  <si>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</si>
  <si>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</si>
  <si>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</si>
  <si>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</si>
  <si>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</si>
  <si>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</si>
  <si>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</si>
  <si>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</si>
  <si>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</si>
  <si>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</si>
  <si>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</si>
  <si>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</si>
  <si>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</si>
  <si>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</si>
  <si>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</si>
  <si>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</si>
  <si>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</si>
  <si>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</si>
  <si>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</si>
  <si>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</si>
  <si>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</si>
  <si>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</si>
  <si>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</si>
  <si>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</si>
  <si>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</si>
  <si>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</si>
  <si>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</si>
  <si>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</si>
  <si>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</si>
  <si>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</si>
  <si>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</si>
  <si>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</si>
  <si>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</si>
  <si>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</si>
  <si>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</si>
  <si>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</si>
  <si>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</si>
  <si>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</si>
  <si>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</si>
  <si>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</si>
  <si>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</si>
  <si>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</si>
  <si>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</si>
  <si>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</si>
  <si>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</si>
  <si>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</si>
  <si>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</si>
  <si>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</si>
  <si>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</si>
  <si>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</si>
  <si>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</si>
  <si>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</si>
  <si>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</si>
  <si>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</si>
  <si>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</si>
  <si>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</si>
  <si>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</si>
  <si>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</si>
  <si>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</si>
  <si>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</si>
  <si>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</si>
  <si>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</si>
  <si>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</si>
  <si>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</si>
  <si>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</si>
  <si>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</si>
  <si>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</si>
  <si>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</si>
  <si>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</si>
  <si>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</si>
  <si>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</si>
  <si>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</si>
  <si>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</si>
  <si>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</si>
  <si>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</si>
  <si>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</si>
  <si>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</si>
  <si>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</si>
  <si>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</si>
  <si>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</si>
  <si>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</si>
  <si>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</si>
  <si>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</si>
  <si>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</si>
  <si>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</si>
  <si>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</si>
  <si>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</si>
  <si>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</si>
  <si>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</si>
  <si>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</si>
  <si>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</si>
  <si>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</si>
  <si>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</si>
  <si>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</si>
  <si>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</si>
  <si>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</si>
  <si>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</si>
  <si>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</si>
  <si>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Mexico's Long Term Strategy aims at emitting 50% of emissions of 2000 by 2050.</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</si>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</sst>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1" fillId="0" borderId="0"/>
    <xf numFmtId="0" fontId="57" fillId="7" borderId="56" applyNumberFormat="0" applyAlignment="0" applyProtection="0"/>
    <xf numFmtId="0" fontId="1"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1"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1"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1" fillId="60"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1"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1"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1"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1"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1" fillId="0" borderId="0"/>
    <xf numFmtId="0" fontId="99" fillId="0" borderId="0" applyNumberFormat="0" applyFill="0" applyBorder="0" applyAlignment="0" applyProtection="0"/>
    <xf numFmtId="0" fontId="1" fillId="0" borderId="0"/>
    <xf numFmtId="0" fontId="1" fillId="0" borderId="0"/>
    <xf numFmtId="0" fontId="1"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1" fillId="0" borderId="0"/>
    <xf numFmtId="0" fontId="1" fillId="0" borderId="0"/>
    <xf numFmtId="0" fontId="1" fillId="0" borderId="0"/>
    <xf numFmtId="0" fontId="1"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1"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6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62"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1" fillId="56" borderId="0" applyNumberFormat="0" applyBorder="0" applyAlignment="0" applyProtection="0"/>
    <xf numFmtId="0" fontId="1" fillId="57" borderId="0" applyNumberFormat="0" applyBorder="0" applyAlignment="0" applyProtection="0"/>
    <xf numFmtId="0" fontId="62" fillId="58" borderId="0" applyNumberFormat="0" applyBorder="0" applyAlignment="0" applyProtection="0"/>
    <xf numFmtId="4" fontId="24" fillId="16" borderId="90"/>
    <xf numFmtId="0" fontId="1" fillId="59" borderId="0" applyNumberFormat="0" applyBorder="0" applyAlignment="0" applyProtection="0"/>
    <xf numFmtId="0" fontId="1" fillId="60" borderId="0" applyNumberFormat="0" applyBorder="0" applyAlignment="0" applyProtection="0"/>
    <xf numFmtId="0" fontId="62" fillId="61"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1"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1"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1"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1"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1"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1"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1" fillId="50" borderId="0" applyNumberFormat="0" applyBorder="0" applyAlignment="0" applyProtection="0"/>
    <xf numFmtId="0" fontId="1"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1" fillId="62" borderId="0" applyNumberFormat="0" applyBorder="0" applyAlignment="0" applyProtection="0"/>
    <xf numFmtId="0" fontId="1" fillId="48" borderId="0" applyNumberFormat="0" applyBorder="0" applyAlignment="0" applyProtection="0"/>
    <xf numFmtId="4" fontId="20" fillId="14" borderId="92">
      <alignment horizontal="right" vertical="center"/>
    </xf>
    <xf numFmtId="0" fontId="1"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1"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1"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1"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1"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1" fillId="51" borderId="0" applyNumberFormat="0" applyBorder="0" applyAlignment="0" applyProtection="0"/>
    <xf numFmtId="0" fontId="62" fillId="61" borderId="0" applyNumberFormat="0" applyBorder="0" applyAlignment="0" applyProtection="0"/>
    <xf numFmtId="0" fontId="1"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1"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1"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1" fillId="6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1" borderId="0" applyNumberFormat="0" applyBorder="0" applyAlignment="0" applyProtection="0"/>
    <xf numFmtId="0" fontId="1"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1" fillId="57"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62" fillId="58" borderId="0" applyNumberFormat="0" applyBorder="0" applyAlignment="0" applyProtection="0"/>
    <xf numFmtId="0" fontId="1"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1"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1"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1"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1"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1"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1"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1"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1"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1"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1"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1" fillId="59" borderId="0" applyNumberFormat="0" applyBorder="0" applyAlignment="0" applyProtection="0"/>
    <xf numFmtId="0" fontId="1"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1"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1"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1"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1"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1"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1"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1"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1"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1" fillId="62" borderId="0" applyNumberFormat="0" applyBorder="0" applyAlignment="0" applyProtection="0"/>
    <xf numFmtId="0" fontId="20" fillId="9" borderId="90">
      <alignment horizontal="right" vertical="center"/>
    </xf>
    <xf numFmtId="0" fontId="20" fillId="9" borderId="98">
      <alignment horizontal="right" vertical="center"/>
    </xf>
    <xf numFmtId="0" fontId="1"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1"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1" fillId="53" borderId="0" applyNumberFormat="0" applyBorder="0" applyAlignment="0" applyProtection="0"/>
    <xf numFmtId="175" fontId="24" fillId="90" borderId="90" applyNumberFormat="0" applyFont="0" applyBorder="0" applyAlignment="0" applyProtection="0">
      <alignment horizontal="right" vertical="center"/>
    </xf>
    <xf numFmtId="0" fontId="1" fillId="51" borderId="0" applyNumberFormat="0" applyBorder="0" applyAlignment="0" applyProtection="0"/>
    <xf numFmtId="0" fontId="74" fillId="86" borderId="95" applyNumberFormat="0" applyAlignment="0" applyProtection="0"/>
    <xf numFmtId="0" fontId="1"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1"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1" fillId="57" borderId="0" applyNumberFormat="0" applyBorder="0" applyAlignment="0" applyProtection="0"/>
    <xf numFmtId="4" fontId="24" fillId="0" borderId="90" applyFill="0" applyBorder="0" applyProtection="0">
      <alignment horizontal="right" vertical="center"/>
    </xf>
    <xf numFmtId="0" fontId="1"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1"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1" fillId="59" borderId="0" applyNumberFormat="0" applyBorder="0" applyAlignment="0" applyProtection="0"/>
    <xf numFmtId="0" fontId="1" fillId="56" borderId="0" applyNumberFormat="0" applyBorder="0" applyAlignment="0" applyProtection="0"/>
    <xf numFmtId="0" fontId="1" fillId="54" borderId="0" applyNumberFormat="0" applyBorder="0" applyAlignment="0" applyProtection="0"/>
    <xf numFmtId="0" fontId="1"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1"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1"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1" fillId="60" borderId="0" applyNumberFormat="0" applyBorder="0" applyAlignment="0" applyProtection="0"/>
    <xf numFmtId="0" fontId="1" fillId="56" borderId="0" applyNumberFormat="0" applyBorder="0" applyAlignment="0" applyProtection="0"/>
    <xf numFmtId="0" fontId="60" fillId="0" borderId="0" applyNumberFormat="0" applyFill="0" applyBorder="0" applyAlignment="0" applyProtection="0"/>
    <xf numFmtId="0" fontId="1" fillId="57" borderId="0" applyNumberFormat="0" applyBorder="0" applyAlignment="0" applyProtection="0"/>
    <xf numFmtId="0" fontId="1" fillId="62" borderId="0" applyNumberFormat="0" applyBorder="0" applyAlignment="0" applyProtection="0"/>
    <xf numFmtId="0" fontId="1" fillId="54" borderId="0" applyNumberFormat="0" applyBorder="0" applyAlignment="0" applyProtection="0"/>
    <xf numFmtId="0" fontId="59" fillId="46" borderId="56" applyNumberFormat="0" applyAlignment="0" applyProtection="0"/>
    <xf numFmtId="0" fontId="1"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23">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10" fillId="3" borderId="0" xfId="0" applyFont="1" applyFill="1" applyBorder="1" applyAlignment="1">
      <alignment wrapText="1"/>
    </xf>
    <xf numFmtId="0" fontId="0" fillId="0" borderId="0" xfId="0" applyNumberFormat="1" applyFill="1" applyAlignment="1">
      <alignment horizontal="left" wrapText="1"/>
    </xf>
    <xf numFmtId="0" fontId="10" fillId="2" borderId="0" xfId="0" applyFont="1" applyFill="1" applyBorder="1" applyAlignment="1">
      <alignment wrapText="1"/>
    </xf>
    <xf numFmtId="0" fontId="10" fillId="2" borderId="0" xfId="0" applyNumberFormat="1" applyFont="1" applyFill="1" applyBorder="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9" fontId="0" fillId="0" borderId="0" xfId="1" applyNumberFormat="1" applyFont="1" applyFill="1" applyBorder="1" applyAlignment="1">
      <alignment wrapText="1"/>
    </xf>
    <xf numFmtId="9" fontId="0" fillId="0" borderId="0" xfId="0" applyNumberFormat="1" applyFont="1" applyFill="1" applyBorder="1" applyAlignment="1">
      <alignment wrapText="1"/>
    </xf>
    <xf numFmtId="9" fontId="4" fillId="0" borderId="0" xfId="1" applyNumberFormat="1" applyFont="1" applyFill="1" applyBorder="1" applyAlignment="1">
      <alignment wrapText="1"/>
    </xf>
    <xf numFmtId="9" fontId="4" fillId="0" borderId="0" xfId="0" applyNumberFormat="1" applyFont="1" applyFill="1" applyBorder="1" applyAlignment="1">
      <alignment wrapText="1"/>
    </xf>
    <xf numFmtId="0" fontId="0" fillId="0" borderId="0" xfId="0" applyFont="1" applyFill="1" applyBorder="1" applyAlignment="1">
      <alignment wrapText="1"/>
    </xf>
    <xf numFmtId="164" fontId="0" fillId="0" borderId="0" xfId="0" applyNumberFormat="1" applyFont="1" applyFill="1" applyBorder="1" applyAlignment="1">
      <alignment wrapText="1"/>
    </xf>
    <xf numFmtId="0" fontId="4" fillId="0" borderId="0" xfId="0" applyFont="1" applyFill="1" applyBorder="1" applyAlignment="1">
      <alignment wrapText="1"/>
    </xf>
    <xf numFmtId="1" fontId="0" fillId="0" borderId="0" xfId="0" applyNumberFormat="1" applyFont="1" applyFill="1" applyBorder="1" applyAlignment="1">
      <alignment wrapText="1"/>
    </xf>
    <xf numFmtId="164" fontId="4" fillId="0" borderId="0" xfId="0" applyNumberFormat="1" applyFont="1" applyFill="1" applyBorder="1" applyAlignment="1">
      <alignment wrapText="1"/>
    </xf>
    <xf numFmtId="49" fontId="4" fillId="0" borderId="0" xfId="1" applyNumberFormat="1" applyFont="1" applyFill="1" applyBorder="1" applyAlignment="1">
      <alignment wrapText="1"/>
    </xf>
    <xf numFmtId="0" fontId="5" fillId="0" borderId="0" xfId="0"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0" fillId="20" borderId="0" xfId="0" applyNumberFormat="1" applyFont="1" applyFill="1" applyBorder="1" applyAlignment="1">
      <alignment wrapText="1"/>
    </xf>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4" fillId="20" borderId="0" xfId="0" applyNumberFormat="1" applyFont="1" applyFill="1" applyBorder="1" applyAlignment="1">
      <alignmen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49" fontId="0" fillId="0" borderId="52" xfId="0" applyNumberFormat="1" applyFont="1" applyFill="1" applyBorder="1" applyAlignment="1">
      <alignment wrapText="1"/>
    </xf>
    <xf numFmtId="49" fontId="4" fillId="0" borderId="52" xfId="0" applyNumberFormat="1" applyFont="1" applyFill="1" applyBorder="1" applyAlignment="1">
      <alignment wrapText="1"/>
    </xf>
    <xf numFmtId="49" fontId="8" fillId="0" borderId="52" xfId="0" applyNumberFormat="1" applyFont="1" applyFill="1"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49" fontId="0" fillId="0" borderId="53" xfId="0" applyNumberForma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10" fillId="2" borderId="0" xfId="0" applyFont="1" applyFill="1" applyBorder="1" applyAlignment="1">
      <alignment horizontal="right" wrapText="1"/>
    </xf>
    <xf numFmtId="0" fontId="9" fillId="0" borderId="0" xfId="0" applyFont="1"/>
    <xf numFmtId="0" fontId="5" fillId="0" borderId="0" xfId="0" applyFont="1" applyFill="1" applyAlignment="1">
      <alignment wrapText="1"/>
    </xf>
    <xf numFmtId="49" fontId="0" fillId="0" borderId="0" xfId="0" applyNumberFormat="1" applyFont="1" applyAlignment="1">
      <alignment wrapText="1"/>
    </xf>
    <xf numFmtId="0" fontId="0" fillId="0" borderId="52" xfId="0" applyFont="1" applyBorder="1" applyAlignment="1">
      <alignment wrapText="1"/>
    </xf>
    <xf numFmtId="0" fontId="2" fillId="0" borderId="52" xfId="0" applyFont="1" applyBorder="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0" fontId="0" fillId="0" borderId="52" xfId="0" applyFill="1" applyBorder="1" applyAlignment="1">
      <alignment wrapText="1"/>
    </xf>
    <xf numFmtId="0" fontId="0" fillId="0" borderId="52" xfId="0" applyFill="1" applyBorder="1"/>
    <xf numFmtId="0" fontId="0" fillId="0" borderId="0"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3" fillId="20" borderId="0" xfId="0" applyFont="1" applyFill="1" applyAlignment="1">
      <alignment horizontal="center"/>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22" fillId="9" borderId="27"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19" fillId="8" borderId="0" xfId="7" applyFill="1" applyAlignment="1">
      <alignment horizontal="left" vertical="center"/>
    </xf>
    <xf numFmtId="0" fontId="19" fillId="17" borderId="0" xfId="7" applyFill="1" applyAlignment="1">
      <alignment horizontal="left" vertical="center"/>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0" fontId="19" fillId="8" borderId="0" xfId="7" applyFill="1" applyAlignment="1">
      <alignment horizontal="left"/>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xf numFmtId="0" fontId="3" fillId="4" borderId="0" xfId="0" applyFont="1" applyFill="1" applyAlignment="1">
      <alignment horizontal="left"/>
    </xf>
    <xf numFmtId="0" fontId="0" fillId="5" borderId="0" xfId="0" applyFill="1" applyAlignment="1">
      <alignment horizontal="left"/>
    </xf>
    <xf numFmtId="0" fontId="5" fillId="0" borderId="0" xfId="0" applyFont="1"/>
    <xf numFmtId="0" fontId="0" fillId="0" borderId="54" xfId="0" applyBorder="1"/>
    <xf numFmtId="0" fontId="5" fillId="0" borderId="54" xfId="0" applyFont="1" applyBorder="1"/>
    <xf numFmtId="0" fontId="4" fillId="0" borderId="54" xfId="0" applyFont="1" applyBorder="1"/>
    <xf numFmtId="0" fontId="5" fillId="0" borderId="54" xfId="0" applyFont="1" applyBorder="1" applyAlignment="1">
      <alignment horizontal="left"/>
    </xf>
    <xf numFmtId="49" fontId="5" fillId="0" borderId="0" xfId="0" applyNumberFormat="1" applyFont="1" applyAlignment="1">
      <alignment wrapText="1"/>
    </xf>
    <xf numFmtId="49" fontId="4" fillId="0" borderId="0" xfId="0" applyNumberFormat="1" applyFont="1"/>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8</xdr:row>
      <xdr:rowOff>0</xdr:rowOff>
    </xdr:from>
    <xdr:to>
      <xdr:col>19</xdr:col>
      <xdr:colOff>342900</xdr:colOff>
      <xdr:row>52</xdr:row>
      <xdr:rowOff>7997</xdr:rowOff>
    </xdr:to>
    <xdr:pic>
      <xdr:nvPicPr>
        <xdr:cNvPr id="5" name="Picture 4">
          <a:extLst>
            <a:ext uri="{FF2B5EF4-FFF2-40B4-BE49-F238E27FC236}">
              <a16:creationId xmlns:a16="http://schemas.microsoft.com/office/drawing/2014/main" id="{5759B9B0-0317-4B16-4484-E35D6E5163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0" y="1524000"/>
          <a:ext cx="7772400" cy="83899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AppData/Local/Temp/7zO8296994E/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 Characteristics"/>
      <sheetName val="PolicyLevers"/>
      <sheetName val="UnitControlCenter"/>
      <sheetName val="OutputGraphs"/>
      <sheetName val="Output Graph Color Key"/>
      <sheetName val="ReferenceScenarios"/>
      <sheetName val="Target Calculations"/>
      <sheetName val="MaxBoundCalculations"/>
    </sheetNames>
    <sheetDataSet>
      <sheetData sheetId="0" refreshError="1"/>
      <sheetData sheetId="1">
        <row r="1">
          <cell r="A1" t="str">
            <v>This tab contains information about each policy that does not vary by subscripted element of that policy.</v>
          </cell>
        </row>
        <row r="2">
          <cell r="A2" t="str">
            <v>It matches policies to the listing in the "PolicyLevers" tab using the "Vensim Variable Name" column.</v>
          </cell>
        </row>
        <row r="3">
          <cell r="A3" t="str">
            <v>Sector</v>
          </cell>
          <cell r="B3" t="str">
            <v>Short Name</v>
          </cell>
          <cell r="C3" t="str">
            <v>Vensim Variable Name</v>
          </cell>
          <cell r="D3" t="str">
            <v>Policy Group</v>
          </cell>
          <cell r="E3" t="str">
            <v>Policy Schedule Subscript</v>
          </cell>
          <cell r="F3" t="str">
            <v>Min Slider Value</v>
          </cell>
          <cell r="G3" t="str">
            <v>Max Slider Value</v>
          </cell>
          <cell r="H3" t="str">
            <v>Slider Step Size</v>
          </cell>
          <cell r="I3" t="str">
            <v>Units</v>
          </cell>
          <cell r="J3" t="str">
            <v>Text for Pop-Over Panel Description</v>
          </cell>
          <cell r="K3" t="str">
            <v>URL for "How the model handles this policy" links</v>
          </cell>
          <cell r="L3" t="str">
            <v>URL for "How to design this policy well" links</v>
          </cell>
        </row>
        <row r="4">
          <cell r="A4" t="str">
            <v>Transportation</v>
          </cell>
          <cell r="B4" t="str">
            <v>Conventional Pollutant Standards</v>
          </cell>
          <cell r="C4" t="str">
            <v>Percentage Reduction of Separately Regulated Pollutants</v>
          </cell>
          <cell r="D4" t="str">
            <v>Conventional Pollutant Standard</v>
          </cell>
          <cell r="E4" t="str">
            <v>trans reduce regulated pollutants</v>
          </cell>
          <cell r="F4">
            <v>0</v>
          </cell>
          <cell r="G4">
            <v>1</v>
          </cell>
          <cell r="H4">
            <v>0.02</v>
          </cell>
          <cell r="I4" t="str">
            <v>% reduction in emissions</v>
          </cell>
          <cell r="J4" t="str">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and Heavy Duty Trucks:** commercial trucks carrying freight, not passengers // **Buses:** including school, transit, and intercity buses // **Heavy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ell>
          <cell r="K4" t="str">
            <v>transportation-sector-main.html#conv-pol-stds</v>
          </cell>
          <cell r="L4" t="str">
            <v>conventional-pollutant-standards.html</v>
          </cell>
        </row>
        <row r="5">
          <cell r="A5" t="str">
            <v>Transportation</v>
          </cell>
          <cell r="B5" t="str">
            <v>Electric Vehicle Charger Deployment</v>
          </cell>
          <cell r="C5" t="str">
            <v>EV Charger Deployment</v>
          </cell>
          <cell r="D5" t="str">
            <v>EV Charger Deployment</v>
          </cell>
          <cell r="E5" t="str">
            <v>trans EV charger deployment</v>
          </cell>
          <cell r="F5">
            <v>0</v>
          </cell>
          <cell r="G5">
            <v>300</v>
          </cell>
          <cell r="H5">
            <v>5</v>
          </cell>
          <cell r="I5" t="str">
            <v>chargers / 100k pop</v>
          </cell>
          <cell r="J5" t="str">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ell>
          <cell r="L5" t="str">
            <v>ev-charger-deployment.html</v>
          </cell>
        </row>
        <row r="6">
          <cell r="A6" t="str">
            <v>Transportation</v>
          </cell>
          <cell r="B6" t="str">
            <v>Electric Vehicle Range &amp; Charging Time</v>
          </cell>
          <cell r="C6" t="str">
            <v>Reduce EV Range Anxiety and Charging Time</v>
          </cell>
          <cell r="D6" t="str">
            <v>EV Range &amp; Charging Time</v>
          </cell>
          <cell r="E6" t="str">
            <v>trans reduce EV range anxiety and charging time</v>
          </cell>
          <cell r="F6">
            <v>0</v>
          </cell>
          <cell r="G6">
            <v>1</v>
          </cell>
          <cell r="H6">
            <v>0.02</v>
          </cell>
          <cell r="I6" t="str">
            <v>% reduction in concern</v>
          </cell>
          <cell r="J6" t="str">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cars and SUVs (most light-duty road vehicles).  // **Guidance for setting values:** U.S. model year 2017 all-electric (not hybrid) vehicles had ranges from 58 to 335 miles (median 114 miles), and the typical charging time was 0.5 hours (with a DC Fast charger) or 3.5 hours (with a Level 2 charger).</v>
          </cell>
          <cell r="L6" t="str">
            <v>reduce-range-anxiety-charging-time.html</v>
          </cell>
        </row>
        <row r="7">
          <cell r="A7" t="str">
            <v>Transportation</v>
          </cell>
          <cell r="B7" t="str">
            <v>Electric Vehicle Sales Standard</v>
          </cell>
          <cell r="C7" t="str">
            <v>Additional Minimum Required EV Sales Percentage</v>
          </cell>
          <cell r="D7" t="str">
            <v>EV Sales Standard</v>
          </cell>
          <cell r="E7" t="str">
            <v>trans EV minimum</v>
          </cell>
          <cell r="F7">
            <v>0</v>
          </cell>
          <cell r="G7">
            <v>1</v>
          </cell>
          <cell r="H7">
            <v>0.01</v>
          </cell>
          <cell r="I7" t="str">
            <v>% of new vehicles sold</v>
          </cell>
          <cell r="J7" t="str">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**Commercial passenger and freight flights:**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**Recreational boats:**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**Cargo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ell>
          <cell r="K7" t="str">
            <v>transportation-sector-main.html#ev-mandate</v>
          </cell>
          <cell r="L7" t="str">
            <v>ev-mandate.html</v>
          </cell>
        </row>
        <row r="8">
          <cell r="A8" t="str">
            <v>Transportation</v>
          </cell>
          <cell r="B8" t="str">
            <v>Electric Vehicle Subsidy</v>
          </cell>
          <cell r="C8" t="str">
            <v>Additional EV Subsidy Percentage</v>
          </cell>
          <cell r="D8" t="str">
            <v>EV Subsidy</v>
          </cell>
          <cell r="E8" t="str">
            <v>trans EV subsidy</v>
          </cell>
          <cell r="F8">
            <v>0</v>
          </cell>
          <cell r="G8">
            <v>0.5</v>
          </cell>
          <cell r="H8">
            <v>0.01</v>
          </cell>
          <cell r="I8" t="str">
            <v>% of vehicle cost</v>
          </cell>
          <cell r="J8" t="str">
            <v>**Description:** This policy causes government to pay for the specified percentage of the purchase price of new battery electric passenger cars and SUVs (most light-duty road vehicles).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ell>
          <cell r="K8" t="str">
            <v>transportation-sector-main.html#ev-subsidy</v>
          </cell>
          <cell r="L8" t="str">
            <v>ev-subsidy.html</v>
          </cell>
        </row>
        <row r="9">
          <cell r="A9" t="str">
            <v>Transportation</v>
          </cell>
          <cell r="B9" t="str">
            <v>Feebate</v>
          </cell>
          <cell r="C9" t="str">
            <v>LDVs Feebate Rate</v>
          </cell>
          <cell r="D9" t="str">
            <v>Feebate</v>
          </cell>
          <cell r="E9" t="str">
            <v>trans LDVs feebate</v>
          </cell>
          <cell r="F9">
            <v>0</v>
          </cell>
          <cell r="G9">
            <v>1</v>
          </cell>
          <cell r="H9">
            <v>0.02</v>
          </cell>
          <cell r="I9" t="str">
            <v>% of global best practice rate</v>
          </cell>
          <cell r="J9" t="str">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ell>
          <cell r="K9" t="str">
            <v>transportation-sector-main.html#feebate</v>
          </cell>
          <cell r="L9" t="str">
            <v>feebate.html</v>
          </cell>
        </row>
        <row r="10">
          <cell r="A10" t="str">
            <v>Transportation</v>
          </cell>
          <cell r="B10" t="str">
            <v>Fuel Economy Standard</v>
          </cell>
          <cell r="C10" t="str">
            <v>Percentage Additional Improvement of Fuel Economy Std</v>
          </cell>
          <cell r="D10" t="str">
            <v>Vehicle Fuel Economy Standards</v>
          </cell>
          <cell r="E10" t="str">
            <v>trans fuel economy standards</v>
          </cell>
          <cell r="F10">
            <v>0</v>
          </cell>
          <cell r="G10">
            <v>1</v>
          </cell>
          <cell r="H10">
            <v>0.01</v>
          </cell>
          <cell r="I10" t="str">
            <v>% increase in miles/gal</v>
          </cell>
          <cell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and Heavy Duty Trucks:** commercial trucks carrying freight, not passengers // **Buses:** including school, transit, and intercity buses // **Heavy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and Heavy Duty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ell>
          <cell r="K10" t="str">
            <v>transportation-sector-main.html#fuel-econ-std</v>
          </cell>
          <cell r="L10" t="str">
            <v>fuel-economy-standard.html</v>
          </cell>
        </row>
        <row r="11">
          <cell r="A11" t="str">
            <v>Transportation</v>
          </cell>
          <cell r="B11" t="str">
            <v>Hydrogen Vehicle Sales Standard</v>
          </cell>
          <cell r="C11" t="str">
            <v>Minimum Required Hydrogen Vehicle Sales Percentage</v>
          </cell>
          <cell r="D11" t="str">
            <v>Hydrogen Veh Sales Standard</v>
          </cell>
          <cell r="E11" t="str">
            <v>trans hydrogen vehicle minimum</v>
          </cell>
          <cell r="F11">
            <v>0</v>
          </cell>
          <cell r="G11">
            <v>1</v>
          </cell>
          <cell r="H11">
            <v>0.01</v>
          </cell>
          <cell r="I11" t="str">
            <v>% of new vehicles sold</v>
          </cell>
          <cell r="J11" t="str">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**Commercial passenger and freight flights:**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**Passenger and freight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**Recreational boats and cargo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ell>
          <cell r="L11" t="str">
            <v>hydrogen-vehicle-mandate.html</v>
          </cell>
        </row>
        <row r="12">
          <cell r="A12" t="str">
            <v>Transportation</v>
          </cell>
          <cell r="B12" t="str">
            <v>Low Carbon Fuel Standard</v>
          </cell>
          <cell r="C12" t="str">
            <v>Additional LCFS Percentage</v>
          </cell>
          <cell r="D12" t="str">
            <v>Low Carbon Fuel Standard</v>
          </cell>
          <cell r="E12" t="str">
            <v>trans LCFS</v>
          </cell>
          <cell r="F12">
            <v>0</v>
          </cell>
          <cell r="G12">
            <v>0.2</v>
          </cell>
          <cell r="H12">
            <v>0.01</v>
          </cell>
          <cell r="I12" t="str">
            <v>% reduction in carbon emissions</v>
          </cell>
          <cell r="J12" t="str">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ell>
          <cell r="K12" t="str">
            <v>transportation-sector-main.html#lcfs</v>
          </cell>
          <cell r="L12" t="str">
            <v>low-carbon-fuel-standard.html</v>
          </cell>
        </row>
        <row r="13">
          <cell r="A13" t="str">
            <v>Transportation</v>
          </cell>
          <cell r="B13" t="str">
            <v>Mode Shifting</v>
          </cell>
          <cell r="C13" t="str">
            <v>Percent of Travel Demand Shifted to Other Modes or Eliminated</v>
          </cell>
          <cell r="D13" t="str">
            <v>Mode Shifting</v>
          </cell>
          <cell r="E13" t="str">
            <v>trans mode shifting</v>
          </cell>
          <cell r="F13">
            <v>0</v>
          </cell>
          <cell r="G13">
            <v>0.26</v>
          </cell>
          <cell r="H13">
            <v>0.01</v>
          </cell>
          <cell r="I13" t="str">
            <v>% of trips shifted</v>
          </cell>
          <cell r="J13" t="str">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Heavy Duty Trucks:** The U.S. Federal Highway Administration reports that approximately 25% of mileage for trucks larger than pickups/minivans/other light vans are for empty backhauls and empty shipping containers.</v>
          </cell>
          <cell r="K13" t="str">
            <v>transportation-sector-main.html#tdm</v>
          </cell>
          <cell r="L13" t="str">
            <v>transportation-demand-management.html</v>
          </cell>
        </row>
        <row r="14">
          <cell r="A14" t="str">
            <v>Buildings and Appliances</v>
          </cell>
          <cell r="B14" t="str">
            <v>Building Component Electrification</v>
          </cell>
          <cell r="C14" t="str">
            <v>Fraction of New Bldg Components Shifted to Other Fuels</v>
          </cell>
          <cell r="D14" t="str">
            <v>Building Component Electrification</v>
          </cell>
          <cell r="E14" t="str">
            <v>bldgs new component fuel shifting</v>
          </cell>
          <cell r="F14">
            <v>0</v>
          </cell>
          <cell r="G14">
            <v>1</v>
          </cell>
          <cell r="H14">
            <v>0.01</v>
          </cell>
          <cell r="I14" t="str">
            <v>% of newly sold non-electric building components</v>
          </cell>
          <cell r="J14" t="str">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ell>
          <cell r="K14" t="str">
            <v>buildings-sector-main.html#component-elec</v>
          </cell>
          <cell r="L14" t="str">
            <v>building-component-electrification.html</v>
          </cell>
        </row>
        <row r="15">
          <cell r="A15" t="str">
            <v>Buildings and Appliances</v>
          </cell>
          <cell r="B15" t="str">
            <v>Building Energy Efficiency Standards</v>
          </cell>
          <cell r="C15" t="str">
            <v>Reduction in E Use Allowed by Component Eff Std</v>
          </cell>
          <cell r="D15" t="str">
            <v>Building Energy Efficiency Standards</v>
          </cell>
          <cell r="E15" t="str">
            <v>bldgs efficiency standards</v>
          </cell>
          <cell r="F15">
            <v>0</v>
          </cell>
          <cell r="G15">
            <v>0.75</v>
          </cell>
          <cell r="H15">
            <v>0.01</v>
          </cell>
          <cell r="I15" t="str">
            <v>% reduction in energy use</v>
          </cell>
          <cell r="J15"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ell>
          <cell r="K15" t="str">
            <v>buildings-sector-main.html#eff-stds</v>
          </cell>
          <cell r="L15" t="str">
            <v>building-energy-efficiency-standards.html</v>
          </cell>
        </row>
        <row r="16">
          <cell r="A16" t="str">
            <v>Buildings and Appliances</v>
          </cell>
          <cell r="B16" t="str">
            <v>Contractor Training</v>
          </cell>
          <cell r="C16" t="str">
            <v>Boolean Improved Contractor Edu and Training</v>
          </cell>
          <cell r="D16" t="str">
            <v>Contractor Training</v>
          </cell>
          <cell r="E16" t="str">
            <v>bldgs contractor training</v>
          </cell>
          <cell r="F16">
            <v>0</v>
          </cell>
          <cell r="G16">
            <v>1</v>
          </cell>
          <cell r="H16">
            <v>1</v>
          </cell>
          <cell r="I16" t="str">
            <v>on/off</v>
          </cell>
          <cell r="J16"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ell>
          <cell r="K16" t="str">
            <v>buildings-sector-main.html#contractor-ed</v>
          </cell>
          <cell r="L16" t="str">
            <v>contractor-training.html</v>
          </cell>
        </row>
        <row r="17">
          <cell r="A17" t="str">
            <v>Buildings and Appliances</v>
          </cell>
          <cell r="B17" t="str">
            <v>Distributed Solar Carve-Out</v>
          </cell>
          <cell r="C17" t="str">
            <v>Min Fraction of Total Elec Demand to be Met by Distributed Solar PV</v>
          </cell>
          <cell r="D17" t="str">
            <v>Distributed Solar Promotion</v>
          </cell>
          <cell r="E17" t="str">
            <v>bldgs min fraction distributed solar</v>
          </cell>
          <cell r="F17">
            <v>0</v>
          </cell>
          <cell r="G17">
            <v>0.24</v>
          </cell>
          <cell r="H17">
            <v>5.0000000000000001E-3</v>
          </cell>
          <cell r="I17" t="str">
            <v>minimum % elec from solar</v>
          </cell>
          <cell r="J17" t="str">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ell>
          <cell r="K17" t="str">
            <v>buildings-sector-main.html#solar-carve-out</v>
          </cell>
          <cell r="L17" t="str">
            <v>solar-carve-out.html</v>
          </cell>
        </row>
        <row r="18">
          <cell r="A18" t="str">
            <v>Buildings and Appliances</v>
          </cell>
          <cell r="B18" t="str">
            <v>Distributed Solar Subsidy</v>
          </cell>
          <cell r="C18" t="str">
            <v>Perc Subsidy for Distributed Solar PV Capacity</v>
          </cell>
          <cell r="D18" t="str">
            <v>Distributed Solar Promotion</v>
          </cell>
          <cell r="E18" t="str">
            <v>bldgs distributed solar subsidy</v>
          </cell>
          <cell r="F18">
            <v>0</v>
          </cell>
          <cell r="G18">
            <v>0.5</v>
          </cell>
          <cell r="H18">
            <v>0.01</v>
          </cell>
          <cell r="I18" t="str">
            <v>% of PV system cost</v>
          </cell>
          <cell r="J18" t="str">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v>
          </cell>
          <cell r="K18" t="str">
            <v>buildings-sector-main.html#distributed-solar-subsidy</v>
          </cell>
          <cell r="L18" t="str">
            <v>distributed-solar-subsidy.html</v>
          </cell>
        </row>
        <row r="19">
          <cell r="A19" t="str">
            <v>Buildings and Appliances</v>
          </cell>
          <cell r="B19" t="str">
            <v>Improved Labeling</v>
          </cell>
          <cell r="C19" t="str">
            <v>Boolean Improved Device Labeling</v>
          </cell>
          <cell r="D19" t="str">
            <v>Improved Labeling</v>
          </cell>
          <cell r="E19" t="str">
            <v>bldgs device labeling</v>
          </cell>
          <cell r="F19">
            <v>0</v>
          </cell>
          <cell r="G19">
            <v>1</v>
          </cell>
          <cell r="H19">
            <v>1</v>
          </cell>
          <cell r="I19" t="str">
            <v>on/off</v>
          </cell>
          <cell r="J19"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ell>
          <cell r="K19" t="str">
            <v>buildings-sector-main.html#device-labeling</v>
          </cell>
          <cell r="L19" t="str">
            <v>improved-labeling.html</v>
          </cell>
        </row>
        <row r="20">
          <cell r="A20" t="str">
            <v>Buildings and Appliances</v>
          </cell>
          <cell r="B20" t="str">
            <v>Retrofit Existing Buildings</v>
          </cell>
          <cell r="C20" t="str">
            <v>Share of Preexisting Buildings Subject to Retrofitting</v>
          </cell>
          <cell r="D20" t="str">
            <v>Increased Retrofitting</v>
          </cell>
          <cell r="E20" t="str">
            <v>bldgs retrofitting</v>
          </cell>
          <cell r="F20">
            <v>0</v>
          </cell>
          <cell r="G20">
            <v>0.5</v>
          </cell>
          <cell r="H20">
            <v>0.01</v>
          </cell>
          <cell r="I20" t="str">
            <v>% of existing buildings</v>
          </cell>
          <cell r="J20" t="str">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ell>
          <cell r="K20" t="str">
            <v>buildings-sector-main.html#retrofitting</v>
          </cell>
          <cell r="L20" t="str">
            <v>increased-retrofitting.html</v>
          </cell>
        </row>
        <row r="21">
          <cell r="A21" t="str">
            <v>Buildings and Appliances</v>
          </cell>
          <cell r="B21" t="str">
            <v>Rebate for Efficient Products</v>
          </cell>
          <cell r="C21" t="str">
            <v>Boolean Rebate Program for Efficient Components</v>
          </cell>
          <cell r="D21" t="str">
            <v>Rebate for Efficient Products</v>
          </cell>
          <cell r="E21" t="str">
            <v>bldgs rebate</v>
          </cell>
          <cell r="F21">
            <v>0</v>
          </cell>
          <cell r="G21">
            <v>1</v>
          </cell>
          <cell r="H21">
            <v>1</v>
          </cell>
          <cell r="I21" t="str">
            <v>on/off</v>
          </cell>
          <cell r="J21" t="str">
            <v>**Description:** This policy represents a modest rebate paid to customers who purchase energy-efficient building equipment of the selected type(s).  Typical rebate amounts represented by this policy are $50-100 for a clothes washer and $25-50 for a dishwasher or refrigerator.</v>
          </cell>
          <cell r="K21" t="str">
            <v>buildings-sector-main.html#rebate</v>
          </cell>
          <cell r="L21" t="str">
            <v>rebate-for-efficient-products.html</v>
          </cell>
        </row>
        <row r="22">
          <cell r="A22" t="str">
            <v>Electricity Supply</v>
          </cell>
          <cell r="B22" t="str">
            <v>Ban New Power Plants</v>
          </cell>
          <cell r="C22" t="str">
            <v>Boolean Ban New Power Plants</v>
          </cell>
          <cell r="D22" t="str">
            <v>Ban New Power Plants</v>
          </cell>
          <cell r="E22" t="str">
            <v>elec ban new power plants</v>
          </cell>
          <cell r="F22">
            <v>0</v>
          </cell>
          <cell r="G22">
            <v>1</v>
          </cell>
          <cell r="H22">
            <v>1</v>
          </cell>
          <cell r="I22" t="str">
            <v>on/off</v>
          </cell>
          <cell r="J22" t="str">
            <v>**Description:** This policy prevents new capacity of the selected type(s) from being built or deployed.</v>
          </cell>
          <cell r="K22" t="str">
            <v>electricity-sector-main.html#ban</v>
          </cell>
          <cell r="L22" t="str">
            <v>ban-new-capacity.html</v>
          </cell>
        </row>
        <row r="23">
          <cell r="A23" t="str">
            <v>Electricity Supply</v>
          </cell>
          <cell r="B23" t="str">
            <v>Carbon Capture and Sequestration</v>
          </cell>
          <cell r="C23" t="str">
            <v>Electricity Sector Fraction of Potential Additional CCS Achieved</v>
          </cell>
          <cell r="D23" t="str">
            <v>Electricity Sector CCS</v>
          </cell>
          <cell r="E23" t="str">
            <v>elec CCS</v>
          </cell>
          <cell r="F23">
            <v>0</v>
          </cell>
          <cell r="G23">
            <v>1</v>
          </cell>
          <cell r="H23">
            <v>0.01</v>
          </cell>
          <cell r="I23" t="str">
            <v>% of CO2 captured</v>
          </cell>
          <cell r="J23" t="str">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ell>
          <cell r="K23" t="str">
            <v>ccs.html#ccs</v>
          </cell>
          <cell r="L23" t="str">
            <v>carbon-capture-and-sequestration.html</v>
          </cell>
        </row>
        <row r="24">
          <cell r="A24" t="str">
            <v>Electricity Supply</v>
          </cell>
          <cell r="B24" t="str">
            <v>Clean Electricity Standard</v>
          </cell>
          <cell r="C24" t="str">
            <v>Renewable Portfolio Std Percentage</v>
          </cell>
          <cell r="D24" t="str">
            <v>Clean Electricity Standard</v>
          </cell>
          <cell r="E24" t="str">
            <v>elec renewable portfolio standards</v>
          </cell>
          <cell r="F24">
            <v>0</v>
          </cell>
          <cell r="G24">
            <v>1</v>
          </cell>
          <cell r="H24">
            <v>0.01</v>
          </cell>
          <cell r="I24" t="str">
            <v>% of electricity generation</v>
          </cell>
          <cell r="J24" t="str">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ell>
          <cell r="K24" t="str">
            <v>electricity-sector-main.html#ces</v>
          </cell>
          <cell r="L24" t="str">
            <v>clean-energy-standard.html</v>
          </cell>
        </row>
        <row r="25">
          <cell r="A25" t="str">
            <v>Electricity Supply</v>
          </cell>
          <cell r="B25" t="str">
            <v>Change Electricity Exports</v>
          </cell>
          <cell r="C25" t="str">
            <v>Percent Change in Electricity Exports</v>
          </cell>
          <cell r="D25" t="str">
            <v>Electricity Imports and Exports</v>
          </cell>
          <cell r="E25" t="str">
            <v>elec change exports</v>
          </cell>
          <cell r="F25">
            <v>-0.5</v>
          </cell>
          <cell r="G25">
            <v>1</v>
          </cell>
          <cell r="H25">
            <v>0.02</v>
          </cell>
          <cell r="I25" t="str">
            <v>% change in exports</v>
          </cell>
          <cell r="J25" t="str">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ell>
          <cell r="K25" t="str">
            <v>electricity-sector-main.html#elec-exports</v>
          </cell>
          <cell r="L25" t="str">
            <v>electricity-imports-exports.html</v>
          </cell>
        </row>
        <row r="26">
          <cell r="A26" t="str">
            <v>Electricity Supply</v>
          </cell>
          <cell r="B26" t="str">
            <v>Change Electricity Imports</v>
          </cell>
          <cell r="C26" t="str">
            <v>Percent Change in Electricity Imports</v>
          </cell>
          <cell r="D26" t="str">
            <v>Electricity Imports and Exports</v>
          </cell>
          <cell r="E26" t="str">
            <v>elec change imports</v>
          </cell>
          <cell r="F26">
            <v>-0.5</v>
          </cell>
          <cell r="G26">
            <v>1</v>
          </cell>
          <cell r="H26">
            <v>0.02</v>
          </cell>
          <cell r="I26" t="str">
            <v>% change in imports</v>
          </cell>
          <cell r="J26" t="str">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ell>
          <cell r="K26" t="str">
            <v>electricity-sector-main.html#elec-imports</v>
          </cell>
          <cell r="L26" t="str">
            <v>electricity-imports-exports.html</v>
          </cell>
        </row>
        <row r="27">
          <cell r="A27" t="str">
            <v>Electricity Supply</v>
          </cell>
          <cell r="B27" t="str">
            <v>Non BAU Guaranteed Dispatch</v>
          </cell>
          <cell r="C27" t="str">
            <v>Boolean Use Non BAU Guaranteed Dispatch Settings</v>
          </cell>
          <cell r="D27" t="str">
            <v>Non BAU Guaranteed Dispatch</v>
          </cell>
          <cell r="E27" t="str">
            <v>elec non BAU guaranteed dispatch</v>
          </cell>
          <cell r="F27">
            <v>0</v>
          </cell>
          <cell r="G27">
            <v>1</v>
          </cell>
          <cell r="H27">
            <v>1</v>
          </cell>
          <cell r="I27" t="str">
            <v>on/off</v>
          </cell>
        </row>
        <row r="28">
          <cell r="A28" t="str">
            <v>Electricity Supply</v>
          </cell>
          <cell r="B28" t="str">
            <v>Demand Response</v>
          </cell>
          <cell r="C28" t="str">
            <v>Fraction of Additional Demand Response Potential Achieved</v>
          </cell>
          <cell r="D28" t="str">
            <v>Demand Response</v>
          </cell>
          <cell r="E28" t="str">
            <v>elec demand response</v>
          </cell>
          <cell r="F28">
            <v>0</v>
          </cell>
          <cell r="G28">
            <v>1</v>
          </cell>
          <cell r="H28">
            <v>0.01</v>
          </cell>
          <cell r="I28" t="str">
            <v>% of potential achieved</v>
          </cell>
          <cell r="J28" t="str">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v>
          </cell>
          <cell r="K28" t="str">
            <v>electricity-sector-main.html#dr</v>
          </cell>
          <cell r="L28" t="str">
            <v>demand-response.html</v>
          </cell>
        </row>
        <row r="29">
          <cell r="A29" t="str">
            <v>Electricity Supply</v>
          </cell>
          <cell r="B29" t="str">
            <v>Early Retirement of Power Plants</v>
          </cell>
          <cell r="C29" t="str">
            <v>Annual Additional Capacity Retired due to Early Retirement Policy</v>
          </cell>
          <cell r="D29" t="str">
            <v>Early Retirement of Power Plants</v>
          </cell>
          <cell r="E29" t="str">
            <v>elec early retirement</v>
          </cell>
          <cell r="F29">
            <v>0</v>
          </cell>
          <cell r="G29">
            <v>25000</v>
          </cell>
          <cell r="H29">
            <v>500</v>
          </cell>
          <cell r="I29" t="str">
            <v>MW/year</v>
          </cell>
          <cell r="J29" t="str">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ell>
          <cell r="K29" t="str">
            <v>electricity-sector-main.html#early-ret</v>
          </cell>
          <cell r="L29" t="str">
            <v>early-retirement-of-power-plants.html</v>
          </cell>
        </row>
        <row r="30">
          <cell r="A30" t="str">
            <v>Electricity Supply</v>
          </cell>
          <cell r="B30" t="str">
            <v>Grid-Scale Electricity Storage</v>
          </cell>
          <cell r="C30" t="str">
            <v>Fraction of Additional Grid Battery Storage Potential Achieved</v>
          </cell>
          <cell r="D30" t="str">
            <v>Grid-Scale Electricity Storage</v>
          </cell>
          <cell r="E30" t="str">
            <v>elec storage growth</v>
          </cell>
          <cell r="F30">
            <v>0</v>
          </cell>
          <cell r="G30">
            <v>1</v>
          </cell>
          <cell r="H30">
            <v>0.01</v>
          </cell>
          <cell r="I30" t="str">
            <v>% of potential achieved</v>
          </cell>
          <cell r="J30" t="str">
            <v>**Description:**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v>
          </cell>
          <cell r="K30" t="str">
            <v>electricity-sector-main.html#storage</v>
          </cell>
          <cell r="L30" t="str">
            <v>grid-scale-electricity-storage.html</v>
          </cell>
        </row>
        <row r="31">
          <cell r="A31" t="str">
            <v>Electricity Supply</v>
          </cell>
          <cell r="B31" t="str">
            <v>Increase Transmission</v>
          </cell>
          <cell r="C31" t="str">
            <v>Percentage Increase in Transmission Capacity vs BAU</v>
          </cell>
          <cell r="D31" t="str">
            <v>Increase Transmission</v>
          </cell>
          <cell r="E31" t="str">
            <v>elec transmission growth</v>
          </cell>
          <cell r="F31">
            <v>0</v>
          </cell>
          <cell r="G31">
            <v>1.1299999999999999</v>
          </cell>
          <cell r="H31">
            <v>0.01</v>
          </cell>
          <cell r="I31" t="str">
            <v>% increase in transmission capacity</v>
          </cell>
          <cell r="J31" t="str">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ell>
          <cell r="K31" t="str">
            <v>electricity-sector-main.html#transmission</v>
          </cell>
          <cell r="L31" t="str">
            <v>increase-transmission.html</v>
          </cell>
        </row>
        <row r="32">
          <cell r="A32" t="str">
            <v>Electricity Supply</v>
          </cell>
          <cell r="B32" t="str">
            <v>Non BAU Capacity Retirement Schedule</v>
          </cell>
          <cell r="C32" t="str">
            <v>Boolean Use Non BAU Capacity Retirement Schedule</v>
          </cell>
          <cell r="D32" t="str">
            <v>Non BAU Capacity Retirement Schedule</v>
          </cell>
          <cell r="F32">
            <v>0</v>
          </cell>
          <cell r="G32">
            <v>1</v>
          </cell>
          <cell r="H32">
            <v>1</v>
          </cell>
          <cell r="I32" t="str">
            <v>on/off</v>
          </cell>
          <cell r="J32" t="str">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ell>
        </row>
        <row r="33">
          <cell r="A33" t="str">
            <v>Electricity Supply</v>
          </cell>
          <cell r="B33" t="str">
            <v>Non BAU Mandated Capacity Construction</v>
          </cell>
          <cell r="C33" t="str">
            <v>Boolean Use Non BAU Mandated Capacity Construction Schedule</v>
          </cell>
          <cell r="D33" t="str">
            <v>Non BAU Mandated Capacity Construction</v>
          </cell>
          <cell r="F33">
            <v>0</v>
          </cell>
          <cell r="G33">
            <v>1</v>
          </cell>
          <cell r="H33">
            <v>1</v>
          </cell>
          <cell r="I33" t="str">
            <v>on/off</v>
          </cell>
          <cell r="J33" t="str">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ell>
        </row>
        <row r="34">
          <cell r="A34" t="str">
            <v>Electricity Supply</v>
          </cell>
          <cell r="B34" t="str">
            <v>Non BAU RPS Qualifying Resources</v>
          </cell>
          <cell r="C34" t="str">
            <v>Boolean Use Non BAU RPS Qualifying Resource Definitions</v>
          </cell>
          <cell r="D34" t="str">
            <v>Non BAU RPS Qualifying Resources</v>
          </cell>
          <cell r="E34" t="str">
            <v>elec non BAU RPS qualifying resources</v>
          </cell>
          <cell r="F34">
            <v>0</v>
          </cell>
          <cell r="G34">
            <v>1</v>
          </cell>
          <cell r="H34">
            <v>1</v>
          </cell>
          <cell r="I34" t="str">
            <v>on/off</v>
          </cell>
        </row>
        <row r="35">
          <cell r="A35" t="str">
            <v>Electricity Supply</v>
          </cell>
          <cell r="B35" t="str">
            <v>Nuclear Plant Lifetime Extension</v>
          </cell>
          <cell r="C35" t="str">
            <v>Nuclear Capacity Lifetime Extension</v>
          </cell>
          <cell r="D35" t="str">
            <v>Nuclear Lifetime Extension</v>
          </cell>
          <cell r="F35">
            <v>0</v>
          </cell>
          <cell r="G35">
            <v>20</v>
          </cell>
          <cell r="H35">
            <v>1</v>
          </cell>
          <cell r="I35" t="str">
            <v>year(s)</v>
          </cell>
          <cell r="J35" t="str">
            <v>**Description:** This policy extends the lifetime of all nuclear plants by the specified number of years.</v>
          </cell>
          <cell r="K35" t="str">
            <v>electricity-sector-main.html#life-ext</v>
          </cell>
          <cell r="L35" t="str">
            <v>nuclear-lifetime-extension.html</v>
          </cell>
        </row>
        <row r="36">
          <cell r="A36" t="str">
            <v>Electricity Supply</v>
          </cell>
          <cell r="B36" t="str">
            <v>Reduce Plant Downtime</v>
          </cell>
          <cell r="C36" t="str">
            <v>Percentage Reduction in Plant Downtime</v>
          </cell>
          <cell r="D36" t="str">
            <v>Reduce Plant Downtime</v>
          </cell>
          <cell r="E36" t="str">
            <v>elec reduce plant downtime</v>
          </cell>
          <cell r="F36">
            <v>0</v>
          </cell>
          <cell r="G36">
            <v>0.6</v>
          </cell>
          <cell r="H36">
            <v>0.01</v>
          </cell>
          <cell r="I36" t="str">
            <v>% reduction in downtime</v>
          </cell>
          <cell r="J36"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ell>
          <cell r="K36" t="str">
            <v>electricity-sector-main.html#red-downtime</v>
          </cell>
          <cell r="L36" t="str">
            <v>reduce-downtime.html</v>
          </cell>
        </row>
        <row r="37">
          <cell r="A37" t="str">
            <v>Electricity Supply</v>
          </cell>
          <cell r="B37" t="str">
            <v>Reduce Soft Costs</v>
          </cell>
          <cell r="C37" t="str">
            <v>Percent Reduction in Soft Costs of Capacity Construction</v>
          </cell>
          <cell r="D37" t="str">
            <v>Reduce Soft Costs</v>
          </cell>
          <cell r="E37" t="str">
            <v>elec reduce soft costs</v>
          </cell>
          <cell r="F37">
            <v>0</v>
          </cell>
          <cell r="G37">
            <v>0.9</v>
          </cell>
          <cell r="H37">
            <v>0.01</v>
          </cell>
          <cell r="I37" t="str">
            <v>% reduction in soft costs</v>
          </cell>
          <cell r="J37"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ell>
          <cell r="K37" t="str">
            <v>endogenous-learning.html#red-soft-costs</v>
          </cell>
          <cell r="L37" t="str">
            <v>reduce-soft-costs.html</v>
          </cell>
        </row>
        <row r="38">
          <cell r="A38" t="str">
            <v>Electricity Supply</v>
          </cell>
          <cell r="B38" t="str">
            <v>Reduce Transmission &amp; Distribution Losses</v>
          </cell>
          <cell r="C38" t="str">
            <v>Percentage TnD Losses Avoided</v>
          </cell>
          <cell r="D38" t="str">
            <v>Reduce T&amp;D Losses</v>
          </cell>
          <cell r="E38" t="str">
            <v>elec avoid TND loss</v>
          </cell>
          <cell r="F38">
            <v>0</v>
          </cell>
          <cell r="G38">
            <v>0.4</v>
          </cell>
          <cell r="H38">
            <v>0.01</v>
          </cell>
          <cell r="I38" t="str">
            <v>% of losses avoided</v>
          </cell>
          <cell r="J38" t="str">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ell>
          <cell r="K38" t="str">
            <v>electricity-sector-main.html#red-tnd-losses</v>
          </cell>
          <cell r="L38" t="str">
            <v>reduce-tnd-losses.html</v>
          </cell>
        </row>
        <row r="39">
          <cell r="A39" t="str">
            <v>Electricity Supply</v>
          </cell>
          <cell r="B39" t="str">
            <v>Subsidy for Capacity Construction</v>
          </cell>
          <cell r="C39" t="str">
            <v>Perc Subsidy for Elec Capacity Construction</v>
          </cell>
          <cell r="D39" t="str">
            <v>Subsidy for Capacity Construction</v>
          </cell>
          <cell r="E39" t="str">
            <v>elec capacity construction subsidy</v>
          </cell>
          <cell r="F39">
            <v>0</v>
          </cell>
          <cell r="G39">
            <v>0.95</v>
          </cell>
          <cell r="H39">
            <v>0.01</v>
          </cell>
          <cell r="I39" t="str">
            <v>% of construction cost</v>
          </cell>
          <cell r="J39" t="str">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ell>
          <cell r="K39" t="str">
            <v>electricity-sector-main.html#subsidies</v>
          </cell>
        </row>
        <row r="40">
          <cell r="A40" t="str">
            <v>Electricity Supply</v>
          </cell>
          <cell r="B40" t="str">
            <v>Subsidy for Electricity Production</v>
          </cell>
          <cell r="C40" t="str">
            <v>Subsidy for Elec Production by Fuel</v>
          </cell>
          <cell r="D40" t="str">
            <v>Subsidy for Electricity Production</v>
          </cell>
          <cell r="E40" t="str">
            <v>elec generation subsidy</v>
          </cell>
          <cell r="F40">
            <v>0</v>
          </cell>
          <cell r="G40">
            <v>60</v>
          </cell>
          <cell r="H40">
            <v>1</v>
          </cell>
          <cell r="I40" t="str">
            <v>$/MWh</v>
          </cell>
          <cell r="J40" t="str">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ell>
          <cell r="K40" t="str">
            <v>electricity-sector-main.html#subsidies</v>
          </cell>
          <cell r="L40" t="str">
            <v>subsidy-for-electricity-production.html</v>
          </cell>
        </row>
        <row r="41">
          <cell r="A41" t="str">
            <v>Industry</v>
          </cell>
          <cell r="B41" t="str">
            <v>Buy In-Region Products</v>
          </cell>
          <cell r="C41" t="str">
            <v>Fraction of Imported Industrial Outputs Shifted to In Region Suppliers</v>
          </cell>
          <cell r="D41" t="str">
            <v>Buy In-Region Products</v>
          </cell>
          <cell r="E41" t="str">
            <v>indst buy in region outputs</v>
          </cell>
          <cell r="F41">
            <v>0</v>
          </cell>
          <cell r="G41">
            <v>0.5</v>
          </cell>
          <cell r="H41">
            <v>0.01</v>
          </cell>
          <cell r="I41" t="str">
            <v>% of imports shifted</v>
          </cell>
          <cell r="J41"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ell>
        </row>
        <row r="42">
          <cell r="A42" t="str">
            <v>Industry</v>
          </cell>
          <cell r="B42" t="str">
            <v>Carbon Capture and Sequestration</v>
          </cell>
          <cell r="C42" t="str">
            <v>Industry Sector Fraction of Potential Additional CCS Achieved</v>
          </cell>
          <cell r="D42" t="str">
            <v>Industry CCS</v>
          </cell>
          <cell r="E42" t="str">
            <v>indst CCS</v>
          </cell>
          <cell r="F42">
            <v>0</v>
          </cell>
          <cell r="G42">
            <v>1</v>
          </cell>
          <cell r="H42">
            <v>0.01</v>
          </cell>
          <cell r="I42" t="str">
            <v>% of CO2 captured</v>
          </cell>
          <cell r="J42"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ell>
          <cell r="K42" t="str">
            <v>ccs.html#ccs</v>
          </cell>
          <cell r="L42" t="str">
            <v>carbon-capture-and-sequestration.html</v>
          </cell>
        </row>
        <row r="43">
          <cell r="A43" t="str">
            <v>Industry</v>
          </cell>
          <cell r="B43" t="str">
            <v>Cement Clinker Substitution</v>
          </cell>
          <cell r="C43" t="str">
            <v>Fraction of Cement Measures Achieved</v>
          </cell>
          <cell r="D43" t="str">
            <v>Cement Clinker Substitution</v>
          </cell>
          <cell r="E43" t="str">
            <v>indst cement measures</v>
          </cell>
          <cell r="F43">
            <v>0</v>
          </cell>
          <cell r="G43">
            <v>1</v>
          </cell>
          <cell r="H43">
            <v>0.01</v>
          </cell>
          <cell r="I43" t="str">
            <v>% of potential achieved</v>
          </cell>
          <cell r="J43" t="str">
            <v>**Description:** This policy reduces CO2 emissions from the cement industry by substituting other inputs, such as fly ash, for a portion of the clinker in cement. // **Guidance for setting values:**  If this policy is fully implemented, the share of clinker in cement is reduced to 60%.</v>
          </cell>
          <cell r="K43" t="str">
            <v>industry-ag-main.html#clinker</v>
          </cell>
          <cell r="L43" t="str">
            <v>cement-clinker-substitution.html</v>
          </cell>
        </row>
        <row r="44">
          <cell r="A44" t="str">
            <v>Industry</v>
          </cell>
          <cell r="B44" t="str">
            <v>Cogeneration and Waste Heat Recovery</v>
          </cell>
          <cell r="C44" t="str">
            <v>Fraction of Potential Cogeneration and Waste Heat Recovery Adopted</v>
          </cell>
          <cell r="D44" t="str">
            <v>Cogeneration and Waste Heat Recovery</v>
          </cell>
          <cell r="E44" t="str">
            <v>indst CHP</v>
          </cell>
          <cell r="F44">
            <v>0</v>
          </cell>
          <cell r="G44">
            <v>1</v>
          </cell>
          <cell r="H44">
            <v>0.01</v>
          </cell>
          <cell r="I44" t="str">
            <v>% of potential achieved</v>
          </cell>
          <cell r="J44"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ell>
          <cell r="K44" t="str">
            <v>industry-ag-main.html#cogen</v>
          </cell>
          <cell r="L44" t="str">
            <v>cogeneration-and-waste-heat-recovery.html</v>
          </cell>
        </row>
        <row r="45">
          <cell r="A45" t="str">
            <v>Industry</v>
          </cell>
          <cell r="B45" t="str">
            <v>Early Retirement of Industrial Facilities</v>
          </cell>
          <cell r="C45" t="str">
            <v>Fraction of Energy Savings from Early Facility Retirement Achieved</v>
          </cell>
          <cell r="D45" t="str">
            <v>Early Retirement of Industrial Facilities</v>
          </cell>
          <cell r="E45" t="str">
            <v>indst early retirement</v>
          </cell>
          <cell r="F45">
            <v>0</v>
          </cell>
          <cell r="G45">
            <v>1</v>
          </cell>
          <cell r="H45">
            <v>0.01</v>
          </cell>
          <cell r="I45" t="str">
            <v>% of potential achieved</v>
          </cell>
          <cell r="J45"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ell>
          <cell r="K45" t="str">
            <v>industry-ag-main.html#early-ret</v>
          </cell>
          <cell r="L45" t="str">
            <v>early-retirement-of-industrial-facilities.html</v>
          </cell>
        </row>
        <row r="46">
          <cell r="A46" t="str">
            <v>Industry</v>
          </cell>
          <cell r="B46" t="str">
            <v>Industry Energy Efficiency Standards</v>
          </cell>
          <cell r="C46" t="str">
            <v>Percentage Improvement in Eqpt Efficiency Standards above BAU</v>
          </cell>
          <cell r="D46" t="str">
            <v>Industry Energy Efficiency Standards</v>
          </cell>
          <cell r="E46" t="str">
            <v>indst efficiency standards</v>
          </cell>
          <cell r="F46">
            <v>0</v>
          </cell>
          <cell r="G46">
            <v>0.25</v>
          </cell>
          <cell r="H46">
            <v>0.01</v>
          </cell>
          <cell r="I46" t="str">
            <v>% reduction in energy use</v>
          </cell>
          <cell r="J46"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ell>
          <cell r="K46" t="str">
            <v>industry-ag-main.html#eff-stds</v>
          </cell>
          <cell r="L46" t="str">
            <v>industry-energy-efficiency-standards.html</v>
          </cell>
        </row>
        <row r="47">
          <cell r="A47" t="str">
            <v>Industry</v>
          </cell>
          <cell r="B47" t="str">
            <v>Improved System Design</v>
          </cell>
          <cell r="C47" t="str">
            <v>Fraction of Installation and System Integration Issues Remedied</v>
          </cell>
          <cell r="D47" t="str">
            <v>Improved System Design</v>
          </cell>
          <cell r="E47" t="str">
            <v>indst system integration</v>
          </cell>
          <cell r="F47">
            <v>0</v>
          </cell>
          <cell r="G47">
            <v>1</v>
          </cell>
          <cell r="H47">
            <v>0.01</v>
          </cell>
          <cell r="I47" t="str">
            <v>% of potential achieved</v>
          </cell>
          <cell r="J47"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ell>
          <cell r="K47" t="str">
            <v>industry-ag-main.html#system-integ</v>
          </cell>
          <cell r="L47" t="str">
            <v>improved-system-design.html</v>
          </cell>
        </row>
        <row r="48">
          <cell r="A48" t="str">
            <v>Industry</v>
          </cell>
          <cell r="B48" t="str">
            <v>Electrification + Hydrogen</v>
          </cell>
          <cell r="C48" t="str">
            <v>Fraction of Industrial Fuel Use Shifted to Other Fuels</v>
          </cell>
          <cell r="D48" t="str">
            <v>Electrification + Hydrogen</v>
          </cell>
          <cell r="E48" t="str">
            <v>indst fuel type shifting</v>
          </cell>
          <cell r="F48">
            <v>0</v>
          </cell>
          <cell r="G48">
            <v>1</v>
          </cell>
          <cell r="H48">
            <v>0.01</v>
          </cell>
          <cell r="I48" t="str">
            <v>% of fuel shifted</v>
          </cell>
          <cell r="J48" t="str">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ell>
          <cell r="K48" t="str">
            <v>industry-ag-main.html#fuel-switching</v>
          </cell>
          <cell r="L48" t="str">
            <v>industry-elec-and-hydrogen.html</v>
          </cell>
        </row>
        <row r="49">
          <cell r="A49" t="str">
            <v>Industry</v>
          </cell>
          <cell r="B49" t="str">
            <v>F-Gas Substitution</v>
          </cell>
          <cell r="C49" t="str">
            <v>Fraction of F Gas Substitution Achieved</v>
          </cell>
          <cell r="D49" t="str">
            <v>F-gas Measures</v>
          </cell>
          <cell r="E49" t="str">
            <v>indst f gas substitution</v>
          </cell>
          <cell r="F49">
            <v>0</v>
          </cell>
          <cell r="G49">
            <v>1</v>
          </cell>
          <cell r="H49">
            <v>0.01</v>
          </cell>
          <cell r="I49" t="str">
            <v>% of potential achieved</v>
          </cell>
          <cell r="J49" t="str">
            <v>**Description:** This policy reduces emissions of high-GWP, fluorinated gases (F-gases) from the industry sector by substituting less-harmful chemicals. // **Guidance for setting values:** If this policy is fully implemented, F-gas emissions in 2050 are reduced by 61%.</v>
          </cell>
          <cell r="K49" t="str">
            <v>industry-ag-main.html#avoid-f-gases</v>
          </cell>
          <cell r="L49" t="str">
            <v>avoid-f-gases.html</v>
          </cell>
        </row>
        <row r="50">
          <cell r="A50" t="str">
            <v>Industry</v>
          </cell>
          <cell r="B50" t="str">
            <v>F-Gas Destruction</v>
          </cell>
          <cell r="C50" t="str">
            <v>Fraction of F Gas Destruction Achieved</v>
          </cell>
          <cell r="D50" t="str">
            <v>F-gas Measures</v>
          </cell>
          <cell r="E50" t="str">
            <v>indst f gas destruction</v>
          </cell>
          <cell r="F50">
            <v>0</v>
          </cell>
          <cell r="G50">
            <v>1</v>
          </cell>
          <cell r="H50">
            <v>0.01</v>
          </cell>
          <cell r="I50" t="str">
            <v>% of potential achieved</v>
          </cell>
          <cell r="J50" t="str">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ell>
          <cell r="K50" t="str">
            <v>industry-ag-main.html#avoid-f-gases</v>
          </cell>
          <cell r="L50" t="str">
            <v>avoid-f-gases.html</v>
          </cell>
        </row>
        <row r="51">
          <cell r="A51" t="str">
            <v>Industry</v>
          </cell>
          <cell r="B51" t="str">
            <v>F-Gas Recovery</v>
          </cell>
          <cell r="C51" t="str">
            <v>Fraction of F Gas Recovery Achieved</v>
          </cell>
          <cell r="D51" t="str">
            <v>F-gas Measures</v>
          </cell>
          <cell r="E51" t="str">
            <v>indst f gas recovery</v>
          </cell>
          <cell r="F51">
            <v>0</v>
          </cell>
          <cell r="G51">
            <v>1</v>
          </cell>
          <cell r="H51">
            <v>0.01</v>
          </cell>
          <cell r="I51" t="str">
            <v>% of potential achieved</v>
          </cell>
          <cell r="J51" t="str">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ell>
          <cell r="K51" t="str">
            <v>industry-ag-main.html#avoid-f-gases</v>
          </cell>
          <cell r="L51" t="str">
            <v>avoid-f-gases.html</v>
          </cell>
        </row>
        <row r="52">
          <cell r="A52" t="str">
            <v>Industry</v>
          </cell>
          <cell r="B52" t="str">
            <v>F-Gas Eqpt. Maintenance &amp; Retrofits</v>
          </cell>
          <cell r="C52" t="str">
            <v>Fraction of F Gas Inspct Maint Retrofit Achieved</v>
          </cell>
          <cell r="D52" t="str">
            <v>F-gas Measures</v>
          </cell>
          <cell r="E52" t="str">
            <v>indst f gas inspct maint retrofit</v>
          </cell>
          <cell r="F52">
            <v>0</v>
          </cell>
          <cell r="G52">
            <v>1</v>
          </cell>
          <cell r="H52">
            <v>0.01</v>
          </cell>
          <cell r="I52" t="str">
            <v>% of potential achieved</v>
          </cell>
          <cell r="J52" t="str">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ell>
          <cell r="K52" t="str">
            <v>industry-ag-main.html#avoid-f-gases</v>
          </cell>
          <cell r="L52" t="str">
            <v>avoid-f-gases.html</v>
          </cell>
        </row>
        <row r="53">
          <cell r="A53" t="str">
            <v>Industry</v>
          </cell>
          <cell r="B53" t="str">
            <v>Material Efficiency, Longevity, &amp; Re-Use</v>
          </cell>
          <cell r="C53" t="str">
            <v>Percent Reduction in Nonenergy Nonagriculture Industry Product Demand</v>
          </cell>
          <cell r="D53" t="str">
            <v>Material Efficiency, Longevity, &amp; Re-Use</v>
          </cell>
          <cell r="E53" t="str">
            <v>indst reduce nonenergy product demand</v>
          </cell>
          <cell r="F53">
            <v>0</v>
          </cell>
          <cell r="G53">
            <v>1</v>
          </cell>
          <cell r="H53">
            <v>0.01</v>
          </cell>
          <cell r="I53" t="str">
            <v>% demand reduction</v>
          </cell>
          <cell r="J53"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ell>
          <cell r="L53" t="str">
            <v>material-efficiency-longevity-reuse.html</v>
          </cell>
        </row>
        <row r="54">
          <cell r="A54" t="str">
            <v>Industry</v>
          </cell>
          <cell r="B54" t="str">
            <v>Methane Capture</v>
          </cell>
          <cell r="C54" t="str">
            <v>Fraction of Methane Capture Opportunities Achieved</v>
          </cell>
          <cell r="D54" t="str">
            <v>Methane Capture and Destruction</v>
          </cell>
          <cell r="E54" t="str">
            <v>indst methane capture</v>
          </cell>
          <cell r="F54">
            <v>0</v>
          </cell>
          <cell r="G54">
            <v>1</v>
          </cell>
          <cell r="H54">
            <v>0.01</v>
          </cell>
          <cell r="I54" t="str">
            <v>% of potential achieved</v>
          </cell>
          <cell r="J54" t="str">
            <v>**Description:** This policy reduces methane emissions from the selected industry by increasing the capture of methane that is currently being released into the atmosphere (for example, stopping leaks from wellheads, pipes, coal mines, landfills, etc.).</v>
          </cell>
          <cell r="K54" t="str">
            <v>industry-ag-main.html#methane-capture</v>
          </cell>
          <cell r="L54" t="str">
            <v>methane-capture.html</v>
          </cell>
        </row>
        <row r="55">
          <cell r="A55" t="str">
            <v>Industry</v>
          </cell>
          <cell r="B55" t="str">
            <v>Methane Destruction</v>
          </cell>
          <cell r="C55" t="str">
            <v>Fraction of Methane Destruction Opportunities Achieved</v>
          </cell>
          <cell r="D55" t="str">
            <v>Methane Capture and Destruction</v>
          </cell>
          <cell r="E55" t="str">
            <v>indst methane destruction</v>
          </cell>
          <cell r="F55">
            <v>0</v>
          </cell>
          <cell r="G55">
            <v>1</v>
          </cell>
          <cell r="H55">
            <v>0.01</v>
          </cell>
          <cell r="I55" t="str">
            <v>% of potential achieved</v>
          </cell>
          <cell r="J55" t="str">
            <v>**Description:** This policy reduces methane emissions from the selected industry by increasing the burning of methane that is currently being released into the atmosphere (i.e. flaring instead of venting/leaking).</v>
          </cell>
          <cell r="K55" t="str">
            <v>industry-ag-main.html#methane-destr</v>
          </cell>
          <cell r="L55" t="str">
            <v>methane-destruction.html</v>
          </cell>
        </row>
        <row r="56">
          <cell r="A56" t="str">
            <v>Industry</v>
          </cell>
          <cell r="B56" t="str">
            <v>N2O Abatement</v>
          </cell>
          <cell r="C56" t="str">
            <v>Fraction of N2O Abatement Achieved</v>
          </cell>
          <cell r="D56" t="str">
            <v>N2O Abatement</v>
          </cell>
          <cell r="E56" t="str">
            <v>indst N2O abatement</v>
          </cell>
          <cell r="F56">
            <v>0</v>
          </cell>
          <cell r="G56">
            <v>1</v>
          </cell>
          <cell r="H56">
            <v>0.01</v>
          </cell>
          <cell r="I56" t="str">
            <v>% of potential achieved</v>
          </cell>
          <cell r="J56" t="str">
            <v>**Description:** This policy reduces nitrous oxide (N2O) process emissions from the chemicals industry (primarily from the production of nitric acid and adipic acid) by destroying the N2O rather than venting it to the atmosphere.</v>
          </cell>
        </row>
        <row r="57">
          <cell r="A57" t="str">
            <v>Industry</v>
          </cell>
          <cell r="B57" t="str">
            <v>Reduce Fossil Fuel Exports</v>
          </cell>
          <cell r="C57" t="str">
            <v>Percent Reduction in Fossil Fuel Exports</v>
          </cell>
          <cell r="D57" t="str">
            <v>Percent Reduction in Fossil Fuel Exports</v>
          </cell>
          <cell r="E57" t="str">
            <v>indst reduce fossil fuel exports</v>
          </cell>
          <cell r="F57">
            <v>0</v>
          </cell>
          <cell r="G57">
            <v>1</v>
          </cell>
          <cell r="H57">
            <v>0.01</v>
          </cell>
          <cell r="I57" t="str">
            <v>% reduction in exports</v>
          </cell>
          <cell r="J57"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ell>
          <cell r="L57" t="str">
            <v>reduce-fuel-exports.html</v>
          </cell>
        </row>
        <row r="58">
          <cell r="A58" t="str">
            <v>Agriculture, Land Use, and Forestry</v>
          </cell>
          <cell r="B58" t="str">
            <v>Afforestation and Reforestation</v>
          </cell>
          <cell r="C58" t="str">
            <v>Fraction of Afforestation and Reforestation Achieved</v>
          </cell>
          <cell r="D58" t="str">
            <v>Afforestation and Reforestation</v>
          </cell>
          <cell r="E58" t="str">
            <v>land afforestation and reforestation</v>
          </cell>
          <cell r="F58">
            <v>0</v>
          </cell>
          <cell r="G58">
            <v>1</v>
          </cell>
          <cell r="H58">
            <v>0.01</v>
          </cell>
          <cell r="I58" t="str">
            <v>% of potential achieved</v>
          </cell>
          <cell r="J58" t="str">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3.5 million acres per year in 2050 (roughly equal to 0.175% of the land area of the lower 48 states).</v>
          </cell>
          <cell r="K58" t="str">
            <v>lulucf.html#aff-ref</v>
          </cell>
          <cell r="L58" t="str">
            <v>afforestation-and-reforestation.html</v>
          </cell>
        </row>
        <row r="59">
          <cell r="A59" t="str">
            <v>Agriculture, Land Use, and Forestry</v>
          </cell>
          <cell r="B59" t="str">
            <v>Avoid Deforestation</v>
          </cell>
          <cell r="C59" t="str">
            <v>Fraction of Avoided Deforestation Achieved</v>
          </cell>
          <cell r="D59" t="str">
            <v>Avoid Deforestation</v>
          </cell>
          <cell r="E59" t="str">
            <v>land avoid deforestation</v>
          </cell>
          <cell r="F59">
            <v>0</v>
          </cell>
          <cell r="G59">
            <v>1</v>
          </cell>
          <cell r="H59">
            <v>0.01</v>
          </cell>
          <cell r="I59" t="str">
            <v>% of potential achieved</v>
          </cell>
          <cell r="J59" t="str">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ell>
          <cell r="K59" t="str">
            <v>lulucf.html#avoid-def</v>
          </cell>
          <cell r="L59" t="str">
            <v>avoid-deforestation.html</v>
          </cell>
        </row>
        <row r="60">
          <cell r="A60" t="str">
            <v>Agriculture, Land Use, and Forestry</v>
          </cell>
          <cell r="B60" t="str">
            <v>Forest Restoration</v>
          </cell>
          <cell r="C60" t="str">
            <v>Fraction of Forest Restoration Achieved</v>
          </cell>
          <cell r="D60" t="str">
            <v>Forest Restoration</v>
          </cell>
          <cell r="E60" t="str">
            <v>land forest restoration</v>
          </cell>
          <cell r="F60">
            <v>0</v>
          </cell>
          <cell r="G60">
            <v>1</v>
          </cell>
          <cell r="H60">
            <v>0.01</v>
          </cell>
          <cell r="I60" t="str">
            <v>% of potential achieved</v>
          </cell>
          <cell r="L60" t="str">
            <v>forest-restoration.html</v>
          </cell>
        </row>
        <row r="61">
          <cell r="A61" t="str">
            <v>Agriculture, Land Use, and Forestry</v>
          </cell>
          <cell r="B61" t="str">
            <v>Forest Set-Asides</v>
          </cell>
          <cell r="C61" t="str">
            <v>Fraction of Forest Set Asides Achieved</v>
          </cell>
          <cell r="D61" t="str">
            <v>Forest Set-Asides</v>
          </cell>
          <cell r="E61" t="str">
            <v>land forest set asides</v>
          </cell>
          <cell r="F61">
            <v>0</v>
          </cell>
          <cell r="G61">
            <v>1</v>
          </cell>
          <cell r="H61">
            <v>0.01</v>
          </cell>
          <cell r="I61" t="str">
            <v>% of potential achieved</v>
          </cell>
          <cell r="J61" t="str">
            <v>**Description:** This policy avoids the release of CO2 from forests by reducing timber harvesting. // **Guidance for setting values:** A 100% setting of this lever reduces timber harvesting by 2% of the BAU amount per year, reaching a roughly 70% reduction in timber harvesting by 2050.</v>
          </cell>
          <cell r="K61" t="str">
            <v>lulucf.html#set-asides</v>
          </cell>
          <cell r="L61" t="str">
            <v>forest-set-asides.html</v>
          </cell>
        </row>
        <row r="62">
          <cell r="A62" t="str">
            <v>Agriculture, Land Use, and Forestry</v>
          </cell>
          <cell r="B62" t="str">
            <v>Cropland and Rice Measures</v>
          </cell>
          <cell r="C62" t="str">
            <v>Fraction of Cropland and Rice Measures Achieved</v>
          </cell>
          <cell r="D62" t="str">
            <v>Cropland and Rice Measures</v>
          </cell>
          <cell r="E62" t="str">
            <v>indst cropland and rice measures</v>
          </cell>
          <cell r="F62">
            <v>0</v>
          </cell>
          <cell r="G62">
            <v>1</v>
          </cell>
          <cell r="H62">
            <v>0.01</v>
          </cell>
          <cell r="I62" t="str">
            <v>% of potential achieved</v>
          </cell>
          <cell r="J62" t="str">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ell>
          <cell r="K62" t="str">
            <v>industry-ag-main.html#cropland</v>
          </cell>
          <cell r="L62" t="str">
            <v>cropland-management.html</v>
          </cell>
        </row>
        <row r="63">
          <cell r="A63" t="str">
            <v>Agriculture, Land Use, and Forestry</v>
          </cell>
          <cell r="B63" t="str">
            <v>Improved Forest Management</v>
          </cell>
          <cell r="C63" t="str">
            <v>Fraction of Improved Forest Management Achieved</v>
          </cell>
          <cell r="D63" t="str">
            <v>Improved Forest Management</v>
          </cell>
          <cell r="E63" t="str">
            <v>land forest management</v>
          </cell>
          <cell r="F63">
            <v>0</v>
          </cell>
          <cell r="G63">
            <v>1</v>
          </cell>
          <cell r="H63">
            <v>0.01</v>
          </cell>
          <cell r="I63" t="str">
            <v>% of potential achieved</v>
          </cell>
          <cell r="J63" t="str">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ell>
          <cell r="K63" t="str">
            <v>lulucf.html#forest-mgmt</v>
          </cell>
          <cell r="L63" t="str">
            <v>improved-forest-management.html</v>
          </cell>
        </row>
        <row r="64">
          <cell r="A64" t="str">
            <v>Agriculture, Land Use, and Forestry</v>
          </cell>
          <cell r="B64" t="str">
            <v>Livestock Measures</v>
          </cell>
          <cell r="C64" t="str">
            <v>Fraction of Livestock Measures Achieved</v>
          </cell>
          <cell r="D64" t="str">
            <v>Livestock Measures</v>
          </cell>
          <cell r="E64" t="str">
            <v>indst livestock measures</v>
          </cell>
          <cell r="F64">
            <v>0</v>
          </cell>
          <cell r="G64">
            <v>1</v>
          </cell>
          <cell r="H64">
            <v>0.01</v>
          </cell>
          <cell r="I64" t="str">
            <v>% of potential achieved</v>
          </cell>
          <cell r="J64" t="str">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ell>
          <cell r="K64" t="str">
            <v>industry-ag-main.html#livestock</v>
          </cell>
          <cell r="L64" t="str">
            <v>livestock-measures.html</v>
          </cell>
        </row>
        <row r="65">
          <cell r="A65" t="str">
            <v>Agriculture, Land Use, and Forestry</v>
          </cell>
          <cell r="B65" t="str">
            <v>Peatland Restoration</v>
          </cell>
          <cell r="C65" t="str">
            <v>Fraction of Peatland Restoration Achieved</v>
          </cell>
          <cell r="D65" t="str">
            <v>Peatland Restoration</v>
          </cell>
          <cell r="E65" t="str">
            <v>land peatland restoration</v>
          </cell>
          <cell r="F65">
            <v>0</v>
          </cell>
          <cell r="G65">
            <v>1</v>
          </cell>
          <cell r="H65">
            <v>0.01</v>
          </cell>
          <cell r="I65" t="str">
            <v>% of potential achieved</v>
          </cell>
          <cell r="L65" t="str">
            <v>peatland-restoration.html</v>
          </cell>
        </row>
        <row r="66">
          <cell r="A66" t="str">
            <v>Agriculture, Land Use, and Forestry</v>
          </cell>
          <cell r="B66" t="str">
            <v>Shift to Non-Animal Products</v>
          </cell>
          <cell r="C66" t="str">
            <v>Percent Animal Products Shifted to Nonanimal Products</v>
          </cell>
          <cell r="D66" t="str">
            <v>Shift to Non-Animal Products</v>
          </cell>
          <cell r="E66" t="str">
            <v>indst shift to nonanimal products</v>
          </cell>
          <cell r="F66">
            <v>0</v>
          </cell>
          <cell r="G66">
            <v>1</v>
          </cell>
          <cell r="H66">
            <v>0.01</v>
          </cell>
          <cell r="I66" t="str">
            <v>% reduction in animal products</v>
          </cell>
          <cell r="J66"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ell>
          <cell r="L66" t="str">
            <v>shift-to-non-animal-products.html</v>
          </cell>
        </row>
        <row r="67">
          <cell r="A67" t="str">
            <v>District Heat and Hydrogen</v>
          </cell>
          <cell r="B67" t="str">
            <v>Use CHP for District Heat</v>
          </cell>
          <cell r="C67" t="str">
            <v>Fraction of Non CHP Heat Production Converted to CHP</v>
          </cell>
          <cell r="D67" t="str">
            <v>District Heat CHP</v>
          </cell>
          <cell r="E67" t="str">
            <v>heat convert heat to CHP</v>
          </cell>
          <cell r="F67">
            <v>0</v>
          </cell>
          <cell r="G67">
            <v>1</v>
          </cell>
          <cell r="H67">
            <v>0.01</v>
          </cell>
          <cell r="I67" t="str">
            <v>% non-CHP heat converted</v>
          </cell>
          <cell r="J67"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ell>
          <cell r="K67" t="str">
            <v>district-heating.html#chp</v>
          </cell>
          <cell r="L67" t="str">
            <v>convert-non-chp-heat-production.html</v>
          </cell>
        </row>
        <row r="68">
          <cell r="A68" t="str">
            <v>District Heat and Hydrogen</v>
          </cell>
          <cell r="B68" t="str">
            <v>Produce District Heat with Hydrogen</v>
          </cell>
          <cell r="C68" t="str">
            <v>Fraction of District Heat Fuel Use Shifted to Other Fuels</v>
          </cell>
          <cell r="D68" t="str">
            <v>District Heat Fuel Switching</v>
          </cell>
          <cell r="E68" t="str">
            <v>heat fuel type shifting</v>
          </cell>
          <cell r="F68">
            <v>0</v>
          </cell>
          <cell r="G68">
            <v>1</v>
          </cell>
          <cell r="H68">
            <v>0.01</v>
          </cell>
          <cell r="I68" t="str">
            <v>% of fuel use</v>
          </cell>
          <cell r="J68" t="str">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ell>
          <cell r="K68" t="str">
            <v>district-heating.html#convert-coal</v>
          </cell>
          <cell r="L68" t="str">
            <v>district-heat-fuel-switching.html</v>
          </cell>
        </row>
        <row r="69">
          <cell r="A69" t="str">
            <v>District Heat and Hydrogen</v>
          </cell>
          <cell r="B69" t="str">
            <v>Shift Hydrogen Production to Electrolysis</v>
          </cell>
          <cell r="C69" t="str">
            <v>Fraction of Hydrogen Production Pathways Shifted</v>
          </cell>
          <cell r="D69" t="str">
            <v>Hydrogen Electrolysis</v>
          </cell>
          <cell r="E69" t="str">
            <v>hydgn shift production pathways</v>
          </cell>
          <cell r="F69">
            <v>0</v>
          </cell>
          <cell r="G69">
            <v>1</v>
          </cell>
          <cell r="H69">
            <v>0.01</v>
          </cell>
          <cell r="I69" t="str">
            <v>% of hydrogen production</v>
          </cell>
          <cell r="J69" t="str">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ell>
          <cell r="L69" t="str">
            <v>switch-hydrogen-production-pathway.html</v>
          </cell>
        </row>
        <row r="70">
          <cell r="A70" t="str">
            <v>Cross-Sector</v>
          </cell>
          <cell r="B70" t="str">
            <v>Carbon Price</v>
          </cell>
          <cell r="C70" t="str">
            <v>Additional Carbon Tax Rate</v>
          </cell>
          <cell r="D70" t="str">
            <v>Carbon Price</v>
          </cell>
          <cell r="E70" t="str">
            <v>cross carbon tax</v>
          </cell>
          <cell r="F70">
            <v>0</v>
          </cell>
          <cell r="G70">
            <v>300</v>
          </cell>
          <cell r="H70">
            <v>5</v>
          </cell>
          <cell r="I70" t="str">
            <v>$/metric ton CO2e</v>
          </cell>
          <cell r="J70"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ell>
          <cell r="K70" t="str">
            <v>fuels.html#carbon-tax</v>
          </cell>
          <cell r="L70" t="str">
            <v>carbon-tax.html</v>
          </cell>
        </row>
        <row r="71">
          <cell r="A71" t="str">
            <v>Cross-Sector</v>
          </cell>
          <cell r="B71" t="str">
            <v>End Existing Subsidies</v>
          </cell>
          <cell r="C71" t="str">
            <v>Percent Reduction in BAU Subsidies</v>
          </cell>
          <cell r="D71" t="str">
            <v>End Existing Subsidies</v>
          </cell>
          <cell r="E71" t="str">
            <v>cross reduce BAU subsidies</v>
          </cell>
          <cell r="F71">
            <v>0</v>
          </cell>
          <cell r="G71">
            <v>1</v>
          </cell>
          <cell r="H71">
            <v>0.01</v>
          </cell>
          <cell r="I71" t="str">
            <v>% reduction in BAU subsidies</v>
          </cell>
          <cell r="J71"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ell>
          <cell r="K71" t="str">
            <v>fuels.html#end-subsidies</v>
          </cell>
          <cell r="L71" t="str">
            <v>end-existing-subsidies.html</v>
          </cell>
        </row>
        <row r="72">
          <cell r="A72" t="str">
            <v>Cross-Sector</v>
          </cell>
          <cell r="B72" t="str">
            <v>Exempt Non-CO2 Emissions from C Tax</v>
          </cell>
          <cell r="C72" t="str">
            <v>Toggle Whether Carbon Tax Affects Non CO2 Emissions</v>
          </cell>
          <cell r="D72" t="str">
            <v>Carbon Tax Exemptions</v>
          </cell>
          <cell r="E72" t="str">
            <v>cross toggle whether carbon tax affects non CO2 emissions</v>
          </cell>
          <cell r="F72">
            <v>0</v>
          </cell>
          <cell r="G72">
            <v>1</v>
          </cell>
          <cell r="H72">
            <v>1</v>
          </cell>
          <cell r="I72" t="str">
            <v>on/off</v>
          </cell>
        </row>
        <row r="73">
          <cell r="A73" t="str">
            <v>Cross-Sector</v>
          </cell>
          <cell r="B73" t="str">
            <v>Exempt Process Emissions from C Tax</v>
          </cell>
          <cell r="C73" t="str">
            <v>Toggle Whether Carbon Tax Affects Process Emissions</v>
          </cell>
          <cell r="D73" t="str">
            <v>Carbon Tax on Process Emissions</v>
          </cell>
          <cell r="E73" t="str">
            <v>cross toggle whether carbon tax affects process emissions</v>
          </cell>
          <cell r="F73">
            <v>0</v>
          </cell>
          <cell r="G73">
            <v>1</v>
          </cell>
          <cell r="H73">
            <v>1</v>
          </cell>
          <cell r="I73" t="str">
            <v>on/off</v>
          </cell>
          <cell r="J73" t="str">
            <v>**Description:** This policy prevents the carbon tax from being levied on process emissions (non-energy greenhouse gas emissions from industrial and agricultural operations).</v>
          </cell>
          <cell r="K73" t="str">
            <v>fuels.html#carbon-tax</v>
          </cell>
          <cell r="L73" t="str">
            <v>carbon-tax.html</v>
          </cell>
        </row>
        <row r="74">
          <cell r="A74" t="str">
            <v>Cross-Sector</v>
          </cell>
          <cell r="B74" t="str">
            <v>Fixed Energy Prices</v>
          </cell>
          <cell r="C74" t="str">
            <v>Toggle Whether Policies Affect Energy Prices</v>
          </cell>
          <cell r="D74" t="str">
            <v>Fixed Energy Prices</v>
          </cell>
          <cell r="E74" t="str">
            <v>cross toggle whether policies affect energy prices</v>
          </cell>
          <cell r="F74">
            <v>0</v>
          </cell>
          <cell r="G74">
            <v>1</v>
          </cell>
          <cell r="H74">
            <v>1</v>
          </cell>
          <cell r="I74" t="str">
            <v>on/off</v>
          </cell>
        </row>
        <row r="75">
          <cell r="A75" t="str">
            <v>Cross-Sector</v>
          </cell>
          <cell r="B75" t="str">
            <v>Fuel Price Deregulation</v>
          </cell>
          <cell r="C75" t="str">
            <v>Fuel Price Deregulation</v>
          </cell>
          <cell r="D75" t="str">
            <v>Fuel Price Deregulation</v>
          </cell>
          <cell r="E75" t="str">
            <v>cross fuel price deregulation</v>
          </cell>
          <cell r="F75">
            <v>0</v>
          </cell>
          <cell r="G75">
            <v>1</v>
          </cell>
          <cell r="H75">
            <v>0.01</v>
          </cell>
          <cell r="I75" t="str">
            <v>% of price deregulated</v>
          </cell>
          <cell r="J75" t="str">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ell>
          <cell r="K75" t="str">
            <v>fuels.html#fuel-price-deregulation</v>
          </cell>
        </row>
        <row r="76">
          <cell r="A76" t="str">
            <v>Cross-Sector</v>
          </cell>
          <cell r="B76" t="str">
            <v>Fuel Taxes or Subsidies</v>
          </cell>
          <cell r="C76" t="str">
            <v>Additional Fuel Tax or Subsidy Rate by Fuel</v>
          </cell>
          <cell r="D76" t="str">
            <v>Fuel Taxes or Subsidies</v>
          </cell>
          <cell r="E76" t="str">
            <v>cross fuel tax</v>
          </cell>
          <cell r="F76">
            <v>-0.5</v>
          </cell>
          <cell r="G76">
            <v>0.5</v>
          </cell>
          <cell r="H76">
            <v>0.01</v>
          </cell>
          <cell r="I76" t="str">
            <v>% of BAU price</v>
          </cell>
          <cell r="J76" t="str">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ell>
          <cell r="K76" t="str">
            <v>fuels.html#fuel-taxes</v>
          </cell>
          <cell r="L76" t="str">
            <v>fuel-taxes.html</v>
          </cell>
        </row>
        <row r="77">
          <cell r="A77" t="str">
            <v>Research and Development</v>
          </cell>
          <cell r="B77" t="str">
            <v>Capital Cost Reduction</v>
          </cell>
          <cell r="C77" t="str">
            <v>RnD Building Capital Cost Perc Reduction</v>
          </cell>
          <cell r="D77" t="str">
            <v>R&amp;D Capital Cost Reductions</v>
          </cell>
          <cell r="E77" t="str">
            <v>RnD building capital cost reduction</v>
          </cell>
          <cell r="F77">
            <v>0</v>
          </cell>
          <cell r="G77">
            <v>0.4</v>
          </cell>
          <cell r="H77">
            <v>0.01</v>
          </cell>
          <cell r="I77" t="str">
            <v>% reduction in cost</v>
          </cell>
          <cell r="J77"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77" t="str">
            <v>architectural-design.html#rnd</v>
          </cell>
          <cell r="L77" t="str">
            <v>research-and-development.html</v>
          </cell>
        </row>
        <row r="78">
          <cell r="A78" t="str">
            <v>Research and Development</v>
          </cell>
          <cell r="B78" t="str">
            <v>Capital Cost Reduction</v>
          </cell>
          <cell r="C78" t="str">
            <v>RnD CCS Capital Cost Perc Reduction</v>
          </cell>
          <cell r="D78" t="str">
            <v>R&amp;D Capital Cost Reductions</v>
          </cell>
          <cell r="E78" t="str">
            <v>RnD CCS capital cost reduction</v>
          </cell>
          <cell r="F78">
            <v>0</v>
          </cell>
          <cell r="G78">
            <v>0.4</v>
          </cell>
          <cell r="H78">
            <v>0.01</v>
          </cell>
          <cell r="I78" t="str">
            <v>% reduction in cost</v>
          </cell>
          <cell r="J7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78" t="str">
            <v>architectural-design.html#rnd</v>
          </cell>
          <cell r="L78" t="str">
            <v>research-and-development.html</v>
          </cell>
        </row>
        <row r="79">
          <cell r="A79" t="str">
            <v>Research and Development</v>
          </cell>
          <cell r="B79" t="str">
            <v>Capital Cost Reduction</v>
          </cell>
          <cell r="C79" t="str">
            <v>RnD Electricity Capital Cost Perc Reduction</v>
          </cell>
          <cell r="D79" t="str">
            <v>R&amp;D Capital Cost Reductions</v>
          </cell>
          <cell r="E79" t="str">
            <v>RnD electricity capital cost reduction</v>
          </cell>
          <cell r="F79">
            <v>0</v>
          </cell>
          <cell r="G79">
            <v>0.4</v>
          </cell>
          <cell r="H79">
            <v>0.01</v>
          </cell>
          <cell r="I79" t="str">
            <v>% reduction in cost</v>
          </cell>
          <cell r="J7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79" t="str">
            <v>architectural-design.html#rnd</v>
          </cell>
          <cell r="L79" t="str">
            <v>research-and-development.html</v>
          </cell>
        </row>
        <row r="80">
          <cell r="A80" t="str">
            <v>Research and Development</v>
          </cell>
          <cell r="B80" t="str">
            <v>Capital Cost Reduction</v>
          </cell>
          <cell r="C80" t="str">
            <v>RnD Industry Capital Cost Perc Reduction</v>
          </cell>
          <cell r="D80" t="str">
            <v>R&amp;D Capital Cost Reductions</v>
          </cell>
          <cell r="E80" t="str">
            <v>RnD industry capital cost reduction</v>
          </cell>
          <cell r="F80">
            <v>0</v>
          </cell>
          <cell r="G80">
            <v>0.4</v>
          </cell>
          <cell r="H80">
            <v>0.01</v>
          </cell>
          <cell r="I80" t="str">
            <v>% reduction in cost</v>
          </cell>
          <cell r="J8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80" t="str">
            <v>architectural-design.html#rnd</v>
          </cell>
          <cell r="L80" t="str">
            <v>research-and-development.html</v>
          </cell>
        </row>
        <row r="81">
          <cell r="A81" t="str">
            <v>Research and Development</v>
          </cell>
          <cell r="B81" t="str">
            <v>Capital Cost Reduction</v>
          </cell>
          <cell r="C81" t="str">
            <v>RnD Transportation Capital Cost Perc Reduction</v>
          </cell>
          <cell r="D81" t="str">
            <v>R&amp;D Capital Cost Reductions</v>
          </cell>
          <cell r="E81" t="str">
            <v>RnD transportation capital cost reduction</v>
          </cell>
          <cell r="F81">
            <v>0</v>
          </cell>
          <cell r="G81">
            <v>0.4</v>
          </cell>
          <cell r="H81">
            <v>0.01</v>
          </cell>
          <cell r="I81" t="str">
            <v>% reduction in cost</v>
          </cell>
          <cell r="J8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81" t="str">
            <v>architectural-design.html#rnd</v>
          </cell>
          <cell r="L81" t="str">
            <v>research-and-development.html</v>
          </cell>
        </row>
        <row r="82">
          <cell r="A82" t="str">
            <v>Research and Development</v>
          </cell>
          <cell r="B82" t="str">
            <v>Direct Air Capture</v>
          </cell>
          <cell r="C82" t="str">
            <v>Fraction of Direct Air Capture Potential Achieved</v>
          </cell>
          <cell r="D82" t="str">
            <v>Direct Air Capture</v>
          </cell>
          <cell r="E82" t="str">
            <v>geoeng direct air capture</v>
          </cell>
          <cell r="F82">
            <v>0</v>
          </cell>
          <cell r="G82">
            <v>1</v>
          </cell>
          <cell r="H82">
            <v>0.01</v>
          </cell>
          <cell r="I82" t="str">
            <v>% of potential achieved</v>
          </cell>
          <cell r="J82"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ell>
          <cell r="K82" t="str">
            <v>direct-air-capture.html#dac</v>
          </cell>
          <cell r="L82" t="str">
            <v>direct-air-capture.html</v>
          </cell>
        </row>
        <row r="83">
          <cell r="A83" t="str">
            <v>Research and Development</v>
          </cell>
          <cell r="B83" t="str">
            <v>Fuel Use Reduction</v>
          </cell>
          <cell r="C83" t="str">
            <v>RnD Building Fuel Use Perc Reduction</v>
          </cell>
          <cell r="D83" t="str">
            <v>R&amp;D Fuel Use Reductions</v>
          </cell>
          <cell r="E83" t="str">
            <v>RnD building fuel use reduction</v>
          </cell>
          <cell r="F83">
            <v>0</v>
          </cell>
          <cell r="G83">
            <v>0.4</v>
          </cell>
          <cell r="H83">
            <v>0.01</v>
          </cell>
          <cell r="I83" t="str">
            <v>% reduction in fuel use</v>
          </cell>
          <cell r="J83"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83" t="str">
            <v>architectural-design.html#rnd</v>
          </cell>
          <cell r="L83" t="str">
            <v>research-and-development.html</v>
          </cell>
        </row>
        <row r="84">
          <cell r="A84" t="str">
            <v>Research and Development</v>
          </cell>
          <cell r="B84" t="str">
            <v>Fuel Use Reduction</v>
          </cell>
          <cell r="C84" t="str">
            <v>RnD CCS Fuel Use Perc Reduction</v>
          </cell>
          <cell r="D84" t="str">
            <v>R&amp;D Fuel Use Reductions</v>
          </cell>
          <cell r="E84" t="str">
            <v>RnD CCS fuel use reduction</v>
          </cell>
          <cell r="F84">
            <v>0</v>
          </cell>
          <cell r="G84">
            <v>0.4</v>
          </cell>
          <cell r="H84">
            <v>0.01</v>
          </cell>
          <cell r="I84" t="str">
            <v>% reduction in fuel use</v>
          </cell>
          <cell r="J84"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84" t="str">
            <v>architectural-design.html#rnd</v>
          </cell>
          <cell r="L84" t="str">
            <v>research-and-development.html</v>
          </cell>
        </row>
        <row r="85">
          <cell r="A85" t="str">
            <v>Research and Development</v>
          </cell>
          <cell r="B85" t="str">
            <v>Fuel Use Reduction</v>
          </cell>
          <cell r="C85" t="str">
            <v>RnD Electricity Fuel Use Perc Reduction</v>
          </cell>
          <cell r="D85" t="str">
            <v>R&amp;D Fuel Use Reductions</v>
          </cell>
          <cell r="E85" t="str">
            <v>RnD electricity fuel use reduction</v>
          </cell>
          <cell r="F85">
            <v>0</v>
          </cell>
          <cell r="G85">
            <v>0.4</v>
          </cell>
          <cell r="H85">
            <v>0.01</v>
          </cell>
          <cell r="I85" t="str">
            <v>% reduction in fuel use</v>
          </cell>
          <cell r="J8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85" t="str">
            <v>architectural-design.html#rnd</v>
          </cell>
          <cell r="L85" t="str">
            <v>research-and-development.html</v>
          </cell>
        </row>
        <row r="86">
          <cell r="A86" t="str">
            <v>Research and Development</v>
          </cell>
          <cell r="B86" t="str">
            <v>Fuel Use Reduction</v>
          </cell>
          <cell r="C86" t="str">
            <v>RnD Industry Fuel Use Perc Reduction</v>
          </cell>
          <cell r="D86" t="str">
            <v>R&amp;D Fuel Use Reductions</v>
          </cell>
          <cell r="E86" t="str">
            <v>RnD industry fuel use reduction</v>
          </cell>
          <cell r="F86">
            <v>0</v>
          </cell>
          <cell r="G86">
            <v>0.4</v>
          </cell>
          <cell r="H86">
            <v>0.01</v>
          </cell>
          <cell r="I86" t="str">
            <v>% reduction in fuel use</v>
          </cell>
          <cell r="J8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86" t="str">
            <v>architectural-design.html#rnd</v>
          </cell>
          <cell r="L86" t="str">
            <v>research-and-development.html</v>
          </cell>
        </row>
        <row r="87">
          <cell r="A87" t="str">
            <v>Research and Development</v>
          </cell>
          <cell r="B87" t="str">
            <v>Fuel Use Reduction</v>
          </cell>
          <cell r="C87" t="str">
            <v>RnD Transportation Fuel Use Perc Reduction</v>
          </cell>
          <cell r="D87" t="str">
            <v>R&amp;D Fuel Use Reductions</v>
          </cell>
          <cell r="E87" t="str">
            <v>RnD transportation fuel use reduction</v>
          </cell>
          <cell r="F87">
            <v>0</v>
          </cell>
          <cell r="G87">
            <v>0.4</v>
          </cell>
          <cell r="H87">
            <v>0.01</v>
          </cell>
          <cell r="I87" t="str">
            <v>% reduction in fuel use</v>
          </cell>
          <cell r="J8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87" t="str">
            <v>architectural-design.html#rnd</v>
          </cell>
          <cell r="L87" t="str">
            <v>research-and-development.html</v>
          </cell>
        </row>
        <row r="88">
          <cell r="A88" t="str">
            <v>Government Revenue Accounting</v>
          </cell>
          <cell r="B88" t="str">
            <v>Carbon Tax Revenue</v>
          </cell>
          <cell r="C88" t="str">
            <v>GRA for Carbon Tax Revenue</v>
          </cell>
          <cell r="E88" t="str">
            <v>GRA carbon tax revenue</v>
          </cell>
          <cell r="F88">
            <v>0</v>
          </cell>
          <cell r="G88">
            <v>10</v>
          </cell>
          <cell r="H88">
            <v>1</v>
          </cell>
          <cell r="I88" t="str">
            <v>weight</v>
          </cell>
          <cell r="J88"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88" t="str">
            <v>io-model.html</v>
          </cell>
        </row>
        <row r="89">
          <cell r="A89" t="str">
            <v>Government Revenue Accounting</v>
          </cell>
          <cell r="B89" t="str">
            <v>Fuel Tax Revenue</v>
          </cell>
          <cell r="C89" t="str">
            <v>GRA for Fuel Tax Revenue</v>
          </cell>
          <cell r="E89" t="str">
            <v>GRA fuel tax revenue</v>
          </cell>
          <cell r="F89">
            <v>0</v>
          </cell>
          <cell r="G89">
            <v>10</v>
          </cell>
          <cell r="H89">
            <v>1</v>
          </cell>
          <cell r="I89" t="str">
            <v>weight</v>
          </cell>
          <cell r="J8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89" t="str">
            <v>io-model.html</v>
          </cell>
        </row>
        <row r="90">
          <cell r="A90" t="str">
            <v>Government Revenue Accounting</v>
          </cell>
          <cell r="B90" t="str">
            <v>EV Subsidy</v>
          </cell>
          <cell r="C90" t="str">
            <v>GRA for EV Subsidy</v>
          </cell>
          <cell r="E90" t="str">
            <v>GRA EV subsidy</v>
          </cell>
          <cell r="F90">
            <v>0</v>
          </cell>
          <cell r="G90">
            <v>10</v>
          </cell>
          <cell r="H90">
            <v>1</v>
          </cell>
          <cell r="I90" t="str">
            <v>weight</v>
          </cell>
          <cell r="J9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90" t="str">
            <v>io-model.html</v>
          </cell>
        </row>
        <row r="91">
          <cell r="A91" t="str">
            <v>Government Revenue Accounting</v>
          </cell>
          <cell r="B91" t="str">
            <v>Electricity Generation Subsidy</v>
          </cell>
          <cell r="C91" t="str">
            <v>GRA for Electricity Generation Subsidies</v>
          </cell>
          <cell r="E91" t="str">
            <v>GRA elec gen subsidy</v>
          </cell>
          <cell r="F91">
            <v>0</v>
          </cell>
          <cell r="G91">
            <v>10</v>
          </cell>
          <cell r="H91">
            <v>1</v>
          </cell>
          <cell r="I91" t="str">
            <v>weight</v>
          </cell>
          <cell r="J9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91" t="str">
            <v>io-model.html</v>
          </cell>
        </row>
        <row r="92">
          <cell r="A92" t="str">
            <v>Government Revenue Accounting</v>
          </cell>
          <cell r="B92" t="str">
            <v>Electricity Capacity Construction Subsidy</v>
          </cell>
          <cell r="C92" t="str">
            <v>GRA for Electricity Capacity Construction Subsidies</v>
          </cell>
          <cell r="E92" t="str">
            <v>GRA elec cap const subsidy</v>
          </cell>
          <cell r="F92">
            <v>0</v>
          </cell>
          <cell r="G92">
            <v>10</v>
          </cell>
          <cell r="H92">
            <v>1</v>
          </cell>
          <cell r="I92" t="str">
            <v>weight</v>
          </cell>
          <cell r="J9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92" t="str">
            <v>io-model.html</v>
          </cell>
        </row>
        <row r="93">
          <cell r="A93" t="str">
            <v>Government Revenue Accounting</v>
          </cell>
          <cell r="B93" t="str">
            <v>Distributed Solar Subsidy</v>
          </cell>
          <cell r="C93" t="str">
            <v>GRA for Distributed Solar Subsidy</v>
          </cell>
          <cell r="E93" t="str">
            <v>GRA dist solar subsidy</v>
          </cell>
          <cell r="F93">
            <v>0</v>
          </cell>
          <cell r="G93">
            <v>10</v>
          </cell>
          <cell r="H93">
            <v>1</v>
          </cell>
          <cell r="I93" t="str">
            <v>weight</v>
          </cell>
          <cell r="J9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93" t="str">
            <v>io-model.html</v>
          </cell>
        </row>
        <row r="94">
          <cell r="A94" t="str">
            <v>Government Revenue Accounting</v>
          </cell>
          <cell r="B94" t="str">
            <v>Fuel Subsidy</v>
          </cell>
          <cell r="C94" t="str">
            <v>GRA for Fuel Subsidies</v>
          </cell>
          <cell r="E94" t="str">
            <v>GRA fuel subsidy</v>
          </cell>
          <cell r="F94">
            <v>0</v>
          </cell>
          <cell r="G94">
            <v>10</v>
          </cell>
          <cell r="H94">
            <v>1</v>
          </cell>
          <cell r="I94" t="str">
            <v>weight</v>
          </cell>
          <cell r="J9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94" t="str">
            <v>io-model.html</v>
          </cell>
        </row>
        <row r="95">
          <cell r="A95" t="str">
            <v>Government Revenue Accounting</v>
          </cell>
          <cell r="B95" t="str">
            <v>National Debt Interest</v>
          </cell>
          <cell r="C95" t="str">
            <v>GRA for National Debt Interest</v>
          </cell>
          <cell r="E95" t="str">
            <v>GRA national debt interest</v>
          </cell>
          <cell r="F95">
            <v>0</v>
          </cell>
          <cell r="G95">
            <v>10</v>
          </cell>
          <cell r="H95">
            <v>1</v>
          </cell>
          <cell r="I95" t="str">
            <v>weight</v>
          </cell>
          <cell r="J9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95" t="str">
            <v>io-model.html</v>
          </cell>
        </row>
        <row r="96">
          <cell r="A96" t="str">
            <v>Government Revenue Accounting</v>
          </cell>
          <cell r="B96" t="str">
            <v>Remaining Government Cash Flows</v>
          </cell>
          <cell r="C96" t="str">
            <v>GRA for Remaining Government Cash Flow Changes</v>
          </cell>
          <cell r="E96" t="str">
            <v>GRA remaining cash flow changes</v>
          </cell>
          <cell r="F96">
            <v>0</v>
          </cell>
          <cell r="G96">
            <v>10</v>
          </cell>
          <cell r="H96">
            <v>1</v>
          </cell>
          <cell r="I96" t="str">
            <v>weight</v>
          </cell>
          <cell r="J9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96" t="str">
            <v>io-model.html</v>
          </cell>
        </row>
        <row r="97">
          <cell r="A97" t="str">
            <v>Control Settings</v>
          </cell>
          <cell r="B97" t="str">
            <v>COVID-19 Recession</v>
          </cell>
          <cell r="C97" t="str">
            <v>GDPGR Alternative Base Case GDP Growth Rate</v>
          </cell>
          <cell r="E97" t="str">
            <v>settings exogenous GDP adjustment</v>
          </cell>
          <cell r="F97">
            <v>-0.08</v>
          </cell>
          <cell r="G97">
            <v>0.02</v>
          </cell>
          <cell r="H97">
            <v>1E-3</v>
          </cell>
          <cell r="I97" t="str">
            <v>GDP growth rate (%)</v>
          </cell>
          <cell r="J97" t="str">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ell>
        </row>
        <row r="98">
          <cell r="A98" t="str">
            <v>Control Settings</v>
          </cell>
          <cell r="B98" t="str">
            <v>Use 20-Year GWP Values</v>
          </cell>
          <cell r="C98" t="str">
            <v>BUTYGV Boolean Use Twenty Year GWP Values</v>
          </cell>
          <cell r="F98">
            <v>0</v>
          </cell>
          <cell r="G98">
            <v>1</v>
          </cell>
          <cell r="H98">
            <v>1</v>
          </cell>
          <cell r="I98" t="str">
            <v>on/off</v>
          </cell>
          <cell r="J98" t="str">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19777683-0E7F-4DAF-955F-A7EBAC7AAEEA}">
    <text>Leave this cell blank.</text>
  </threadedComment>
  <threadedComment ref="E33" dT="2020-08-19T00:06:43.00" personId="{811026A2-74EF-4287-974D-D90683F22217}" id="{A2328F4B-C3F9-4761-BF76-1D4F4D6A14B6}">
    <text>Leave this cell blank.</text>
  </threadedComment>
  <threadedComment ref="E35" dT="2020-08-19T00:06:43.00" personId="{811026A2-74EF-4287-974D-D90683F22217}" id="{3224698C-8114-49BB-A425-26AE0DED31AE}">
    <text>Leave this cell blank.</text>
  </threadedComment>
  <threadedComment ref="I40" dT="2021-05-24T22:03:23.71" personId="{811026A2-74EF-4287-974D-D90683F22217}" id="{E2106FC3-386C-4714-B306-9BA0FD425274}">
    <text>Unit varies based on currency in this EPS region</text>
  </threadedComment>
  <threadedComment ref="I70" dT="2021-05-24T22:03:35.61" personId="{811026A2-74EF-4287-974D-D90683F22217}" id="{E8911680-E731-4D67-9690-17976D3FED66}">
    <text>Unit varies based on currency in this EPS region</text>
  </threadedComment>
  <threadedComment ref="B77" dT="2021-05-24T22:05:02.77" personId="{811026A2-74EF-4287-974D-D90683F22217}" id="{C12E46EA-3F96-434D-AD07-C9DAE30A70F4}">
    <text>Several Vensim variables are grouped under the same policy lever in the web app for this policy.</text>
  </threadedComment>
  <threadedComment ref="B83" dT="2021-05-24T22:19:40.61" personId="{811026A2-74EF-4287-974D-D90683F22217}" id="{A29A373E-8B2B-4B45-BF1E-AC6A2B5F3C17}">
    <text>Several Vensim variables are grouped under the same policy lever in the web app for this policy.</text>
  </threadedComment>
  <threadedComment ref="D88" dT="2020-08-19T00:06:43.00" personId="{811026A2-74EF-4287-974D-D90683F22217}" id="{C6EC601F-FF77-423D-9BE3-C8F28EB3F9D6}">
    <text>Leave this cell blank.</text>
  </threadedComment>
  <threadedComment ref="D89" dT="2020-08-19T00:06:43.00" personId="{811026A2-74EF-4287-974D-D90683F22217}" id="{4879F214-E99D-4D42-8C39-70789BBBC99D}">
    <text>Leave this cell blank.</text>
  </threadedComment>
  <threadedComment ref="D90" dT="2020-08-19T00:06:43.00" personId="{811026A2-74EF-4287-974D-D90683F22217}" id="{29C92E86-4989-4367-A9C0-46D156A7CEBB}">
    <text>Leave this cell blank.</text>
  </threadedComment>
  <threadedComment ref="D91" dT="2020-08-19T00:06:43.00" personId="{811026A2-74EF-4287-974D-D90683F22217}" id="{8C94AB36-0C9D-4D5F-A64A-5E1836200BD4}">
    <text>Leave this cell blank.</text>
  </threadedComment>
  <threadedComment ref="D92" dT="2020-08-19T00:06:43.00" personId="{811026A2-74EF-4287-974D-D90683F22217}" id="{0785BC27-69F5-4B43-8886-6AB6B3A1C38C}">
    <text>Leave this cell blank.</text>
  </threadedComment>
  <threadedComment ref="D93" dT="2020-08-19T00:06:43.00" personId="{811026A2-74EF-4287-974D-D90683F22217}" id="{4E6A3C34-D015-4798-8B15-C2C63B01F6C3}">
    <text>Leave this cell blank.</text>
  </threadedComment>
  <threadedComment ref="D94" dT="2020-08-19T00:06:43.00" personId="{811026A2-74EF-4287-974D-D90683F22217}" id="{7355F6F6-D3AD-4011-944E-FCE1A44D743D}">
    <text>Leave this cell blank.</text>
  </threadedComment>
  <threadedComment ref="D95" dT="2020-08-19T00:06:43.00" personId="{811026A2-74EF-4287-974D-D90683F22217}" id="{52DDC055-DFE6-4C4D-97FC-B38B71C63DF3}">
    <text>Leave this cell blank.</text>
  </threadedComment>
  <threadedComment ref="D96" dT="2020-08-19T00:06:43.00" personId="{811026A2-74EF-4287-974D-D90683F22217}" id="{0EFD8687-3DDE-4CBD-AEA3-EE622A1F5ED4}">
    <text>Leave this cell blank.</text>
  </threadedComment>
  <threadedComment ref="D97" dT="2020-08-19T00:06:43.00" personId="{811026A2-74EF-4287-974D-D90683F22217}" id="{4F677542-9574-41F5-9B11-3E8FA1978897}">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E14" sqref="E14"/>
    </sheetView>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106</v>
      </c>
    </row>
    <row r="3" spans="1:2" x14ac:dyDescent="0.35">
      <c r="A3" s="8" t="s">
        <v>107</v>
      </c>
    </row>
    <row r="4" spans="1:2" x14ac:dyDescent="0.35">
      <c r="A4" s="8" t="s">
        <v>145</v>
      </c>
    </row>
    <row r="5" spans="1:2" x14ac:dyDescent="0.35">
      <c r="A5" s="8" t="s">
        <v>111</v>
      </c>
    </row>
    <row r="6" spans="1:2" x14ac:dyDescent="0.35">
      <c r="A6" s="8" t="s">
        <v>108</v>
      </c>
    </row>
    <row r="8" spans="1:2" x14ac:dyDescent="0.35">
      <c r="A8" s="8" t="s">
        <v>109</v>
      </c>
    </row>
    <row r="9" spans="1:2" x14ac:dyDescent="0.35">
      <c r="A9" s="8" t="s">
        <v>110</v>
      </c>
    </row>
    <row r="10" spans="1:2" x14ac:dyDescent="0.35">
      <c r="A10" s="47" t="s">
        <v>2887</v>
      </c>
    </row>
    <row r="11" spans="1:2" x14ac:dyDescent="0.35">
      <c r="A11" s="47"/>
    </row>
    <row r="12" spans="1:2" x14ac:dyDescent="0.35">
      <c r="A12" s="8" t="s">
        <v>112</v>
      </c>
    </row>
    <row r="13" spans="1:2" x14ac:dyDescent="0.35">
      <c r="A13" s="8" t="s">
        <v>113</v>
      </c>
    </row>
    <row r="14" spans="1:2" x14ac:dyDescent="0.35">
      <c r="A14" s="8" t="s">
        <v>114</v>
      </c>
    </row>
    <row r="16" spans="1:2" x14ac:dyDescent="0.35">
      <c r="A16" s="48" t="s">
        <v>2983</v>
      </c>
      <c r="B16" s="260"/>
    </row>
    <row r="17" spans="1:3" x14ac:dyDescent="0.35">
      <c r="A17" s="263" t="s">
        <v>2966</v>
      </c>
      <c r="B17" s="215">
        <f>MAX(PolicyLevers!H:H)</f>
        <v>1601</v>
      </c>
    </row>
    <row r="18" spans="1:3" x14ac:dyDescent="0.35">
      <c r="A18" s="264" t="s">
        <v>2982</v>
      </c>
      <c r="B18" s="215" t="str">
        <f t="array" ref="B18">IF(MIN(IF(COUNTIF(PolicyLevers!$H$2:$H$1227,PolicyLevers!$H$2:$H$1227)&gt;1,PolicyLevers!$H$2:$H$1227, ""))=0,"No duplicate ID numbers",MIN(IF(COUNTIF(PolicyLevers!$H$2:$H$1227,PolicyLevers!$H$2:$H$1227)&gt;1,PolicyLevers!$H$2:$H$1227, "")))</f>
        <v>No duplicate ID numbers</v>
      </c>
    </row>
    <row r="19" spans="1:3" ht="29" x14ac:dyDescent="0.35">
      <c r="A19" s="109" t="s">
        <v>3139</v>
      </c>
      <c r="B19" s="215" t="str">
        <f t="array" ref="B19">IF(MIN(IF((NOT(ISNUMBER(PolicyLevers!$H$2:$H$1227)))*(ISTEXT(PolicyLevers!$I$2:$I$1227)),ROW(PolicyLevers!$H$2:$H$1227)))=0,"No missing ID numbers",MIN(IF((NOT(ISNUMBER(PolicyLevers!$H$2:$H$1227)))*(ISTEXT(PolicyLevers!$I$2:$I$1227)),ROW(PolicyLevers!$H$2:$H$1227))))</f>
        <v>No missing ID numbers</v>
      </c>
    </row>
    <row r="21" spans="1:3" x14ac:dyDescent="0.35">
      <c r="A21" s="48" t="s">
        <v>3424</v>
      </c>
      <c r="B21" s="260"/>
    </row>
    <row r="22" spans="1:3" x14ac:dyDescent="0.35">
      <c r="A22" s="8" t="s">
        <v>3418</v>
      </c>
    </row>
    <row r="23" spans="1:3" x14ac:dyDescent="0.35">
      <c r="A23" s="8" t="s">
        <v>3419</v>
      </c>
    </row>
    <row r="24" spans="1:3" x14ac:dyDescent="0.35">
      <c r="A24" s="8" t="s">
        <v>3420</v>
      </c>
    </row>
    <row r="25" spans="1:3" x14ac:dyDescent="0.35">
      <c r="A25" s="8" t="s">
        <v>3421</v>
      </c>
    </row>
    <row r="27" spans="1:3" x14ac:dyDescent="0.35">
      <c r="A27" s="48" t="s">
        <v>3422</v>
      </c>
      <c r="B27" s="260"/>
      <c r="C27" s="260"/>
    </row>
    <row r="28" spans="1:3" x14ac:dyDescent="0.35">
      <c r="A28" s="8" t="s">
        <v>2976</v>
      </c>
    </row>
    <row r="29" spans="1:3" x14ac:dyDescent="0.35">
      <c r="A29" s="8" t="s">
        <v>2962</v>
      </c>
    </row>
    <row r="30" spans="1:3" x14ac:dyDescent="0.35">
      <c r="A30" s="8" t="s">
        <v>2963</v>
      </c>
    </row>
    <row r="31" spans="1:3" x14ac:dyDescent="0.35">
      <c r="A31" s="8" t="s">
        <v>2964</v>
      </c>
    </row>
    <row r="32" spans="1:3" x14ac:dyDescent="0.35">
      <c r="A32" s="8" t="s">
        <v>2965</v>
      </c>
    </row>
    <row r="34" spans="1:2" x14ac:dyDescent="0.35">
      <c r="A34" s="8" t="s">
        <v>2977</v>
      </c>
    </row>
    <row r="35" spans="1:2" x14ac:dyDescent="0.35">
      <c r="A35" s="8" t="s">
        <v>2960</v>
      </c>
    </row>
    <row r="36" spans="1:2" x14ac:dyDescent="0.35">
      <c r="A36" s="8" t="s">
        <v>2961</v>
      </c>
    </row>
    <row r="38" spans="1:2" x14ac:dyDescent="0.35">
      <c r="A38" s="8" t="s">
        <v>2978</v>
      </c>
    </row>
    <row r="39" spans="1:2" x14ac:dyDescent="0.35">
      <c r="A39" s="8" t="s">
        <v>2967</v>
      </c>
    </row>
    <row r="40" spans="1:2" x14ac:dyDescent="0.35">
      <c r="A40" s="8" t="s">
        <v>2968</v>
      </c>
    </row>
    <row r="42" spans="1:2" x14ac:dyDescent="0.35">
      <c r="A42" s="8" t="s">
        <v>2979</v>
      </c>
    </row>
    <row r="43" spans="1:2" x14ac:dyDescent="0.35">
      <c r="A43" s="8" t="s">
        <v>2969</v>
      </c>
    </row>
    <row r="44" spans="1:2" x14ac:dyDescent="0.35">
      <c r="A44" s="8" t="s">
        <v>2970</v>
      </c>
    </row>
    <row r="46" spans="1:2" x14ac:dyDescent="0.35">
      <c r="A46" s="48" t="s">
        <v>3423</v>
      </c>
      <c r="B46" s="260"/>
    </row>
    <row r="47" spans="1:2" x14ac:dyDescent="0.35">
      <c r="A47" s="8" t="s">
        <v>2971</v>
      </c>
    </row>
    <row r="48" spans="1:2" x14ac:dyDescent="0.35">
      <c r="A48" s="8" t="s">
        <v>2972</v>
      </c>
    </row>
    <row r="50" spans="1:1" x14ac:dyDescent="0.35">
      <c r="A50" s="8" t="s">
        <v>2973</v>
      </c>
    </row>
    <row r="51" spans="1:1" x14ac:dyDescent="0.35">
      <c r="A51" s="8" t="s">
        <v>2980</v>
      </c>
    </row>
    <row r="52" spans="1:1" x14ac:dyDescent="0.35">
      <c r="A52" s="8" t="s">
        <v>2974</v>
      </c>
    </row>
    <row r="53" spans="1:1" x14ac:dyDescent="0.35">
      <c r="A53" s="8" t="s">
        <v>2975</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7"/>
  <sheetViews>
    <sheetView workbookViewId="0">
      <pane ySplit="3" topLeftCell="A4" activePane="bottomLeft" state="frozen"/>
      <selection pane="bottomLeft" activeCell="A3" sqref="A3"/>
    </sheetView>
  </sheetViews>
  <sheetFormatPr defaultColWidth="8.81640625" defaultRowHeight="14.5" x14ac:dyDescent="0.35"/>
  <cols>
    <col min="1" max="5" width="20.1796875" customWidth="1"/>
    <col min="6" max="8" width="10.1796875" customWidth="1"/>
    <col min="9" max="9" width="20.1796875" customWidth="1"/>
    <col min="10" max="10" width="153.36328125" customWidth="1"/>
    <col min="11" max="12" width="20.1796875" customWidth="1"/>
    <col min="13" max="13" width="129.36328125" style="376" customWidth="1"/>
    <col min="14" max="14" width="67.453125" customWidth="1"/>
  </cols>
  <sheetData>
    <row r="1" spans="1:14" x14ac:dyDescent="0.35">
      <c r="A1" s="212" t="s">
        <v>3379</v>
      </c>
      <c r="M1" s="379"/>
    </row>
    <row r="2" spans="1:14" x14ac:dyDescent="0.35">
      <c r="A2" s="353" t="s">
        <v>3380</v>
      </c>
      <c r="M2" s="379"/>
    </row>
    <row r="3" spans="1:14" ht="43.5" x14ac:dyDescent="0.35">
      <c r="A3" s="203" t="s">
        <v>3</v>
      </c>
      <c r="B3" s="203" t="s">
        <v>0</v>
      </c>
      <c r="C3" s="203" t="s">
        <v>1</v>
      </c>
      <c r="D3" s="52" t="s">
        <v>370</v>
      </c>
      <c r="E3" s="51" t="s">
        <v>2299</v>
      </c>
      <c r="F3" s="352" t="s">
        <v>71</v>
      </c>
      <c r="G3" s="352" t="s">
        <v>72</v>
      </c>
      <c r="H3" s="352" t="s">
        <v>83</v>
      </c>
      <c r="I3" s="51" t="s">
        <v>30</v>
      </c>
      <c r="J3" s="295" t="s">
        <v>2</v>
      </c>
      <c r="K3" s="51" t="s">
        <v>470</v>
      </c>
      <c r="L3" s="51" t="s">
        <v>200</v>
      </c>
      <c r="M3" s="276" t="s">
        <v>152</v>
      </c>
      <c r="N3" s="49" t="s">
        <v>153</v>
      </c>
    </row>
    <row r="4" spans="1:14" ht="43.5" x14ac:dyDescent="0.35">
      <c r="A4" s="198" t="s">
        <v>4</v>
      </c>
      <c r="B4" s="198" t="s">
        <v>2450</v>
      </c>
      <c r="C4" s="4" t="s">
        <v>2445</v>
      </c>
      <c r="D4" s="2" t="s">
        <v>2444</v>
      </c>
      <c r="E4" s="2" t="s">
        <v>2446</v>
      </c>
      <c r="F4" s="201">
        <v>0</v>
      </c>
      <c r="G4" s="201">
        <v>1</v>
      </c>
      <c r="H4" s="201">
        <v>0.02</v>
      </c>
      <c r="I4" s="2" t="s">
        <v>2447</v>
      </c>
      <c r="J4" s="285" t="s">
        <v>3381</v>
      </c>
      <c r="K4" s="66" t="s">
        <v>2449</v>
      </c>
      <c r="L4" s="206" t="s">
        <v>2448</v>
      </c>
    </row>
    <row r="5" spans="1:14" ht="72.5" x14ac:dyDescent="0.35">
      <c r="A5" s="197" t="s">
        <v>4</v>
      </c>
      <c r="B5" s="198" t="s">
        <v>2524</v>
      </c>
      <c r="C5" s="4" t="s">
        <v>2525</v>
      </c>
      <c r="D5" s="2" t="s">
        <v>2525</v>
      </c>
      <c r="E5" s="2" t="s">
        <v>2526</v>
      </c>
      <c r="F5" s="208">
        <v>0</v>
      </c>
      <c r="G5" s="208">
        <v>300</v>
      </c>
      <c r="H5" s="208">
        <v>5</v>
      </c>
      <c r="I5" s="2" t="s">
        <v>2527</v>
      </c>
      <c r="J5" s="286" t="s">
        <v>3493</v>
      </c>
      <c r="K5" s="2"/>
      <c r="L5" s="206" t="s">
        <v>2809</v>
      </c>
      <c r="M5" s="356" t="s">
        <v>3415</v>
      </c>
    </row>
    <row r="6" spans="1:14" ht="72.5" x14ac:dyDescent="0.35">
      <c r="A6" s="197" t="s">
        <v>4</v>
      </c>
      <c r="B6" s="197" t="s">
        <v>2520</v>
      </c>
      <c r="C6" s="4" t="s">
        <v>2521</v>
      </c>
      <c r="D6" s="197" t="s">
        <v>2529</v>
      </c>
      <c r="E6" s="196" t="s">
        <v>2522</v>
      </c>
      <c r="F6" s="59">
        <v>0</v>
      </c>
      <c r="G6" s="59">
        <v>1</v>
      </c>
      <c r="H6" s="59">
        <v>0.02</v>
      </c>
      <c r="I6" s="53" t="s">
        <v>2523</v>
      </c>
      <c r="J6" s="285" t="s">
        <v>2530</v>
      </c>
      <c r="K6" s="66"/>
      <c r="L6" s="66" t="s">
        <v>2810</v>
      </c>
      <c r="M6" s="277" t="s">
        <v>2528</v>
      </c>
    </row>
    <row r="7" spans="1:14" ht="348" x14ac:dyDescent="0.35">
      <c r="A7" s="197" t="s">
        <v>4</v>
      </c>
      <c r="B7" s="197" t="s">
        <v>3184</v>
      </c>
      <c r="C7" s="4" t="s">
        <v>494</v>
      </c>
      <c r="D7" s="197" t="s">
        <v>3185</v>
      </c>
      <c r="E7" s="196" t="s">
        <v>2342</v>
      </c>
      <c r="F7" s="59">
        <v>0</v>
      </c>
      <c r="G7" s="59">
        <v>1</v>
      </c>
      <c r="H7" s="59">
        <v>0.01</v>
      </c>
      <c r="I7" s="53" t="s">
        <v>495</v>
      </c>
      <c r="J7" s="285" t="s">
        <v>3383</v>
      </c>
      <c r="K7" s="66" t="s">
        <v>496</v>
      </c>
      <c r="L7" s="66" t="s">
        <v>497</v>
      </c>
      <c r="M7" s="377" t="s">
        <v>3382</v>
      </c>
    </row>
    <row r="8" spans="1:14" ht="43.5" x14ac:dyDescent="0.35">
      <c r="A8" s="197" t="s">
        <v>4</v>
      </c>
      <c r="B8" s="197" t="s">
        <v>493</v>
      </c>
      <c r="C8" s="4" t="s">
        <v>488</v>
      </c>
      <c r="D8" s="197" t="s">
        <v>487</v>
      </c>
      <c r="E8" s="196" t="s">
        <v>2341</v>
      </c>
      <c r="F8" s="59">
        <v>0</v>
      </c>
      <c r="G8" s="59">
        <v>0.5</v>
      </c>
      <c r="H8" s="59">
        <v>0.01</v>
      </c>
      <c r="I8" s="66" t="s">
        <v>489</v>
      </c>
      <c r="J8" s="299" t="s">
        <v>3307</v>
      </c>
      <c r="K8" s="66" t="s">
        <v>490</v>
      </c>
      <c r="L8" s="66" t="s">
        <v>491</v>
      </c>
      <c r="M8" s="277" t="s">
        <v>492</v>
      </c>
    </row>
    <row r="9" spans="1:14" ht="72.5" x14ac:dyDescent="0.35">
      <c r="A9" s="196" t="s">
        <v>4</v>
      </c>
      <c r="B9" s="196" t="s">
        <v>11</v>
      </c>
      <c r="C9" s="4" t="s">
        <v>115</v>
      </c>
      <c r="D9" s="54" t="s">
        <v>11</v>
      </c>
      <c r="E9" s="196" t="s">
        <v>2340</v>
      </c>
      <c r="F9" s="57">
        <v>0</v>
      </c>
      <c r="G9" s="57">
        <v>1</v>
      </c>
      <c r="H9" s="58">
        <v>0.02</v>
      </c>
      <c r="I9" s="53" t="s">
        <v>471</v>
      </c>
      <c r="J9" s="285" t="s">
        <v>2343</v>
      </c>
      <c r="K9" s="53" t="s">
        <v>201</v>
      </c>
      <c r="L9" s="9" t="s">
        <v>202</v>
      </c>
      <c r="M9" s="279" t="s">
        <v>154</v>
      </c>
      <c r="N9" s="53" t="s">
        <v>183</v>
      </c>
    </row>
    <row r="10" spans="1:14" ht="290" x14ac:dyDescent="0.35">
      <c r="A10" s="196" t="s">
        <v>4</v>
      </c>
      <c r="B10" s="196" t="s">
        <v>5</v>
      </c>
      <c r="C10" s="4" t="s">
        <v>320</v>
      </c>
      <c r="D10" s="54" t="s">
        <v>371</v>
      </c>
      <c r="E10" s="196" t="s">
        <v>2339</v>
      </c>
      <c r="F10" s="57">
        <v>0</v>
      </c>
      <c r="G10" s="57">
        <f>ROUND(MaxBoundCalculations!B88,1)</f>
        <v>1</v>
      </c>
      <c r="H10" s="57">
        <v>0.01</v>
      </c>
      <c r="I10" s="53" t="s">
        <v>116</v>
      </c>
      <c r="J10" s="285" t="s">
        <v>3384</v>
      </c>
      <c r="K10" s="53" t="s">
        <v>203</v>
      </c>
      <c r="L10" s="9" t="s">
        <v>204</v>
      </c>
      <c r="M10" s="279" t="s">
        <v>3385</v>
      </c>
      <c r="N10" s="53" t="s">
        <v>3386</v>
      </c>
    </row>
    <row r="11" spans="1:14" ht="174" x14ac:dyDescent="0.35">
      <c r="A11" s="197" t="s">
        <v>4</v>
      </c>
      <c r="B11" s="197" t="s">
        <v>3186</v>
      </c>
      <c r="C11" s="4" t="s">
        <v>2569</v>
      </c>
      <c r="D11" s="197" t="s">
        <v>3187</v>
      </c>
      <c r="E11" s="196" t="s">
        <v>2570</v>
      </c>
      <c r="F11" s="59">
        <v>0</v>
      </c>
      <c r="G11" s="59">
        <v>1</v>
      </c>
      <c r="H11" s="59">
        <v>0.01</v>
      </c>
      <c r="I11" s="53" t="s">
        <v>495</v>
      </c>
      <c r="J11" s="285" t="s">
        <v>3387</v>
      </c>
      <c r="K11" s="66"/>
      <c r="L11" s="66" t="s">
        <v>2811</v>
      </c>
      <c r="M11" s="378" t="s">
        <v>2571</v>
      </c>
    </row>
    <row r="12" spans="1:14" ht="43.5" x14ac:dyDescent="0.35">
      <c r="A12" s="197" t="s">
        <v>4</v>
      </c>
      <c r="B12" s="197" t="s">
        <v>498</v>
      </c>
      <c r="C12" s="4" t="s">
        <v>499</v>
      </c>
      <c r="D12" s="197" t="s">
        <v>498</v>
      </c>
      <c r="E12" s="196" t="s">
        <v>2338</v>
      </c>
      <c r="F12" s="60">
        <v>0</v>
      </c>
      <c r="G12" s="60">
        <v>0.2</v>
      </c>
      <c r="H12" s="60">
        <v>0.01</v>
      </c>
      <c r="I12" s="9" t="s">
        <v>500</v>
      </c>
      <c r="J12" s="285" t="s">
        <v>2344</v>
      </c>
      <c r="K12" s="53" t="s">
        <v>501</v>
      </c>
      <c r="L12" s="9" t="s">
        <v>502</v>
      </c>
      <c r="M12" s="280" t="s">
        <v>503</v>
      </c>
    </row>
    <row r="13" spans="1:14" ht="130.5" x14ac:dyDescent="0.35">
      <c r="A13" s="196" t="s">
        <v>4</v>
      </c>
      <c r="B13" s="196" t="s">
        <v>3151</v>
      </c>
      <c r="C13" s="4" t="s">
        <v>3152</v>
      </c>
      <c r="D13" s="196" t="s">
        <v>3151</v>
      </c>
      <c r="E13" s="196" t="s">
        <v>3153</v>
      </c>
      <c r="F13" s="58">
        <v>0</v>
      </c>
      <c r="G13" s="58">
        <f>-ROUND(MaxBoundCalculations!$B$206,2)</f>
        <v>0.26</v>
      </c>
      <c r="H13" s="58">
        <v>0.01</v>
      </c>
      <c r="I13" s="53" t="s">
        <v>3154</v>
      </c>
      <c r="J13" s="285" t="s">
        <v>3388</v>
      </c>
      <c r="K13" s="53" t="s">
        <v>205</v>
      </c>
      <c r="L13" s="9" t="s">
        <v>206</v>
      </c>
      <c r="M13" s="281" t="s">
        <v>3414</v>
      </c>
    </row>
    <row r="14" spans="1:14" ht="174" x14ac:dyDescent="0.35">
      <c r="A14" s="196" t="s">
        <v>73</v>
      </c>
      <c r="B14" s="196" t="s">
        <v>15</v>
      </c>
      <c r="C14" s="4" t="s">
        <v>2561</v>
      </c>
      <c r="D14" s="196" t="s">
        <v>15</v>
      </c>
      <c r="E14" s="196" t="s">
        <v>2560</v>
      </c>
      <c r="F14" s="57">
        <v>0</v>
      </c>
      <c r="G14" s="57">
        <v>1</v>
      </c>
      <c r="H14" s="57">
        <v>0.01</v>
      </c>
      <c r="I14" s="53" t="s">
        <v>118</v>
      </c>
      <c r="J14" s="285" t="s">
        <v>3390</v>
      </c>
      <c r="K14" s="53" t="s">
        <v>207</v>
      </c>
      <c r="L14" s="9" t="s">
        <v>208</v>
      </c>
      <c r="M14" s="279" t="s">
        <v>3389</v>
      </c>
    </row>
    <row r="15" spans="1:14" ht="72.5" x14ac:dyDescent="0.35">
      <c r="A15" s="196" t="s">
        <v>73</v>
      </c>
      <c r="B15" s="196" t="s">
        <v>104</v>
      </c>
      <c r="C15" s="4" t="s">
        <v>321</v>
      </c>
      <c r="D15" s="196" t="s">
        <v>104</v>
      </c>
      <c r="E15" s="196" t="s">
        <v>2337</v>
      </c>
      <c r="F15" s="57">
        <v>0</v>
      </c>
      <c r="G15" s="57">
        <v>0.75</v>
      </c>
      <c r="H15" s="57">
        <v>0.01</v>
      </c>
      <c r="I15" s="53" t="s">
        <v>32</v>
      </c>
      <c r="J15" s="285" t="s">
        <v>3391</v>
      </c>
      <c r="K15" s="53" t="s">
        <v>209</v>
      </c>
      <c r="L15" s="9" t="s">
        <v>210</v>
      </c>
      <c r="M15" s="279" t="s">
        <v>155</v>
      </c>
      <c r="N15" s="53" t="s">
        <v>457</v>
      </c>
    </row>
    <row r="16" spans="1:14" ht="43.5" x14ac:dyDescent="0.35">
      <c r="A16" s="196" t="s">
        <v>73</v>
      </c>
      <c r="B16" s="196" t="s">
        <v>14</v>
      </c>
      <c r="C16" s="4" t="s">
        <v>7</v>
      </c>
      <c r="D16" s="196" t="s">
        <v>14</v>
      </c>
      <c r="E16" s="196" t="s">
        <v>2336</v>
      </c>
      <c r="F16" s="61">
        <v>0</v>
      </c>
      <c r="G16" s="61">
        <v>1</v>
      </c>
      <c r="H16" s="61">
        <v>1</v>
      </c>
      <c r="I16" s="53" t="s">
        <v>31</v>
      </c>
      <c r="J16" s="285" t="s">
        <v>2356</v>
      </c>
      <c r="K16" s="53" t="s">
        <v>211</v>
      </c>
      <c r="L16" s="9" t="s">
        <v>212</v>
      </c>
    </row>
    <row r="17" spans="1:14" ht="58" x14ac:dyDescent="0.35">
      <c r="A17" s="196" t="s">
        <v>73</v>
      </c>
      <c r="B17" s="196" t="s">
        <v>278</v>
      </c>
      <c r="C17" s="4" t="s">
        <v>322</v>
      </c>
      <c r="D17" s="54" t="s">
        <v>372</v>
      </c>
      <c r="E17" s="196" t="s">
        <v>2335</v>
      </c>
      <c r="F17" s="61">
        <v>0</v>
      </c>
      <c r="G17" s="58">
        <f>ROUND(MaxBoundCalculations!B172,2)</f>
        <v>0.24</v>
      </c>
      <c r="H17" s="62">
        <v>5.0000000000000001E-3</v>
      </c>
      <c r="I17" s="53" t="s">
        <v>279</v>
      </c>
      <c r="J17" s="285" t="s">
        <v>2345</v>
      </c>
      <c r="K17" s="53" t="s">
        <v>280</v>
      </c>
      <c r="L17" s="9" t="s">
        <v>281</v>
      </c>
      <c r="M17" s="280" t="s">
        <v>327</v>
      </c>
      <c r="N17" s="9" t="s">
        <v>422</v>
      </c>
    </row>
    <row r="18" spans="1:14" ht="43.5" x14ac:dyDescent="0.35">
      <c r="A18" s="196" t="s">
        <v>73</v>
      </c>
      <c r="B18" s="196" t="s">
        <v>282</v>
      </c>
      <c r="C18" s="4" t="s">
        <v>285</v>
      </c>
      <c r="D18" s="54" t="s">
        <v>372</v>
      </c>
      <c r="E18" s="196" t="s">
        <v>2334</v>
      </c>
      <c r="F18" s="61">
        <v>0</v>
      </c>
      <c r="G18" s="57">
        <v>0.5</v>
      </c>
      <c r="H18" s="58">
        <v>0.01</v>
      </c>
      <c r="I18" s="53" t="s">
        <v>286</v>
      </c>
      <c r="J18" s="285" t="s">
        <v>2357</v>
      </c>
      <c r="K18" s="53" t="s">
        <v>283</v>
      </c>
      <c r="L18" s="9" t="s">
        <v>284</v>
      </c>
      <c r="M18" s="280" t="s">
        <v>328</v>
      </c>
      <c r="N18" s="55"/>
    </row>
    <row r="19" spans="1:14" ht="43.5" x14ac:dyDescent="0.35">
      <c r="A19" s="196" t="s">
        <v>73</v>
      </c>
      <c r="B19" s="196" t="s">
        <v>13</v>
      </c>
      <c r="C19" s="4" t="s">
        <v>131</v>
      </c>
      <c r="D19" s="196" t="s">
        <v>13</v>
      </c>
      <c r="E19" s="196" t="s">
        <v>2333</v>
      </c>
      <c r="F19" s="61">
        <v>0</v>
      </c>
      <c r="G19" s="61">
        <v>1</v>
      </c>
      <c r="H19" s="61">
        <v>1</v>
      </c>
      <c r="I19" s="53" t="s">
        <v>31</v>
      </c>
      <c r="J19" s="285" t="s">
        <v>3090</v>
      </c>
      <c r="K19" s="53" t="s">
        <v>213</v>
      </c>
      <c r="L19" s="9" t="s">
        <v>214</v>
      </c>
      <c r="M19" s="280" t="s">
        <v>76</v>
      </c>
      <c r="N19" s="55"/>
    </row>
    <row r="20" spans="1:14" ht="43.5" x14ac:dyDescent="0.35">
      <c r="A20" s="196" t="s">
        <v>73</v>
      </c>
      <c r="B20" s="196" t="s">
        <v>2535</v>
      </c>
      <c r="C20" s="4" t="s">
        <v>2534</v>
      </c>
      <c r="D20" s="196" t="s">
        <v>16</v>
      </c>
      <c r="E20" s="196" t="s">
        <v>2332</v>
      </c>
      <c r="F20" s="57">
        <v>0</v>
      </c>
      <c r="G20" s="57">
        <v>0.5</v>
      </c>
      <c r="H20" s="57">
        <v>0.01</v>
      </c>
      <c r="I20" s="53" t="s">
        <v>2536</v>
      </c>
      <c r="J20" s="285" t="s">
        <v>3392</v>
      </c>
      <c r="K20" s="53" t="s">
        <v>215</v>
      </c>
      <c r="L20" s="9" t="s">
        <v>216</v>
      </c>
      <c r="M20" s="279" t="s">
        <v>162</v>
      </c>
    </row>
    <row r="21" spans="1:14" ht="43.5" x14ac:dyDescent="0.35">
      <c r="A21" s="196" t="s">
        <v>73</v>
      </c>
      <c r="B21" s="196" t="s">
        <v>12</v>
      </c>
      <c r="C21" s="4" t="s">
        <v>6</v>
      </c>
      <c r="D21" s="196" t="s">
        <v>12</v>
      </c>
      <c r="E21" s="196" t="s">
        <v>2331</v>
      </c>
      <c r="F21" s="61">
        <v>0</v>
      </c>
      <c r="G21" s="61">
        <v>1</v>
      </c>
      <c r="H21" s="61">
        <v>1</v>
      </c>
      <c r="I21" s="53" t="s">
        <v>31</v>
      </c>
      <c r="J21" s="285" t="s">
        <v>3393</v>
      </c>
      <c r="K21" s="53" t="s">
        <v>217</v>
      </c>
      <c r="L21" s="9" t="s">
        <v>218</v>
      </c>
    </row>
    <row r="22" spans="1:14" ht="29" x14ac:dyDescent="0.35">
      <c r="A22" s="197" t="s">
        <v>8</v>
      </c>
      <c r="B22" s="197" t="s">
        <v>355</v>
      </c>
      <c r="C22" s="4" t="s">
        <v>356</v>
      </c>
      <c r="D22" s="197" t="s">
        <v>355</v>
      </c>
      <c r="E22" s="196" t="s">
        <v>2330</v>
      </c>
      <c r="F22" s="63">
        <v>0</v>
      </c>
      <c r="G22" s="63">
        <v>1</v>
      </c>
      <c r="H22" s="63">
        <v>1</v>
      </c>
      <c r="I22" s="9" t="s">
        <v>31</v>
      </c>
      <c r="J22" s="285" t="s">
        <v>3394</v>
      </c>
      <c r="K22" s="53" t="s">
        <v>357</v>
      </c>
      <c r="L22" s="9" t="s">
        <v>358</v>
      </c>
    </row>
    <row r="23" spans="1:14" ht="58" x14ac:dyDescent="0.35">
      <c r="A23" s="197" t="s">
        <v>8</v>
      </c>
      <c r="B23" s="197" t="s">
        <v>28</v>
      </c>
      <c r="C23" s="4" t="s">
        <v>3190</v>
      </c>
      <c r="D23" s="53" t="s">
        <v>3314</v>
      </c>
      <c r="E23" s="197" t="s">
        <v>3191</v>
      </c>
      <c r="F23" s="59">
        <v>0</v>
      </c>
      <c r="G23" s="59">
        <v>1</v>
      </c>
      <c r="H23" s="59">
        <v>0.01</v>
      </c>
      <c r="I23" s="9" t="s">
        <v>2941</v>
      </c>
      <c r="J23" s="285" t="s">
        <v>3192</v>
      </c>
      <c r="K23" s="53" t="s">
        <v>255</v>
      </c>
      <c r="L23" s="9" t="s">
        <v>256</v>
      </c>
    </row>
    <row r="24" spans="1:14" ht="130.5" x14ac:dyDescent="0.35">
      <c r="A24" s="196" t="s">
        <v>8</v>
      </c>
      <c r="B24" s="53" t="s">
        <v>3315</v>
      </c>
      <c r="C24" s="4" t="s">
        <v>2856</v>
      </c>
      <c r="D24" s="53" t="s">
        <v>3315</v>
      </c>
      <c r="E24" s="196" t="s">
        <v>2319</v>
      </c>
      <c r="F24" s="57">
        <v>0</v>
      </c>
      <c r="G24" s="58">
        <v>1</v>
      </c>
      <c r="H24" s="58">
        <v>0.01</v>
      </c>
      <c r="I24" s="53" t="s">
        <v>36</v>
      </c>
      <c r="J24" s="285" t="s">
        <v>3136</v>
      </c>
      <c r="K24" s="53" t="s">
        <v>2517</v>
      </c>
      <c r="L24" s="9" t="s">
        <v>2518</v>
      </c>
      <c r="M24" s="280" t="s">
        <v>160</v>
      </c>
    </row>
    <row r="25" spans="1:14" ht="43.5" x14ac:dyDescent="0.35">
      <c r="A25" s="197" t="s">
        <v>8</v>
      </c>
      <c r="B25" s="197" t="s">
        <v>287</v>
      </c>
      <c r="C25" s="4" t="s">
        <v>290</v>
      </c>
      <c r="D25" s="197" t="s">
        <v>373</v>
      </c>
      <c r="E25" s="196" t="s">
        <v>2329</v>
      </c>
      <c r="F25" s="60">
        <v>-0.5</v>
      </c>
      <c r="G25" s="60">
        <v>1</v>
      </c>
      <c r="H25" s="60">
        <v>0.02</v>
      </c>
      <c r="I25" s="9" t="s">
        <v>291</v>
      </c>
      <c r="J25" s="285" t="s">
        <v>2358</v>
      </c>
      <c r="K25" s="53" t="s">
        <v>293</v>
      </c>
      <c r="L25" s="9" t="s">
        <v>295</v>
      </c>
      <c r="M25" s="280" t="s">
        <v>329</v>
      </c>
    </row>
    <row r="26" spans="1:14" ht="43.5" x14ac:dyDescent="0.35">
      <c r="A26" s="197" t="s">
        <v>8</v>
      </c>
      <c r="B26" s="197" t="s">
        <v>288</v>
      </c>
      <c r="C26" s="4" t="s">
        <v>289</v>
      </c>
      <c r="D26" s="197" t="s">
        <v>373</v>
      </c>
      <c r="E26" s="196" t="s">
        <v>2328</v>
      </c>
      <c r="F26" s="60">
        <v>-0.5</v>
      </c>
      <c r="G26" s="60">
        <v>1</v>
      </c>
      <c r="H26" s="60">
        <v>0.02</v>
      </c>
      <c r="I26" s="9" t="s">
        <v>292</v>
      </c>
      <c r="J26" s="285" t="s">
        <v>2359</v>
      </c>
      <c r="K26" s="53" t="s">
        <v>294</v>
      </c>
      <c r="L26" s="9" t="s">
        <v>295</v>
      </c>
      <c r="M26" s="280" t="s">
        <v>329</v>
      </c>
    </row>
    <row r="27" spans="1:14" ht="43.5" x14ac:dyDescent="0.35">
      <c r="A27" s="196" t="s">
        <v>8</v>
      </c>
      <c r="B27" s="196" t="s">
        <v>324</v>
      </c>
      <c r="C27" s="4" t="s">
        <v>323</v>
      </c>
      <c r="D27" s="196" t="s">
        <v>324</v>
      </c>
      <c r="E27" s="196" t="s">
        <v>2327</v>
      </c>
      <c r="F27" s="61">
        <v>0</v>
      </c>
      <c r="G27" s="61">
        <v>1</v>
      </c>
      <c r="H27" s="61">
        <v>1</v>
      </c>
      <c r="I27" s="53" t="s">
        <v>31</v>
      </c>
    </row>
    <row r="28" spans="1:14" ht="43.5" x14ac:dyDescent="0.35">
      <c r="A28" s="196" t="s">
        <v>8</v>
      </c>
      <c r="B28" s="196" t="s">
        <v>17</v>
      </c>
      <c r="C28" s="4" t="s">
        <v>29</v>
      </c>
      <c r="D28" s="196" t="s">
        <v>17</v>
      </c>
      <c r="E28" s="196" t="s">
        <v>2326</v>
      </c>
      <c r="F28" s="57">
        <v>0</v>
      </c>
      <c r="G28" s="58">
        <v>1</v>
      </c>
      <c r="H28" s="58">
        <v>0.01</v>
      </c>
      <c r="I28" s="53" t="s">
        <v>35</v>
      </c>
      <c r="J28" s="285" t="s">
        <v>2346</v>
      </c>
      <c r="K28" s="53" t="s">
        <v>219</v>
      </c>
      <c r="L28" s="9" t="s">
        <v>220</v>
      </c>
      <c r="M28" s="279" t="s">
        <v>162</v>
      </c>
    </row>
    <row r="29" spans="1:14" ht="87" x14ac:dyDescent="0.35">
      <c r="A29" s="196" t="s">
        <v>8</v>
      </c>
      <c r="B29" s="196" t="s">
        <v>133</v>
      </c>
      <c r="C29" s="4" t="s">
        <v>132</v>
      </c>
      <c r="D29" s="196" t="s">
        <v>133</v>
      </c>
      <c r="E29" s="196" t="s">
        <v>2325</v>
      </c>
      <c r="F29" s="64">
        <v>0</v>
      </c>
      <c r="G29" s="64">
        <v>25000</v>
      </c>
      <c r="H29" s="64">
        <v>500</v>
      </c>
      <c r="I29" s="53" t="s">
        <v>197</v>
      </c>
      <c r="J29" s="285" t="s">
        <v>3395</v>
      </c>
      <c r="K29" s="53" t="s">
        <v>221</v>
      </c>
      <c r="L29" s="9" t="s">
        <v>222</v>
      </c>
      <c r="M29" s="279" t="s">
        <v>156</v>
      </c>
      <c r="N29" s="53" t="s">
        <v>198</v>
      </c>
    </row>
    <row r="30" spans="1:14" ht="58" x14ac:dyDescent="0.35">
      <c r="A30" s="196" t="s">
        <v>8</v>
      </c>
      <c r="B30" s="196" t="s">
        <v>19</v>
      </c>
      <c r="C30" s="4" t="s">
        <v>3132</v>
      </c>
      <c r="D30" s="196" t="s">
        <v>19</v>
      </c>
      <c r="E30" s="196" t="s">
        <v>2324</v>
      </c>
      <c r="F30" s="57">
        <v>0</v>
      </c>
      <c r="G30" s="57">
        <v>1</v>
      </c>
      <c r="H30" s="57">
        <v>0.01</v>
      </c>
      <c r="I30" s="53" t="s">
        <v>35</v>
      </c>
      <c r="J30" s="285" t="s">
        <v>3133</v>
      </c>
      <c r="K30" s="53" t="s">
        <v>223</v>
      </c>
      <c r="L30" s="9" t="s">
        <v>224</v>
      </c>
      <c r="M30" s="279" t="s">
        <v>157</v>
      </c>
      <c r="N30" s="53"/>
    </row>
    <row r="31" spans="1:14" ht="58" x14ac:dyDescent="0.35">
      <c r="A31" s="196" t="s">
        <v>8</v>
      </c>
      <c r="B31" s="196" t="s">
        <v>137</v>
      </c>
      <c r="C31" s="4" t="s">
        <v>301</v>
      </c>
      <c r="D31" s="196" t="s">
        <v>137</v>
      </c>
      <c r="E31" s="196" t="s">
        <v>2323</v>
      </c>
      <c r="F31" s="57">
        <v>0</v>
      </c>
      <c r="G31" s="57">
        <f>ROUND(MaxBoundCalculations!B181,2)</f>
        <v>1.1299999999999999</v>
      </c>
      <c r="H31" s="57">
        <v>0.01</v>
      </c>
      <c r="I31" s="53" t="s">
        <v>138</v>
      </c>
      <c r="J31" s="285" t="s">
        <v>2347</v>
      </c>
      <c r="K31" s="53" t="s">
        <v>225</v>
      </c>
      <c r="L31" s="9" t="s">
        <v>226</v>
      </c>
      <c r="M31" s="279" t="s">
        <v>158</v>
      </c>
      <c r="N31" s="53" t="s">
        <v>427</v>
      </c>
    </row>
    <row r="32" spans="1:14" ht="43.5" x14ac:dyDescent="0.35">
      <c r="A32" s="196" t="s">
        <v>8</v>
      </c>
      <c r="B32" s="196" t="s">
        <v>3188</v>
      </c>
      <c r="C32" s="4" t="s">
        <v>3189</v>
      </c>
      <c r="D32" s="196" t="s">
        <v>3188</v>
      </c>
      <c r="E32" s="190"/>
      <c r="F32" s="61">
        <v>0</v>
      </c>
      <c r="G32" s="61">
        <v>1</v>
      </c>
      <c r="H32" s="61">
        <v>1</v>
      </c>
      <c r="I32" s="53" t="s">
        <v>31</v>
      </c>
      <c r="J32" s="299" t="s">
        <v>3396</v>
      </c>
    </row>
    <row r="33" spans="1:14" ht="43.5" x14ac:dyDescent="0.35">
      <c r="A33" s="196" t="s">
        <v>8</v>
      </c>
      <c r="B33" s="196" t="s">
        <v>61</v>
      </c>
      <c r="C33" s="4" t="s">
        <v>134</v>
      </c>
      <c r="D33" s="196" t="s">
        <v>61</v>
      </c>
      <c r="E33" s="190"/>
      <c r="F33" s="61">
        <v>0</v>
      </c>
      <c r="G33" s="61">
        <v>1</v>
      </c>
      <c r="H33" s="61">
        <v>1</v>
      </c>
      <c r="I33" s="53" t="s">
        <v>31</v>
      </c>
      <c r="J33" s="296" t="s">
        <v>3397</v>
      </c>
    </row>
    <row r="34" spans="1:14" ht="43.5" x14ac:dyDescent="0.35">
      <c r="A34" s="196" t="s">
        <v>8</v>
      </c>
      <c r="B34" s="196" t="s">
        <v>384</v>
      </c>
      <c r="C34" s="4" t="s">
        <v>385</v>
      </c>
      <c r="D34" s="196" t="s">
        <v>384</v>
      </c>
      <c r="E34" s="196" t="s">
        <v>2322</v>
      </c>
      <c r="F34" s="61">
        <v>0</v>
      </c>
      <c r="G34" s="61">
        <v>1</v>
      </c>
      <c r="H34" s="61">
        <v>1</v>
      </c>
      <c r="I34" s="53" t="s">
        <v>31</v>
      </c>
      <c r="J34" s="285"/>
    </row>
    <row r="35" spans="1:14" ht="43.5" x14ac:dyDescent="0.35">
      <c r="A35" s="196" t="s">
        <v>8</v>
      </c>
      <c r="B35" s="196" t="s">
        <v>2296</v>
      </c>
      <c r="C35" s="4" t="s">
        <v>2295</v>
      </c>
      <c r="D35" s="196" t="s">
        <v>2297</v>
      </c>
      <c r="E35" s="190"/>
      <c r="F35" s="298">
        <v>0</v>
      </c>
      <c r="G35" s="61">
        <v>20</v>
      </c>
      <c r="H35" s="61">
        <v>1</v>
      </c>
      <c r="I35" s="9" t="s">
        <v>135</v>
      </c>
      <c r="J35" s="285" t="s">
        <v>2935</v>
      </c>
      <c r="K35" s="53" t="s">
        <v>227</v>
      </c>
      <c r="L35" s="9" t="s">
        <v>2298</v>
      </c>
      <c r="M35" s="280" t="s">
        <v>159</v>
      </c>
      <c r="N35" s="9" t="s">
        <v>159</v>
      </c>
    </row>
    <row r="36" spans="1:14" ht="145" x14ac:dyDescent="0.35">
      <c r="A36" s="197" t="s">
        <v>8</v>
      </c>
      <c r="B36" s="197" t="s">
        <v>270</v>
      </c>
      <c r="C36" s="4" t="s">
        <v>271</v>
      </c>
      <c r="D36" s="197" t="s">
        <v>270</v>
      </c>
      <c r="E36" s="196" t="s">
        <v>2321</v>
      </c>
      <c r="F36" s="60">
        <v>0</v>
      </c>
      <c r="G36" s="60">
        <v>0.6</v>
      </c>
      <c r="H36" s="60">
        <v>0.01</v>
      </c>
      <c r="I36" s="9" t="s">
        <v>275</v>
      </c>
      <c r="J36" s="285" t="s">
        <v>3398</v>
      </c>
      <c r="K36" s="9" t="s">
        <v>2277</v>
      </c>
      <c r="L36" s="9" t="s">
        <v>276</v>
      </c>
      <c r="M36" s="279" t="s">
        <v>3413</v>
      </c>
    </row>
    <row r="37" spans="1:14" ht="43.5" x14ac:dyDescent="0.35">
      <c r="A37" s="197" t="s">
        <v>8</v>
      </c>
      <c r="B37" s="56" t="s">
        <v>2384</v>
      </c>
      <c r="C37" s="4" t="s">
        <v>2385</v>
      </c>
      <c r="D37" s="56" t="s">
        <v>2384</v>
      </c>
      <c r="E37" s="197" t="s">
        <v>2386</v>
      </c>
      <c r="F37" s="60">
        <v>0</v>
      </c>
      <c r="G37" s="60">
        <v>0.9</v>
      </c>
      <c r="H37" s="60">
        <v>0.01</v>
      </c>
      <c r="I37" s="9" t="s">
        <v>2387</v>
      </c>
      <c r="J37" s="355" t="s">
        <v>3399</v>
      </c>
      <c r="K37" s="9" t="s">
        <v>2443</v>
      </c>
      <c r="L37" s="9" t="s">
        <v>2442</v>
      </c>
    </row>
    <row r="38" spans="1:14" ht="43.5" x14ac:dyDescent="0.35">
      <c r="A38" s="197" t="s">
        <v>8</v>
      </c>
      <c r="B38" s="197" t="s">
        <v>267</v>
      </c>
      <c r="C38" s="4" t="s">
        <v>302</v>
      </c>
      <c r="D38" s="197" t="s">
        <v>374</v>
      </c>
      <c r="E38" s="196" t="s">
        <v>2320</v>
      </c>
      <c r="F38" s="60">
        <v>0</v>
      </c>
      <c r="G38" s="60">
        <v>0.4</v>
      </c>
      <c r="H38" s="60">
        <v>0.01</v>
      </c>
      <c r="I38" s="9" t="s">
        <v>268</v>
      </c>
      <c r="J38" s="285" t="s">
        <v>2348</v>
      </c>
      <c r="K38" s="9" t="s">
        <v>2278</v>
      </c>
      <c r="L38" s="9" t="s">
        <v>269</v>
      </c>
      <c r="M38" s="280" t="s">
        <v>330</v>
      </c>
    </row>
    <row r="39" spans="1:14" ht="159.5" x14ac:dyDescent="0.35">
      <c r="A39" s="197" t="s">
        <v>8</v>
      </c>
      <c r="B39" s="196" t="s">
        <v>2910</v>
      </c>
      <c r="C39" s="4" t="s">
        <v>2912</v>
      </c>
      <c r="D39" s="196" t="s">
        <v>2910</v>
      </c>
      <c r="E39" s="196" t="s">
        <v>2913</v>
      </c>
      <c r="F39" s="60">
        <v>0</v>
      </c>
      <c r="G39" s="60">
        <v>0.95</v>
      </c>
      <c r="H39" s="60">
        <v>0.01</v>
      </c>
      <c r="I39" s="9" t="s">
        <v>2914</v>
      </c>
      <c r="J39" s="285" t="s">
        <v>3400</v>
      </c>
      <c r="K39" s="53" t="s">
        <v>228</v>
      </c>
      <c r="L39" s="9"/>
      <c r="M39" s="279" t="s">
        <v>3412</v>
      </c>
    </row>
    <row r="40" spans="1:14" ht="159.5" x14ac:dyDescent="0.35">
      <c r="A40" s="196" t="s">
        <v>8</v>
      </c>
      <c r="B40" s="196" t="s">
        <v>18</v>
      </c>
      <c r="C40" s="4" t="s">
        <v>136</v>
      </c>
      <c r="D40" s="196" t="s">
        <v>18</v>
      </c>
      <c r="E40" s="196" t="s">
        <v>2911</v>
      </c>
      <c r="F40" s="63">
        <v>0</v>
      </c>
      <c r="G40" s="63">
        <v>60</v>
      </c>
      <c r="H40" s="63">
        <v>1</v>
      </c>
      <c r="I40" s="256" t="str">
        <f>UnitControlCenter!$B$45</f>
        <v>$/MWh</v>
      </c>
      <c r="J40" s="285" t="s">
        <v>3401</v>
      </c>
      <c r="K40" s="53" t="s">
        <v>228</v>
      </c>
      <c r="L40" s="9" t="s">
        <v>229</v>
      </c>
      <c r="M40" s="279" t="s">
        <v>161</v>
      </c>
    </row>
    <row r="41" spans="1:14" ht="101.5" x14ac:dyDescent="0.35">
      <c r="A41" s="196" t="s">
        <v>9</v>
      </c>
      <c r="B41" s="196" t="s">
        <v>3433</v>
      </c>
      <c r="C41" s="4" t="s">
        <v>3377</v>
      </c>
      <c r="D41" s="196" t="s">
        <v>3433</v>
      </c>
      <c r="E41" s="196" t="s">
        <v>3378</v>
      </c>
      <c r="F41" s="60">
        <v>0</v>
      </c>
      <c r="G41" s="60">
        <v>0.5</v>
      </c>
      <c r="H41" s="60">
        <v>0.01</v>
      </c>
      <c r="I41" s="9" t="s">
        <v>3376</v>
      </c>
      <c r="J41" s="285" t="s">
        <v>3434</v>
      </c>
    </row>
    <row r="42" spans="1:14" ht="58" x14ac:dyDescent="0.35">
      <c r="A42" s="196" t="s">
        <v>9</v>
      </c>
      <c r="B42" s="196" t="s">
        <v>28</v>
      </c>
      <c r="C42" s="4" t="s">
        <v>3194</v>
      </c>
      <c r="D42" s="196" t="s">
        <v>3195</v>
      </c>
      <c r="E42" s="196" t="s">
        <v>3193</v>
      </c>
      <c r="F42" s="57">
        <v>0</v>
      </c>
      <c r="G42" s="58">
        <v>1</v>
      </c>
      <c r="H42" s="58">
        <v>0.01</v>
      </c>
      <c r="I42" s="53" t="s">
        <v>2941</v>
      </c>
      <c r="J42" s="285" t="s">
        <v>3196</v>
      </c>
      <c r="K42" s="53" t="s">
        <v>255</v>
      </c>
      <c r="L42" s="9" t="s">
        <v>256</v>
      </c>
    </row>
    <row r="43" spans="1:14" ht="29" x14ac:dyDescent="0.35">
      <c r="A43" s="196" t="s">
        <v>9</v>
      </c>
      <c r="B43" s="196" t="s">
        <v>21</v>
      </c>
      <c r="C43" s="4" t="s">
        <v>2892</v>
      </c>
      <c r="D43" s="196" t="s">
        <v>21</v>
      </c>
      <c r="E43" s="196" t="s">
        <v>2893</v>
      </c>
      <c r="F43" s="57">
        <v>0</v>
      </c>
      <c r="G43" s="58">
        <v>1</v>
      </c>
      <c r="H43" s="58">
        <v>0.01</v>
      </c>
      <c r="I43" s="53" t="s">
        <v>35</v>
      </c>
      <c r="J43" s="285" t="s">
        <v>2453</v>
      </c>
      <c r="K43" s="53" t="s">
        <v>230</v>
      </c>
      <c r="L43" s="9" t="s">
        <v>231</v>
      </c>
      <c r="M43" s="279" t="s">
        <v>2454</v>
      </c>
    </row>
    <row r="44" spans="1:14" ht="58" x14ac:dyDescent="0.35">
      <c r="A44" s="196" t="s">
        <v>9</v>
      </c>
      <c r="B44" s="196" t="s">
        <v>25</v>
      </c>
      <c r="C44" s="4" t="s">
        <v>303</v>
      </c>
      <c r="D44" s="196" t="s">
        <v>25</v>
      </c>
      <c r="E44" s="196" t="s">
        <v>2318</v>
      </c>
      <c r="F44" s="57">
        <v>0</v>
      </c>
      <c r="G44" s="58">
        <v>1</v>
      </c>
      <c r="H44" s="58">
        <v>0.01</v>
      </c>
      <c r="I44" s="53" t="s">
        <v>35</v>
      </c>
      <c r="J44" s="285" t="s">
        <v>2349</v>
      </c>
      <c r="K44" s="53" t="s">
        <v>232</v>
      </c>
      <c r="L44" s="9" t="s">
        <v>233</v>
      </c>
      <c r="M44" s="279" t="s">
        <v>162</v>
      </c>
    </row>
    <row r="45" spans="1:14" ht="58" x14ac:dyDescent="0.35">
      <c r="A45" s="196" t="s">
        <v>9</v>
      </c>
      <c r="B45" s="196" t="s">
        <v>23</v>
      </c>
      <c r="C45" s="4" t="s">
        <v>60</v>
      </c>
      <c r="D45" s="196" t="s">
        <v>23</v>
      </c>
      <c r="E45" s="196" t="s">
        <v>2317</v>
      </c>
      <c r="F45" s="57">
        <v>0</v>
      </c>
      <c r="G45" s="58">
        <v>1</v>
      </c>
      <c r="H45" s="58">
        <v>0.01</v>
      </c>
      <c r="I45" s="53" t="s">
        <v>35</v>
      </c>
      <c r="J45" s="285" t="s">
        <v>2350</v>
      </c>
      <c r="K45" s="53" t="s">
        <v>234</v>
      </c>
      <c r="L45" s="9" t="s">
        <v>235</v>
      </c>
      <c r="M45" s="279" t="s">
        <v>162</v>
      </c>
    </row>
    <row r="46" spans="1:14" ht="58" x14ac:dyDescent="0.35">
      <c r="A46" s="196" t="s">
        <v>9</v>
      </c>
      <c r="B46" s="196" t="s">
        <v>105</v>
      </c>
      <c r="C46" s="4" t="s">
        <v>304</v>
      </c>
      <c r="D46" s="196" t="s">
        <v>105</v>
      </c>
      <c r="E46" s="196" t="s">
        <v>2316</v>
      </c>
      <c r="F46" s="58">
        <v>0</v>
      </c>
      <c r="G46" s="58">
        <v>0.25</v>
      </c>
      <c r="H46" s="58">
        <v>0.01</v>
      </c>
      <c r="I46" s="53" t="s">
        <v>32</v>
      </c>
      <c r="J46" s="285" t="s">
        <v>3200</v>
      </c>
      <c r="K46" s="53" t="s">
        <v>236</v>
      </c>
      <c r="L46" s="9" t="s">
        <v>237</v>
      </c>
      <c r="M46" s="280" t="s">
        <v>2290</v>
      </c>
      <c r="N46" s="9" t="s">
        <v>2290</v>
      </c>
    </row>
    <row r="47" spans="1:14" ht="43.5" x14ac:dyDescent="0.35">
      <c r="A47" s="196" t="s">
        <v>9</v>
      </c>
      <c r="B47" s="196" t="s">
        <v>24</v>
      </c>
      <c r="C47" s="4" t="s">
        <v>305</v>
      </c>
      <c r="D47" s="196" t="s">
        <v>24</v>
      </c>
      <c r="E47" s="196" t="s">
        <v>2315</v>
      </c>
      <c r="F47" s="57">
        <v>0</v>
      </c>
      <c r="G47" s="58">
        <v>1</v>
      </c>
      <c r="H47" s="58">
        <v>0.01</v>
      </c>
      <c r="I47" s="53" t="s">
        <v>35</v>
      </c>
      <c r="J47" s="285" t="s">
        <v>2351</v>
      </c>
      <c r="K47" s="53" t="s">
        <v>238</v>
      </c>
      <c r="L47" s="9" t="s">
        <v>239</v>
      </c>
      <c r="M47" s="279" t="s">
        <v>162</v>
      </c>
    </row>
    <row r="48" spans="1:14" ht="87" x14ac:dyDescent="0.35">
      <c r="A48" s="196" t="s">
        <v>9</v>
      </c>
      <c r="B48" s="196" t="s">
        <v>2802</v>
      </c>
      <c r="C48" s="4" t="s">
        <v>2462</v>
      </c>
      <c r="D48" s="196" t="s">
        <v>2802</v>
      </c>
      <c r="E48" s="196" t="s">
        <v>2476</v>
      </c>
      <c r="F48" s="57">
        <v>0</v>
      </c>
      <c r="G48" s="57">
        <v>1</v>
      </c>
      <c r="H48" s="58">
        <v>0.01</v>
      </c>
      <c r="I48" s="53" t="s">
        <v>2475</v>
      </c>
      <c r="J48" s="285" t="s">
        <v>3272</v>
      </c>
      <c r="K48" s="53" t="s">
        <v>240</v>
      </c>
      <c r="L48" s="9" t="s">
        <v>2817</v>
      </c>
      <c r="M48" s="279"/>
    </row>
    <row r="49" spans="1:14" ht="43.5" x14ac:dyDescent="0.35">
      <c r="A49" s="197" t="s">
        <v>9</v>
      </c>
      <c r="B49" s="197" t="s">
        <v>2897</v>
      </c>
      <c r="C49" s="4" t="s">
        <v>2900</v>
      </c>
      <c r="D49" s="197" t="s">
        <v>2904</v>
      </c>
      <c r="E49" s="197" t="s">
        <v>2905</v>
      </c>
      <c r="F49" s="59">
        <v>0</v>
      </c>
      <c r="G49" s="60">
        <v>1</v>
      </c>
      <c r="H49" s="60">
        <v>0.01</v>
      </c>
      <c r="I49" s="9" t="s">
        <v>35</v>
      </c>
      <c r="J49" s="286" t="s">
        <v>3490</v>
      </c>
      <c r="K49" s="9" t="s">
        <v>2293</v>
      </c>
      <c r="L49" s="9" t="s">
        <v>2294</v>
      </c>
      <c r="M49" s="280" t="s">
        <v>162</v>
      </c>
    </row>
    <row r="50" spans="1:14" ht="43.5" x14ac:dyDescent="0.35">
      <c r="A50" s="197" t="s">
        <v>9</v>
      </c>
      <c r="B50" s="197" t="s">
        <v>2898</v>
      </c>
      <c r="C50" s="4" t="s">
        <v>2901</v>
      </c>
      <c r="D50" s="197" t="s">
        <v>2904</v>
      </c>
      <c r="E50" s="197" t="s">
        <v>2906</v>
      </c>
      <c r="F50" s="59">
        <v>0</v>
      </c>
      <c r="G50" s="60">
        <v>1</v>
      </c>
      <c r="H50" s="60">
        <v>0.01</v>
      </c>
      <c r="I50" s="9" t="s">
        <v>35</v>
      </c>
      <c r="J50" s="286" t="s">
        <v>3494</v>
      </c>
      <c r="K50" s="9" t="s">
        <v>2293</v>
      </c>
      <c r="L50" s="9" t="s">
        <v>2294</v>
      </c>
      <c r="M50" s="280"/>
    </row>
    <row r="51" spans="1:14" ht="43.5" x14ac:dyDescent="0.35">
      <c r="A51" s="197" t="s">
        <v>9</v>
      </c>
      <c r="B51" s="197" t="s">
        <v>2899</v>
      </c>
      <c r="C51" s="4" t="s">
        <v>2902</v>
      </c>
      <c r="D51" s="197" t="s">
        <v>2904</v>
      </c>
      <c r="E51" s="197" t="s">
        <v>2907</v>
      </c>
      <c r="F51" s="59">
        <v>0</v>
      </c>
      <c r="G51" s="60">
        <v>1</v>
      </c>
      <c r="H51" s="60">
        <v>0.01</v>
      </c>
      <c r="I51" s="9" t="s">
        <v>35</v>
      </c>
      <c r="J51" s="286" t="s">
        <v>3491</v>
      </c>
      <c r="K51" s="9" t="s">
        <v>2293</v>
      </c>
      <c r="L51" s="9" t="s">
        <v>2294</v>
      </c>
      <c r="M51" s="280"/>
    </row>
    <row r="52" spans="1:14" ht="43.5" x14ac:dyDescent="0.35">
      <c r="A52" s="197" t="s">
        <v>9</v>
      </c>
      <c r="B52" s="197" t="s">
        <v>2909</v>
      </c>
      <c r="C52" s="4" t="s">
        <v>2903</v>
      </c>
      <c r="D52" s="197" t="s">
        <v>2904</v>
      </c>
      <c r="E52" s="197" t="s">
        <v>2908</v>
      </c>
      <c r="F52" s="59">
        <v>0</v>
      </c>
      <c r="G52" s="60">
        <v>1</v>
      </c>
      <c r="H52" s="60">
        <v>0.01</v>
      </c>
      <c r="I52" s="9" t="s">
        <v>35</v>
      </c>
      <c r="J52" s="286" t="s">
        <v>3492</v>
      </c>
      <c r="K52" s="9" t="s">
        <v>2293</v>
      </c>
      <c r="L52" s="9" t="s">
        <v>2294</v>
      </c>
      <c r="M52" s="280"/>
    </row>
    <row r="53" spans="1:14" ht="174" x14ac:dyDescent="0.35">
      <c r="A53" s="196" t="s">
        <v>9</v>
      </c>
      <c r="B53" s="196" t="s">
        <v>2502</v>
      </c>
      <c r="C53" s="4" t="s">
        <v>2501</v>
      </c>
      <c r="D53" s="196" t="s">
        <v>2502</v>
      </c>
      <c r="E53" s="196" t="s">
        <v>2504</v>
      </c>
      <c r="F53" s="57">
        <v>0</v>
      </c>
      <c r="G53" s="58">
        <v>1</v>
      </c>
      <c r="H53" s="58">
        <v>0.01</v>
      </c>
      <c r="I53" s="53" t="s">
        <v>2505</v>
      </c>
      <c r="J53" s="285" t="s">
        <v>3402</v>
      </c>
      <c r="K53" s="53"/>
      <c r="L53" s="9" t="s">
        <v>2812</v>
      </c>
      <c r="M53" s="279" t="s">
        <v>3411</v>
      </c>
    </row>
    <row r="54" spans="1:14" ht="43.5" x14ac:dyDescent="0.35">
      <c r="A54" s="196" t="s">
        <v>9</v>
      </c>
      <c r="B54" s="196" t="s">
        <v>22</v>
      </c>
      <c r="C54" s="4" t="s">
        <v>306</v>
      </c>
      <c r="D54" s="54" t="s">
        <v>375</v>
      </c>
      <c r="E54" s="196" t="s">
        <v>2314</v>
      </c>
      <c r="F54" s="57">
        <v>0</v>
      </c>
      <c r="G54" s="58">
        <v>1</v>
      </c>
      <c r="H54" s="58">
        <v>0.01</v>
      </c>
      <c r="I54" s="53" t="s">
        <v>35</v>
      </c>
      <c r="J54" s="285" t="s">
        <v>3403</v>
      </c>
      <c r="K54" s="53" t="s">
        <v>241</v>
      </c>
      <c r="L54" s="9" t="s">
        <v>242</v>
      </c>
      <c r="M54" s="279"/>
    </row>
    <row r="55" spans="1:14" ht="58" x14ac:dyDescent="0.35">
      <c r="A55" s="196" t="s">
        <v>9</v>
      </c>
      <c r="B55" s="196" t="s">
        <v>20</v>
      </c>
      <c r="C55" s="4" t="s">
        <v>307</v>
      </c>
      <c r="D55" s="54" t="s">
        <v>375</v>
      </c>
      <c r="E55" s="196" t="s">
        <v>2313</v>
      </c>
      <c r="F55" s="57">
        <v>0</v>
      </c>
      <c r="G55" s="58">
        <v>1</v>
      </c>
      <c r="H55" s="58">
        <v>0.01</v>
      </c>
      <c r="I55" s="53" t="s">
        <v>35</v>
      </c>
      <c r="J55" s="285" t="s">
        <v>3404</v>
      </c>
      <c r="K55" s="53" t="s">
        <v>243</v>
      </c>
      <c r="L55" s="9" t="s">
        <v>244</v>
      </c>
      <c r="M55" s="279"/>
    </row>
    <row r="56" spans="1:14" s="195" customFormat="1" ht="29" x14ac:dyDescent="0.35">
      <c r="A56" s="196" t="s">
        <v>9</v>
      </c>
      <c r="B56" s="196" t="s">
        <v>3441</v>
      </c>
      <c r="C56" s="4" t="s">
        <v>3442</v>
      </c>
      <c r="D56" s="196" t="s">
        <v>3441</v>
      </c>
      <c r="E56" s="196" t="s">
        <v>3443</v>
      </c>
      <c r="F56" s="57">
        <v>0</v>
      </c>
      <c r="G56" s="58">
        <v>1</v>
      </c>
      <c r="H56" s="58">
        <v>0.01</v>
      </c>
      <c r="I56" s="53" t="s">
        <v>35</v>
      </c>
      <c r="J56" s="285" t="s">
        <v>3444</v>
      </c>
      <c r="K56" s="53"/>
      <c r="L56" s="9"/>
      <c r="M56" s="279"/>
    </row>
    <row r="57" spans="1:14" ht="58" x14ac:dyDescent="0.35">
      <c r="A57" s="196" t="s">
        <v>9</v>
      </c>
      <c r="B57" s="196" t="s">
        <v>2565</v>
      </c>
      <c r="C57" s="4" t="s">
        <v>2566</v>
      </c>
      <c r="D57" s="196" t="s">
        <v>2566</v>
      </c>
      <c r="E57" s="196" t="s">
        <v>2567</v>
      </c>
      <c r="F57" s="57">
        <v>0</v>
      </c>
      <c r="G57" s="58">
        <v>1</v>
      </c>
      <c r="H57" s="58">
        <v>0.01</v>
      </c>
      <c r="I57" s="53" t="s">
        <v>2568</v>
      </c>
      <c r="J57" s="285" t="s">
        <v>3405</v>
      </c>
      <c r="K57" s="53"/>
      <c r="L57" s="9" t="s">
        <v>2813</v>
      </c>
      <c r="M57" s="279" t="s">
        <v>162</v>
      </c>
    </row>
    <row r="58" spans="1:14" ht="58" x14ac:dyDescent="0.35">
      <c r="A58" s="196" t="s">
        <v>140</v>
      </c>
      <c r="B58" s="196" t="s">
        <v>142</v>
      </c>
      <c r="C58" s="4" t="s">
        <v>458</v>
      </c>
      <c r="D58" s="196" t="s">
        <v>142</v>
      </c>
      <c r="E58" s="196" t="s">
        <v>2312</v>
      </c>
      <c r="F58" s="57">
        <v>0</v>
      </c>
      <c r="G58" s="58">
        <v>1</v>
      </c>
      <c r="H58" s="58">
        <v>0.01</v>
      </c>
      <c r="I58" s="53" t="s">
        <v>35</v>
      </c>
      <c r="J58" s="285" t="s">
        <v>2352</v>
      </c>
      <c r="K58" s="53" t="s">
        <v>245</v>
      </c>
      <c r="L58" s="9" t="s">
        <v>246</v>
      </c>
      <c r="M58" s="279" t="s">
        <v>162</v>
      </c>
      <c r="N58" s="53" t="s">
        <v>195</v>
      </c>
    </row>
    <row r="59" spans="1:14" ht="43.5" x14ac:dyDescent="0.35">
      <c r="A59" s="196" t="s">
        <v>140</v>
      </c>
      <c r="B59" s="196" t="s">
        <v>277</v>
      </c>
      <c r="C59" s="4" t="s">
        <v>467</v>
      </c>
      <c r="D59" s="196" t="s">
        <v>277</v>
      </c>
      <c r="E59" s="196" t="s">
        <v>2311</v>
      </c>
      <c r="F59" s="57">
        <v>0</v>
      </c>
      <c r="G59" s="58">
        <v>1</v>
      </c>
      <c r="H59" s="58">
        <v>0.01</v>
      </c>
      <c r="I59" s="53" t="s">
        <v>35</v>
      </c>
      <c r="J59" s="285"/>
      <c r="K59" s="53" t="s">
        <v>338</v>
      </c>
      <c r="L59" s="9" t="s">
        <v>339</v>
      </c>
      <c r="M59" s="279"/>
      <c r="N59" s="53"/>
    </row>
    <row r="60" spans="1:14" ht="29" x14ac:dyDescent="0.35">
      <c r="A60" s="196" t="s">
        <v>140</v>
      </c>
      <c r="B60" s="196" t="s">
        <v>463</v>
      </c>
      <c r="C60" s="4" t="s">
        <v>464</v>
      </c>
      <c r="D60" s="196" t="s">
        <v>463</v>
      </c>
      <c r="E60" s="196" t="s">
        <v>2310</v>
      </c>
      <c r="F60" s="57">
        <v>0</v>
      </c>
      <c r="G60" s="58">
        <v>1</v>
      </c>
      <c r="H60" s="58">
        <v>0.01</v>
      </c>
      <c r="I60" s="53" t="s">
        <v>35</v>
      </c>
      <c r="J60" s="285"/>
      <c r="K60" s="53"/>
      <c r="L60" s="9" t="s">
        <v>2818</v>
      </c>
      <c r="M60" s="279"/>
      <c r="N60" s="53"/>
    </row>
    <row r="61" spans="1:14" ht="29" x14ac:dyDescent="0.35">
      <c r="A61" s="196" t="s">
        <v>140</v>
      </c>
      <c r="B61" s="196" t="s">
        <v>196</v>
      </c>
      <c r="C61" s="4" t="s">
        <v>459</v>
      </c>
      <c r="D61" s="196" t="s">
        <v>196</v>
      </c>
      <c r="E61" s="196" t="s">
        <v>2309</v>
      </c>
      <c r="F61" s="57">
        <v>0</v>
      </c>
      <c r="G61" s="58">
        <v>1</v>
      </c>
      <c r="H61" s="58">
        <v>0.01</v>
      </c>
      <c r="I61" s="53" t="s">
        <v>35</v>
      </c>
      <c r="J61" s="285" t="s">
        <v>2353</v>
      </c>
      <c r="K61" s="53" t="s">
        <v>247</v>
      </c>
      <c r="L61" s="9" t="s">
        <v>248</v>
      </c>
      <c r="M61" s="279" t="s">
        <v>162</v>
      </c>
      <c r="N61" s="53"/>
    </row>
    <row r="62" spans="1:14" ht="43.5" x14ac:dyDescent="0.35">
      <c r="A62" s="196" t="s">
        <v>140</v>
      </c>
      <c r="B62" s="196" t="s">
        <v>2894</v>
      </c>
      <c r="C62" s="4" t="s">
        <v>2895</v>
      </c>
      <c r="D62" s="196" t="s">
        <v>2894</v>
      </c>
      <c r="E62" s="196" t="s">
        <v>2896</v>
      </c>
      <c r="F62" s="57">
        <v>0</v>
      </c>
      <c r="G62" s="58">
        <v>1</v>
      </c>
      <c r="H62" s="58">
        <v>0.01</v>
      </c>
      <c r="I62" s="53" t="s">
        <v>35</v>
      </c>
      <c r="J62" s="285" t="s">
        <v>2915</v>
      </c>
      <c r="K62" s="53" t="s">
        <v>249</v>
      </c>
      <c r="L62" s="9" t="s">
        <v>250</v>
      </c>
      <c r="M62" s="279" t="s">
        <v>162</v>
      </c>
      <c r="N62" s="53"/>
    </row>
    <row r="63" spans="1:14" ht="43.5" x14ac:dyDescent="0.35">
      <c r="A63" s="196" t="s">
        <v>140</v>
      </c>
      <c r="B63" s="196" t="s">
        <v>143</v>
      </c>
      <c r="C63" s="4" t="s">
        <v>460</v>
      </c>
      <c r="D63" s="196" t="s">
        <v>143</v>
      </c>
      <c r="E63" s="196" t="s">
        <v>2308</v>
      </c>
      <c r="F63" s="57">
        <v>0</v>
      </c>
      <c r="G63" s="58">
        <v>1</v>
      </c>
      <c r="H63" s="58">
        <v>0.01</v>
      </c>
      <c r="I63" s="53" t="s">
        <v>35</v>
      </c>
      <c r="J63" s="285" t="s">
        <v>2354</v>
      </c>
      <c r="K63" s="53" t="s">
        <v>251</v>
      </c>
      <c r="L63" s="9" t="s">
        <v>252</v>
      </c>
      <c r="M63" s="279" t="s">
        <v>162</v>
      </c>
      <c r="N63" s="53"/>
    </row>
    <row r="64" spans="1:14" ht="29" x14ac:dyDescent="0.35">
      <c r="A64" s="196" t="s">
        <v>140</v>
      </c>
      <c r="B64" s="196" t="s">
        <v>141</v>
      </c>
      <c r="C64" s="4" t="s">
        <v>2929</v>
      </c>
      <c r="D64" s="196" t="s">
        <v>141</v>
      </c>
      <c r="E64" s="196" t="s">
        <v>2307</v>
      </c>
      <c r="F64" s="57">
        <v>0</v>
      </c>
      <c r="G64" s="58">
        <v>1</v>
      </c>
      <c r="H64" s="58">
        <v>0.01</v>
      </c>
      <c r="I64" s="53" t="s">
        <v>35</v>
      </c>
      <c r="J64" s="285" t="s">
        <v>2916</v>
      </c>
      <c r="K64" s="53" t="s">
        <v>253</v>
      </c>
      <c r="L64" s="9" t="s">
        <v>254</v>
      </c>
      <c r="M64" s="279" t="s">
        <v>162</v>
      </c>
      <c r="N64" s="53"/>
    </row>
    <row r="65" spans="1:14" ht="29" x14ac:dyDescent="0.35">
      <c r="A65" s="196" t="s">
        <v>140</v>
      </c>
      <c r="B65" s="196" t="s">
        <v>461</v>
      </c>
      <c r="C65" s="4" t="s">
        <v>462</v>
      </c>
      <c r="D65" s="196" t="s">
        <v>461</v>
      </c>
      <c r="E65" s="196" t="s">
        <v>2306</v>
      </c>
      <c r="F65" s="57">
        <v>0</v>
      </c>
      <c r="G65" s="58">
        <v>1</v>
      </c>
      <c r="H65" s="58">
        <v>0.01</v>
      </c>
      <c r="I65" s="53" t="s">
        <v>35</v>
      </c>
      <c r="J65" s="285"/>
      <c r="K65" s="53"/>
      <c r="L65" s="9" t="s">
        <v>2819</v>
      </c>
      <c r="M65" s="279"/>
      <c r="N65" s="53"/>
    </row>
    <row r="66" spans="1:14" ht="87" x14ac:dyDescent="0.35">
      <c r="A66" s="196" t="s">
        <v>140</v>
      </c>
      <c r="B66" s="196" t="s">
        <v>2506</v>
      </c>
      <c r="C66" s="4" t="s">
        <v>2507</v>
      </c>
      <c r="D66" s="196" t="s">
        <v>2506</v>
      </c>
      <c r="E66" s="196" t="s">
        <v>2508</v>
      </c>
      <c r="F66" s="57">
        <v>0</v>
      </c>
      <c r="G66" s="58">
        <v>1</v>
      </c>
      <c r="H66" s="58">
        <v>0.01</v>
      </c>
      <c r="I66" s="53" t="s">
        <v>2509</v>
      </c>
      <c r="J66" s="285" t="s">
        <v>3445</v>
      </c>
      <c r="K66" s="53"/>
      <c r="L66" s="9" t="s">
        <v>2814</v>
      </c>
      <c r="M66" s="278" t="s">
        <v>2510</v>
      </c>
      <c r="N66" s="53"/>
    </row>
    <row r="67" spans="1:14" ht="43.5" x14ac:dyDescent="0.35">
      <c r="A67" s="197" t="s">
        <v>2551</v>
      </c>
      <c r="B67" s="197" t="s">
        <v>2555</v>
      </c>
      <c r="C67" s="4" t="s">
        <v>308</v>
      </c>
      <c r="D67" s="197" t="s">
        <v>2554</v>
      </c>
      <c r="E67" s="196" t="s">
        <v>2305</v>
      </c>
      <c r="F67" s="60">
        <v>0</v>
      </c>
      <c r="G67" s="60">
        <v>1</v>
      </c>
      <c r="H67" s="60">
        <v>0.01</v>
      </c>
      <c r="I67" s="9" t="s">
        <v>59</v>
      </c>
      <c r="J67" s="286" t="s">
        <v>2355</v>
      </c>
      <c r="K67" s="9" t="s">
        <v>259</v>
      </c>
      <c r="L67" s="9" t="s">
        <v>260</v>
      </c>
      <c r="M67" s="279" t="s">
        <v>162</v>
      </c>
      <c r="N67" s="9"/>
    </row>
    <row r="68" spans="1:14" ht="58" x14ac:dyDescent="0.35">
      <c r="A68" s="197" t="s">
        <v>2551</v>
      </c>
      <c r="B68" s="197" t="s">
        <v>2855</v>
      </c>
      <c r="C68" s="4" t="s">
        <v>2854</v>
      </c>
      <c r="D68" s="197" t="s">
        <v>376</v>
      </c>
      <c r="E68" s="196" t="s">
        <v>2852</v>
      </c>
      <c r="F68" s="60">
        <v>0</v>
      </c>
      <c r="G68" s="60">
        <v>1</v>
      </c>
      <c r="H68" s="60">
        <v>0.01</v>
      </c>
      <c r="I68" s="53" t="s">
        <v>2853</v>
      </c>
      <c r="J68" s="286" t="s">
        <v>3091</v>
      </c>
      <c r="K68" s="9" t="s">
        <v>369</v>
      </c>
      <c r="L68" s="9" t="s">
        <v>2815</v>
      </c>
      <c r="M68" s="279" t="s">
        <v>162</v>
      </c>
      <c r="N68" s="9"/>
    </row>
    <row r="69" spans="1:14" ht="43.5" x14ac:dyDescent="0.35">
      <c r="A69" s="197" t="s">
        <v>2551</v>
      </c>
      <c r="B69" s="197" t="s">
        <v>2552</v>
      </c>
      <c r="C69" s="4" t="s">
        <v>2553</v>
      </c>
      <c r="D69" s="197" t="s">
        <v>2556</v>
      </c>
      <c r="E69" s="196" t="s">
        <v>2557</v>
      </c>
      <c r="F69" s="60">
        <v>0</v>
      </c>
      <c r="G69" s="60">
        <v>1</v>
      </c>
      <c r="H69" s="60">
        <v>0.01</v>
      </c>
      <c r="I69" s="53" t="s">
        <v>2558</v>
      </c>
      <c r="J69" s="286" t="s">
        <v>2559</v>
      </c>
      <c r="K69" s="9"/>
      <c r="L69" s="9" t="s">
        <v>2816</v>
      </c>
      <c r="M69" s="279"/>
      <c r="N69" s="9"/>
    </row>
    <row r="70" spans="1:14" ht="72.5" x14ac:dyDescent="0.35">
      <c r="A70" s="196" t="s">
        <v>10</v>
      </c>
      <c r="B70" s="196" t="s">
        <v>3313</v>
      </c>
      <c r="C70" s="4" t="s">
        <v>2477</v>
      </c>
      <c r="D70" s="196" t="s">
        <v>3313</v>
      </c>
      <c r="E70" s="196" t="s">
        <v>2304</v>
      </c>
      <c r="F70" s="61">
        <v>0</v>
      </c>
      <c r="G70" s="61">
        <v>300</v>
      </c>
      <c r="H70" s="61">
        <v>5</v>
      </c>
      <c r="I70" s="190" t="str">
        <f>UnitControlCenter!$B$44</f>
        <v>$/metric ton CO2e</v>
      </c>
      <c r="J70" s="285" t="s">
        <v>3406</v>
      </c>
      <c r="K70" s="53" t="s">
        <v>257</v>
      </c>
      <c r="L70" s="9" t="s">
        <v>258</v>
      </c>
      <c r="M70" s="280" t="s">
        <v>2451</v>
      </c>
      <c r="N70" s="9" t="s">
        <v>424</v>
      </c>
    </row>
    <row r="71" spans="1:14" ht="43.5" x14ac:dyDescent="0.35">
      <c r="A71" s="196" t="s">
        <v>10</v>
      </c>
      <c r="B71" s="196" t="s">
        <v>27</v>
      </c>
      <c r="C71" s="4" t="s">
        <v>147</v>
      </c>
      <c r="D71" s="196" t="s">
        <v>27</v>
      </c>
      <c r="E71" s="196" t="s">
        <v>2303</v>
      </c>
      <c r="F71" s="60">
        <v>0</v>
      </c>
      <c r="G71" s="60">
        <v>1</v>
      </c>
      <c r="H71" s="60">
        <v>0.01</v>
      </c>
      <c r="I71" s="53" t="s">
        <v>149</v>
      </c>
      <c r="J71" s="355" t="s">
        <v>3407</v>
      </c>
      <c r="K71" s="9" t="s">
        <v>261</v>
      </c>
      <c r="L71" s="9" t="s">
        <v>262</v>
      </c>
      <c r="M71" s="279" t="s">
        <v>162</v>
      </c>
    </row>
    <row r="72" spans="1:14" ht="43.5" x14ac:dyDescent="0.35">
      <c r="A72" s="197" t="s">
        <v>10</v>
      </c>
      <c r="B72" s="197" t="s">
        <v>2511</v>
      </c>
      <c r="C72" s="4" t="s">
        <v>2513</v>
      </c>
      <c r="D72" s="197" t="s">
        <v>2514</v>
      </c>
      <c r="E72" s="197" t="s">
        <v>2516</v>
      </c>
      <c r="F72" s="61">
        <v>0</v>
      </c>
      <c r="G72" s="61">
        <v>1</v>
      </c>
      <c r="H72" s="61">
        <v>1</v>
      </c>
      <c r="I72" s="53" t="s">
        <v>31</v>
      </c>
      <c r="J72" s="355"/>
    </row>
    <row r="73" spans="1:14" ht="43.5" x14ac:dyDescent="0.35">
      <c r="A73" s="197" t="s">
        <v>10</v>
      </c>
      <c r="B73" s="197" t="s">
        <v>3137</v>
      </c>
      <c r="C73" s="4" t="s">
        <v>2512</v>
      </c>
      <c r="D73" s="197" t="s">
        <v>2665</v>
      </c>
      <c r="E73" s="197" t="s">
        <v>2515</v>
      </c>
      <c r="F73" s="61">
        <v>0</v>
      </c>
      <c r="G73" s="61">
        <v>1</v>
      </c>
      <c r="H73" s="61">
        <v>1</v>
      </c>
      <c r="I73" s="53" t="s">
        <v>31</v>
      </c>
      <c r="J73" s="285" t="s">
        <v>3138</v>
      </c>
      <c r="K73" s="53" t="s">
        <v>257</v>
      </c>
      <c r="L73" s="9" t="s">
        <v>258</v>
      </c>
    </row>
    <row r="74" spans="1:14" ht="43.5" x14ac:dyDescent="0.35">
      <c r="A74" s="197" t="s">
        <v>10</v>
      </c>
      <c r="B74" s="197" t="s">
        <v>2829</v>
      </c>
      <c r="C74" s="4" t="s">
        <v>2828</v>
      </c>
      <c r="D74" s="197" t="s">
        <v>2829</v>
      </c>
      <c r="E74" s="196" t="s">
        <v>2830</v>
      </c>
      <c r="F74" s="61">
        <v>0</v>
      </c>
      <c r="G74" s="61">
        <v>1</v>
      </c>
      <c r="H74" s="61">
        <v>1</v>
      </c>
      <c r="I74" s="53" t="s">
        <v>31</v>
      </c>
      <c r="J74" s="286"/>
    </row>
    <row r="75" spans="1:14" ht="29" x14ac:dyDescent="0.35">
      <c r="A75" s="197" t="s">
        <v>10</v>
      </c>
      <c r="B75" s="197" t="s">
        <v>2877</v>
      </c>
      <c r="C75" s="4" t="s">
        <v>2877</v>
      </c>
      <c r="D75" s="197" t="s">
        <v>2877</v>
      </c>
      <c r="E75" s="197" t="s">
        <v>2878</v>
      </c>
      <c r="F75" s="60">
        <v>0</v>
      </c>
      <c r="G75" s="60">
        <v>1</v>
      </c>
      <c r="H75" s="60">
        <v>0.01</v>
      </c>
      <c r="I75" s="53" t="s">
        <v>2879</v>
      </c>
      <c r="J75" s="355" t="s">
        <v>3408</v>
      </c>
      <c r="K75" s="9" t="s">
        <v>3054</v>
      </c>
    </row>
    <row r="76" spans="1:14" ht="43.5" x14ac:dyDescent="0.35">
      <c r="A76" s="196" t="s">
        <v>10</v>
      </c>
      <c r="B76" s="196" t="s">
        <v>26</v>
      </c>
      <c r="C76" s="4" t="s">
        <v>309</v>
      </c>
      <c r="D76" s="196" t="s">
        <v>26</v>
      </c>
      <c r="E76" s="196" t="s">
        <v>2302</v>
      </c>
      <c r="F76" s="57">
        <v>0</v>
      </c>
      <c r="G76" s="57">
        <v>0.2</v>
      </c>
      <c r="H76" s="65">
        <v>5.0000000000000001E-3</v>
      </c>
      <c r="I76" s="53" t="s">
        <v>150</v>
      </c>
      <c r="J76" s="285" t="s">
        <v>3409</v>
      </c>
      <c r="K76" s="9" t="s">
        <v>263</v>
      </c>
      <c r="L76" s="9" t="s">
        <v>264</v>
      </c>
      <c r="M76" s="280" t="s">
        <v>163</v>
      </c>
    </row>
    <row r="77" spans="1:14" ht="72.5" x14ac:dyDescent="0.35">
      <c r="A77" s="196" t="s">
        <v>2772</v>
      </c>
      <c r="B77" s="190" t="s">
        <v>340</v>
      </c>
      <c r="C77" s="1" t="s">
        <v>310</v>
      </c>
      <c r="D77" s="196" t="s">
        <v>377</v>
      </c>
      <c r="E77" s="196" t="s">
        <v>2301</v>
      </c>
      <c r="F77" s="58">
        <v>0</v>
      </c>
      <c r="G77" s="58">
        <v>0.4</v>
      </c>
      <c r="H77" s="57">
        <v>0.01</v>
      </c>
      <c r="I77" s="53" t="s">
        <v>33</v>
      </c>
      <c r="J77" s="285" t="s">
        <v>3410</v>
      </c>
      <c r="K77" s="53" t="s">
        <v>265</v>
      </c>
      <c r="L77" s="9" t="s">
        <v>266</v>
      </c>
      <c r="M77" s="279"/>
    </row>
    <row r="78" spans="1:14" s="195" customFormat="1" ht="72.5" x14ac:dyDescent="0.35">
      <c r="A78" s="67" t="str">
        <f>A$77</f>
        <v>Research and Development</v>
      </c>
      <c r="B78" s="67" t="str">
        <f t="shared" ref="B78:B81" si="0">B$77</f>
        <v>Capital Cost Reduction</v>
      </c>
      <c r="C78" s="196" t="s">
        <v>311</v>
      </c>
      <c r="D78" s="67" t="str">
        <f t="shared" ref="D78:L81" si="1">D$77</f>
        <v>R&amp;D Capital Cost Reductions</v>
      </c>
      <c r="E78" s="4" t="s">
        <v>3425</v>
      </c>
      <c r="F78" s="204">
        <f t="shared" si="1"/>
        <v>0</v>
      </c>
      <c r="G78" s="204">
        <f t="shared" si="1"/>
        <v>0.4</v>
      </c>
      <c r="H78" s="204">
        <f t="shared" si="1"/>
        <v>0.01</v>
      </c>
      <c r="I78" s="67" t="str">
        <f t="shared" si="1"/>
        <v>% reduction in cost</v>
      </c>
      <c r="J78"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67" t="str">
        <f t="shared" si="1"/>
        <v>architectural-design.html#rnd</v>
      </c>
      <c r="L78" s="67" t="str">
        <f t="shared" si="1"/>
        <v>research-and-development.html</v>
      </c>
      <c r="M78" s="279"/>
    </row>
    <row r="79" spans="1:14" s="195" customFormat="1" ht="72.5" x14ac:dyDescent="0.35">
      <c r="A79" s="67" t="str">
        <f t="shared" ref="A79:A81" si="2">A$77</f>
        <v>Research and Development</v>
      </c>
      <c r="B79" s="67" t="str">
        <f t="shared" si="0"/>
        <v>Capital Cost Reduction</v>
      </c>
      <c r="C79" s="196" t="s">
        <v>312</v>
      </c>
      <c r="D79" s="67" t="str">
        <f t="shared" si="1"/>
        <v>R&amp;D Capital Cost Reductions</v>
      </c>
      <c r="E79" s="4" t="s">
        <v>3426</v>
      </c>
      <c r="F79" s="204">
        <f t="shared" si="1"/>
        <v>0</v>
      </c>
      <c r="G79" s="204">
        <f t="shared" si="1"/>
        <v>0.4</v>
      </c>
      <c r="H79" s="204">
        <f t="shared" si="1"/>
        <v>0.01</v>
      </c>
      <c r="I79" s="67" t="str">
        <f t="shared" si="1"/>
        <v>% reduction in cost</v>
      </c>
      <c r="J79"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67" t="str">
        <f t="shared" si="1"/>
        <v>architectural-design.html#rnd</v>
      </c>
      <c r="L79" s="67" t="str">
        <f t="shared" si="1"/>
        <v>research-and-development.html</v>
      </c>
      <c r="M79" s="279"/>
    </row>
    <row r="80" spans="1:14" s="195" customFormat="1" ht="72.5" x14ac:dyDescent="0.35">
      <c r="A80" s="67" t="str">
        <f t="shared" si="2"/>
        <v>Research and Development</v>
      </c>
      <c r="B80" s="67" t="str">
        <f t="shared" si="0"/>
        <v>Capital Cost Reduction</v>
      </c>
      <c r="C80" s="196" t="s">
        <v>313</v>
      </c>
      <c r="D80" s="67" t="str">
        <f t="shared" si="1"/>
        <v>R&amp;D Capital Cost Reductions</v>
      </c>
      <c r="E80" s="4" t="s">
        <v>3427</v>
      </c>
      <c r="F80" s="204">
        <f t="shared" si="1"/>
        <v>0</v>
      </c>
      <c r="G80" s="204">
        <f t="shared" si="1"/>
        <v>0.4</v>
      </c>
      <c r="H80" s="204">
        <f t="shared" si="1"/>
        <v>0.01</v>
      </c>
      <c r="I80" s="67" t="str">
        <f t="shared" si="1"/>
        <v>% reduction in cost</v>
      </c>
      <c r="J80"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67" t="str">
        <f t="shared" si="1"/>
        <v>architectural-design.html#rnd</v>
      </c>
      <c r="L80" s="67" t="str">
        <f t="shared" si="1"/>
        <v>research-and-development.html</v>
      </c>
      <c r="M80" s="279"/>
    </row>
    <row r="81" spans="1:13" s="195" customFormat="1" ht="72.5" x14ac:dyDescent="0.35">
      <c r="A81" s="67" t="str">
        <f t="shared" si="2"/>
        <v>Research and Development</v>
      </c>
      <c r="B81" s="67" t="str">
        <f t="shared" si="0"/>
        <v>Capital Cost Reduction</v>
      </c>
      <c r="C81" s="197" t="s">
        <v>314</v>
      </c>
      <c r="D81" s="67" t="str">
        <f t="shared" si="1"/>
        <v>R&amp;D Capital Cost Reductions</v>
      </c>
      <c r="E81" s="4" t="s">
        <v>3428</v>
      </c>
      <c r="F81" s="204">
        <f t="shared" si="1"/>
        <v>0</v>
      </c>
      <c r="G81" s="204">
        <f t="shared" si="1"/>
        <v>0.4</v>
      </c>
      <c r="H81" s="204">
        <f t="shared" si="1"/>
        <v>0.01</v>
      </c>
      <c r="I81" s="67" t="str">
        <f t="shared" si="1"/>
        <v>% reduction in cost</v>
      </c>
      <c r="J81"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67" t="str">
        <f t="shared" si="1"/>
        <v>architectural-design.html#rnd</v>
      </c>
      <c r="L81" s="67" t="str">
        <f t="shared" si="1"/>
        <v>research-and-development.html</v>
      </c>
      <c r="M81" s="279"/>
    </row>
    <row r="82" spans="1:13" ht="101.5" x14ac:dyDescent="0.35">
      <c r="A82" s="197" t="s">
        <v>2772</v>
      </c>
      <c r="B82" s="197" t="s">
        <v>2927</v>
      </c>
      <c r="C82" s="4" t="s">
        <v>2928</v>
      </c>
      <c r="D82" s="197" t="s">
        <v>2927</v>
      </c>
      <c r="E82" s="59" t="s">
        <v>2930</v>
      </c>
      <c r="F82" s="58">
        <v>0</v>
      </c>
      <c r="G82" s="58">
        <v>1</v>
      </c>
      <c r="H82" s="57">
        <v>0.01</v>
      </c>
      <c r="I82" s="53" t="s">
        <v>35</v>
      </c>
      <c r="J82" s="285" t="s">
        <v>2932</v>
      </c>
      <c r="K82" s="9" t="s">
        <v>2934</v>
      </c>
      <c r="L82" s="9" t="s">
        <v>2933</v>
      </c>
      <c r="M82" s="280" t="s">
        <v>2931</v>
      </c>
    </row>
    <row r="83" spans="1:13" ht="72.5" x14ac:dyDescent="0.35">
      <c r="A83" s="196" t="s">
        <v>2772</v>
      </c>
      <c r="B83" s="190" t="s">
        <v>354</v>
      </c>
      <c r="C83" s="4" t="s">
        <v>315</v>
      </c>
      <c r="D83" s="196" t="s">
        <v>378</v>
      </c>
      <c r="E83" s="196" t="s">
        <v>2300</v>
      </c>
      <c r="F83" s="58">
        <v>0</v>
      </c>
      <c r="G83" s="58">
        <v>0.4</v>
      </c>
      <c r="H83" s="57">
        <v>0.01</v>
      </c>
      <c r="I83" s="53" t="s">
        <v>34</v>
      </c>
      <c r="J83" s="285" t="s">
        <v>3416</v>
      </c>
      <c r="K83" s="53" t="s">
        <v>265</v>
      </c>
      <c r="L83" s="9" t="s">
        <v>266</v>
      </c>
    </row>
    <row r="84" spans="1:13" ht="72.5" x14ac:dyDescent="0.35">
      <c r="A84" s="5" t="str">
        <f>A$83</f>
        <v>Research and Development</v>
      </c>
      <c r="B84" s="5" t="str">
        <f>B$83</f>
        <v>Fuel Use Reduction</v>
      </c>
      <c r="C84" s="4" t="s">
        <v>316</v>
      </c>
      <c r="D84" s="5" t="str">
        <f t="shared" ref="D84:L87" si="3">D$83</f>
        <v>R&amp;D Fuel Use Reductions</v>
      </c>
      <c r="E84" s="4" t="s">
        <v>3429</v>
      </c>
      <c r="F84" s="202">
        <f t="shared" si="3"/>
        <v>0</v>
      </c>
      <c r="G84" s="202">
        <f t="shared" si="3"/>
        <v>0.4</v>
      </c>
      <c r="H84" s="202">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317</v>
      </c>
      <c r="D85" s="5" t="str">
        <f t="shared" si="3"/>
        <v>R&amp;D Fuel Use Reductions</v>
      </c>
      <c r="E85" s="4" t="s">
        <v>3430</v>
      </c>
      <c r="F85" s="202">
        <f t="shared" si="3"/>
        <v>0</v>
      </c>
      <c r="G85" s="202">
        <f t="shared" si="3"/>
        <v>0.4</v>
      </c>
      <c r="H85" s="202">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318</v>
      </c>
      <c r="D86" s="5" t="str">
        <f t="shared" si="3"/>
        <v>R&amp;D Fuel Use Reductions</v>
      </c>
      <c r="E86" s="4" t="s">
        <v>3431</v>
      </c>
      <c r="F86" s="202">
        <f t="shared" si="3"/>
        <v>0</v>
      </c>
      <c r="G86" s="202">
        <f t="shared" si="3"/>
        <v>0.4</v>
      </c>
      <c r="H86" s="202">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319</v>
      </c>
      <c r="D87" s="5" t="str">
        <f t="shared" si="3"/>
        <v>R&amp;D Fuel Use Reductions</v>
      </c>
      <c r="E87" s="4" t="s">
        <v>3432</v>
      </c>
      <c r="F87" s="202">
        <f t="shared" si="3"/>
        <v>0</v>
      </c>
      <c r="G87" s="202">
        <f t="shared" si="3"/>
        <v>0.4</v>
      </c>
      <c r="H87" s="202">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2950</v>
      </c>
      <c r="B88" s="4" t="s">
        <v>2951</v>
      </c>
      <c r="C88" s="4" t="s">
        <v>2955</v>
      </c>
      <c r="D88" s="190"/>
      <c r="E88" s="4" t="s">
        <v>2952</v>
      </c>
      <c r="F88" s="258">
        <v>-0.08</v>
      </c>
      <c r="G88" s="258">
        <v>0.02</v>
      </c>
      <c r="H88" s="261">
        <v>1E-3</v>
      </c>
      <c r="I88" s="4" t="s">
        <v>2959</v>
      </c>
      <c r="J88" s="4" t="s">
        <v>3180</v>
      </c>
      <c r="K88" s="4"/>
      <c r="L88" s="7"/>
      <c r="M88" s="357" t="s">
        <v>2953</v>
      </c>
    </row>
    <row r="89" spans="1:13" ht="130.5" x14ac:dyDescent="0.35">
      <c r="A89" s="4" t="s">
        <v>3093</v>
      </c>
      <c r="B89" s="4" t="s">
        <v>3094</v>
      </c>
      <c r="C89" s="4" t="s">
        <v>3101</v>
      </c>
      <c r="D89" s="190"/>
      <c r="E89" s="196" t="s">
        <v>3142</v>
      </c>
      <c r="F89" s="69">
        <v>0</v>
      </c>
      <c r="G89" s="4">
        <v>10</v>
      </c>
      <c r="H89" s="4">
        <v>1</v>
      </c>
      <c r="I89" s="4" t="s">
        <v>3067</v>
      </c>
      <c r="J89" s="4" t="s">
        <v>3417</v>
      </c>
      <c r="K89" s="4" t="s">
        <v>3068</v>
      </c>
    </row>
    <row r="90" spans="1:13" ht="130.5" x14ac:dyDescent="0.35">
      <c r="A90" s="4" t="s">
        <v>3093</v>
      </c>
      <c r="B90" s="4" t="s">
        <v>3095</v>
      </c>
      <c r="C90" s="4" t="s">
        <v>3102</v>
      </c>
      <c r="D90" s="190"/>
      <c r="E90" s="196" t="s">
        <v>3143</v>
      </c>
      <c r="F90" s="69">
        <v>0</v>
      </c>
      <c r="G90" s="4">
        <v>10</v>
      </c>
      <c r="H90" s="4">
        <v>1</v>
      </c>
      <c r="I90" s="4" t="s">
        <v>3067</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c r="L90" s="293"/>
    </row>
    <row r="91" spans="1:13" ht="130.5" x14ac:dyDescent="0.35">
      <c r="A91" s="4" t="s">
        <v>3093</v>
      </c>
      <c r="B91" s="4" t="s">
        <v>487</v>
      </c>
      <c r="C91" s="4" t="s">
        <v>3103</v>
      </c>
      <c r="D91" s="190"/>
      <c r="E91" s="196" t="s">
        <v>3144</v>
      </c>
      <c r="F91" s="69">
        <v>0</v>
      </c>
      <c r="G91" s="4">
        <v>10</v>
      </c>
      <c r="H91" s="4">
        <v>1</v>
      </c>
      <c r="I91" s="4" t="s">
        <v>3067</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3093</v>
      </c>
      <c r="B92" s="4" t="s">
        <v>3096</v>
      </c>
      <c r="C92" s="4" t="s">
        <v>3104</v>
      </c>
      <c r="D92" s="190"/>
      <c r="E92" s="196" t="s">
        <v>3145</v>
      </c>
      <c r="F92" s="69">
        <v>0</v>
      </c>
      <c r="G92" s="4">
        <v>10</v>
      </c>
      <c r="H92" s="4">
        <v>1</v>
      </c>
      <c r="I92" s="4" t="s">
        <v>3067</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3093</v>
      </c>
      <c r="B93" s="4" t="s">
        <v>3097</v>
      </c>
      <c r="C93" s="4" t="s">
        <v>3105</v>
      </c>
      <c r="D93" s="190"/>
      <c r="E93" s="196" t="s">
        <v>3146</v>
      </c>
      <c r="F93" s="69">
        <v>0</v>
      </c>
      <c r="G93" s="4">
        <v>10</v>
      </c>
      <c r="H93" s="4">
        <v>1</v>
      </c>
      <c r="I93" s="4" t="s">
        <v>3067</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3093</v>
      </c>
      <c r="B94" s="4" t="s">
        <v>282</v>
      </c>
      <c r="C94" s="4" t="s">
        <v>3106</v>
      </c>
      <c r="D94" s="190"/>
      <c r="E94" s="196" t="s">
        <v>3147</v>
      </c>
      <c r="F94" s="69">
        <v>0</v>
      </c>
      <c r="G94" s="4">
        <v>10</v>
      </c>
      <c r="H94" s="4">
        <v>1</v>
      </c>
      <c r="I94" s="4" t="s">
        <v>3067</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3093</v>
      </c>
      <c r="B95" s="4" t="s">
        <v>3098</v>
      </c>
      <c r="C95" s="4" t="s">
        <v>3107</v>
      </c>
      <c r="D95" s="190"/>
      <c r="E95" s="196" t="s">
        <v>3148</v>
      </c>
      <c r="F95" s="69">
        <v>0</v>
      </c>
      <c r="G95" s="4">
        <v>10</v>
      </c>
      <c r="H95" s="4">
        <v>1</v>
      </c>
      <c r="I95" s="4" t="s">
        <v>3067</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3093</v>
      </c>
      <c r="B96" s="4" t="s">
        <v>3099</v>
      </c>
      <c r="C96" s="4" t="s">
        <v>3108</v>
      </c>
      <c r="D96" s="190"/>
      <c r="E96" s="196" t="s">
        <v>3149</v>
      </c>
      <c r="F96" s="69">
        <v>0</v>
      </c>
      <c r="G96" s="4">
        <v>10</v>
      </c>
      <c r="H96" s="4">
        <v>1</v>
      </c>
      <c r="I96" s="4" t="s">
        <v>3067</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3093</v>
      </c>
      <c r="B97" s="4" t="s">
        <v>3100</v>
      </c>
      <c r="C97" s="4" t="s">
        <v>3109</v>
      </c>
      <c r="D97" s="190"/>
      <c r="E97" s="196" t="s">
        <v>3150</v>
      </c>
      <c r="F97" s="69">
        <v>0</v>
      </c>
      <c r="G97" s="4">
        <v>10</v>
      </c>
      <c r="H97" s="4">
        <v>1</v>
      </c>
      <c r="I97" s="4" t="s">
        <v>3067</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sheetData>
  <hyperlinks>
    <hyperlink ref="N58" r:id="rId1" display="https://www.fas.org/sgp/crs/misc/R40562.pdf, p.3, paragraph 1" xr:uid="{7CF34F3F-CA8F-4028-84E1-41FC3F30186E}"/>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zoomScaleNormal="100" workbookViewId="0">
      <pane ySplit="1" topLeftCell="A1214" activePane="bottomLeft" state="frozen"/>
      <selection pane="bottomLeft" activeCell="C391" sqref="C391"/>
    </sheetView>
  </sheetViews>
  <sheetFormatPr defaultColWidth="9.1796875" defaultRowHeight="14.5" x14ac:dyDescent="0.35"/>
  <cols>
    <col min="1" max="1" width="30" style="69" customWidth="1"/>
    <col min="2" max="2" width="41.453125" style="69" customWidth="1"/>
    <col min="3" max="3" width="59.81640625" style="382" customWidth="1"/>
    <col min="4" max="4" width="45.453125" style="4" customWidth="1"/>
    <col min="5" max="5" width="38.453125" style="4" customWidth="1"/>
    <col min="6" max="6" width="47.36328125" style="4" customWidth="1"/>
    <col min="7" max="7" width="38.453125" style="4" customWidth="1"/>
    <col min="8" max="8" width="19.453125" style="50" customWidth="1"/>
    <col min="9" max="9" width="21.36328125" style="4" customWidth="1"/>
    <col min="10" max="10" width="19.453125" style="369" customWidth="1"/>
    <col min="11" max="11" width="29.1796875" style="4" customWidth="1"/>
    <col min="12" max="12" width="19" style="4" customWidth="1"/>
    <col min="13" max="14" width="19.1796875" style="1" customWidth="1"/>
    <col min="15" max="15" width="28.453125" style="4" customWidth="1"/>
    <col min="16" max="16" width="38.36328125" style="4" customWidth="1"/>
    <col min="17" max="17" width="53.6328125" style="4" customWidth="1"/>
    <col min="18" max="18" width="45.453125" style="206" customWidth="1"/>
    <col min="19" max="16384" width="9.1796875" style="4"/>
  </cols>
  <sheetData>
    <row r="1" spans="1:18" x14ac:dyDescent="0.35">
      <c r="A1" s="372" t="s">
        <v>3</v>
      </c>
      <c r="B1" s="372" t="s">
        <v>0</v>
      </c>
      <c r="C1" s="381" t="s">
        <v>1</v>
      </c>
      <c r="D1" s="370" t="s">
        <v>37</v>
      </c>
      <c r="E1" s="370" t="s">
        <v>38</v>
      </c>
      <c r="F1" s="370" t="s">
        <v>84</v>
      </c>
      <c r="G1" s="370" t="s">
        <v>85</v>
      </c>
      <c r="H1" s="371" t="s">
        <v>486</v>
      </c>
      <c r="I1" s="370" t="s">
        <v>70</v>
      </c>
      <c r="J1" s="373" t="s">
        <v>370</v>
      </c>
      <c r="K1" s="374" t="s">
        <v>2299</v>
      </c>
      <c r="L1" s="374" t="s">
        <v>71</v>
      </c>
      <c r="M1" s="374" t="s">
        <v>72</v>
      </c>
      <c r="N1" s="374" t="s">
        <v>83</v>
      </c>
      <c r="O1" s="374" t="s">
        <v>30</v>
      </c>
      <c r="P1" s="375" t="s">
        <v>2</v>
      </c>
      <c r="Q1" s="374" t="s">
        <v>470</v>
      </c>
      <c r="R1" s="374" t="s">
        <v>200</v>
      </c>
    </row>
    <row r="2" spans="1:18" s="2" customFormat="1" x14ac:dyDescent="0.35">
      <c r="A2" s="358" t="str">
        <f>INDEX('Policy Characteristics'!A:A,MATCH($C2,'Policy Characteristics'!$C:$C,0))</f>
        <v>Transportation</v>
      </c>
      <c r="B2" s="358" t="str">
        <f>INDEX('Policy Characteristics'!B:B,MATCH($C2,'Policy Characteristics'!$C:$C,0))</f>
        <v>Conventional Pollutant Standards</v>
      </c>
      <c r="C2" s="359" t="s">
        <v>2445</v>
      </c>
      <c r="D2" s="2" t="s">
        <v>39</v>
      </c>
      <c r="E2" s="2" t="s">
        <v>2255</v>
      </c>
      <c r="F2" s="2" t="s">
        <v>39</v>
      </c>
      <c r="G2" s="2" t="s">
        <v>2492</v>
      </c>
      <c r="H2" s="200">
        <v>300</v>
      </c>
      <c r="I2" s="53" t="s">
        <v>45</v>
      </c>
      <c r="J2" s="360" t="str">
        <f>INDEX('Policy Characteristics'!D:D,MATCH($C2,'Policy Characteristics'!$C:$C,0))</f>
        <v>Conventional Pollutant Standard</v>
      </c>
      <c r="K2" s="358" t="str">
        <f>INDEX('Policy Characteristics'!E:E,MATCH($C2,'Policy Characteristics'!$C:$C,0))</f>
        <v>trans reduce regulated pollutants</v>
      </c>
      <c r="L2" s="380">
        <f>INDEX('Policy Characteristics'!F:F,MATCH($C2,'Policy Characteristics'!$C:$C,0))</f>
        <v>0</v>
      </c>
      <c r="M2" s="380">
        <f>INDEX('Policy Characteristics'!G:G,MATCH($C2,'Policy Characteristics'!$C:$C,0))</f>
        <v>1</v>
      </c>
      <c r="N2" s="380">
        <f>INDEX('Policy Characteristics'!H:H,MATCH($C2,'Policy Characteristics'!$C:$C,0))</f>
        <v>0.02</v>
      </c>
      <c r="O2" s="358" t="str">
        <f>INDEX('Policy Characteristics'!I:I,MATCH($C2,'Policy Characteristics'!$C:$C,0))</f>
        <v>% reduction in emissions</v>
      </c>
      <c r="P2" s="358"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 s="358" t="str">
        <f>INDEX('Policy Characteristics'!K:K,MATCH($C2,'Policy Characteristics'!$C:$C,0))</f>
        <v>transportation-sector-main.html#conv-pol-stds</v>
      </c>
      <c r="R2" s="358" t="str">
        <f>INDEX('Policy Characteristics'!L:L,MATCH($C2,'Policy Characteristics'!$C:$C,0))</f>
        <v>conventional-pollutant-standards.html</v>
      </c>
    </row>
    <row r="3" spans="1:18" s="2" customFormat="1" x14ac:dyDescent="0.35">
      <c r="A3" s="358" t="str">
        <f>INDEX('Policy Characteristics'!A:A,MATCH($C3,'Policy Characteristics'!$C:$C,0))</f>
        <v>Transportation</v>
      </c>
      <c r="B3" s="358" t="str">
        <f>INDEX('Policy Characteristics'!B:B,MATCH($C3,'Policy Characteristics'!$C:$C,0))</f>
        <v>Conventional Pollutant Standards</v>
      </c>
      <c r="C3" s="360" t="str">
        <f t="shared" ref="C3:C22" si="0">C$2</f>
        <v>Percentage Reduction of Separately Regulated Pollutants</v>
      </c>
      <c r="D3" s="2" t="s">
        <v>39</v>
      </c>
      <c r="E3" s="2" t="s">
        <v>518</v>
      </c>
      <c r="F3" s="2" t="s">
        <v>39</v>
      </c>
      <c r="G3" s="2" t="s">
        <v>518</v>
      </c>
      <c r="H3" s="200">
        <v>301</v>
      </c>
      <c r="I3" s="53" t="s">
        <v>45</v>
      </c>
      <c r="J3" s="360" t="str">
        <f>INDEX('Policy Characteristics'!D:D,MATCH($C3,'Policy Characteristics'!$C:$C,0))</f>
        <v>Conventional Pollutant Standard</v>
      </c>
      <c r="K3" s="358" t="str">
        <f>INDEX('Policy Characteristics'!E:E,MATCH($C3,'Policy Characteristics'!$C:$C,0))</f>
        <v>trans reduce regulated pollutants</v>
      </c>
      <c r="L3" s="380">
        <f>INDEX('Policy Characteristics'!F:F,MATCH($C3,'Policy Characteristics'!$C:$C,0))</f>
        <v>0</v>
      </c>
      <c r="M3" s="380">
        <f>INDEX('Policy Characteristics'!G:G,MATCH($C3,'Policy Characteristics'!$C:$C,0))</f>
        <v>1</v>
      </c>
      <c r="N3" s="380">
        <f>INDEX('Policy Characteristics'!H:H,MATCH($C3,'Policy Characteristics'!$C:$C,0))</f>
        <v>0.02</v>
      </c>
      <c r="O3" s="358" t="str">
        <f>INDEX('Policy Characteristics'!I:I,MATCH($C3,'Policy Characteristics'!$C:$C,0))</f>
        <v>% reduction in emissions</v>
      </c>
      <c r="P3" s="358"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 s="358" t="str">
        <f>INDEX('Policy Characteristics'!K:K,MATCH($C3,'Policy Characteristics'!$C:$C,0))</f>
        <v>transportation-sector-main.html#conv-pol-stds</v>
      </c>
      <c r="R3" s="358" t="str">
        <f>INDEX('Policy Characteristics'!L:L,MATCH($C3,'Policy Characteristics'!$C:$C,0))</f>
        <v>conventional-pollutant-standards.html</v>
      </c>
    </row>
    <row r="4" spans="1:18" s="2" customFormat="1" x14ac:dyDescent="0.35">
      <c r="A4" s="358" t="str">
        <f>INDEX('Policy Characteristics'!A:A,MATCH($C4,'Policy Characteristics'!$C:$C,0))</f>
        <v>Transportation</v>
      </c>
      <c r="B4" s="358" t="str">
        <f>INDEX('Policy Characteristics'!B:B,MATCH($C4,'Policy Characteristics'!$C:$C,0))</f>
        <v>Conventional Pollutant Standards</v>
      </c>
      <c r="C4" s="360" t="str">
        <f t="shared" si="0"/>
        <v>Percentage Reduction of Separately Regulated Pollutants</v>
      </c>
      <c r="D4" s="2" t="s">
        <v>39</v>
      </c>
      <c r="E4" s="2" t="s">
        <v>2258</v>
      </c>
      <c r="F4" s="2" t="s">
        <v>39</v>
      </c>
      <c r="G4" s="2" t="s">
        <v>2258</v>
      </c>
      <c r="H4" s="200">
        <v>302</v>
      </c>
      <c r="I4" s="53" t="s">
        <v>45</v>
      </c>
      <c r="J4" s="360" t="str">
        <f>INDEX('Policy Characteristics'!D:D,MATCH($C4,'Policy Characteristics'!$C:$C,0))</f>
        <v>Conventional Pollutant Standard</v>
      </c>
      <c r="K4" s="358" t="str">
        <f>INDEX('Policy Characteristics'!E:E,MATCH($C4,'Policy Characteristics'!$C:$C,0))</f>
        <v>trans reduce regulated pollutants</v>
      </c>
      <c r="L4" s="380">
        <f>INDEX('Policy Characteristics'!F:F,MATCH($C4,'Policy Characteristics'!$C:$C,0))</f>
        <v>0</v>
      </c>
      <c r="M4" s="380">
        <f>INDEX('Policy Characteristics'!G:G,MATCH($C4,'Policy Characteristics'!$C:$C,0))</f>
        <v>1</v>
      </c>
      <c r="N4" s="380">
        <f>INDEX('Policy Characteristics'!H:H,MATCH($C4,'Policy Characteristics'!$C:$C,0))</f>
        <v>0.02</v>
      </c>
      <c r="O4" s="358" t="str">
        <f>INDEX('Policy Characteristics'!I:I,MATCH($C4,'Policy Characteristics'!$C:$C,0))</f>
        <v>% reduction in emissions</v>
      </c>
      <c r="P4" s="358"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 s="358" t="str">
        <f>INDEX('Policy Characteristics'!K:K,MATCH($C4,'Policy Characteristics'!$C:$C,0))</f>
        <v>transportation-sector-main.html#conv-pol-stds</v>
      </c>
      <c r="R4" s="358" t="str">
        <f>INDEX('Policy Characteristics'!L:L,MATCH($C4,'Policy Characteristics'!$C:$C,0))</f>
        <v>conventional-pollutant-standards.html</v>
      </c>
    </row>
    <row r="5" spans="1:18" s="2" customFormat="1" x14ac:dyDescent="0.35">
      <c r="A5" s="358" t="str">
        <f>INDEX('Policy Characteristics'!A:A,MATCH($C5,'Policy Characteristics'!$C:$C,0))</f>
        <v>Transportation</v>
      </c>
      <c r="B5" s="358" t="str">
        <f>INDEX('Policy Characteristics'!B:B,MATCH($C5,'Policy Characteristics'!$C:$C,0))</f>
        <v>Conventional Pollutant Standards</v>
      </c>
      <c r="C5" s="360" t="str">
        <f t="shared" si="0"/>
        <v>Percentage Reduction of Separately Regulated Pollutants</v>
      </c>
      <c r="D5" s="2" t="s">
        <v>39</v>
      </c>
      <c r="E5" s="2" t="s">
        <v>2260</v>
      </c>
      <c r="F5" s="2" t="s">
        <v>39</v>
      </c>
      <c r="G5" s="2" t="s">
        <v>2260</v>
      </c>
      <c r="H5" s="200">
        <v>303</v>
      </c>
      <c r="I5" s="53" t="s">
        <v>45</v>
      </c>
      <c r="J5" s="360" t="str">
        <f>INDEX('Policy Characteristics'!D:D,MATCH($C5,'Policy Characteristics'!$C:$C,0))</f>
        <v>Conventional Pollutant Standard</v>
      </c>
      <c r="K5" s="358" t="str">
        <f>INDEX('Policy Characteristics'!E:E,MATCH($C5,'Policy Characteristics'!$C:$C,0))</f>
        <v>trans reduce regulated pollutants</v>
      </c>
      <c r="L5" s="380">
        <f>INDEX('Policy Characteristics'!F:F,MATCH($C5,'Policy Characteristics'!$C:$C,0))</f>
        <v>0</v>
      </c>
      <c r="M5" s="380">
        <f>INDEX('Policy Characteristics'!G:G,MATCH($C5,'Policy Characteristics'!$C:$C,0))</f>
        <v>1</v>
      </c>
      <c r="N5" s="380">
        <f>INDEX('Policy Characteristics'!H:H,MATCH($C5,'Policy Characteristics'!$C:$C,0))</f>
        <v>0.02</v>
      </c>
      <c r="O5" s="358" t="str">
        <f>INDEX('Policy Characteristics'!I:I,MATCH($C5,'Policy Characteristics'!$C:$C,0))</f>
        <v>% reduction in emissions</v>
      </c>
      <c r="P5" s="358"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 s="358" t="str">
        <f>INDEX('Policy Characteristics'!K:K,MATCH($C5,'Policy Characteristics'!$C:$C,0))</f>
        <v>transportation-sector-main.html#conv-pol-stds</v>
      </c>
      <c r="R5" s="358" t="str">
        <f>INDEX('Policy Characteristics'!L:L,MATCH($C5,'Policy Characteristics'!$C:$C,0))</f>
        <v>conventional-pollutant-standards.html</v>
      </c>
    </row>
    <row r="6" spans="1:18" s="2" customFormat="1" x14ac:dyDescent="0.35">
      <c r="A6" s="358" t="str">
        <f>INDEX('Policy Characteristics'!A:A,MATCH($C6,'Policy Characteristics'!$C:$C,0))</f>
        <v>Transportation</v>
      </c>
      <c r="B6" s="358" t="str">
        <f>INDEX('Policy Characteristics'!B:B,MATCH($C6,'Policy Characteristics'!$C:$C,0))</f>
        <v>Conventional Pollutant Standards</v>
      </c>
      <c r="C6" s="360" t="str">
        <f t="shared" si="0"/>
        <v>Percentage Reduction of Separately Regulated Pollutants</v>
      </c>
      <c r="D6" s="2" t="s">
        <v>39</v>
      </c>
      <c r="E6" s="2" t="s">
        <v>2262</v>
      </c>
      <c r="F6" s="2" t="s">
        <v>39</v>
      </c>
      <c r="G6" s="2" t="s">
        <v>2368</v>
      </c>
      <c r="H6" s="200">
        <v>304</v>
      </c>
      <c r="I6" s="53" t="s">
        <v>45</v>
      </c>
      <c r="J6" s="360" t="str">
        <f>INDEX('Policy Characteristics'!D:D,MATCH($C6,'Policy Characteristics'!$C:$C,0))</f>
        <v>Conventional Pollutant Standard</v>
      </c>
      <c r="K6" s="358" t="str">
        <f>INDEX('Policy Characteristics'!E:E,MATCH($C6,'Policy Characteristics'!$C:$C,0))</f>
        <v>trans reduce regulated pollutants</v>
      </c>
      <c r="L6" s="380">
        <f>INDEX('Policy Characteristics'!F:F,MATCH($C6,'Policy Characteristics'!$C:$C,0))</f>
        <v>0</v>
      </c>
      <c r="M6" s="380">
        <f>INDEX('Policy Characteristics'!G:G,MATCH($C6,'Policy Characteristics'!$C:$C,0))</f>
        <v>1</v>
      </c>
      <c r="N6" s="380">
        <f>INDEX('Policy Characteristics'!H:H,MATCH($C6,'Policy Characteristics'!$C:$C,0))</f>
        <v>0.02</v>
      </c>
      <c r="O6" s="358" t="str">
        <f>INDEX('Policy Characteristics'!I:I,MATCH($C6,'Policy Characteristics'!$C:$C,0))</f>
        <v>% reduction in emissions</v>
      </c>
      <c r="P6" s="358"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 s="358" t="str">
        <f>INDEX('Policy Characteristics'!K:K,MATCH($C6,'Policy Characteristics'!$C:$C,0))</f>
        <v>transportation-sector-main.html#conv-pol-stds</v>
      </c>
      <c r="R6" s="358" t="str">
        <f>INDEX('Policy Characteristics'!L:L,MATCH($C6,'Policy Characteristics'!$C:$C,0))</f>
        <v>conventional-pollutant-standards.html</v>
      </c>
    </row>
    <row r="7" spans="1:18" s="2" customFormat="1" x14ac:dyDescent="0.35">
      <c r="A7" s="358" t="str">
        <f>INDEX('Policy Characteristics'!A:A,MATCH($C7,'Policy Characteristics'!$C:$C,0))</f>
        <v>Transportation</v>
      </c>
      <c r="B7" s="358" t="str">
        <f>INDEX('Policy Characteristics'!B:B,MATCH($C7,'Policy Characteristics'!$C:$C,0))</f>
        <v>Conventional Pollutant Standards</v>
      </c>
      <c r="C7" s="360" t="str">
        <f t="shared" si="0"/>
        <v>Percentage Reduction of Separately Regulated Pollutants</v>
      </c>
      <c r="D7" s="2" t="s">
        <v>39</v>
      </c>
      <c r="E7" s="2" t="s">
        <v>2263</v>
      </c>
      <c r="F7" s="2" t="s">
        <v>39</v>
      </c>
      <c r="G7" s="2" t="s">
        <v>2263</v>
      </c>
      <c r="H7" s="200">
        <v>305</v>
      </c>
      <c r="I7" s="53" t="s">
        <v>45</v>
      </c>
      <c r="J7" s="360" t="str">
        <f>INDEX('Policy Characteristics'!D:D,MATCH($C7,'Policy Characteristics'!$C:$C,0))</f>
        <v>Conventional Pollutant Standard</v>
      </c>
      <c r="K7" s="358" t="str">
        <f>INDEX('Policy Characteristics'!E:E,MATCH($C7,'Policy Characteristics'!$C:$C,0))</f>
        <v>trans reduce regulated pollutants</v>
      </c>
      <c r="L7" s="380">
        <f>INDEX('Policy Characteristics'!F:F,MATCH($C7,'Policy Characteristics'!$C:$C,0))</f>
        <v>0</v>
      </c>
      <c r="M7" s="380">
        <f>INDEX('Policy Characteristics'!G:G,MATCH($C7,'Policy Characteristics'!$C:$C,0))</f>
        <v>1</v>
      </c>
      <c r="N7" s="380">
        <f>INDEX('Policy Characteristics'!H:H,MATCH($C7,'Policy Characteristics'!$C:$C,0))</f>
        <v>0.02</v>
      </c>
      <c r="O7" s="358" t="str">
        <f>INDEX('Policy Characteristics'!I:I,MATCH($C7,'Policy Characteristics'!$C:$C,0))</f>
        <v>% reduction in emissions</v>
      </c>
      <c r="P7" s="358"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7" s="358" t="str">
        <f>INDEX('Policy Characteristics'!K:K,MATCH($C7,'Policy Characteristics'!$C:$C,0))</f>
        <v>transportation-sector-main.html#conv-pol-stds</v>
      </c>
      <c r="R7" s="358" t="str">
        <f>INDEX('Policy Characteristics'!L:L,MATCH($C7,'Policy Characteristics'!$C:$C,0))</f>
        <v>conventional-pollutant-standards.html</v>
      </c>
    </row>
    <row r="8" spans="1:18" s="2" customFormat="1" x14ac:dyDescent="0.35">
      <c r="A8" s="358" t="str">
        <f>IF(ISBLANK(INDEX('Policy Characteristics'!A:A,MATCH($C8,'Policy Characteristics'!$C:$C,0))),"",INDEX('Policy Characteristics'!A:A,MATCH($C8,'Policy Characteristics'!$C:$C,0)))</f>
        <v>Transportation</v>
      </c>
      <c r="B8" s="358" t="str">
        <f>IF(ISBLANK(INDEX('Policy Characteristics'!B:B,MATCH($C8,'Policy Characteristics'!$C:$C,0))),"",INDEX('Policy Characteristics'!B:B,MATCH($C8,'Policy Characteristics'!$C:$C,0)))</f>
        <v>Conventional Pollutant Standards</v>
      </c>
      <c r="C8" s="360" t="str">
        <f t="shared" si="0"/>
        <v>Percentage Reduction of Separately Regulated Pollutants</v>
      </c>
      <c r="D8" s="2" t="s">
        <v>39</v>
      </c>
      <c r="E8" s="2" t="s">
        <v>2265</v>
      </c>
      <c r="F8" s="2" t="s">
        <v>39</v>
      </c>
      <c r="G8" s="2" t="s">
        <v>2265</v>
      </c>
      <c r="H8" s="200">
        <v>306</v>
      </c>
      <c r="I8" s="53" t="s">
        <v>45</v>
      </c>
      <c r="J8" s="360" t="str">
        <f>INDEX('Policy Characteristics'!D:D,MATCH($C8,'Policy Characteristics'!$C:$C,0))</f>
        <v>Conventional Pollutant Standard</v>
      </c>
      <c r="K8" s="358" t="str">
        <f>INDEX('Policy Characteristics'!E:E,MATCH($C8,'Policy Characteristics'!$C:$C,0))</f>
        <v>trans reduce regulated pollutants</v>
      </c>
      <c r="L8" s="380">
        <f>INDEX('Policy Characteristics'!F:F,MATCH($C8,'Policy Characteristics'!$C:$C,0))</f>
        <v>0</v>
      </c>
      <c r="M8" s="380">
        <f>INDEX('Policy Characteristics'!G:G,MATCH($C8,'Policy Characteristics'!$C:$C,0))</f>
        <v>1</v>
      </c>
      <c r="N8" s="380">
        <f>INDEX('Policy Characteristics'!H:H,MATCH($C8,'Policy Characteristics'!$C:$C,0))</f>
        <v>0.02</v>
      </c>
      <c r="O8" s="358" t="str">
        <f>INDEX('Policy Characteristics'!I:I,MATCH($C8,'Policy Characteristics'!$C:$C,0))</f>
        <v>% reduction in emissions</v>
      </c>
      <c r="P8" s="358"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8" s="358" t="str">
        <f>INDEX('Policy Characteristics'!K:K,MATCH($C8,'Policy Characteristics'!$C:$C,0))</f>
        <v>transportation-sector-main.html#conv-pol-stds</v>
      </c>
      <c r="R8" s="358" t="str">
        <f>INDEX('Policy Characteristics'!L:L,MATCH($C8,'Policy Characteristics'!$C:$C,0))</f>
        <v>conventional-pollutant-standards.html</v>
      </c>
    </row>
    <row r="9" spans="1:18" s="2" customFormat="1" x14ac:dyDescent="0.35">
      <c r="A9" s="358" t="str">
        <f>IF(ISBLANK(INDEX('Policy Characteristics'!A:A,MATCH($C9,'Policy Characteristics'!$C:$C,0))),"",INDEX('Policy Characteristics'!A:A,MATCH($C9,'Policy Characteristics'!$C:$C,0)))</f>
        <v>Transportation</v>
      </c>
      <c r="B9" s="358" t="str">
        <f>IF(ISBLANK(INDEX('Policy Characteristics'!B:B,MATCH($C9,'Policy Characteristics'!$C:$C,0))),"",INDEX('Policy Characteristics'!B:B,MATCH($C9,'Policy Characteristics'!$C:$C,0)))</f>
        <v>Conventional Pollutant Standards</v>
      </c>
      <c r="C9" s="360" t="str">
        <f t="shared" si="0"/>
        <v>Percentage Reduction of Separately Regulated Pollutants</v>
      </c>
      <c r="D9" s="2" t="s">
        <v>39</v>
      </c>
      <c r="E9" s="2" t="s">
        <v>2267</v>
      </c>
      <c r="F9" s="2" t="s">
        <v>39</v>
      </c>
      <c r="G9" s="2" t="s">
        <v>2267</v>
      </c>
      <c r="H9" s="200">
        <v>307</v>
      </c>
      <c r="I9" s="53" t="s">
        <v>45</v>
      </c>
      <c r="J9" s="360" t="str">
        <f>INDEX('Policy Characteristics'!D:D,MATCH($C9,'Policy Characteristics'!$C:$C,0))</f>
        <v>Conventional Pollutant Standard</v>
      </c>
      <c r="K9" s="358" t="str">
        <f>INDEX('Policy Characteristics'!E:E,MATCH($C9,'Policy Characteristics'!$C:$C,0))</f>
        <v>trans reduce regulated pollutants</v>
      </c>
      <c r="L9" s="380">
        <f>INDEX('Policy Characteristics'!F:F,MATCH($C9,'Policy Characteristics'!$C:$C,0))</f>
        <v>0</v>
      </c>
      <c r="M9" s="380">
        <f>INDEX('Policy Characteristics'!G:G,MATCH($C9,'Policy Characteristics'!$C:$C,0))</f>
        <v>1</v>
      </c>
      <c r="N9" s="380">
        <f>INDEX('Policy Characteristics'!H:H,MATCH($C9,'Policy Characteristics'!$C:$C,0))</f>
        <v>0.02</v>
      </c>
      <c r="O9" s="358" t="str">
        <f>INDEX('Policy Characteristics'!I:I,MATCH($C9,'Policy Characteristics'!$C:$C,0))</f>
        <v>% reduction in emissions</v>
      </c>
      <c r="P9" s="358"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9" s="358" t="str">
        <f>INDEX('Policy Characteristics'!K:K,MATCH($C9,'Policy Characteristics'!$C:$C,0))</f>
        <v>transportation-sector-main.html#conv-pol-stds</v>
      </c>
      <c r="R9" s="358" t="str">
        <f>INDEX('Policy Characteristics'!L:L,MATCH($C9,'Policy Characteristics'!$C:$C,0))</f>
        <v>conventional-pollutant-standards.html</v>
      </c>
    </row>
    <row r="10" spans="1:18" s="2" customFormat="1" x14ac:dyDescent="0.35">
      <c r="A10" s="358" t="str">
        <f>IF(ISBLANK(INDEX('Policy Characteristics'!A:A,MATCH($C10,'Policy Characteristics'!$C:$C,0))),"",INDEX('Policy Characteristics'!A:A,MATCH($C10,'Policy Characteristics'!$C:$C,0)))</f>
        <v>Transportation</v>
      </c>
      <c r="B10" s="358" t="str">
        <f>IF(ISBLANK(INDEX('Policy Characteristics'!B:B,MATCH($C10,'Policy Characteristics'!$C:$C,0))),"",INDEX('Policy Characteristics'!B:B,MATCH($C10,'Policy Characteristics'!$C:$C,0)))</f>
        <v>Conventional Pollutant Standards</v>
      </c>
      <c r="C10" s="360" t="str">
        <f t="shared" si="0"/>
        <v>Percentage Reduction of Separately Regulated Pollutants</v>
      </c>
      <c r="D10" s="2" t="s">
        <v>39</v>
      </c>
      <c r="E10" s="2" t="s">
        <v>2269</v>
      </c>
      <c r="F10" s="2" t="s">
        <v>39</v>
      </c>
      <c r="G10" s="2" t="s">
        <v>2269</v>
      </c>
      <c r="H10" s="200">
        <v>308</v>
      </c>
      <c r="I10" s="9" t="s">
        <v>46</v>
      </c>
      <c r="J10" s="360" t="str">
        <f>INDEX('Policy Characteristics'!D:D,MATCH($C10,'Policy Characteristics'!$C:$C,0))</f>
        <v>Conventional Pollutant Standard</v>
      </c>
      <c r="K10" s="358" t="str">
        <f>INDEX('Policy Characteristics'!E:E,MATCH($C10,'Policy Characteristics'!$C:$C,0))</f>
        <v>trans reduce regulated pollutants</v>
      </c>
      <c r="L10" s="380">
        <f>INDEX('Policy Characteristics'!F:F,MATCH($C10,'Policy Characteristics'!$C:$C,0))</f>
        <v>0</v>
      </c>
      <c r="M10" s="380">
        <f>INDEX('Policy Characteristics'!G:G,MATCH($C10,'Policy Characteristics'!$C:$C,0))</f>
        <v>1</v>
      </c>
      <c r="N10" s="380">
        <f>INDEX('Policy Characteristics'!H:H,MATCH($C10,'Policy Characteristics'!$C:$C,0))</f>
        <v>0.02</v>
      </c>
      <c r="O10" s="358" t="str">
        <f>INDEX('Policy Characteristics'!I:I,MATCH($C10,'Policy Characteristics'!$C:$C,0))</f>
        <v>% reduction in emissions</v>
      </c>
      <c r="P10" s="358"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0" s="358" t="str">
        <f>INDEX('Policy Characteristics'!K:K,MATCH($C10,'Policy Characteristics'!$C:$C,0))</f>
        <v>transportation-sector-main.html#conv-pol-stds</v>
      </c>
      <c r="R10" s="358" t="str">
        <f>INDEX('Policy Characteristics'!L:L,MATCH($C10,'Policy Characteristics'!$C:$C,0))</f>
        <v>conventional-pollutant-standards.html</v>
      </c>
    </row>
    <row r="11" spans="1:18" s="2" customFormat="1" x14ac:dyDescent="0.35">
      <c r="A11" s="358" t="str">
        <f>IF(ISBLANK(INDEX('Policy Characteristics'!A:A,MATCH($C11,'Policy Characteristics'!$C:$C,0))),"",INDEX('Policy Characteristics'!A:A,MATCH($C11,'Policy Characteristics'!$C:$C,0)))</f>
        <v>Transportation</v>
      </c>
      <c r="B11" s="358" t="str">
        <f>IF(ISBLANK(INDEX('Policy Characteristics'!B:B,MATCH($C11,'Policy Characteristics'!$C:$C,0))),"",INDEX('Policy Characteristics'!B:B,MATCH($C11,'Policy Characteristics'!$C:$C,0)))</f>
        <v>Conventional Pollutant Standards</v>
      </c>
      <c r="C11" s="360" t="str">
        <f t="shared" si="0"/>
        <v>Percentage Reduction of Separately Regulated Pollutants</v>
      </c>
      <c r="D11" s="2" t="s">
        <v>39</v>
      </c>
      <c r="E11" s="2" t="s">
        <v>2271</v>
      </c>
      <c r="F11" s="2" t="s">
        <v>39</v>
      </c>
      <c r="G11" s="2" t="s">
        <v>2271</v>
      </c>
      <c r="H11" s="200">
        <v>309</v>
      </c>
      <c r="I11" s="9" t="s">
        <v>46</v>
      </c>
      <c r="J11" s="360" t="str">
        <f>INDEX('Policy Characteristics'!D:D,MATCH($C11,'Policy Characteristics'!$C:$C,0))</f>
        <v>Conventional Pollutant Standard</v>
      </c>
      <c r="K11" s="358" t="str">
        <f>INDEX('Policy Characteristics'!E:E,MATCH($C11,'Policy Characteristics'!$C:$C,0))</f>
        <v>trans reduce regulated pollutants</v>
      </c>
      <c r="L11" s="380">
        <f>INDEX('Policy Characteristics'!F:F,MATCH($C11,'Policy Characteristics'!$C:$C,0))</f>
        <v>0</v>
      </c>
      <c r="M11" s="380">
        <f>INDEX('Policy Characteristics'!G:G,MATCH($C11,'Policy Characteristics'!$C:$C,0))</f>
        <v>1</v>
      </c>
      <c r="N11" s="380">
        <f>INDEX('Policy Characteristics'!H:H,MATCH($C11,'Policy Characteristics'!$C:$C,0))</f>
        <v>0.02</v>
      </c>
      <c r="O11" s="358" t="str">
        <f>INDEX('Policy Characteristics'!I:I,MATCH($C11,'Policy Characteristics'!$C:$C,0))</f>
        <v>% reduction in emissions</v>
      </c>
      <c r="P11" s="358"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1" s="358" t="str">
        <f>INDEX('Policy Characteristics'!K:K,MATCH($C11,'Policy Characteristics'!$C:$C,0))</f>
        <v>transportation-sector-main.html#conv-pol-stds</v>
      </c>
      <c r="R11" s="358" t="str">
        <f>INDEX('Policy Characteristics'!L:L,MATCH($C11,'Policy Characteristics'!$C:$C,0))</f>
        <v>conventional-pollutant-standards.html</v>
      </c>
    </row>
    <row r="12" spans="1:18" s="2" customFormat="1" x14ac:dyDescent="0.35">
      <c r="A12" s="358" t="str">
        <f>IF(ISBLANK(INDEX('Policy Characteristics'!A:A,MATCH($C12,'Policy Characteristics'!$C:$C,0))),"",INDEX('Policy Characteristics'!A:A,MATCH($C12,'Policy Characteristics'!$C:$C,0)))</f>
        <v>Transportation</v>
      </c>
      <c r="B12" s="358" t="str">
        <f>IF(ISBLANK(INDEX('Policy Characteristics'!B:B,MATCH($C12,'Policy Characteristics'!$C:$C,0))),"",INDEX('Policy Characteristics'!B:B,MATCH($C12,'Policy Characteristics'!$C:$C,0)))</f>
        <v>Conventional Pollutant Standards</v>
      </c>
      <c r="C12" s="360" t="str">
        <f t="shared" si="0"/>
        <v>Percentage Reduction of Separately Regulated Pollutants</v>
      </c>
      <c r="D12" s="197" t="s">
        <v>40</v>
      </c>
      <c r="E12" s="2" t="s">
        <v>2255</v>
      </c>
      <c r="F12" s="197" t="s">
        <v>40</v>
      </c>
      <c r="G12" s="2" t="s">
        <v>2492</v>
      </c>
      <c r="H12" s="200">
        <v>310</v>
      </c>
      <c r="I12" s="53" t="s">
        <v>45</v>
      </c>
      <c r="J12" s="360" t="str">
        <f>INDEX('Policy Characteristics'!D:D,MATCH($C12,'Policy Characteristics'!$C:$C,0))</f>
        <v>Conventional Pollutant Standard</v>
      </c>
      <c r="K12" s="358" t="str">
        <f>INDEX('Policy Characteristics'!E:E,MATCH($C12,'Policy Characteristics'!$C:$C,0))</f>
        <v>trans reduce regulated pollutants</v>
      </c>
      <c r="L12" s="380">
        <f>INDEX('Policy Characteristics'!F:F,MATCH($C12,'Policy Characteristics'!$C:$C,0))</f>
        <v>0</v>
      </c>
      <c r="M12" s="380">
        <f>INDEX('Policy Characteristics'!G:G,MATCH($C12,'Policy Characteristics'!$C:$C,0))</f>
        <v>1</v>
      </c>
      <c r="N12" s="380">
        <f>INDEX('Policy Characteristics'!H:H,MATCH($C12,'Policy Characteristics'!$C:$C,0))</f>
        <v>0.02</v>
      </c>
      <c r="O12" s="358" t="str">
        <f>INDEX('Policy Characteristics'!I:I,MATCH($C12,'Policy Characteristics'!$C:$C,0))</f>
        <v>% reduction in emissions</v>
      </c>
      <c r="P12" s="358"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2" s="358" t="str">
        <f>INDEX('Policy Characteristics'!K:K,MATCH($C12,'Policy Characteristics'!$C:$C,0))</f>
        <v>transportation-sector-main.html#conv-pol-stds</v>
      </c>
      <c r="R12" s="358" t="str">
        <f>INDEX('Policy Characteristics'!L:L,MATCH($C12,'Policy Characteristics'!$C:$C,0))</f>
        <v>conventional-pollutant-standards.html</v>
      </c>
    </row>
    <row r="13" spans="1:18" s="2" customFormat="1" x14ac:dyDescent="0.35">
      <c r="A13" s="358" t="str">
        <f>IF(ISBLANK(INDEX('Policy Characteristics'!A:A,MATCH($C13,'Policy Characteristics'!$C:$C,0))),"",INDEX('Policy Characteristics'!A:A,MATCH($C13,'Policy Characteristics'!$C:$C,0)))</f>
        <v>Transportation</v>
      </c>
      <c r="B13" s="358" t="str">
        <f>IF(ISBLANK(INDEX('Policy Characteristics'!B:B,MATCH($C13,'Policy Characteristics'!$C:$C,0))),"",INDEX('Policy Characteristics'!B:B,MATCH($C13,'Policy Characteristics'!$C:$C,0)))</f>
        <v>Conventional Pollutant Standards</v>
      </c>
      <c r="C13" s="360" t="str">
        <f t="shared" si="0"/>
        <v>Percentage Reduction of Separately Regulated Pollutants</v>
      </c>
      <c r="D13" s="197" t="s">
        <v>40</v>
      </c>
      <c r="E13" s="2" t="s">
        <v>518</v>
      </c>
      <c r="F13" s="197" t="s">
        <v>40</v>
      </c>
      <c r="G13" s="2" t="s">
        <v>518</v>
      </c>
      <c r="H13" s="200">
        <v>311</v>
      </c>
      <c r="I13" s="53" t="s">
        <v>45</v>
      </c>
      <c r="J13" s="360" t="str">
        <f>INDEX('Policy Characteristics'!D:D,MATCH($C13,'Policy Characteristics'!$C:$C,0))</f>
        <v>Conventional Pollutant Standard</v>
      </c>
      <c r="K13" s="358" t="str">
        <f>INDEX('Policy Characteristics'!E:E,MATCH($C13,'Policy Characteristics'!$C:$C,0))</f>
        <v>trans reduce regulated pollutants</v>
      </c>
      <c r="L13" s="380">
        <f>INDEX('Policy Characteristics'!F:F,MATCH($C13,'Policy Characteristics'!$C:$C,0))</f>
        <v>0</v>
      </c>
      <c r="M13" s="380">
        <f>INDEX('Policy Characteristics'!G:G,MATCH($C13,'Policy Characteristics'!$C:$C,0))</f>
        <v>1</v>
      </c>
      <c r="N13" s="380">
        <f>INDEX('Policy Characteristics'!H:H,MATCH($C13,'Policy Characteristics'!$C:$C,0))</f>
        <v>0.02</v>
      </c>
      <c r="O13" s="358" t="str">
        <f>INDEX('Policy Characteristics'!I:I,MATCH($C13,'Policy Characteristics'!$C:$C,0))</f>
        <v>% reduction in emissions</v>
      </c>
      <c r="P13" s="358"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3" s="358" t="str">
        <f>INDEX('Policy Characteristics'!K:K,MATCH($C13,'Policy Characteristics'!$C:$C,0))</f>
        <v>transportation-sector-main.html#conv-pol-stds</v>
      </c>
      <c r="R13" s="358" t="str">
        <f>INDEX('Policy Characteristics'!L:L,MATCH($C13,'Policy Characteristics'!$C:$C,0))</f>
        <v>conventional-pollutant-standards.html</v>
      </c>
    </row>
    <row r="14" spans="1:18" s="2" customFormat="1" x14ac:dyDescent="0.35">
      <c r="A14" s="358" t="str">
        <f>IF(ISBLANK(INDEX('Policy Characteristics'!A:A,MATCH($C14,'Policy Characteristics'!$C:$C,0))),"",INDEX('Policy Characteristics'!A:A,MATCH($C14,'Policy Characteristics'!$C:$C,0)))</f>
        <v>Transportation</v>
      </c>
      <c r="B14" s="358" t="str">
        <f>IF(ISBLANK(INDEX('Policy Characteristics'!B:B,MATCH($C14,'Policy Characteristics'!$C:$C,0))),"",INDEX('Policy Characteristics'!B:B,MATCH($C14,'Policy Characteristics'!$C:$C,0)))</f>
        <v>Conventional Pollutant Standards</v>
      </c>
      <c r="C14" s="360" t="str">
        <f t="shared" si="0"/>
        <v>Percentage Reduction of Separately Regulated Pollutants</v>
      </c>
      <c r="D14" s="197" t="s">
        <v>40</v>
      </c>
      <c r="E14" s="2" t="s">
        <v>2258</v>
      </c>
      <c r="F14" s="197" t="s">
        <v>40</v>
      </c>
      <c r="G14" s="2" t="s">
        <v>2258</v>
      </c>
      <c r="H14" s="200">
        <v>312</v>
      </c>
      <c r="I14" s="53" t="s">
        <v>45</v>
      </c>
      <c r="J14" s="360" t="str">
        <f>IF(ISBLANK(INDEX('Policy Characteristics'!D:D,MATCH($C14,'Policy Characteristics'!$C:$C,0))),"",INDEX('Policy Characteristics'!D:D,MATCH($C14,'Policy Characteristics'!$C:$C,0)))</f>
        <v>Conventional Pollutant Standard</v>
      </c>
      <c r="K14" s="358" t="str">
        <f>IF(ISBLANK(INDEX('Policy Characteristics'!E:E,MATCH($C14,'Policy Characteristics'!$C:$C,0))),"",INDEX('Policy Characteristics'!E:E,MATCH($C14,'Policy Characteristics'!$C:$C,0)))</f>
        <v>trans reduce regulated pollutants</v>
      </c>
      <c r="L14" s="380">
        <f>IF(ISBLANK(INDEX('Policy Characteristics'!F:F,MATCH($C14,'Policy Characteristics'!$C:$C,0))),"",INDEX('Policy Characteristics'!F:F,MATCH($C14,'Policy Characteristics'!$C:$C,0)))</f>
        <v>0</v>
      </c>
      <c r="M14" s="380">
        <f>IF(ISBLANK(INDEX('Policy Characteristics'!G:G,MATCH($C14,'Policy Characteristics'!$C:$C,0))),"",INDEX('Policy Characteristics'!G:G,MATCH($C14,'Policy Characteristics'!$C:$C,0)))</f>
        <v>1</v>
      </c>
      <c r="N14" s="380">
        <f>IF(ISBLANK(INDEX('Policy Characteristics'!H:H,MATCH($C14,'Policy Characteristics'!$C:$C,0))),"",INDEX('Policy Characteristics'!H:H,MATCH($C14,'Policy Characteristics'!$C:$C,0)))</f>
        <v>0.02</v>
      </c>
      <c r="O14" s="358" t="str">
        <f>IF(ISBLANK(INDEX('Policy Characteristics'!I:I,MATCH($C14,'Policy Characteristics'!$C:$C,0))),"",INDEX('Policy Characteristics'!I:I,MATCH($C14,'Policy Characteristics'!$C:$C,0)))</f>
        <v>% reduction in emissions</v>
      </c>
      <c r="P14" s="358"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4" s="358" t="str">
        <f>IF(ISBLANK(INDEX('Policy Characteristics'!K:K,MATCH($C14,'Policy Characteristics'!$C:$C,0))),"",INDEX('Policy Characteristics'!K:K,MATCH($C14,'Policy Characteristics'!$C:$C,0)))</f>
        <v>transportation-sector-main.html#conv-pol-stds</v>
      </c>
      <c r="R14" s="358" t="str">
        <f>IF(ISBLANK(INDEX('Policy Characteristics'!L:L,MATCH($C14,'Policy Characteristics'!$C:$C,0))),"",INDEX('Policy Characteristics'!L:L,MATCH($C14,'Policy Characteristics'!$C:$C,0)))</f>
        <v>conventional-pollutant-standards.html</v>
      </c>
    </row>
    <row r="15" spans="1:18" s="2" customFormat="1" x14ac:dyDescent="0.35">
      <c r="A15" s="358" t="str">
        <f>IF(ISBLANK(INDEX('Policy Characteristics'!A:A,MATCH($C15,'Policy Characteristics'!$C:$C,0))),"",INDEX('Policy Characteristics'!A:A,MATCH($C15,'Policy Characteristics'!$C:$C,0)))</f>
        <v>Transportation</v>
      </c>
      <c r="B15" s="358" t="str">
        <f>IF(ISBLANK(INDEX('Policy Characteristics'!B:B,MATCH($C15,'Policy Characteristics'!$C:$C,0))),"",INDEX('Policy Characteristics'!B:B,MATCH($C15,'Policy Characteristics'!$C:$C,0)))</f>
        <v>Conventional Pollutant Standards</v>
      </c>
      <c r="C15" s="360" t="str">
        <f t="shared" si="0"/>
        <v>Percentage Reduction of Separately Regulated Pollutants</v>
      </c>
      <c r="D15" s="197" t="s">
        <v>40</v>
      </c>
      <c r="E15" s="2" t="s">
        <v>2260</v>
      </c>
      <c r="F15" s="197" t="s">
        <v>40</v>
      </c>
      <c r="G15" s="2" t="s">
        <v>2260</v>
      </c>
      <c r="H15" s="200">
        <v>313</v>
      </c>
      <c r="I15" s="53" t="s">
        <v>45</v>
      </c>
      <c r="J15" s="360" t="str">
        <f>IF(ISBLANK(INDEX('Policy Characteristics'!D:D,MATCH($C15,'Policy Characteristics'!$C:$C,0))),"",INDEX('Policy Characteristics'!D:D,MATCH($C15,'Policy Characteristics'!$C:$C,0)))</f>
        <v>Conventional Pollutant Standard</v>
      </c>
      <c r="K15" s="358" t="str">
        <f>IF(ISBLANK(INDEX('Policy Characteristics'!E:E,MATCH($C15,'Policy Characteristics'!$C:$C,0))),"",INDEX('Policy Characteristics'!E:E,MATCH($C15,'Policy Characteristics'!$C:$C,0)))</f>
        <v>trans reduce regulated pollutants</v>
      </c>
      <c r="L15" s="380">
        <f>IF(ISBLANK(INDEX('Policy Characteristics'!F:F,MATCH($C15,'Policy Characteristics'!$C:$C,0))),"",INDEX('Policy Characteristics'!F:F,MATCH($C15,'Policy Characteristics'!$C:$C,0)))</f>
        <v>0</v>
      </c>
      <c r="M15" s="380">
        <f>IF(ISBLANK(INDEX('Policy Characteristics'!G:G,MATCH($C15,'Policy Characteristics'!$C:$C,0))),"",INDEX('Policy Characteristics'!G:G,MATCH($C15,'Policy Characteristics'!$C:$C,0)))</f>
        <v>1</v>
      </c>
      <c r="N15" s="380">
        <f>IF(ISBLANK(INDEX('Policy Characteristics'!H:H,MATCH($C15,'Policy Characteristics'!$C:$C,0))),"",INDEX('Policy Characteristics'!H:H,MATCH($C15,'Policy Characteristics'!$C:$C,0)))</f>
        <v>0.02</v>
      </c>
      <c r="O15" s="358" t="str">
        <f>IF(ISBLANK(INDEX('Policy Characteristics'!I:I,MATCH($C15,'Policy Characteristics'!$C:$C,0))),"",INDEX('Policy Characteristics'!I:I,MATCH($C15,'Policy Characteristics'!$C:$C,0)))</f>
        <v>% reduction in emissions</v>
      </c>
      <c r="P15" s="358"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5" s="358" t="str">
        <f>IF(ISBLANK(INDEX('Policy Characteristics'!K:K,MATCH($C15,'Policy Characteristics'!$C:$C,0))),"",INDEX('Policy Characteristics'!K:K,MATCH($C15,'Policy Characteristics'!$C:$C,0)))</f>
        <v>transportation-sector-main.html#conv-pol-stds</v>
      </c>
      <c r="R15" s="358" t="str">
        <f>IF(ISBLANK(INDEX('Policy Characteristics'!L:L,MATCH($C15,'Policy Characteristics'!$C:$C,0))),"",INDEX('Policy Characteristics'!L:L,MATCH($C15,'Policy Characteristics'!$C:$C,0)))</f>
        <v>conventional-pollutant-standards.html</v>
      </c>
    </row>
    <row r="16" spans="1:18" s="2" customFormat="1" x14ac:dyDescent="0.35">
      <c r="A16" s="358" t="str">
        <f>IF(ISBLANK(INDEX('Policy Characteristics'!A:A,MATCH($C16,'Policy Characteristics'!$C:$C,0))),"",INDEX('Policy Characteristics'!A:A,MATCH($C16,'Policy Characteristics'!$C:$C,0)))</f>
        <v>Transportation</v>
      </c>
      <c r="B16" s="358" t="str">
        <f>IF(ISBLANK(INDEX('Policy Characteristics'!B:B,MATCH($C16,'Policy Characteristics'!$C:$C,0))),"",INDEX('Policy Characteristics'!B:B,MATCH($C16,'Policy Characteristics'!$C:$C,0)))</f>
        <v>Conventional Pollutant Standards</v>
      </c>
      <c r="C16" s="360" t="str">
        <f t="shared" si="0"/>
        <v>Percentage Reduction of Separately Regulated Pollutants</v>
      </c>
      <c r="D16" s="197" t="s">
        <v>40</v>
      </c>
      <c r="E16" s="2" t="s">
        <v>2262</v>
      </c>
      <c r="F16" s="197" t="s">
        <v>40</v>
      </c>
      <c r="G16" s="2" t="s">
        <v>2368</v>
      </c>
      <c r="H16" s="200">
        <v>314</v>
      </c>
      <c r="I16" s="53" t="s">
        <v>45</v>
      </c>
      <c r="J16" s="360" t="str">
        <f>IF(ISBLANK(INDEX('Policy Characteristics'!D:D,MATCH($C16,'Policy Characteristics'!$C:$C,0))),"",INDEX('Policy Characteristics'!D:D,MATCH($C16,'Policy Characteristics'!$C:$C,0)))</f>
        <v>Conventional Pollutant Standard</v>
      </c>
      <c r="K16" s="358" t="str">
        <f>IF(ISBLANK(INDEX('Policy Characteristics'!E:E,MATCH($C16,'Policy Characteristics'!$C:$C,0))),"",INDEX('Policy Characteristics'!E:E,MATCH($C16,'Policy Characteristics'!$C:$C,0)))</f>
        <v>trans reduce regulated pollutants</v>
      </c>
      <c r="L16" s="380">
        <f>IF(ISBLANK(INDEX('Policy Characteristics'!F:F,MATCH($C16,'Policy Characteristics'!$C:$C,0))),"",INDEX('Policy Characteristics'!F:F,MATCH($C16,'Policy Characteristics'!$C:$C,0)))</f>
        <v>0</v>
      </c>
      <c r="M16" s="380">
        <f>IF(ISBLANK(INDEX('Policy Characteristics'!G:G,MATCH($C16,'Policy Characteristics'!$C:$C,0))),"",INDEX('Policy Characteristics'!G:G,MATCH($C16,'Policy Characteristics'!$C:$C,0)))</f>
        <v>1</v>
      </c>
      <c r="N16" s="380">
        <f>IF(ISBLANK(INDEX('Policy Characteristics'!H:H,MATCH($C16,'Policy Characteristics'!$C:$C,0))),"",INDEX('Policy Characteristics'!H:H,MATCH($C16,'Policy Characteristics'!$C:$C,0)))</f>
        <v>0.02</v>
      </c>
      <c r="O16" s="358" t="str">
        <f>IF(ISBLANK(INDEX('Policy Characteristics'!I:I,MATCH($C16,'Policy Characteristics'!$C:$C,0))),"",INDEX('Policy Characteristics'!I:I,MATCH($C16,'Policy Characteristics'!$C:$C,0)))</f>
        <v>% reduction in emissions</v>
      </c>
      <c r="P16" s="358"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6" s="358" t="str">
        <f>IF(ISBLANK(INDEX('Policy Characteristics'!K:K,MATCH($C16,'Policy Characteristics'!$C:$C,0))),"",INDEX('Policy Characteristics'!K:K,MATCH($C16,'Policy Characteristics'!$C:$C,0)))</f>
        <v>transportation-sector-main.html#conv-pol-stds</v>
      </c>
      <c r="R16" s="358" t="str">
        <f>IF(ISBLANK(INDEX('Policy Characteristics'!L:L,MATCH($C16,'Policy Characteristics'!$C:$C,0))),"",INDEX('Policy Characteristics'!L:L,MATCH($C16,'Policy Characteristics'!$C:$C,0)))</f>
        <v>conventional-pollutant-standards.html</v>
      </c>
    </row>
    <row r="17" spans="1:18" s="2" customFormat="1" x14ac:dyDescent="0.35">
      <c r="A17" s="358" t="str">
        <f>IF(ISBLANK(INDEX('Policy Characteristics'!A:A,MATCH($C17,'Policy Characteristics'!$C:$C,0))),"",INDEX('Policy Characteristics'!A:A,MATCH($C17,'Policy Characteristics'!$C:$C,0)))</f>
        <v>Transportation</v>
      </c>
      <c r="B17" s="358" t="str">
        <f>IF(ISBLANK(INDEX('Policy Characteristics'!B:B,MATCH($C17,'Policy Characteristics'!$C:$C,0))),"",INDEX('Policy Characteristics'!B:B,MATCH($C17,'Policy Characteristics'!$C:$C,0)))</f>
        <v>Conventional Pollutant Standards</v>
      </c>
      <c r="C17" s="360" t="str">
        <f t="shared" si="0"/>
        <v>Percentage Reduction of Separately Regulated Pollutants</v>
      </c>
      <c r="D17" s="197" t="s">
        <v>40</v>
      </c>
      <c r="E17" s="2" t="s">
        <v>2263</v>
      </c>
      <c r="F17" s="197" t="s">
        <v>40</v>
      </c>
      <c r="G17" s="2" t="s">
        <v>2263</v>
      </c>
      <c r="H17" s="200">
        <v>315</v>
      </c>
      <c r="I17" s="53" t="s">
        <v>45</v>
      </c>
      <c r="J17" s="360" t="str">
        <f>IF(ISBLANK(INDEX('Policy Characteristics'!D:D,MATCH($C17,'Policy Characteristics'!$C:$C,0))),"",INDEX('Policy Characteristics'!D:D,MATCH($C17,'Policy Characteristics'!$C:$C,0)))</f>
        <v>Conventional Pollutant Standard</v>
      </c>
      <c r="K17" s="358" t="str">
        <f>IF(ISBLANK(INDEX('Policy Characteristics'!E:E,MATCH($C17,'Policy Characteristics'!$C:$C,0))),"",INDEX('Policy Characteristics'!E:E,MATCH($C17,'Policy Characteristics'!$C:$C,0)))</f>
        <v>trans reduce regulated pollutants</v>
      </c>
      <c r="L17" s="380">
        <f>IF(ISBLANK(INDEX('Policy Characteristics'!F:F,MATCH($C17,'Policy Characteristics'!$C:$C,0))),"",INDEX('Policy Characteristics'!F:F,MATCH($C17,'Policy Characteristics'!$C:$C,0)))</f>
        <v>0</v>
      </c>
      <c r="M17" s="380">
        <f>IF(ISBLANK(INDEX('Policy Characteristics'!G:G,MATCH($C17,'Policy Characteristics'!$C:$C,0))),"",INDEX('Policy Characteristics'!G:G,MATCH($C17,'Policy Characteristics'!$C:$C,0)))</f>
        <v>1</v>
      </c>
      <c r="N17" s="380">
        <f>IF(ISBLANK(INDEX('Policy Characteristics'!H:H,MATCH($C17,'Policy Characteristics'!$C:$C,0))),"",INDEX('Policy Characteristics'!H:H,MATCH($C17,'Policy Characteristics'!$C:$C,0)))</f>
        <v>0.02</v>
      </c>
      <c r="O17" s="358" t="str">
        <f>IF(ISBLANK(INDEX('Policy Characteristics'!I:I,MATCH($C17,'Policy Characteristics'!$C:$C,0))),"",INDEX('Policy Characteristics'!I:I,MATCH($C17,'Policy Characteristics'!$C:$C,0)))</f>
        <v>% reduction in emissions</v>
      </c>
      <c r="P17" s="358"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7" s="358" t="str">
        <f>IF(ISBLANK(INDEX('Policy Characteristics'!K:K,MATCH($C17,'Policy Characteristics'!$C:$C,0))),"",INDEX('Policy Characteristics'!K:K,MATCH($C17,'Policy Characteristics'!$C:$C,0)))</f>
        <v>transportation-sector-main.html#conv-pol-stds</v>
      </c>
      <c r="R17" s="358" t="str">
        <f>IF(ISBLANK(INDEX('Policy Characteristics'!L:L,MATCH($C17,'Policy Characteristics'!$C:$C,0))),"",INDEX('Policy Characteristics'!L:L,MATCH($C17,'Policy Characteristics'!$C:$C,0)))</f>
        <v>conventional-pollutant-standards.html</v>
      </c>
    </row>
    <row r="18" spans="1:18" s="2" customFormat="1" x14ac:dyDescent="0.35">
      <c r="A18" s="358" t="str">
        <f>IF(ISBLANK(INDEX('Policy Characteristics'!A:A,MATCH($C18,'Policy Characteristics'!$C:$C,0))),"",INDEX('Policy Characteristics'!A:A,MATCH($C18,'Policy Characteristics'!$C:$C,0)))</f>
        <v>Transportation</v>
      </c>
      <c r="B18" s="358" t="str">
        <f>IF(ISBLANK(INDEX('Policy Characteristics'!B:B,MATCH($C18,'Policy Characteristics'!$C:$C,0))),"",INDEX('Policy Characteristics'!B:B,MATCH($C18,'Policy Characteristics'!$C:$C,0)))</f>
        <v>Conventional Pollutant Standards</v>
      </c>
      <c r="C18" s="360" t="str">
        <f t="shared" si="0"/>
        <v>Percentage Reduction of Separately Regulated Pollutants</v>
      </c>
      <c r="D18" s="197" t="s">
        <v>40</v>
      </c>
      <c r="E18" s="2" t="s">
        <v>2265</v>
      </c>
      <c r="F18" s="197" t="s">
        <v>40</v>
      </c>
      <c r="G18" s="2" t="s">
        <v>2265</v>
      </c>
      <c r="H18" s="200">
        <v>316</v>
      </c>
      <c r="I18" s="53" t="s">
        <v>45</v>
      </c>
      <c r="J18" s="360" t="str">
        <f>IF(ISBLANK(INDEX('Policy Characteristics'!D:D,MATCH($C18,'Policy Characteristics'!$C:$C,0))),"",INDEX('Policy Characteristics'!D:D,MATCH($C18,'Policy Characteristics'!$C:$C,0)))</f>
        <v>Conventional Pollutant Standard</v>
      </c>
      <c r="K18" s="358" t="str">
        <f>IF(ISBLANK(INDEX('Policy Characteristics'!E:E,MATCH($C18,'Policy Characteristics'!$C:$C,0))),"",INDEX('Policy Characteristics'!E:E,MATCH($C18,'Policy Characteristics'!$C:$C,0)))</f>
        <v>trans reduce regulated pollutants</v>
      </c>
      <c r="L18" s="380">
        <f>IF(ISBLANK(INDEX('Policy Characteristics'!F:F,MATCH($C18,'Policy Characteristics'!$C:$C,0))),"",INDEX('Policy Characteristics'!F:F,MATCH($C18,'Policy Characteristics'!$C:$C,0)))</f>
        <v>0</v>
      </c>
      <c r="M18" s="380">
        <f>IF(ISBLANK(INDEX('Policy Characteristics'!G:G,MATCH($C18,'Policy Characteristics'!$C:$C,0))),"",INDEX('Policy Characteristics'!G:G,MATCH($C18,'Policy Characteristics'!$C:$C,0)))</f>
        <v>1</v>
      </c>
      <c r="N18" s="380">
        <f>IF(ISBLANK(INDEX('Policy Characteristics'!H:H,MATCH($C18,'Policy Characteristics'!$C:$C,0))),"",INDEX('Policy Characteristics'!H:H,MATCH($C18,'Policy Characteristics'!$C:$C,0)))</f>
        <v>0.02</v>
      </c>
      <c r="O18" s="358" t="str">
        <f>IF(ISBLANK(INDEX('Policy Characteristics'!I:I,MATCH($C18,'Policy Characteristics'!$C:$C,0))),"",INDEX('Policy Characteristics'!I:I,MATCH($C18,'Policy Characteristics'!$C:$C,0)))</f>
        <v>% reduction in emissions</v>
      </c>
      <c r="P18" s="358"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8" s="358" t="str">
        <f>IF(ISBLANK(INDEX('Policy Characteristics'!K:K,MATCH($C18,'Policy Characteristics'!$C:$C,0))),"",INDEX('Policy Characteristics'!K:K,MATCH($C18,'Policy Characteristics'!$C:$C,0)))</f>
        <v>transportation-sector-main.html#conv-pol-stds</v>
      </c>
      <c r="R18" s="358" t="str">
        <f>IF(ISBLANK(INDEX('Policy Characteristics'!L:L,MATCH($C18,'Policy Characteristics'!$C:$C,0))),"",INDEX('Policy Characteristics'!L:L,MATCH($C18,'Policy Characteristics'!$C:$C,0)))</f>
        <v>conventional-pollutant-standards.html</v>
      </c>
    </row>
    <row r="19" spans="1:18" s="2" customFormat="1" x14ac:dyDescent="0.35">
      <c r="A19" s="358" t="str">
        <f>IF(ISBLANK(INDEX('Policy Characteristics'!A:A,MATCH($C19,'Policy Characteristics'!$C:$C,0))),"",INDEX('Policy Characteristics'!A:A,MATCH($C19,'Policy Characteristics'!$C:$C,0)))</f>
        <v>Transportation</v>
      </c>
      <c r="B19" s="358" t="str">
        <f>IF(ISBLANK(INDEX('Policy Characteristics'!B:B,MATCH($C19,'Policy Characteristics'!$C:$C,0))),"",INDEX('Policy Characteristics'!B:B,MATCH($C19,'Policy Characteristics'!$C:$C,0)))</f>
        <v>Conventional Pollutant Standards</v>
      </c>
      <c r="C19" s="360" t="str">
        <f t="shared" si="0"/>
        <v>Percentage Reduction of Separately Regulated Pollutants</v>
      </c>
      <c r="D19" s="197" t="s">
        <v>40</v>
      </c>
      <c r="E19" s="2" t="s">
        <v>2267</v>
      </c>
      <c r="F19" s="197" t="s">
        <v>40</v>
      </c>
      <c r="G19" s="2" t="s">
        <v>2267</v>
      </c>
      <c r="H19" s="200">
        <v>317</v>
      </c>
      <c r="I19" s="53" t="s">
        <v>45</v>
      </c>
      <c r="J19" s="360" t="str">
        <f>IF(ISBLANK(INDEX('Policy Characteristics'!D:D,MATCH($C19,'Policy Characteristics'!$C:$C,0))),"",INDEX('Policy Characteristics'!D:D,MATCH($C19,'Policy Characteristics'!$C:$C,0)))</f>
        <v>Conventional Pollutant Standard</v>
      </c>
      <c r="K19" s="358" t="str">
        <f>IF(ISBLANK(INDEX('Policy Characteristics'!E:E,MATCH($C19,'Policy Characteristics'!$C:$C,0))),"",INDEX('Policy Characteristics'!E:E,MATCH($C19,'Policy Characteristics'!$C:$C,0)))</f>
        <v>trans reduce regulated pollutants</v>
      </c>
      <c r="L19" s="380">
        <f>IF(ISBLANK(INDEX('Policy Characteristics'!F:F,MATCH($C19,'Policy Characteristics'!$C:$C,0))),"",INDEX('Policy Characteristics'!F:F,MATCH($C19,'Policy Characteristics'!$C:$C,0)))</f>
        <v>0</v>
      </c>
      <c r="M19" s="380">
        <f>IF(ISBLANK(INDEX('Policy Characteristics'!G:G,MATCH($C19,'Policy Characteristics'!$C:$C,0))),"",INDEX('Policy Characteristics'!G:G,MATCH($C19,'Policy Characteristics'!$C:$C,0)))</f>
        <v>1</v>
      </c>
      <c r="N19" s="380">
        <f>IF(ISBLANK(INDEX('Policy Characteristics'!H:H,MATCH($C19,'Policy Characteristics'!$C:$C,0))),"",INDEX('Policy Characteristics'!H:H,MATCH($C19,'Policy Characteristics'!$C:$C,0)))</f>
        <v>0.02</v>
      </c>
      <c r="O19" s="358" t="str">
        <f>IF(ISBLANK(INDEX('Policy Characteristics'!I:I,MATCH($C19,'Policy Characteristics'!$C:$C,0))),"",INDEX('Policy Characteristics'!I:I,MATCH($C19,'Policy Characteristics'!$C:$C,0)))</f>
        <v>% reduction in emissions</v>
      </c>
      <c r="P19" s="358"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9" s="358" t="str">
        <f>IF(ISBLANK(INDEX('Policy Characteristics'!K:K,MATCH($C19,'Policy Characteristics'!$C:$C,0))),"",INDEX('Policy Characteristics'!K:K,MATCH($C19,'Policy Characteristics'!$C:$C,0)))</f>
        <v>transportation-sector-main.html#conv-pol-stds</v>
      </c>
      <c r="R19" s="358" t="str">
        <f>IF(ISBLANK(INDEX('Policy Characteristics'!L:L,MATCH($C19,'Policy Characteristics'!$C:$C,0))),"",INDEX('Policy Characteristics'!L:L,MATCH($C19,'Policy Characteristics'!$C:$C,0)))</f>
        <v>conventional-pollutant-standards.html</v>
      </c>
    </row>
    <row r="20" spans="1:18" s="2" customFormat="1" x14ac:dyDescent="0.35">
      <c r="A20" s="358" t="str">
        <f>IF(ISBLANK(INDEX('Policy Characteristics'!A:A,MATCH($C20,'Policy Characteristics'!$C:$C,0))),"",INDEX('Policy Characteristics'!A:A,MATCH($C20,'Policy Characteristics'!$C:$C,0)))</f>
        <v>Transportation</v>
      </c>
      <c r="B20" s="358" t="str">
        <f>IF(ISBLANK(INDEX('Policy Characteristics'!B:B,MATCH($C20,'Policy Characteristics'!$C:$C,0))),"",INDEX('Policy Characteristics'!B:B,MATCH($C20,'Policy Characteristics'!$C:$C,0)))</f>
        <v>Conventional Pollutant Standards</v>
      </c>
      <c r="C20" s="360" t="str">
        <f t="shared" si="0"/>
        <v>Percentage Reduction of Separately Regulated Pollutants</v>
      </c>
      <c r="D20" s="197" t="s">
        <v>40</v>
      </c>
      <c r="E20" s="2" t="s">
        <v>2269</v>
      </c>
      <c r="F20" s="197" t="s">
        <v>40</v>
      </c>
      <c r="G20" s="2" t="s">
        <v>2269</v>
      </c>
      <c r="H20" s="200">
        <v>318</v>
      </c>
      <c r="I20" s="9" t="s">
        <v>46</v>
      </c>
      <c r="J20" s="360" t="str">
        <f>IF(ISBLANK(INDEX('Policy Characteristics'!D:D,MATCH($C20,'Policy Characteristics'!$C:$C,0))),"",INDEX('Policy Characteristics'!D:D,MATCH($C20,'Policy Characteristics'!$C:$C,0)))</f>
        <v>Conventional Pollutant Standard</v>
      </c>
      <c r="K20" s="358" t="str">
        <f>IF(ISBLANK(INDEX('Policy Characteristics'!E:E,MATCH($C20,'Policy Characteristics'!$C:$C,0))),"",INDEX('Policy Characteristics'!E:E,MATCH($C20,'Policy Characteristics'!$C:$C,0)))</f>
        <v>trans reduce regulated pollutants</v>
      </c>
      <c r="L20" s="380">
        <f>IF(ISBLANK(INDEX('Policy Characteristics'!F:F,MATCH($C20,'Policy Characteristics'!$C:$C,0))),"",INDEX('Policy Characteristics'!F:F,MATCH($C20,'Policy Characteristics'!$C:$C,0)))</f>
        <v>0</v>
      </c>
      <c r="M20" s="380">
        <f>IF(ISBLANK(INDEX('Policy Characteristics'!G:G,MATCH($C20,'Policy Characteristics'!$C:$C,0))),"",INDEX('Policy Characteristics'!G:G,MATCH($C20,'Policy Characteristics'!$C:$C,0)))</f>
        <v>1</v>
      </c>
      <c r="N20" s="380">
        <f>IF(ISBLANK(INDEX('Policy Characteristics'!H:H,MATCH($C20,'Policy Characteristics'!$C:$C,0))),"",INDEX('Policy Characteristics'!H:H,MATCH($C20,'Policy Characteristics'!$C:$C,0)))</f>
        <v>0.02</v>
      </c>
      <c r="O20" s="358" t="str">
        <f>IF(ISBLANK(INDEX('Policy Characteristics'!I:I,MATCH($C20,'Policy Characteristics'!$C:$C,0))),"",INDEX('Policy Characteristics'!I:I,MATCH($C20,'Policy Characteristics'!$C:$C,0)))</f>
        <v>% reduction in emissions</v>
      </c>
      <c r="P20" s="358"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0" s="358" t="str">
        <f>IF(ISBLANK(INDEX('Policy Characteristics'!K:K,MATCH($C20,'Policy Characteristics'!$C:$C,0))),"",INDEX('Policy Characteristics'!K:K,MATCH($C20,'Policy Characteristics'!$C:$C,0)))</f>
        <v>transportation-sector-main.html#conv-pol-stds</v>
      </c>
      <c r="R20" s="358" t="str">
        <f>IF(ISBLANK(INDEX('Policy Characteristics'!L:L,MATCH($C20,'Policy Characteristics'!$C:$C,0))),"",INDEX('Policy Characteristics'!L:L,MATCH($C20,'Policy Characteristics'!$C:$C,0)))</f>
        <v>conventional-pollutant-standards.html</v>
      </c>
    </row>
    <row r="21" spans="1:18" s="2" customFormat="1" x14ac:dyDescent="0.35">
      <c r="A21" s="358" t="str">
        <f>IF(ISBLANK(INDEX('Policy Characteristics'!A:A,MATCH($C21,'Policy Characteristics'!$C:$C,0))),"",INDEX('Policy Characteristics'!A:A,MATCH($C21,'Policy Characteristics'!$C:$C,0)))</f>
        <v>Transportation</v>
      </c>
      <c r="B21" s="358" t="str">
        <f>IF(ISBLANK(INDEX('Policy Characteristics'!B:B,MATCH($C21,'Policy Characteristics'!$C:$C,0))),"",INDEX('Policy Characteristics'!B:B,MATCH($C21,'Policy Characteristics'!$C:$C,0)))</f>
        <v>Conventional Pollutant Standards</v>
      </c>
      <c r="C21" s="360" t="str">
        <f t="shared" si="0"/>
        <v>Percentage Reduction of Separately Regulated Pollutants</v>
      </c>
      <c r="D21" s="197" t="s">
        <v>40</v>
      </c>
      <c r="E21" s="2" t="s">
        <v>2271</v>
      </c>
      <c r="F21" s="197" t="s">
        <v>40</v>
      </c>
      <c r="G21" s="2" t="s">
        <v>2271</v>
      </c>
      <c r="H21" s="200">
        <v>319</v>
      </c>
      <c r="I21" s="9" t="s">
        <v>46</v>
      </c>
      <c r="J21" s="360" t="str">
        <f>IF(ISBLANK(INDEX('Policy Characteristics'!D:D,MATCH($C21,'Policy Characteristics'!$C:$C,0))),"",INDEX('Policy Characteristics'!D:D,MATCH($C21,'Policy Characteristics'!$C:$C,0)))</f>
        <v>Conventional Pollutant Standard</v>
      </c>
      <c r="K21" s="358" t="str">
        <f>IF(ISBLANK(INDEX('Policy Characteristics'!E:E,MATCH($C21,'Policy Characteristics'!$C:$C,0))),"",INDEX('Policy Characteristics'!E:E,MATCH($C21,'Policy Characteristics'!$C:$C,0)))</f>
        <v>trans reduce regulated pollutants</v>
      </c>
      <c r="L21" s="380">
        <f>IF(ISBLANK(INDEX('Policy Characteristics'!F:F,MATCH($C21,'Policy Characteristics'!$C:$C,0))),"",INDEX('Policy Characteristics'!F:F,MATCH($C21,'Policy Characteristics'!$C:$C,0)))</f>
        <v>0</v>
      </c>
      <c r="M21" s="380">
        <f>IF(ISBLANK(INDEX('Policy Characteristics'!G:G,MATCH($C21,'Policy Characteristics'!$C:$C,0))),"",INDEX('Policy Characteristics'!G:G,MATCH($C21,'Policy Characteristics'!$C:$C,0)))</f>
        <v>1</v>
      </c>
      <c r="N21" s="380">
        <f>IF(ISBLANK(INDEX('Policy Characteristics'!H:H,MATCH($C21,'Policy Characteristics'!$C:$C,0))),"",INDEX('Policy Characteristics'!H:H,MATCH($C21,'Policy Characteristics'!$C:$C,0)))</f>
        <v>0.02</v>
      </c>
      <c r="O21" s="358" t="str">
        <f>IF(ISBLANK(INDEX('Policy Characteristics'!I:I,MATCH($C21,'Policy Characteristics'!$C:$C,0))),"",INDEX('Policy Characteristics'!I:I,MATCH($C21,'Policy Characteristics'!$C:$C,0)))</f>
        <v>% reduction in emissions</v>
      </c>
      <c r="P21" s="358"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1" s="358" t="str">
        <f>IF(ISBLANK(INDEX('Policy Characteristics'!K:K,MATCH($C21,'Policy Characteristics'!$C:$C,0))),"",INDEX('Policy Characteristics'!K:K,MATCH($C21,'Policy Characteristics'!$C:$C,0)))</f>
        <v>transportation-sector-main.html#conv-pol-stds</v>
      </c>
      <c r="R21" s="358" t="str">
        <f>IF(ISBLANK(INDEX('Policy Characteristics'!L:L,MATCH($C21,'Policy Characteristics'!$C:$C,0))),"",INDEX('Policy Characteristics'!L:L,MATCH($C21,'Policy Characteristics'!$C:$C,0)))</f>
        <v>conventional-pollutant-standards.html</v>
      </c>
    </row>
    <row r="22" spans="1:18" s="2" customFormat="1" x14ac:dyDescent="0.35">
      <c r="A22" s="358" t="str">
        <f>IF(ISBLANK(INDEX('Policy Characteristics'!A:A,MATCH($C22,'Policy Characteristics'!$C:$C,0))),"",INDEX('Policy Characteristics'!A:A,MATCH($C22,'Policy Characteristics'!$C:$C,0)))</f>
        <v>Transportation</v>
      </c>
      <c r="B22" s="358" t="str">
        <f>IF(ISBLANK(INDEX('Policy Characteristics'!B:B,MATCH($C22,'Policy Characteristics'!$C:$C,0))),"",INDEX('Policy Characteristics'!B:B,MATCH($C22,'Policy Characteristics'!$C:$C,0)))</f>
        <v>Conventional Pollutant Standards</v>
      </c>
      <c r="C22" s="360" t="str">
        <f t="shared" si="0"/>
        <v>Percentage Reduction of Separately Regulated Pollutants</v>
      </c>
      <c r="D22" s="2" t="s">
        <v>41</v>
      </c>
      <c r="E22" s="2" t="s">
        <v>2255</v>
      </c>
      <c r="F22" s="2" t="s">
        <v>41</v>
      </c>
      <c r="G22" s="2" t="s">
        <v>2492</v>
      </c>
      <c r="H22" s="200">
        <v>320</v>
      </c>
      <c r="I22" s="53" t="s">
        <v>45</v>
      </c>
      <c r="J22" s="360" t="str">
        <f>IF(ISBLANK(INDEX('Policy Characteristics'!D:D,MATCH($C22,'Policy Characteristics'!$C:$C,0))),"",INDEX('Policy Characteristics'!D:D,MATCH($C22,'Policy Characteristics'!$C:$C,0)))</f>
        <v>Conventional Pollutant Standard</v>
      </c>
      <c r="K22" s="358" t="str">
        <f>IF(ISBLANK(INDEX('Policy Characteristics'!E:E,MATCH($C22,'Policy Characteristics'!$C:$C,0))),"",INDEX('Policy Characteristics'!E:E,MATCH($C22,'Policy Characteristics'!$C:$C,0)))</f>
        <v>trans reduce regulated pollutants</v>
      </c>
      <c r="L22" s="380">
        <f>IF(ISBLANK(INDEX('Policy Characteristics'!F:F,MATCH($C22,'Policy Characteristics'!$C:$C,0))),"",INDEX('Policy Characteristics'!F:F,MATCH($C22,'Policy Characteristics'!$C:$C,0)))</f>
        <v>0</v>
      </c>
      <c r="M22" s="380">
        <f>IF(ISBLANK(INDEX('Policy Characteristics'!G:G,MATCH($C22,'Policy Characteristics'!$C:$C,0))),"",INDEX('Policy Characteristics'!G:G,MATCH($C22,'Policy Characteristics'!$C:$C,0)))</f>
        <v>1</v>
      </c>
      <c r="N22" s="380">
        <f>IF(ISBLANK(INDEX('Policy Characteristics'!H:H,MATCH($C22,'Policy Characteristics'!$C:$C,0))),"",INDEX('Policy Characteristics'!H:H,MATCH($C22,'Policy Characteristics'!$C:$C,0)))</f>
        <v>0.02</v>
      </c>
      <c r="O22" s="358" t="str">
        <f>IF(ISBLANK(INDEX('Policy Characteristics'!I:I,MATCH($C22,'Policy Characteristics'!$C:$C,0))),"",INDEX('Policy Characteristics'!I:I,MATCH($C22,'Policy Characteristics'!$C:$C,0)))</f>
        <v>% reduction in emissions</v>
      </c>
      <c r="P22" s="358"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2" s="358" t="str">
        <f>IF(ISBLANK(INDEX('Policy Characteristics'!K:K,MATCH($C22,'Policy Characteristics'!$C:$C,0))),"",INDEX('Policy Characteristics'!K:K,MATCH($C22,'Policy Characteristics'!$C:$C,0)))</f>
        <v>transportation-sector-main.html#conv-pol-stds</v>
      </c>
      <c r="R22" s="358" t="str">
        <f>IF(ISBLANK(INDEX('Policy Characteristics'!L:L,MATCH($C22,'Policy Characteristics'!$C:$C,0))),"",INDEX('Policy Characteristics'!L:L,MATCH($C22,'Policy Characteristics'!$C:$C,0)))</f>
        <v>conventional-pollutant-standards.html</v>
      </c>
    </row>
    <row r="23" spans="1:18" s="2" customFormat="1" x14ac:dyDescent="0.35">
      <c r="A23" s="358" t="str">
        <f>IF(ISBLANK(INDEX('Policy Characteristics'!A:A,MATCH($C23,'Policy Characteristics'!$C:$C,0))),"",INDEX('Policy Characteristics'!A:A,MATCH($C23,'Policy Characteristics'!$C:$C,0)))</f>
        <v>Transportation</v>
      </c>
      <c r="B23" s="358" t="str">
        <f>IF(ISBLANK(INDEX('Policy Characteristics'!B:B,MATCH($C23,'Policy Characteristics'!$C:$C,0))),"",INDEX('Policy Characteristics'!B:B,MATCH($C23,'Policy Characteristics'!$C:$C,0)))</f>
        <v>Conventional Pollutant Standards</v>
      </c>
      <c r="C23" s="360" t="str">
        <f t="shared" ref="C23:C32" si="1">C$2</f>
        <v>Percentage Reduction of Separately Regulated Pollutants</v>
      </c>
      <c r="D23" s="2" t="s">
        <v>41</v>
      </c>
      <c r="E23" s="2" t="s">
        <v>518</v>
      </c>
      <c r="F23" s="2" t="s">
        <v>41</v>
      </c>
      <c r="G23" s="2" t="s">
        <v>518</v>
      </c>
      <c r="H23" s="200">
        <v>321</v>
      </c>
      <c r="I23" s="9" t="s">
        <v>46</v>
      </c>
      <c r="J23" s="360" t="str">
        <f>IF(ISBLANK(INDEX('Policy Characteristics'!D:D,MATCH($C23,'Policy Characteristics'!$C:$C,0))),"",INDEX('Policy Characteristics'!D:D,MATCH($C23,'Policy Characteristics'!$C:$C,0)))</f>
        <v>Conventional Pollutant Standard</v>
      </c>
      <c r="K23" s="358" t="str">
        <f>IF(ISBLANK(INDEX('Policy Characteristics'!E:E,MATCH($C23,'Policy Characteristics'!$C:$C,0))),"",INDEX('Policy Characteristics'!E:E,MATCH($C23,'Policy Characteristics'!$C:$C,0)))</f>
        <v>trans reduce regulated pollutants</v>
      </c>
      <c r="L23" s="380">
        <f>IF(ISBLANK(INDEX('Policy Characteristics'!F:F,MATCH($C23,'Policy Characteristics'!$C:$C,0))),"",INDEX('Policy Characteristics'!F:F,MATCH($C23,'Policy Characteristics'!$C:$C,0)))</f>
        <v>0</v>
      </c>
      <c r="M23" s="380">
        <f>IF(ISBLANK(INDEX('Policy Characteristics'!G:G,MATCH($C23,'Policy Characteristics'!$C:$C,0))),"",INDEX('Policy Characteristics'!G:G,MATCH($C23,'Policy Characteristics'!$C:$C,0)))</f>
        <v>1</v>
      </c>
      <c r="N23" s="380">
        <f>IF(ISBLANK(INDEX('Policy Characteristics'!H:H,MATCH($C23,'Policy Characteristics'!$C:$C,0))),"",INDEX('Policy Characteristics'!H:H,MATCH($C23,'Policy Characteristics'!$C:$C,0)))</f>
        <v>0.02</v>
      </c>
      <c r="O23" s="358" t="str">
        <f>IF(ISBLANK(INDEX('Policy Characteristics'!I:I,MATCH($C23,'Policy Characteristics'!$C:$C,0))),"",INDEX('Policy Characteristics'!I:I,MATCH($C23,'Policy Characteristics'!$C:$C,0)))</f>
        <v>% reduction in emissions</v>
      </c>
      <c r="P23" s="358"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3" s="358" t="str">
        <f>IF(ISBLANK(INDEX('Policy Characteristics'!K:K,MATCH($C23,'Policy Characteristics'!$C:$C,0))),"",INDEX('Policy Characteristics'!K:K,MATCH($C23,'Policy Characteristics'!$C:$C,0)))</f>
        <v>transportation-sector-main.html#conv-pol-stds</v>
      </c>
      <c r="R23" s="358" t="str">
        <f>IF(ISBLANK(INDEX('Policy Characteristics'!L:L,MATCH($C23,'Policy Characteristics'!$C:$C,0))),"",INDEX('Policy Characteristics'!L:L,MATCH($C23,'Policy Characteristics'!$C:$C,0)))</f>
        <v>conventional-pollutant-standards.html</v>
      </c>
    </row>
    <row r="24" spans="1:18" s="2" customFormat="1" x14ac:dyDescent="0.35">
      <c r="A24" s="358" t="str">
        <f>IF(ISBLANK(INDEX('Policy Characteristics'!A:A,MATCH($C24,'Policy Characteristics'!$C:$C,0))),"",INDEX('Policy Characteristics'!A:A,MATCH($C24,'Policy Characteristics'!$C:$C,0)))</f>
        <v>Transportation</v>
      </c>
      <c r="B24" s="358" t="str">
        <f>IF(ISBLANK(INDEX('Policy Characteristics'!B:B,MATCH($C24,'Policy Characteristics'!$C:$C,0))),"",INDEX('Policy Characteristics'!B:B,MATCH($C24,'Policy Characteristics'!$C:$C,0)))</f>
        <v>Conventional Pollutant Standards</v>
      </c>
      <c r="C24" s="360" t="str">
        <f t="shared" si="1"/>
        <v>Percentage Reduction of Separately Regulated Pollutants</v>
      </c>
      <c r="D24" s="2" t="s">
        <v>41</v>
      </c>
      <c r="E24" s="2" t="s">
        <v>2258</v>
      </c>
      <c r="F24" s="2" t="s">
        <v>41</v>
      </c>
      <c r="G24" s="2" t="s">
        <v>2258</v>
      </c>
      <c r="H24" s="200">
        <v>322</v>
      </c>
      <c r="I24" s="53" t="s">
        <v>45</v>
      </c>
      <c r="J24" s="360" t="str">
        <f>IF(ISBLANK(INDEX('Policy Characteristics'!D:D,MATCH($C24,'Policy Characteristics'!$C:$C,0))),"",INDEX('Policy Characteristics'!D:D,MATCH($C24,'Policy Characteristics'!$C:$C,0)))</f>
        <v>Conventional Pollutant Standard</v>
      </c>
      <c r="K24" s="358" t="str">
        <f>IF(ISBLANK(INDEX('Policy Characteristics'!E:E,MATCH($C24,'Policy Characteristics'!$C:$C,0))),"",INDEX('Policy Characteristics'!E:E,MATCH($C24,'Policy Characteristics'!$C:$C,0)))</f>
        <v>trans reduce regulated pollutants</v>
      </c>
      <c r="L24" s="380">
        <f>IF(ISBLANK(INDEX('Policy Characteristics'!F:F,MATCH($C24,'Policy Characteristics'!$C:$C,0))),"",INDEX('Policy Characteristics'!F:F,MATCH($C24,'Policy Characteristics'!$C:$C,0)))</f>
        <v>0</v>
      </c>
      <c r="M24" s="380">
        <f>IF(ISBLANK(INDEX('Policy Characteristics'!G:G,MATCH($C24,'Policy Characteristics'!$C:$C,0))),"",INDEX('Policy Characteristics'!G:G,MATCH($C24,'Policy Characteristics'!$C:$C,0)))</f>
        <v>1</v>
      </c>
      <c r="N24" s="380">
        <f>IF(ISBLANK(INDEX('Policy Characteristics'!H:H,MATCH($C24,'Policy Characteristics'!$C:$C,0))),"",INDEX('Policy Characteristics'!H:H,MATCH($C24,'Policy Characteristics'!$C:$C,0)))</f>
        <v>0.02</v>
      </c>
      <c r="O24" s="358" t="str">
        <f>IF(ISBLANK(INDEX('Policy Characteristics'!I:I,MATCH($C24,'Policy Characteristics'!$C:$C,0))),"",INDEX('Policy Characteristics'!I:I,MATCH($C24,'Policy Characteristics'!$C:$C,0)))</f>
        <v>% reduction in emissions</v>
      </c>
      <c r="P24" s="358"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4" s="358" t="str">
        <f>IF(ISBLANK(INDEX('Policy Characteristics'!K:K,MATCH($C24,'Policy Characteristics'!$C:$C,0))),"",INDEX('Policy Characteristics'!K:K,MATCH($C24,'Policy Characteristics'!$C:$C,0)))</f>
        <v>transportation-sector-main.html#conv-pol-stds</v>
      </c>
      <c r="R24" s="358" t="str">
        <f>IF(ISBLANK(INDEX('Policy Characteristics'!L:L,MATCH($C24,'Policy Characteristics'!$C:$C,0))),"",INDEX('Policy Characteristics'!L:L,MATCH($C24,'Policy Characteristics'!$C:$C,0)))</f>
        <v>conventional-pollutant-standards.html</v>
      </c>
    </row>
    <row r="25" spans="1:18" s="2" customFormat="1" x14ac:dyDescent="0.35">
      <c r="A25" s="358" t="str">
        <f>IF(ISBLANK(INDEX('Policy Characteristics'!A:A,MATCH($C25,'Policy Characteristics'!$C:$C,0))),"",INDEX('Policy Characteristics'!A:A,MATCH($C25,'Policy Characteristics'!$C:$C,0)))</f>
        <v>Transportation</v>
      </c>
      <c r="B25" s="358" t="str">
        <f>IF(ISBLANK(INDEX('Policy Characteristics'!B:B,MATCH($C25,'Policy Characteristics'!$C:$C,0))),"",INDEX('Policy Characteristics'!B:B,MATCH($C25,'Policy Characteristics'!$C:$C,0)))</f>
        <v>Conventional Pollutant Standards</v>
      </c>
      <c r="C25" s="360" t="str">
        <f t="shared" si="1"/>
        <v>Percentage Reduction of Separately Regulated Pollutants</v>
      </c>
      <c r="D25" s="2" t="s">
        <v>41</v>
      </c>
      <c r="E25" s="2" t="s">
        <v>2260</v>
      </c>
      <c r="F25" s="2" t="s">
        <v>41</v>
      </c>
      <c r="G25" s="2" t="s">
        <v>2260</v>
      </c>
      <c r="H25" s="200">
        <v>323</v>
      </c>
      <c r="I25" s="9" t="s">
        <v>46</v>
      </c>
      <c r="J25" s="360" t="str">
        <f>IF(ISBLANK(INDEX('Policy Characteristics'!D:D,MATCH($C25,'Policy Characteristics'!$C:$C,0))),"",INDEX('Policy Characteristics'!D:D,MATCH($C25,'Policy Characteristics'!$C:$C,0)))</f>
        <v>Conventional Pollutant Standard</v>
      </c>
      <c r="K25" s="358" t="str">
        <f>IF(ISBLANK(INDEX('Policy Characteristics'!E:E,MATCH($C25,'Policy Characteristics'!$C:$C,0))),"",INDEX('Policy Characteristics'!E:E,MATCH($C25,'Policy Characteristics'!$C:$C,0)))</f>
        <v>trans reduce regulated pollutants</v>
      </c>
      <c r="L25" s="380">
        <f>IF(ISBLANK(INDEX('Policy Characteristics'!F:F,MATCH($C25,'Policy Characteristics'!$C:$C,0))),"",INDEX('Policy Characteristics'!F:F,MATCH($C25,'Policy Characteristics'!$C:$C,0)))</f>
        <v>0</v>
      </c>
      <c r="M25" s="380">
        <f>IF(ISBLANK(INDEX('Policy Characteristics'!G:G,MATCH($C25,'Policy Characteristics'!$C:$C,0))),"",INDEX('Policy Characteristics'!G:G,MATCH($C25,'Policy Characteristics'!$C:$C,0)))</f>
        <v>1</v>
      </c>
      <c r="N25" s="380">
        <f>IF(ISBLANK(INDEX('Policy Characteristics'!H:H,MATCH($C25,'Policy Characteristics'!$C:$C,0))),"",INDEX('Policy Characteristics'!H:H,MATCH($C25,'Policy Characteristics'!$C:$C,0)))</f>
        <v>0.02</v>
      </c>
      <c r="O25" s="358" t="str">
        <f>IF(ISBLANK(INDEX('Policy Characteristics'!I:I,MATCH($C25,'Policy Characteristics'!$C:$C,0))),"",INDEX('Policy Characteristics'!I:I,MATCH($C25,'Policy Characteristics'!$C:$C,0)))</f>
        <v>% reduction in emissions</v>
      </c>
      <c r="P25" s="358"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5" s="358" t="str">
        <f>IF(ISBLANK(INDEX('Policy Characteristics'!K:K,MATCH($C25,'Policy Characteristics'!$C:$C,0))),"",INDEX('Policy Characteristics'!K:K,MATCH($C25,'Policy Characteristics'!$C:$C,0)))</f>
        <v>transportation-sector-main.html#conv-pol-stds</v>
      </c>
      <c r="R25" s="358" t="str">
        <f>IF(ISBLANK(INDEX('Policy Characteristics'!L:L,MATCH($C25,'Policy Characteristics'!$C:$C,0))),"",INDEX('Policy Characteristics'!L:L,MATCH($C25,'Policy Characteristics'!$C:$C,0)))</f>
        <v>conventional-pollutant-standards.html</v>
      </c>
    </row>
    <row r="26" spans="1:18" s="2" customFormat="1" x14ac:dyDescent="0.35">
      <c r="A26" s="358" t="str">
        <f>IF(ISBLANK(INDEX('Policy Characteristics'!A:A,MATCH($C26,'Policy Characteristics'!$C:$C,0))),"",INDEX('Policy Characteristics'!A:A,MATCH($C26,'Policy Characteristics'!$C:$C,0)))</f>
        <v>Transportation</v>
      </c>
      <c r="B26" s="358" t="str">
        <f>IF(ISBLANK(INDEX('Policy Characteristics'!B:B,MATCH($C26,'Policy Characteristics'!$C:$C,0))),"",INDEX('Policy Characteristics'!B:B,MATCH($C26,'Policy Characteristics'!$C:$C,0)))</f>
        <v>Conventional Pollutant Standards</v>
      </c>
      <c r="C26" s="360" t="str">
        <f t="shared" si="1"/>
        <v>Percentage Reduction of Separately Regulated Pollutants</v>
      </c>
      <c r="D26" s="2" t="s">
        <v>41</v>
      </c>
      <c r="E26" s="2" t="s">
        <v>2262</v>
      </c>
      <c r="F26" s="2" t="s">
        <v>41</v>
      </c>
      <c r="G26" s="2" t="s">
        <v>2368</v>
      </c>
      <c r="H26" s="200">
        <v>324</v>
      </c>
      <c r="I26" s="9" t="s">
        <v>46</v>
      </c>
      <c r="J26" s="360" t="str">
        <f>IF(ISBLANK(INDEX('Policy Characteristics'!D:D,MATCH($C26,'Policy Characteristics'!$C:$C,0))),"",INDEX('Policy Characteristics'!D:D,MATCH($C26,'Policy Characteristics'!$C:$C,0)))</f>
        <v>Conventional Pollutant Standard</v>
      </c>
      <c r="K26" s="358" t="str">
        <f>IF(ISBLANK(INDEX('Policy Characteristics'!E:E,MATCH($C26,'Policy Characteristics'!$C:$C,0))),"",INDEX('Policy Characteristics'!E:E,MATCH($C26,'Policy Characteristics'!$C:$C,0)))</f>
        <v>trans reduce regulated pollutants</v>
      </c>
      <c r="L26" s="380">
        <f>IF(ISBLANK(INDEX('Policy Characteristics'!F:F,MATCH($C26,'Policy Characteristics'!$C:$C,0))),"",INDEX('Policy Characteristics'!F:F,MATCH($C26,'Policy Characteristics'!$C:$C,0)))</f>
        <v>0</v>
      </c>
      <c r="M26" s="380">
        <f>IF(ISBLANK(INDEX('Policy Characteristics'!G:G,MATCH($C26,'Policy Characteristics'!$C:$C,0))),"",INDEX('Policy Characteristics'!G:G,MATCH($C26,'Policy Characteristics'!$C:$C,0)))</f>
        <v>1</v>
      </c>
      <c r="N26" s="380">
        <f>IF(ISBLANK(INDEX('Policy Characteristics'!H:H,MATCH($C26,'Policy Characteristics'!$C:$C,0))),"",INDEX('Policy Characteristics'!H:H,MATCH($C26,'Policy Characteristics'!$C:$C,0)))</f>
        <v>0.02</v>
      </c>
      <c r="O26" s="358" t="str">
        <f>IF(ISBLANK(INDEX('Policy Characteristics'!I:I,MATCH($C26,'Policy Characteristics'!$C:$C,0))),"",INDEX('Policy Characteristics'!I:I,MATCH($C26,'Policy Characteristics'!$C:$C,0)))</f>
        <v>% reduction in emissions</v>
      </c>
      <c r="P26" s="358"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6" s="358" t="str">
        <f>IF(ISBLANK(INDEX('Policy Characteristics'!K:K,MATCH($C26,'Policy Characteristics'!$C:$C,0))),"",INDEX('Policy Characteristics'!K:K,MATCH($C26,'Policy Characteristics'!$C:$C,0)))</f>
        <v>transportation-sector-main.html#conv-pol-stds</v>
      </c>
      <c r="R26" s="358" t="str">
        <f>IF(ISBLANK(INDEX('Policy Characteristics'!L:L,MATCH($C26,'Policy Characteristics'!$C:$C,0))),"",INDEX('Policy Characteristics'!L:L,MATCH($C26,'Policy Characteristics'!$C:$C,0)))</f>
        <v>conventional-pollutant-standards.html</v>
      </c>
    </row>
    <row r="27" spans="1:18" s="2" customFormat="1" x14ac:dyDescent="0.35">
      <c r="A27" s="358" t="str">
        <f>IF(ISBLANK(INDEX('Policy Characteristics'!A:A,MATCH($C27,'Policy Characteristics'!$C:$C,0))),"",INDEX('Policy Characteristics'!A:A,MATCH($C27,'Policy Characteristics'!$C:$C,0)))</f>
        <v>Transportation</v>
      </c>
      <c r="B27" s="358" t="str">
        <f>IF(ISBLANK(INDEX('Policy Characteristics'!B:B,MATCH($C27,'Policy Characteristics'!$C:$C,0))),"",INDEX('Policy Characteristics'!B:B,MATCH($C27,'Policy Characteristics'!$C:$C,0)))</f>
        <v>Conventional Pollutant Standards</v>
      </c>
      <c r="C27" s="360" t="str">
        <f t="shared" si="1"/>
        <v>Percentage Reduction of Separately Regulated Pollutants</v>
      </c>
      <c r="D27" s="2" t="s">
        <v>41</v>
      </c>
      <c r="E27" s="2" t="s">
        <v>2263</v>
      </c>
      <c r="F27" s="2" t="s">
        <v>41</v>
      </c>
      <c r="G27" s="2" t="s">
        <v>2263</v>
      </c>
      <c r="H27" s="200">
        <v>325</v>
      </c>
      <c r="I27" s="9" t="s">
        <v>46</v>
      </c>
      <c r="J27" s="360" t="str">
        <f>IF(ISBLANK(INDEX('Policy Characteristics'!D:D,MATCH($C27,'Policy Characteristics'!$C:$C,0))),"",INDEX('Policy Characteristics'!D:D,MATCH($C27,'Policy Characteristics'!$C:$C,0)))</f>
        <v>Conventional Pollutant Standard</v>
      </c>
      <c r="K27" s="358" t="str">
        <f>IF(ISBLANK(INDEX('Policy Characteristics'!E:E,MATCH($C27,'Policy Characteristics'!$C:$C,0))),"",INDEX('Policy Characteristics'!E:E,MATCH($C27,'Policy Characteristics'!$C:$C,0)))</f>
        <v>trans reduce regulated pollutants</v>
      </c>
      <c r="L27" s="380">
        <f>IF(ISBLANK(INDEX('Policy Characteristics'!F:F,MATCH($C27,'Policy Characteristics'!$C:$C,0))),"",INDEX('Policy Characteristics'!F:F,MATCH($C27,'Policy Characteristics'!$C:$C,0)))</f>
        <v>0</v>
      </c>
      <c r="M27" s="380">
        <f>IF(ISBLANK(INDEX('Policy Characteristics'!G:G,MATCH($C27,'Policy Characteristics'!$C:$C,0))),"",INDEX('Policy Characteristics'!G:G,MATCH($C27,'Policy Characteristics'!$C:$C,0)))</f>
        <v>1</v>
      </c>
      <c r="N27" s="380">
        <f>IF(ISBLANK(INDEX('Policy Characteristics'!H:H,MATCH($C27,'Policy Characteristics'!$C:$C,0))),"",INDEX('Policy Characteristics'!H:H,MATCH($C27,'Policy Characteristics'!$C:$C,0)))</f>
        <v>0.02</v>
      </c>
      <c r="O27" s="358" t="str">
        <f>IF(ISBLANK(INDEX('Policy Characteristics'!I:I,MATCH($C27,'Policy Characteristics'!$C:$C,0))),"",INDEX('Policy Characteristics'!I:I,MATCH($C27,'Policy Characteristics'!$C:$C,0)))</f>
        <v>% reduction in emissions</v>
      </c>
      <c r="P27" s="358"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7" s="358" t="str">
        <f>IF(ISBLANK(INDEX('Policy Characteristics'!K:K,MATCH($C27,'Policy Characteristics'!$C:$C,0))),"",INDEX('Policy Characteristics'!K:K,MATCH($C27,'Policy Characteristics'!$C:$C,0)))</f>
        <v>transportation-sector-main.html#conv-pol-stds</v>
      </c>
      <c r="R27" s="358" t="str">
        <f>IF(ISBLANK(INDEX('Policy Characteristics'!L:L,MATCH($C27,'Policy Characteristics'!$C:$C,0))),"",INDEX('Policy Characteristics'!L:L,MATCH($C27,'Policy Characteristics'!$C:$C,0)))</f>
        <v>conventional-pollutant-standards.html</v>
      </c>
    </row>
    <row r="28" spans="1:18" s="2" customFormat="1" x14ac:dyDescent="0.35">
      <c r="A28" s="358" t="str">
        <f>IF(ISBLANK(INDEX('Policy Characteristics'!A:A,MATCH($C28,'Policy Characteristics'!$C:$C,0))),"",INDEX('Policy Characteristics'!A:A,MATCH($C28,'Policy Characteristics'!$C:$C,0)))</f>
        <v>Transportation</v>
      </c>
      <c r="B28" s="358" t="str">
        <f>IF(ISBLANK(INDEX('Policy Characteristics'!B:B,MATCH($C28,'Policy Characteristics'!$C:$C,0))),"",INDEX('Policy Characteristics'!B:B,MATCH($C28,'Policy Characteristics'!$C:$C,0)))</f>
        <v>Conventional Pollutant Standards</v>
      </c>
      <c r="C28" s="360" t="str">
        <f t="shared" si="1"/>
        <v>Percentage Reduction of Separately Regulated Pollutants</v>
      </c>
      <c r="D28" s="2" t="s">
        <v>41</v>
      </c>
      <c r="E28" s="2" t="s">
        <v>2265</v>
      </c>
      <c r="F28" s="2" t="s">
        <v>41</v>
      </c>
      <c r="G28" s="2" t="s">
        <v>2265</v>
      </c>
      <c r="H28" s="200">
        <v>326</v>
      </c>
      <c r="I28" s="9" t="s">
        <v>46</v>
      </c>
      <c r="J28" s="360" t="str">
        <f>IF(ISBLANK(INDEX('Policy Characteristics'!D:D,MATCH($C28,'Policy Characteristics'!$C:$C,0))),"",INDEX('Policy Characteristics'!D:D,MATCH($C28,'Policy Characteristics'!$C:$C,0)))</f>
        <v>Conventional Pollutant Standard</v>
      </c>
      <c r="K28" s="358" t="str">
        <f>IF(ISBLANK(INDEX('Policy Characteristics'!E:E,MATCH($C28,'Policy Characteristics'!$C:$C,0))),"",INDEX('Policy Characteristics'!E:E,MATCH($C28,'Policy Characteristics'!$C:$C,0)))</f>
        <v>trans reduce regulated pollutants</v>
      </c>
      <c r="L28" s="380">
        <f>IF(ISBLANK(INDEX('Policy Characteristics'!F:F,MATCH($C28,'Policy Characteristics'!$C:$C,0))),"",INDEX('Policy Characteristics'!F:F,MATCH($C28,'Policy Characteristics'!$C:$C,0)))</f>
        <v>0</v>
      </c>
      <c r="M28" s="380">
        <f>IF(ISBLANK(INDEX('Policy Characteristics'!G:G,MATCH($C28,'Policy Characteristics'!$C:$C,0))),"",INDEX('Policy Characteristics'!G:G,MATCH($C28,'Policy Characteristics'!$C:$C,0)))</f>
        <v>1</v>
      </c>
      <c r="N28" s="380">
        <f>IF(ISBLANK(INDEX('Policy Characteristics'!H:H,MATCH($C28,'Policy Characteristics'!$C:$C,0))),"",INDEX('Policy Characteristics'!H:H,MATCH($C28,'Policy Characteristics'!$C:$C,0)))</f>
        <v>0.02</v>
      </c>
      <c r="O28" s="358" t="str">
        <f>IF(ISBLANK(INDEX('Policy Characteristics'!I:I,MATCH($C28,'Policy Characteristics'!$C:$C,0))),"",INDEX('Policy Characteristics'!I:I,MATCH($C28,'Policy Characteristics'!$C:$C,0)))</f>
        <v>% reduction in emissions</v>
      </c>
      <c r="P28" s="358"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8" s="358" t="str">
        <f>IF(ISBLANK(INDEX('Policy Characteristics'!K:K,MATCH($C28,'Policy Characteristics'!$C:$C,0))),"",INDEX('Policy Characteristics'!K:K,MATCH($C28,'Policy Characteristics'!$C:$C,0)))</f>
        <v>transportation-sector-main.html#conv-pol-stds</v>
      </c>
      <c r="R28" s="358" t="str">
        <f>IF(ISBLANK(INDEX('Policy Characteristics'!L:L,MATCH($C28,'Policy Characteristics'!$C:$C,0))),"",INDEX('Policy Characteristics'!L:L,MATCH($C28,'Policy Characteristics'!$C:$C,0)))</f>
        <v>conventional-pollutant-standards.html</v>
      </c>
    </row>
    <row r="29" spans="1:18" s="2" customFormat="1" x14ac:dyDescent="0.35">
      <c r="A29" s="358" t="str">
        <f>IF(ISBLANK(INDEX('Policy Characteristics'!A:A,MATCH($C29,'Policy Characteristics'!$C:$C,0))),"",INDEX('Policy Characteristics'!A:A,MATCH($C29,'Policy Characteristics'!$C:$C,0)))</f>
        <v>Transportation</v>
      </c>
      <c r="B29" s="358" t="str">
        <f>IF(ISBLANK(INDEX('Policy Characteristics'!B:B,MATCH($C29,'Policy Characteristics'!$C:$C,0))),"",INDEX('Policy Characteristics'!B:B,MATCH($C29,'Policy Characteristics'!$C:$C,0)))</f>
        <v>Conventional Pollutant Standards</v>
      </c>
      <c r="C29" s="360" t="str">
        <f t="shared" si="1"/>
        <v>Percentage Reduction of Separately Regulated Pollutants</v>
      </c>
      <c r="D29" s="2" t="s">
        <v>41</v>
      </c>
      <c r="E29" s="2" t="s">
        <v>2267</v>
      </c>
      <c r="F29" s="2" t="s">
        <v>41</v>
      </c>
      <c r="G29" s="2" t="s">
        <v>2267</v>
      </c>
      <c r="H29" s="200">
        <v>327</v>
      </c>
      <c r="I29" s="9" t="s">
        <v>46</v>
      </c>
      <c r="J29" s="360" t="str">
        <f>IF(ISBLANK(INDEX('Policy Characteristics'!D:D,MATCH($C29,'Policy Characteristics'!$C:$C,0))),"",INDEX('Policy Characteristics'!D:D,MATCH($C29,'Policy Characteristics'!$C:$C,0)))</f>
        <v>Conventional Pollutant Standard</v>
      </c>
      <c r="K29" s="358" t="str">
        <f>IF(ISBLANK(INDEX('Policy Characteristics'!E:E,MATCH($C29,'Policy Characteristics'!$C:$C,0))),"",INDEX('Policy Characteristics'!E:E,MATCH($C29,'Policy Characteristics'!$C:$C,0)))</f>
        <v>trans reduce regulated pollutants</v>
      </c>
      <c r="L29" s="380">
        <f>IF(ISBLANK(INDEX('Policy Characteristics'!F:F,MATCH($C29,'Policy Characteristics'!$C:$C,0))),"",INDEX('Policy Characteristics'!F:F,MATCH($C29,'Policy Characteristics'!$C:$C,0)))</f>
        <v>0</v>
      </c>
      <c r="M29" s="380">
        <f>IF(ISBLANK(INDEX('Policy Characteristics'!G:G,MATCH($C29,'Policy Characteristics'!$C:$C,0))),"",INDEX('Policy Characteristics'!G:G,MATCH($C29,'Policy Characteristics'!$C:$C,0)))</f>
        <v>1</v>
      </c>
      <c r="N29" s="380">
        <f>IF(ISBLANK(INDEX('Policy Characteristics'!H:H,MATCH($C29,'Policy Characteristics'!$C:$C,0))),"",INDEX('Policy Characteristics'!H:H,MATCH($C29,'Policy Characteristics'!$C:$C,0)))</f>
        <v>0.02</v>
      </c>
      <c r="O29" s="358" t="str">
        <f>IF(ISBLANK(INDEX('Policy Characteristics'!I:I,MATCH($C29,'Policy Characteristics'!$C:$C,0))),"",INDEX('Policy Characteristics'!I:I,MATCH($C29,'Policy Characteristics'!$C:$C,0)))</f>
        <v>% reduction in emissions</v>
      </c>
      <c r="P29" s="358"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9" s="358" t="str">
        <f>IF(ISBLANK(INDEX('Policy Characteristics'!K:K,MATCH($C29,'Policy Characteristics'!$C:$C,0))),"",INDEX('Policy Characteristics'!K:K,MATCH($C29,'Policy Characteristics'!$C:$C,0)))</f>
        <v>transportation-sector-main.html#conv-pol-stds</v>
      </c>
      <c r="R29" s="358" t="str">
        <f>IF(ISBLANK(INDEX('Policy Characteristics'!L:L,MATCH($C29,'Policy Characteristics'!$C:$C,0))),"",INDEX('Policy Characteristics'!L:L,MATCH($C29,'Policy Characteristics'!$C:$C,0)))</f>
        <v>conventional-pollutant-standards.html</v>
      </c>
    </row>
    <row r="30" spans="1:18" s="2" customFormat="1" x14ac:dyDescent="0.35">
      <c r="A30" s="358" t="str">
        <f>IF(ISBLANK(INDEX('Policy Characteristics'!A:A,MATCH($C30,'Policy Characteristics'!$C:$C,0))),"",INDEX('Policy Characteristics'!A:A,MATCH($C30,'Policy Characteristics'!$C:$C,0)))</f>
        <v>Transportation</v>
      </c>
      <c r="B30" s="358" t="str">
        <f>IF(ISBLANK(INDEX('Policy Characteristics'!B:B,MATCH($C30,'Policy Characteristics'!$C:$C,0))),"",INDEX('Policy Characteristics'!B:B,MATCH($C30,'Policy Characteristics'!$C:$C,0)))</f>
        <v>Conventional Pollutant Standards</v>
      </c>
      <c r="C30" s="360" t="str">
        <f t="shared" si="1"/>
        <v>Percentage Reduction of Separately Regulated Pollutants</v>
      </c>
      <c r="D30" s="2" t="s">
        <v>41</v>
      </c>
      <c r="E30" s="2" t="s">
        <v>2269</v>
      </c>
      <c r="F30" s="2" t="s">
        <v>41</v>
      </c>
      <c r="G30" s="2" t="s">
        <v>2269</v>
      </c>
      <c r="H30" s="200">
        <v>328</v>
      </c>
      <c r="I30" s="9" t="s">
        <v>46</v>
      </c>
      <c r="J30" s="360" t="str">
        <f>IF(ISBLANK(INDEX('Policy Characteristics'!D:D,MATCH($C30,'Policy Characteristics'!$C:$C,0))),"",INDEX('Policy Characteristics'!D:D,MATCH($C30,'Policy Characteristics'!$C:$C,0)))</f>
        <v>Conventional Pollutant Standard</v>
      </c>
      <c r="K30" s="358" t="str">
        <f>IF(ISBLANK(INDEX('Policy Characteristics'!E:E,MATCH($C30,'Policy Characteristics'!$C:$C,0))),"",INDEX('Policy Characteristics'!E:E,MATCH($C30,'Policy Characteristics'!$C:$C,0)))</f>
        <v>trans reduce regulated pollutants</v>
      </c>
      <c r="L30" s="380">
        <f>IF(ISBLANK(INDEX('Policy Characteristics'!F:F,MATCH($C30,'Policy Characteristics'!$C:$C,0))),"",INDEX('Policy Characteristics'!F:F,MATCH($C30,'Policy Characteristics'!$C:$C,0)))</f>
        <v>0</v>
      </c>
      <c r="M30" s="380">
        <f>IF(ISBLANK(INDEX('Policy Characteristics'!G:G,MATCH($C30,'Policy Characteristics'!$C:$C,0))),"",INDEX('Policy Characteristics'!G:G,MATCH($C30,'Policy Characteristics'!$C:$C,0)))</f>
        <v>1</v>
      </c>
      <c r="N30" s="380">
        <f>IF(ISBLANK(INDEX('Policy Characteristics'!H:H,MATCH($C30,'Policy Characteristics'!$C:$C,0))),"",INDEX('Policy Characteristics'!H:H,MATCH($C30,'Policy Characteristics'!$C:$C,0)))</f>
        <v>0.02</v>
      </c>
      <c r="O30" s="358" t="str">
        <f>IF(ISBLANK(INDEX('Policy Characteristics'!I:I,MATCH($C30,'Policy Characteristics'!$C:$C,0))),"",INDEX('Policy Characteristics'!I:I,MATCH($C30,'Policy Characteristics'!$C:$C,0)))</f>
        <v>% reduction in emissions</v>
      </c>
      <c r="P30" s="358"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0" s="358" t="str">
        <f>IF(ISBLANK(INDEX('Policy Characteristics'!K:K,MATCH($C30,'Policy Characteristics'!$C:$C,0))),"",INDEX('Policy Characteristics'!K:K,MATCH($C30,'Policy Characteristics'!$C:$C,0)))</f>
        <v>transportation-sector-main.html#conv-pol-stds</v>
      </c>
      <c r="R30" s="358" t="str">
        <f>IF(ISBLANK(INDEX('Policy Characteristics'!L:L,MATCH($C30,'Policy Characteristics'!$C:$C,0))),"",INDEX('Policy Characteristics'!L:L,MATCH($C30,'Policy Characteristics'!$C:$C,0)))</f>
        <v>conventional-pollutant-standards.html</v>
      </c>
    </row>
    <row r="31" spans="1:18" s="2" customFormat="1" x14ac:dyDescent="0.35">
      <c r="A31" s="358" t="str">
        <f>IF(ISBLANK(INDEX('Policy Characteristics'!A:A,MATCH($C31,'Policy Characteristics'!$C:$C,0))),"",INDEX('Policy Characteristics'!A:A,MATCH($C31,'Policy Characteristics'!$C:$C,0)))</f>
        <v>Transportation</v>
      </c>
      <c r="B31" s="358" t="str">
        <f>IF(ISBLANK(INDEX('Policy Characteristics'!B:B,MATCH($C31,'Policy Characteristics'!$C:$C,0))),"",INDEX('Policy Characteristics'!B:B,MATCH($C31,'Policy Characteristics'!$C:$C,0)))</f>
        <v>Conventional Pollutant Standards</v>
      </c>
      <c r="C31" s="360" t="str">
        <f t="shared" si="1"/>
        <v>Percentage Reduction of Separately Regulated Pollutants</v>
      </c>
      <c r="D31" s="2" t="s">
        <v>41</v>
      </c>
      <c r="E31" s="2" t="s">
        <v>2271</v>
      </c>
      <c r="F31" s="2" t="s">
        <v>41</v>
      </c>
      <c r="G31" s="2" t="s">
        <v>2271</v>
      </c>
      <c r="H31" s="200">
        <v>329</v>
      </c>
      <c r="I31" s="9" t="s">
        <v>46</v>
      </c>
      <c r="J31" s="360" t="str">
        <f>IF(ISBLANK(INDEX('Policy Characteristics'!D:D,MATCH($C31,'Policy Characteristics'!$C:$C,0))),"",INDEX('Policy Characteristics'!D:D,MATCH($C31,'Policy Characteristics'!$C:$C,0)))</f>
        <v>Conventional Pollutant Standard</v>
      </c>
      <c r="K31" s="358" t="str">
        <f>IF(ISBLANK(INDEX('Policy Characteristics'!E:E,MATCH($C31,'Policy Characteristics'!$C:$C,0))),"",INDEX('Policy Characteristics'!E:E,MATCH($C31,'Policy Characteristics'!$C:$C,0)))</f>
        <v>trans reduce regulated pollutants</v>
      </c>
      <c r="L31" s="380">
        <f>IF(ISBLANK(INDEX('Policy Characteristics'!F:F,MATCH($C31,'Policy Characteristics'!$C:$C,0))),"",INDEX('Policy Characteristics'!F:F,MATCH($C31,'Policy Characteristics'!$C:$C,0)))</f>
        <v>0</v>
      </c>
      <c r="M31" s="380">
        <f>IF(ISBLANK(INDEX('Policy Characteristics'!G:G,MATCH($C31,'Policy Characteristics'!$C:$C,0))),"",INDEX('Policy Characteristics'!G:G,MATCH($C31,'Policy Characteristics'!$C:$C,0)))</f>
        <v>1</v>
      </c>
      <c r="N31" s="380">
        <f>IF(ISBLANK(INDEX('Policy Characteristics'!H:H,MATCH($C31,'Policy Characteristics'!$C:$C,0))),"",INDEX('Policy Characteristics'!H:H,MATCH($C31,'Policy Characteristics'!$C:$C,0)))</f>
        <v>0.02</v>
      </c>
      <c r="O31" s="358" t="str">
        <f>IF(ISBLANK(INDEX('Policy Characteristics'!I:I,MATCH($C31,'Policy Characteristics'!$C:$C,0))),"",INDEX('Policy Characteristics'!I:I,MATCH($C31,'Policy Characteristics'!$C:$C,0)))</f>
        <v>% reduction in emissions</v>
      </c>
      <c r="P31" s="358"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1" s="358" t="str">
        <f>IF(ISBLANK(INDEX('Policy Characteristics'!K:K,MATCH($C31,'Policy Characteristics'!$C:$C,0))),"",INDEX('Policy Characteristics'!K:K,MATCH($C31,'Policy Characteristics'!$C:$C,0)))</f>
        <v>transportation-sector-main.html#conv-pol-stds</v>
      </c>
      <c r="R31" s="358" t="str">
        <f>IF(ISBLANK(INDEX('Policy Characteristics'!L:L,MATCH($C31,'Policy Characteristics'!$C:$C,0))),"",INDEX('Policy Characteristics'!L:L,MATCH($C31,'Policy Characteristics'!$C:$C,0)))</f>
        <v>conventional-pollutant-standards.html</v>
      </c>
    </row>
    <row r="32" spans="1:18" s="2" customFormat="1" x14ac:dyDescent="0.35">
      <c r="A32" s="358" t="str">
        <f>IF(ISBLANK(INDEX('Policy Characteristics'!A:A,MATCH($C32,'Policy Characteristics'!$C:$C,0))),"",INDEX('Policy Characteristics'!A:A,MATCH($C32,'Policy Characteristics'!$C:$C,0)))</f>
        <v>Transportation</v>
      </c>
      <c r="B32" s="358" t="str">
        <f>IF(ISBLANK(INDEX('Policy Characteristics'!B:B,MATCH($C32,'Policy Characteristics'!$C:$C,0))),"",INDEX('Policy Characteristics'!B:B,MATCH($C32,'Policy Characteristics'!$C:$C,0)))</f>
        <v>Conventional Pollutant Standards</v>
      </c>
      <c r="C32" s="360" t="str">
        <f t="shared" si="1"/>
        <v>Percentage Reduction of Separately Regulated Pollutants</v>
      </c>
      <c r="D32" s="2" t="s">
        <v>42</v>
      </c>
      <c r="E32" s="2" t="s">
        <v>2255</v>
      </c>
      <c r="F32" s="2" t="s">
        <v>42</v>
      </c>
      <c r="G32" s="2" t="s">
        <v>2492</v>
      </c>
      <c r="H32" s="200">
        <v>330</v>
      </c>
      <c r="I32" s="53" t="s">
        <v>45</v>
      </c>
      <c r="J32" s="360" t="str">
        <f>IF(ISBLANK(INDEX('Policy Characteristics'!D:D,MATCH($C32,'Policy Characteristics'!$C:$C,0))),"",INDEX('Policy Characteristics'!D:D,MATCH($C32,'Policy Characteristics'!$C:$C,0)))</f>
        <v>Conventional Pollutant Standard</v>
      </c>
      <c r="K32" s="358" t="str">
        <f>IF(ISBLANK(INDEX('Policy Characteristics'!E:E,MATCH($C32,'Policy Characteristics'!$C:$C,0))),"",INDEX('Policy Characteristics'!E:E,MATCH($C32,'Policy Characteristics'!$C:$C,0)))</f>
        <v>trans reduce regulated pollutants</v>
      </c>
      <c r="L32" s="380">
        <f>IF(ISBLANK(INDEX('Policy Characteristics'!F:F,MATCH($C32,'Policy Characteristics'!$C:$C,0))),"",INDEX('Policy Characteristics'!F:F,MATCH($C32,'Policy Characteristics'!$C:$C,0)))</f>
        <v>0</v>
      </c>
      <c r="M32" s="380">
        <f>IF(ISBLANK(INDEX('Policy Characteristics'!G:G,MATCH($C32,'Policy Characteristics'!$C:$C,0))),"",INDEX('Policy Characteristics'!G:G,MATCH($C32,'Policy Characteristics'!$C:$C,0)))</f>
        <v>1</v>
      </c>
      <c r="N32" s="380">
        <f>IF(ISBLANK(INDEX('Policy Characteristics'!H:H,MATCH($C32,'Policy Characteristics'!$C:$C,0))),"",INDEX('Policy Characteristics'!H:H,MATCH($C32,'Policy Characteristics'!$C:$C,0)))</f>
        <v>0.02</v>
      </c>
      <c r="O32" s="358" t="str">
        <f>IF(ISBLANK(INDEX('Policy Characteristics'!I:I,MATCH($C32,'Policy Characteristics'!$C:$C,0))),"",INDEX('Policy Characteristics'!I:I,MATCH($C32,'Policy Characteristics'!$C:$C,0)))</f>
        <v>% reduction in emissions</v>
      </c>
      <c r="P32" s="358"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2" s="358" t="str">
        <f>IF(ISBLANK(INDEX('Policy Characteristics'!K:K,MATCH($C32,'Policy Characteristics'!$C:$C,0))),"",INDEX('Policy Characteristics'!K:K,MATCH($C32,'Policy Characteristics'!$C:$C,0)))</f>
        <v>transportation-sector-main.html#conv-pol-stds</v>
      </c>
      <c r="R32" s="358" t="str">
        <f>IF(ISBLANK(INDEX('Policy Characteristics'!L:L,MATCH($C32,'Policy Characteristics'!$C:$C,0))),"",INDEX('Policy Characteristics'!L:L,MATCH($C32,'Policy Characteristics'!$C:$C,0)))</f>
        <v>conventional-pollutant-standards.html</v>
      </c>
    </row>
    <row r="33" spans="1:18" s="2" customFormat="1" x14ac:dyDescent="0.35">
      <c r="A33" s="358" t="str">
        <f>IF(ISBLANK(INDEX('Policy Characteristics'!A:A,MATCH($C33,'Policy Characteristics'!$C:$C,0))),"",INDEX('Policy Characteristics'!A:A,MATCH($C33,'Policy Characteristics'!$C:$C,0)))</f>
        <v>Transportation</v>
      </c>
      <c r="B33" s="358" t="str">
        <f>IF(ISBLANK(INDEX('Policy Characteristics'!B:B,MATCH($C33,'Policy Characteristics'!$C:$C,0))),"",INDEX('Policy Characteristics'!B:B,MATCH($C33,'Policy Characteristics'!$C:$C,0)))</f>
        <v>Conventional Pollutant Standards</v>
      </c>
      <c r="C33" s="360" t="str">
        <f t="shared" ref="C33:C61" si="2">C$2</f>
        <v>Percentage Reduction of Separately Regulated Pollutants</v>
      </c>
      <c r="D33" s="2" t="s">
        <v>42</v>
      </c>
      <c r="E33" s="2" t="s">
        <v>518</v>
      </c>
      <c r="F33" s="2" t="s">
        <v>42</v>
      </c>
      <c r="G33" s="2" t="s">
        <v>518</v>
      </c>
      <c r="H33" s="200">
        <v>331</v>
      </c>
      <c r="I33" s="53" t="s">
        <v>45</v>
      </c>
      <c r="J33" s="360" t="str">
        <f>IF(ISBLANK(INDEX('Policy Characteristics'!D:D,MATCH($C33,'Policy Characteristics'!$C:$C,0))),"",INDEX('Policy Characteristics'!D:D,MATCH($C33,'Policy Characteristics'!$C:$C,0)))</f>
        <v>Conventional Pollutant Standard</v>
      </c>
      <c r="K33" s="358" t="str">
        <f>IF(ISBLANK(INDEX('Policy Characteristics'!E:E,MATCH($C33,'Policy Characteristics'!$C:$C,0))),"",INDEX('Policy Characteristics'!E:E,MATCH($C33,'Policy Characteristics'!$C:$C,0)))</f>
        <v>trans reduce regulated pollutants</v>
      </c>
      <c r="L33" s="380">
        <f>IF(ISBLANK(INDEX('Policy Characteristics'!F:F,MATCH($C33,'Policy Characteristics'!$C:$C,0))),"",INDEX('Policy Characteristics'!F:F,MATCH($C33,'Policy Characteristics'!$C:$C,0)))</f>
        <v>0</v>
      </c>
      <c r="M33" s="380">
        <f>IF(ISBLANK(INDEX('Policy Characteristics'!G:G,MATCH($C33,'Policy Characteristics'!$C:$C,0))),"",INDEX('Policy Characteristics'!G:G,MATCH($C33,'Policy Characteristics'!$C:$C,0)))</f>
        <v>1</v>
      </c>
      <c r="N33" s="380">
        <f>IF(ISBLANK(INDEX('Policy Characteristics'!H:H,MATCH($C33,'Policy Characteristics'!$C:$C,0))),"",INDEX('Policy Characteristics'!H:H,MATCH($C33,'Policy Characteristics'!$C:$C,0)))</f>
        <v>0.02</v>
      </c>
      <c r="O33" s="358" t="str">
        <f>IF(ISBLANK(INDEX('Policy Characteristics'!I:I,MATCH($C33,'Policy Characteristics'!$C:$C,0))),"",INDEX('Policy Characteristics'!I:I,MATCH($C33,'Policy Characteristics'!$C:$C,0)))</f>
        <v>% reduction in emissions</v>
      </c>
      <c r="P33" s="358"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3" s="358" t="str">
        <f>IF(ISBLANK(INDEX('Policy Characteristics'!K:K,MATCH($C33,'Policy Characteristics'!$C:$C,0))),"",INDEX('Policy Characteristics'!K:K,MATCH($C33,'Policy Characteristics'!$C:$C,0)))</f>
        <v>transportation-sector-main.html#conv-pol-stds</v>
      </c>
      <c r="R33" s="358" t="str">
        <f>IF(ISBLANK(INDEX('Policy Characteristics'!L:L,MATCH($C33,'Policy Characteristics'!$C:$C,0))),"",INDEX('Policy Characteristics'!L:L,MATCH($C33,'Policy Characteristics'!$C:$C,0)))</f>
        <v>conventional-pollutant-standards.html</v>
      </c>
    </row>
    <row r="34" spans="1:18" s="2" customFormat="1" x14ac:dyDescent="0.35">
      <c r="A34" s="358" t="str">
        <f>IF(ISBLANK(INDEX('Policy Characteristics'!A:A,MATCH($C34,'Policy Characteristics'!$C:$C,0))),"",INDEX('Policy Characteristics'!A:A,MATCH($C34,'Policy Characteristics'!$C:$C,0)))</f>
        <v>Transportation</v>
      </c>
      <c r="B34" s="358" t="str">
        <f>IF(ISBLANK(INDEX('Policy Characteristics'!B:B,MATCH($C34,'Policy Characteristics'!$C:$C,0))),"",INDEX('Policy Characteristics'!B:B,MATCH($C34,'Policy Characteristics'!$C:$C,0)))</f>
        <v>Conventional Pollutant Standards</v>
      </c>
      <c r="C34" s="360" t="str">
        <f t="shared" si="2"/>
        <v>Percentage Reduction of Separately Regulated Pollutants</v>
      </c>
      <c r="D34" s="2" t="s">
        <v>42</v>
      </c>
      <c r="E34" s="2" t="s">
        <v>2258</v>
      </c>
      <c r="F34" s="2" t="s">
        <v>42</v>
      </c>
      <c r="G34" s="2" t="s">
        <v>2258</v>
      </c>
      <c r="H34" s="200">
        <v>332</v>
      </c>
      <c r="I34" s="53" t="s">
        <v>45</v>
      </c>
      <c r="J34" s="360" t="str">
        <f>IF(ISBLANK(INDEX('Policy Characteristics'!D:D,MATCH($C34,'Policy Characteristics'!$C:$C,0))),"",INDEX('Policy Characteristics'!D:D,MATCH($C34,'Policy Characteristics'!$C:$C,0)))</f>
        <v>Conventional Pollutant Standard</v>
      </c>
      <c r="K34" s="358" t="str">
        <f>IF(ISBLANK(INDEX('Policy Characteristics'!E:E,MATCH($C34,'Policy Characteristics'!$C:$C,0))),"",INDEX('Policy Characteristics'!E:E,MATCH($C34,'Policy Characteristics'!$C:$C,0)))</f>
        <v>trans reduce regulated pollutants</v>
      </c>
      <c r="L34" s="380">
        <f>IF(ISBLANK(INDEX('Policy Characteristics'!F:F,MATCH($C34,'Policy Characteristics'!$C:$C,0))),"",INDEX('Policy Characteristics'!F:F,MATCH($C34,'Policy Characteristics'!$C:$C,0)))</f>
        <v>0</v>
      </c>
      <c r="M34" s="380">
        <f>IF(ISBLANK(INDEX('Policy Characteristics'!G:G,MATCH($C34,'Policy Characteristics'!$C:$C,0))),"",INDEX('Policy Characteristics'!G:G,MATCH($C34,'Policy Characteristics'!$C:$C,0)))</f>
        <v>1</v>
      </c>
      <c r="N34" s="380">
        <f>IF(ISBLANK(INDEX('Policy Characteristics'!H:H,MATCH($C34,'Policy Characteristics'!$C:$C,0))),"",INDEX('Policy Characteristics'!H:H,MATCH($C34,'Policy Characteristics'!$C:$C,0)))</f>
        <v>0.02</v>
      </c>
      <c r="O34" s="358" t="str">
        <f>IF(ISBLANK(INDEX('Policy Characteristics'!I:I,MATCH($C34,'Policy Characteristics'!$C:$C,0))),"",INDEX('Policy Characteristics'!I:I,MATCH($C34,'Policy Characteristics'!$C:$C,0)))</f>
        <v>% reduction in emissions</v>
      </c>
      <c r="P34" s="358"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4" s="358" t="str">
        <f>IF(ISBLANK(INDEX('Policy Characteristics'!K:K,MATCH($C34,'Policy Characteristics'!$C:$C,0))),"",INDEX('Policy Characteristics'!K:K,MATCH($C34,'Policy Characteristics'!$C:$C,0)))</f>
        <v>transportation-sector-main.html#conv-pol-stds</v>
      </c>
      <c r="R34" s="358" t="str">
        <f>IF(ISBLANK(INDEX('Policy Characteristics'!L:L,MATCH($C34,'Policy Characteristics'!$C:$C,0))),"",INDEX('Policy Characteristics'!L:L,MATCH($C34,'Policy Characteristics'!$C:$C,0)))</f>
        <v>conventional-pollutant-standards.html</v>
      </c>
    </row>
    <row r="35" spans="1:18" s="2" customFormat="1" x14ac:dyDescent="0.35">
      <c r="A35" s="358" t="str">
        <f>IF(ISBLANK(INDEX('Policy Characteristics'!A:A,MATCH($C35,'Policy Characteristics'!$C:$C,0))),"",INDEX('Policy Characteristics'!A:A,MATCH($C35,'Policy Characteristics'!$C:$C,0)))</f>
        <v>Transportation</v>
      </c>
      <c r="B35" s="358" t="str">
        <f>IF(ISBLANK(INDEX('Policy Characteristics'!B:B,MATCH($C35,'Policy Characteristics'!$C:$C,0))),"",INDEX('Policy Characteristics'!B:B,MATCH($C35,'Policy Characteristics'!$C:$C,0)))</f>
        <v>Conventional Pollutant Standards</v>
      </c>
      <c r="C35" s="360" t="str">
        <f t="shared" si="2"/>
        <v>Percentage Reduction of Separately Regulated Pollutants</v>
      </c>
      <c r="D35" s="2" t="s">
        <v>42</v>
      </c>
      <c r="E35" s="2" t="s">
        <v>2260</v>
      </c>
      <c r="F35" s="2" t="s">
        <v>42</v>
      </c>
      <c r="G35" s="2" t="s">
        <v>2260</v>
      </c>
      <c r="H35" s="200">
        <v>333</v>
      </c>
      <c r="I35" s="53" t="s">
        <v>45</v>
      </c>
      <c r="J35" s="360" t="str">
        <f>IF(ISBLANK(INDEX('Policy Characteristics'!D:D,MATCH($C35,'Policy Characteristics'!$C:$C,0))),"",INDEX('Policy Characteristics'!D:D,MATCH($C35,'Policy Characteristics'!$C:$C,0)))</f>
        <v>Conventional Pollutant Standard</v>
      </c>
      <c r="K35" s="358" t="str">
        <f>IF(ISBLANK(INDEX('Policy Characteristics'!E:E,MATCH($C35,'Policy Characteristics'!$C:$C,0))),"",INDEX('Policy Characteristics'!E:E,MATCH($C35,'Policy Characteristics'!$C:$C,0)))</f>
        <v>trans reduce regulated pollutants</v>
      </c>
      <c r="L35" s="380">
        <f>IF(ISBLANK(INDEX('Policy Characteristics'!F:F,MATCH($C35,'Policy Characteristics'!$C:$C,0))),"",INDEX('Policy Characteristics'!F:F,MATCH($C35,'Policy Characteristics'!$C:$C,0)))</f>
        <v>0</v>
      </c>
      <c r="M35" s="380">
        <f>IF(ISBLANK(INDEX('Policy Characteristics'!G:G,MATCH($C35,'Policy Characteristics'!$C:$C,0))),"",INDEX('Policy Characteristics'!G:G,MATCH($C35,'Policy Characteristics'!$C:$C,0)))</f>
        <v>1</v>
      </c>
      <c r="N35" s="380">
        <f>IF(ISBLANK(INDEX('Policy Characteristics'!H:H,MATCH($C35,'Policy Characteristics'!$C:$C,0))),"",INDEX('Policy Characteristics'!H:H,MATCH($C35,'Policy Characteristics'!$C:$C,0)))</f>
        <v>0.02</v>
      </c>
      <c r="O35" s="358" t="str">
        <f>IF(ISBLANK(INDEX('Policy Characteristics'!I:I,MATCH($C35,'Policy Characteristics'!$C:$C,0))),"",INDEX('Policy Characteristics'!I:I,MATCH($C35,'Policy Characteristics'!$C:$C,0)))</f>
        <v>% reduction in emissions</v>
      </c>
      <c r="P35" s="358"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5" s="358" t="str">
        <f>IF(ISBLANK(INDEX('Policy Characteristics'!K:K,MATCH($C35,'Policy Characteristics'!$C:$C,0))),"",INDEX('Policy Characteristics'!K:K,MATCH($C35,'Policy Characteristics'!$C:$C,0)))</f>
        <v>transportation-sector-main.html#conv-pol-stds</v>
      </c>
      <c r="R35" s="358" t="str">
        <f>IF(ISBLANK(INDEX('Policy Characteristics'!L:L,MATCH($C35,'Policy Characteristics'!$C:$C,0))),"",INDEX('Policy Characteristics'!L:L,MATCH($C35,'Policy Characteristics'!$C:$C,0)))</f>
        <v>conventional-pollutant-standards.html</v>
      </c>
    </row>
    <row r="36" spans="1:18" s="2" customFormat="1" x14ac:dyDescent="0.35">
      <c r="A36" s="358" t="str">
        <f>IF(ISBLANK(INDEX('Policy Characteristics'!A:A,MATCH($C36,'Policy Characteristics'!$C:$C,0))),"",INDEX('Policy Characteristics'!A:A,MATCH($C36,'Policy Characteristics'!$C:$C,0)))</f>
        <v>Transportation</v>
      </c>
      <c r="B36" s="358" t="str">
        <f>IF(ISBLANK(INDEX('Policy Characteristics'!B:B,MATCH($C36,'Policy Characteristics'!$C:$C,0))),"",INDEX('Policy Characteristics'!B:B,MATCH($C36,'Policy Characteristics'!$C:$C,0)))</f>
        <v>Conventional Pollutant Standards</v>
      </c>
      <c r="C36" s="360" t="str">
        <f t="shared" si="2"/>
        <v>Percentage Reduction of Separately Regulated Pollutants</v>
      </c>
      <c r="D36" s="2" t="s">
        <v>42</v>
      </c>
      <c r="E36" s="2" t="s">
        <v>2262</v>
      </c>
      <c r="F36" s="2" t="s">
        <v>42</v>
      </c>
      <c r="G36" s="2" t="s">
        <v>2368</v>
      </c>
      <c r="H36" s="200">
        <v>334</v>
      </c>
      <c r="I36" s="53" t="s">
        <v>45</v>
      </c>
      <c r="J36" s="360" t="str">
        <f>IF(ISBLANK(INDEX('Policy Characteristics'!D:D,MATCH($C36,'Policy Characteristics'!$C:$C,0))),"",INDEX('Policy Characteristics'!D:D,MATCH($C36,'Policy Characteristics'!$C:$C,0)))</f>
        <v>Conventional Pollutant Standard</v>
      </c>
      <c r="K36" s="358" t="str">
        <f>IF(ISBLANK(INDEX('Policy Characteristics'!E:E,MATCH($C36,'Policy Characteristics'!$C:$C,0))),"",INDEX('Policy Characteristics'!E:E,MATCH($C36,'Policy Characteristics'!$C:$C,0)))</f>
        <v>trans reduce regulated pollutants</v>
      </c>
      <c r="L36" s="380">
        <f>IF(ISBLANK(INDEX('Policy Characteristics'!F:F,MATCH($C36,'Policy Characteristics'!$C:$C,0))),"",INDEX('Policy Characteristics'!F:F,MATCH($C36,'Policy Characteristics'!$C:$C,0)))</f>
        <v>0</v>
      </c>
      <c r="M36" s="380">
        <f>IF(ISBLANK(INDEX('Policy Characteristics'!G:G,MATCH($C36,'Policy Characteristics'!$C:$C,0))),"",INDEX('Policy Characteristics'!G:G,MATCH($C36,'Policy Characteristics'!$C:$C,0)))</f>
        <v>1</v>
      </c>
      <c r="N36" s="380">
        <f>IF(ISBLANK(INDEX('Policy Characteristics'!H:H,MATCH($C36,'Policy Characteristics'!$C:$C,0))),"",INDEX('Policy Characteristics'!H:H,MATCH($C36,'Policy Characteristics'!$C:$C,0)))</f>
        <v>0.02</v>
      </c>
      <c r="O36" s="358" t="str">
        <f>IF(ISBLANK(INDEX('Policy Characteristics'!I:I,MATCH($C36,'Policy Characteristics'!$C:$C,0))),"",INDEX('Policy Characteristics'!I:I,MATCH($C36,'Policy Characteristics'!$C:$C,0)))</f>
        <v>% reduction in emissions</v>
      </c>
      <c r="P36" s="358"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6" s="358" t="str">
        <f>IF(ISBLANK(INDEX('Policy Characteristics'!K:K,MATCH($C36,'Policy Characteristics'!$C:$C,0))),"",INDEX('Policy Characteristics'!K:K,MATCH($C36,'Policy Characteristics'!$C:$C,0)))</f>
        <v>transportation-sector-main.html#conv-pol-stds</v>
      </c>
      <c r="R36" s="358" t="str">
        <f>IF(ISBLANK(INDEX('Policy Characteristics'!L:L,MATCH($C36,'Policy Characteristics'!$C:$C,0))),"",INDEX('Policy Characteristics'!L:L,MATCH($C36,'Policy Characteristics'!$C:$C,0)))</f>
        <v>conventional-pollutant-standards.html</v>
      </c>
    </row>
    <row r="37" spans="1:18" s="2" customFormat="1" x14ac:dyDescent="0.35">
      <c r="A37" s="358" t="str">
        <f>IF(ISBLANK(INDEX('Policy Characteristics'!A:A,MATCH($C37,'Policy Characteristics'!$C:$C,0))),"",INDEX('Policy Characteristics'!A:A,MATCH($C37,'Policy Characteristics'!$C:$C,0)))</f>
        <v>Transportation</v>
      </c>
      <c r="B37" s="358" t="str">
        <f>IF(ISBLANK(INDEX('Policy Characteristics'!B:B,MATCH($C37,'Policy Characteristics'!$C:$C,0))),"",INDEX('Policy Characteristics'!B:B,MATCH($C37,'Policy Characteristics'!$C:$C,0)))</f>
        <v>Conventional Pollutant Standards</v>
      </c>
      <c r="C37" s="360" t="str">
        <f t="shared" si="2"/>
        <v>Percentage Reduction of Separately Regulated Pollutants</v>
      </c>
      <c r="D37" s="2" t="s">
        <v>42</v>
      </c>
      <c r="E37" s="2" t="s">
        <v>2263</v>
      </c>
      <c r="F37" s="2" t="s">
        <v>42</v>
      </c>
      <c r="G37" s="2" t="s">
        <v>2263</v>
      </c>
      <c r="H37" s="200">
        <v>335</v>
      </c>
      <c r="I37" s="9" t="s">
        <v>46</v>
      </c>
      <c r="J37" s="360" t="str">
        <f>IF(ISBLANK(INDEX('Policy Characteristics'!D:D,MATCH($C37,'Policy Characteristics'!$C:$C,0))),"",INDEX('Policy Characteristics'!D:D,MATCH($C37,'Policy Characteristics'!$C:$C,0)))</f>
        <v>Conventional Pollutant Standard</v>
      </c>
      <c r="K37" s="358" t="str">
        <f>IF(ISBLANK(INDEX('Policy Characteristics'!E:E,MATCH($C37,'Policy Characteristics'!$C:$C,0))),"",INDEX('Policy Characteristics'!E:E,MATCH($C37,'Policy Characteristics'!$C:$C,0)))</f>
        <v>trans reduce regulated pollutants</v>
      </c>
      <c r="L37" s="380">
        <f>IF(ISBLANK(INDEX('Policy Characteristics'!F:F,MATCH($C37,'Policy Characteristics'!$C:$C,0))),"",INDEX('Policy Characteristics'!F:F,MATCH($C37,'Policy Characteristics'!$C:$C,0)))</f>
        <v>0</v>
      </c>
      <c r="M37" s="380">
        <f>IF(ISBLANK(INDEX('Policy Characteristics'!G:G,MATCH($C37,'Policy Characteristics'!$C:$C,0))),"",INDEX('Policy Characteristics'!G:G,MATCH($C37,'Policy Characteristics'!$C:$C,0)))</f>
        <v>1</v>
      </c>
      <c r="N37" s="380">
        <f>IF(ISBLANK(INDEX('Policy Characteristics'!H:H,MATCH($C37,'Policy Characteristics'!$C:$C,0))),"",INDEX('Policy Characteristics'!H:H,MATCH($C37,'Policy Characteristics'!$C:$C,0)))</f>
        <v>0.02</v>
      </c>
      <c r="O37" s="358" t="str">
        <f>IF(ISBLANK(INDEX('Policy Characteristics'!I:I,MATCH($C37,'Policy Characteristics'!$C:$C,0))),"",INDEX('Policy Characteristics'!I:I,MATCH($C37,'Policy Characteristics'!$C:$C,0)))</f>
        <v>% reduction in emissions</v>
      </c>
      <c r="P37" s="358"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7" s="358" t="str">
        <f>IF(ISBLANK(INDEX('Policy Characteristics'!K:K,MATCH($C37,'Policy Characteristics'!$C:$C,0))),"",INDEX('Policy Characteristics'!K:K,MATCH($C37,'Policy Characteristics'!$C:$C,0)))</f>
        <v>transportation-sector-main.html#conv-pol-stds</v>
      </c>
      <c r="R37" s="358" t="str">
        <f>IF(ISBLANK(INDEX('Policy Characteristics'!L:L,MATCH($C37,'Policy Characteristics'!$C:$C,0))),"",INDEX('Policy Characteristics'!L:L,MATCH($C37,'Policy Characteristics'!$C:$C,0)))</f>
        <v>conventional-pollutant-standards.html</v>
      </c>
    </row>
    <row r="38" spans="1:18" s="2" customFormat="1" x14ac:dyDescent="0.35">
      <c r="A38" s="358" t="str">
        <f>IF(ISBLANK(INDEX('Policy Characteristics'!A:A,MATCH($C38,'Policy Characteristics'!$C:$C,0))),"",INDEX('Policy Characteristics'!A:A,MATCH($C38,'Policy Characteristics'!$C:$C,0)))</f>
        <v>Transportation</v>
      </c>
      <c r="B38" s="358" t="str">
        <f>IF(ISBLANK(INDEX('Policy Characteristics'!B:B,MATCH($C38,'Policy Characteristics'!$C:$C,0))),"",INDEX('Policy Characteristics'!B:B,MATCH($C38,'Policy Characteristics'!$C:$C,0)))</f>
        <v>Conventional Pollutant Standards</v>
      </c>
      <c r="C38" s="360" t="str">
        <f t="shared" si="2"/>
        <v>Percentage Reduction of Separately Regulated Pollutants</v>
      </c>
      <c r="D38" s="2" t="s">
        <v>42</v>
      </c>
      <c r="E38" s="2" t="s">
        <v>2265</v>
      </c>
      <c r="F38" s="2" t="s">
        <v>42</v>
      </c>
      <c r="G38" s="2" t="s">
        <v>2265</v>
      </c>
      <c r="H38" s="200">
        <v>336</v>
      </c>
      <c r="I38" s="53" t="s">
        <v>45</v>
      </c>
      <c r="J38" s="360" t="str">
        <f>IF(ISBLANK(INDEX('Policy Characteristics'!D:D,MATCH($C38,'Policy Characteristics'!$C:$C,0))),"",INDEX('Policy Characteristics'!D:D,MATCH($C38,'Policy Characteristics'!$C:$C,0)))</f>
        <v>Conventional Pollutant Standard</v>
      </c>
      <c r="K38" s="358" t="str">
        <f>IF(ISBLANK(INDEX('Policy Characteristics'!E:E,MATCH($C38,'Policy Characteristics'!$C:$C,0))),"",INDEX('Policy Characteristics'!E:E,MATCH($C38,'Policy Characteristics'!$C:$C,0)))</f>
        <v>trans reduce regulated pollutants</v>
      </c>
      <c r="L38" s="380">
        <f>IF(ISBLANK(INDEX('Policy Characteristics'!F:F,MATCH($C38,'Policy Characteristics'!$C:$C,0))),"",INDEX('Policy Characteristics'!F:F,MATCH($C38,'Policy Characteristics'!$C:$C,0)))</f>
        <v>0</v>
      </c>
      <c r="M38" s="380">
        <f>IF(ISBLANK(INDEX('Policy Characteristics'!G:G,MATCH($C38,'Policy Characteristics'!$C:$C,0))),"",INDEX('Policy Characteristics'!G:G,MATCH($C38,'Policy Characteristics'!$C:$C,0)))</f>
        <v>1</v>
      </c>
      <c r="N38" s="380">
        <f>IF(ISBLANK(INDEX('Policy Characteristics'!H:H,MATCH($C38,'Policy Characteristics'!$C:$C,0))),"",INDEX('Policy Characteristics'!H:H,MATCH($C38,'Policy Characteristics'!$C:$C,0)))</f>
        <v>0.02</v>
      </c>
      <c r="O38" s="358" t="str">
        <f>IF(ISBLANK(INDEX('Policy Characteristics'!I:I,MATCH($C38,'Policy Characteristics'!$C:$C,0))),"",INDEX('Policy Characteristics'!I:I,MATCH($C38,'Policy Characteristics'!$C:$C,0)))</f>
        <v>% reduction in emissions</v>
      </c>
      <c r="P38" s="358"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8" s="358" t="str">
        <f>IF(ISBLANK(INDEX('Policy Characteristics'!K:K,MATCH($C38,'Policy Characteristics'!$C:$C,0))),"",INDEX('Policy Characteristics'!K:K,MATCH($C38,'Policy Characteristics'!$C:$C,0)))</f>
        <v>transportation-sector-main.html#conv-pol-stds</v>
      </c>
      <c r="R38" s="358" t="str">
        <f>IF(ISBLANK(INDEX('Policy Characteristics'!L:L,MATCH($C38,'Policy Characteristics'!$C:$C,0))),"",INDEX('Policy Characteristics'!L:L,MATCH($C38,'Policy Characteristics'!$C:$C,0)))</f>
        <v>conventional-pollutant-standards.html</v>
      </c>
    </row>
    <row r="39" spans="1:18" s="2" customFormat="1" x14ac:dyDescent="0.35">
      <c r="A39" s="358" t="str">
        <f>IF(ISBLANK(INDEX('Policy Characteristics'!A:A,MATCH($C39,'Policy Characteristics'!$C:$C,0))),"",INDEX('Policy Characteristics'!A:A,MATCH($C39,'Policy Characteristics'!$C:$C,0)))</f>
        <v>Transportation</v>
      </c>
      <c r="B39" s="358" t="str">
        <f>IF(ISBLANK(INDEX('Policy Characteristics'!B:B,MATCH($C39,'Policy Characteristics'!$C:$C,0))),"",INDEX('Policy Characteristics'!B:B,MATCH($C39,'Policy Characteristics'!$C:$C,0)))</f>
        <v>Conventional Pollutant Standards</v>
      </c>
      <c r="C39" s="360" t="str">
        <f t="shared" si="2"/>
        <v>Percentage Reduction of Separately Regulated Pollutants</v>
      </c>
      <c r="D39" s="2" t="s">
        <v>42</v>
      </c>
      <c r="E39" s="2" t="s">
        <v>2267</v>
      </c>
      <c r="F39" s="2" t="s">
        <v>42</v>
      </c>
      <c r="G39" s="2" t="s">
        <v>2267</v>
      </c>
      <c r="H39" s="200">
        <v>337</v>
      </c>
      <c r="I39" s="53" t="s">
        <v>45</v>
      </c>
      <c r="J39" s="360" t="str">
        <f>IF(ISBLANK(INDEX('Policy Characteristics'!D:D,MATCH($C39,'Policy Characteristics'!$C:$C,0))),"",INDEX('Policy Characteristics'!D:D,MATCH($C39,'Policy Characteristics'!$C:$C,0)))</f>
        <v>Conventional Pollutant Standard</v>
      </c>
      <c r="K39" s="358" t="str">
        <f>IF(ISBLANK(INDEX('Policy Characteristics'!E:E,MATCH($C39,'Policy Characteristics'!$C:$C,0))),"",INDEX('Policy Characteristics'!E:E,MATCH($C39,'Policy Characteristics'!$C:$C,0)))</f>
        <v>trans reduce regulated pollutants</v>
      </c>
      <c r="L39" s="380">
        <f>IF(ISBLANK(INDEX('Policy Characteristics'!F:F,MATCH($C39,'Policy Characteristics'!$C:$C,0))),"",INDEX('Policy Characteristics'!F:F,MATCH($C39,'Policy Characteristics'!$C:$C,0)))</f>
        <v>0</v>
      </c>
      <c r="M39" s="380">
        <f>IF(ISBLANK(INDEX('Policy Characteristics'!G:G,MATCH($C39,'Policy Characteristics'!$C:$C,0))),"",INDEX('Policy Characteristics'!G:G,MATCH($C39,'Policy Characteristics'!$C:$C,0)))</f>
        <v>1</v>
      </c>
      <c r="N39" s="380">
        <f>IF(ISBLANK(INDEX('Policy Characteristics'!H:H,MATCH($C39,'Policy Characteristics'!$C:$C,0))),"",INDEX('Policy Characteristics'!H:H,MATCH($C39,'Policy Characteristics'!$C:$C,0)))</f>
        <v>0.02</v>
      </c>
      <c r="O39" s="358" t="str">
        <f>IF(ISBLANK(INDEX('Policy Characteristics'!I:I,MATCH($C39,'Policy Characteristics'!$C:$C,0))),"",INDEX('Policy Characteristics'!I:I,MATCH($C39,'Policy Characteristics'!$C:$C,0)))</f>
        <v>% reduction in emissions</v>
      </c>
      <c r="P39" s="358"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9" s="358" t="str">
        <f>IF(ISBLANK(INDEX('Policy Characteristics'!K:K,MATCH($C39,'Policy Characteristics'!$C:$C,0))),"",INDEX('Policy Characteristics'!K:K,MATCH($C39,'Policy Characteristics'!$C:$C,0)))</f>
        <v>transportation-sector-main.html#conv-pol-stds</v>
      </c>
      <c r="R39" s="358" t="str">
        <f>IF(ISBLANK(INDEX('Policy Characteristics'!L:L,MATCH($C39,'Policy Characteristics'!$C:$C,0))),"",INDEX('Policy Characteristics'!L:L,MATCH($C39,'Policy Characteristics'!$C:$C,0)))</f>
        <v>conventional-pollutant-standards.html</v>
      </c>
    </row>
    <row r="40" spans="1:18" s="2" customFormat="1" x14ac:dyDescent="0.35">
      <c r="A40" s="358" t="str">
        <f>IF(ISBLANK(INDEX('Policy Characteristics'!A:A,MATCH($C40,'Policy Characteristics'!$C:$C,0))),"",INDEX('Policy Characteristics'!A:A,MATCH($C40,'Policy Characteristics'!$C:$C,0)))</f>
        <v>Transportation</v>
      </c>
      <c r="B40" s="358" t="str">
        <f>IF(ISBLANK(INDEX('Policy Characteristics'!B:B,MATCH($C40,'Policy Characteristics'!$C:$C,0))),"",INDEX('Policy Characteristics'!B:B,MATCH($C40,'Policy Characteristics'!$C:$C,0)))</f>
        <v>Conventional Pollutant Standards</v>
      </c>
      <c r="C40" s="360" t="str">
        <f t="shared" si="2"/>
        <v>Percentage Reduction of Separately Regulated Pollutants</v>
      </c>
      <c r="D40" s="2" t="s">
        <v>42</v>
      </c>
      <c r="E40" s="2" t="s">
        <v>2269</v>
      </c>
      <c r="F40" s="2" t="s">
        <v>42</v>
      </c>
      <c r="G40" s="2" t="s">
        <v>2269</v>
      </c>
      <c r="H40" s="200">
        <v>338</v>
      </c>
      <c r="I40" s="9" t="s">
        <v>46</v>
      </c>
      <c r="J40" s="360" t="str">
        <f>IF(ISBLANK(INDEX('Policy Characteristics'!D:D,MATCH($C40,'Policy Characteristics'!$C:$C,0))),"",INDEX('Policy Characteristics'!D:D,MATCH($C40,'Policy Characteristics'!$C:$C,0)))</f>
        <v>Conventional Pollutant Standard</v>
      </c>
      <c r="K40" s="358" t="str">
        <f>IF(ISBLANK(INDEX('Policy Characteristics'!E:E,MATCH($C40,'Policy Characteristics'!$C:$C,0))),"",INDEX('Policy Characteristics'!E:E,MATCH($C40,'Policy Characteristics'!$C:$C,0)))</f>
        <v>trans reduce regulated pollutants</v>
      </c>
      <c r="L40" s="380">
        <f>IF(ISBLANK(INDEX('Policy Characteristics'!F:F,MATCH($C40,'Policy Characteristics'!$C:$C,0))),"",INDEX('Policy Characteristics'!F:F,MATCH($C40,'Policy Characteristics'!$C:$C,0)))</f>
        <v>0</v>
      </c>
      <c r="M40" s="380">
        <f>IF(ISBLANK(INDEX('Policy Characteristics'!G:G,MATCH($C40,'Policy Characteristics'!$C:$C,0))),"",INDEX('Policy Characteristics'!G:G,MATCH($C40,'Policy Characteristics'!$C:$C,0)))</f>
        <v>1</v>
      </c>
      <c r="N40" s="380">
        <f>IF(ISBLANK(INDEX('Policy Characteristics'!H:H,MATCH($C40,'Policy Characteristics'!$C:$C,0))),"",INDEX('Policy Characteristics'!H:H,MATCH($C40,'Policy Characteristics'!$C:$C,0)))</f>
        <v>0.02</v>
      </c>
      <c r="O40" s="358" t="str">
        <f>IF(ISBLANK(INDEX('Policy Characteristics'!I:I,MATCH($C40,'Policy Characteristics'!$C:$C,0))),"",INDEX('Policy Characteristics'!I:I,MATCH($C40,'Policy Characteristics'!$C:$C,0)))</f>
        <v>% reduction in emissions</v>
      </c>
      <c r="P40" s="358"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0" s="358" t="str">
        <f>IF(ISBLANK(INDEX('Policy Characteristics'!K:K,MATCH($C40,'Policy Characteristics'!$C:$C,0))),"",INDEX('Policy Characteristics'!K:K,MATCH($C40,'Policy Characteristics'!$C:$C,0)))</f>
        <v>transportation-sector-main.html#conv-pol-stds</v>
      </c>
      <c r="R40" s="358" t="str">
        <f>IF(ISBLANK(INDEX('Policy Characteristics'!L:L,MATCH($C40,'Policy Characteristics'!$C:$C,0))),"",INDEX('Policy Characteristics'!L:L,MATCH($C40,'Policy Characteristics'!$C:$C,0)))</f>
        <v>conventional-pollutant-standards.html</v>
      </c>
    </row>
    <row r="41" spans="1:18" s="2" customFormat="1" x14ac:dyDescent="0.35">
      <c r="A41" s="358" t="str">
        <f>IF(ISBLANK(INDEX('Policy Characteristics'!A:A,MATCH($C41,'Policy Characteristics'!$C:$C,0))),"",INDEX('Policy Characteristics'!A:A,MATCH($C41,'Policy Characteristics'!$C:$C,0)))</f>
        <v>Transportation</v>
      </c>
      <c r="B41" s="358" t="str">
        <f>IF(ISBLANK(INDEX('Policy Characteristics'!B:B,MATCH($C41,'Policy Characteristics'!$C:$C,0))),"",INDEX('Policy Characteristics'!B:B,MATCH($C41,'Policy Characteristics'!$C:$C,0)))</f>
        <v>Conventional Pollutant Standards</v>
      </c>
      <c r="C41" s="360" t="str">
        <f t="shared" si="2"/>
        <v>Percentage Reduction of Separately Regulated Pollutants</v>
      </c>
      <c r="D41" s="2" t="s">
        <v>42</v>
      </c>
      <c r="E41" s="2" t="s">
        <v>2271</v>
      </c>
      <c r="F41" s="2" t="s">
        <v>42</v>
      </c>
      <c r="G41" s="2" t="s">
        <v>2271</v>
      </c>
      <c r="H41" s="200">
        <v>339</v>
      </c>
      <c r="I41" s="9" t="s">
        <v>46</v>
      </c>
      <c r="J41" s="360" t="str">
        <f>IF(ISBLANK(INDEX('Policy Characteristics'!D:D,MATCH($C41,'Policy Characteristics'!$C:$C,0))),"",INDEX('Policy Characteristics'!D:D,MATCH($C41,'Policy Characteristics'!$C:$C,0)))</f>
        <v>Conventional Pollutant Standard</v>
      </c>
      <c r="K41" s="358" t="str">
        <f>IF(ISBLANK(INDEX('Policy Characteristics'!E:E,MATCH($C41,'Policy Characteristics'!$C:$C,0))),"",INDEX('Policy Characteristics'!E:E,MATCH($C41,'Policy Characteristics'!$C:$C,0)))</f>
        <v>trans reduce regulated pollutants</v>
      </c>
      <c r="L41" s="380">
        <f>IF(ISBLANK(INDEX('Policy Characteristics'!F:F,MATCH($C41,'Policy Characteristics'!$C:$C,0))),"",INDEX('Policy Characteristics'!F:F,MATCH($C41,'Policy Characteristics'!$C:$C,0)))</f>
        <v>0</v>
      </c>
      <c r="M41" s="380">
        <f>IF(ISBLANK(INDEX('Policy Characteristics'!G:G,MATCH($C41,'Policy Characteristics'!$C:$C,0))),"",INDEX('Policy Characteristics'!G:G,MATCH($C41,'Policy Characteristics'!$C:$C,0)))</f>
        <v>1</v>
      </c>
      <c r="N41" s="380">
        <f>IF(ISBLANK(INDEX('Policy Characteristics'!H:H,MATCH($C41,'Policy Characteristics'!$C:$C,0))),"",INDEX('Policy Characteristics'!H:H,MATCH($C41,'Policy Characteristics'!$C:$C,0)))</f>
        <v>0.02</v>
      </c>
      <c r="O41" s="358" t="str">
        <f>IF(ISBLANK(INDEX('Policy Characteristics'!I:I,MATCH($C41,'Policy Characteristics'!$C:$C,0))),"",INDEX('Policy Characteristics'!I:I,MATCH($C41,'Policy Characteristics'!$C:$C,0)))</f>
        <v>% reduction in emissions</v>
      </c>
      <c r="P41" s="358"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1" s="358" t="str">
        <f>IF(ISBLANK(INDEX('Policy Characteristics'!K:K,MATCH($C41,'Policy Characteristics'!$C:$C,0))),"",INDEX('Policy Characteristics'!K:K,MATCH($C41,'Policy Characteristics'!$C:$C,0)))</f>
        <v>transportation-sector-main.html#conv-pol-stds</v>
      </c>
      <c r="R41" s="358" t="str">
        <f>IF(ISBLANK(INDEX('Policy Characteristics'!L:L,MATCH($C41,'Policy Characteristics'!$C:$C,0))),"",INDEX('Policy Characteristics'!L:L,MATCH($C41,'Policy Characteristics'!$C:$C,0)))</f>
        <v>conventional-pollutant-standards.html</v>
      </c>
    </row>
    <row r="42" spans="1:18" s="2" customFormat="1" x14ac:dyDescent="0.35">
      <c r="A42" s="358" t="str">
        <f>IF(ISBLANK(INDEX('Policy Characteristics'!A:A,MATCH($C42,'Policy Characteristics'!$C:$C,0))),"",INDEX('Policy Characteristics'!A:A,MATCH($C42,'Policy Characteristics'!$C:$C,0)))</f>
        <v>Transportation</v>
      </c>
      <c r="B42" s="358" t="str">
        <f>IF(ISBLANK(INDEX('Policy Characteristics'!B:B,MATCH($C42,'Policy Characteristics'!$C:$C,0))),"",INDEX('Policy Characteristics'!B:B,MATCH($C42,'Policy Characteristics'!$C:$C,0)))</f>
        <v>Conventional Pollutant Standards</v>
      </c>
      <c r="C42" s="360" t="str">
        <f t="shared" si="2"/>
        <v>Percentage Reduction of Separately Regulated Pollutants</v>
      </c>
      <c r="D42" s="2" t="s">
        <v>43</v>
      </c>
      <c r="E42" s="2" t="s">
        <v>2255</v>
      </c>
      <c r="F42" s="2" t="s">
        <v>43</v>
      </c>
      <c r="G42" s="2" t="s">
        <v>2492</v>
      </c>
      <c r="H42" s="200">
        <v>340</v>
      </c>
      <c r="I42" s="53" t="s">
        <v>45</v>
      </c>
      <c r="J42" s="360" t="str">
        <f>IF(ISBLANK(INDEX('Policy Characteristics'!D:D,MATCH($C42,'Policy Characteristics'!$C:$C,0))),"",INDEX('Policy Characteristics'!D:D,MATCH($C42,'Policy Characteristics'!$C:$C,0)))</f>
        <v>Conventional Pollutant Standard</v>
      </c>
      <c r="K42" s="358" t="str">
        <f>IF(ISBLANK(INDEX('Policy Characteristics'!E:E,MATCH($C42,'Policy Characteristics'!$C:$C,0))),"",INDEX('Policy Characteristics'!E:E,MATCH($C42,'Policy Characteristics'!$C:$C,0)))</f>
        <v>trans reduce regulated pollutants</v>
      </c>
      <c r="L42" s="380">
        <f>IF(ISBLANK(INDEX('Policy Characteristics'!F:F,MATCH($C42,'Policy Characteristics'!$C:$C,0))),"",INDEX('Policy Characteristics'!F:F,MATCH($C42,'Policy Characteristics'!$C:$C,0)))</f>
        <v>0</v>
      </c>
      <c r="M42" s="380">
        <f>IF(ISBLANK(INDEX('Policy Characteristics'!G:G,MATCH($C42,'Policy Characteristics'!$C:$C,0))),"",INDEX('Policy Characteristics'!G:G,MATCH($C42,'Policy Characteristics'!$C:$C,0)))</f>
        <v>1</v>
      </c>
      <c r="N42" s="380">
        <f>IF(ISBLANK(INDEX('Policy Characteristics'!H:H,MATCH($C42,'Policy Characteristics'!$C:$C,0))),"",INDEX('Policy Characteristics'!H:H,MATCH($C42,'Policy Characteristics'!$C:$C,0)))</f>
        <v>0.02</v>
      </c>
      <c r="O42" s="358" t="str">
        <f>IF(ISBLANK(INDEX('Policy Characteristics'!I:I,MATCH($C42,'Policy Characteristics'!$C:$C,0))),"",INDEX('Policy Characteristics'!I:I,MATCH($C42,'Policy Characteristics'!$C:$C,0)))</f>
        <v>% reduction in emissions</v>
      </c>
      <c r="P42" s="358"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2" s="358" t="str">
        <f>IF(ISBLANK(INDEX('Policy Characteristics'!K:K,MATCH($C42,'Policy Characteristics'!$C:$C,0))),"",INDEX('Policy Characteristics'!K:K,MATCH($C42,'Policy Characteristics'!$C:$C,0)))</f>
        <v>transportation-sector-main.html#conv-pol-stds</v>
      </c>
      <c r="R42" s="358" t="str">
        <f>IF(ISBLANK(INDEX('Policy Characteristics'!L:L,MATCH($C42,'Policy Characteristics'!$C:$C,0))),"",INDEX('Policy Characteristics'!L:L,MATCH($C42,'Policy Characteristics'!$C:$C,0)))</f>
        <v>conventional-pollutant-standards.html</v>
      </c>
    </row>
    <row r="43" spans="1:18" s="2" customFormat="1" x14ac:dyDescent="0.35">
      <c r="A43" s="358" t="str">
        <f>IF(ISBLANK(INDEX('Policy Characteristics'!A:A,MATCH($C43,'Policy Characteristics'!$C:$C,0))),"",INDEX('Policy Characteristics'!A:A,MATCH($C43,'Policy Characteristics'!$C:$C,0)))</f>
        <v>Transportation</v>
      </c>
      <c r="B43" s="358" t="str">
        <f>IF(ISBLANK(INDEX('Policy Characteristics'!B:B,MATCH($C43,'Policy Characteristics'!$C:$C,0))),"",INDEX('Policy Characteristics'!B:B,MATCH($C43,'Policy Characteristics'!$C:$C,0)))</f>
        <v>Conventional Pollutant Standards</v>
      </c>
      <c r="C43" s="360" t="str">
        <f t="shared" si="2"/>
        <v>Percentage Reduction of Separately Regulated Pollutants</v>
      </c>
      <c r="D43" s="2" t="s">
        <v>43</v>
      </c>
      <c r="E43" s="2" t="s">
        <v>518</v>
      </c>
      <c r="F43" s="2" t="s">
        <v>43</v>
      </c>
      <c r="G43" s="2" t="s">
        <v>518</v>
      </c>
      <c r="H43" s="200">
        <v>341</v>
      </c>
      <c r="I43" s="53" t="s">
        <v>45</v>
      </c>
      <c r="J43" s="360" t="str">
        <f>IF(ISBLANK(INDEX('Policy Characteristics'!D:D,MATCH($C43,'Policy Characteristics'!$C:$C,0))),"",INDEX('Policy Characteristics'!D:D,MATCH($C43,'Policy Characteristics'!$C:$C,0)))</f>
        <v>Conventional Pollutant Standard</v>
      </c>
      <c r="K43" s="358" t="str">
        <f>IF(ISBLANK(INDEX('Policy Characteristics'!E:E,MATCH($C43,'Policy Characteristics'!$C:$C,0))),"",INDEX('Policy Characteristics'!E:E,MATCH($C43,'Policy Characteristics'!$C:$C,0)))</f>
        <v>trans reduce regulated pollutants</v>
      </c>
      <c r="L43" s="380">
        <f>IF(ISBLANK(INDEX('Policy Characteristics'!F:F,MATCH($C43,'Policy Characteristics'!$C:$C,0))),"",INDEX('Policy Characteristics'!F:F,MATCH($C43,'Policy Characteristics'!$C:$C,0)))</f>
        <v>0</v>
      </c>
      <c r="M43" s="380">
        <f>IF(ISBLANK(INDEX('Policy Characteristics'!G:G,MATCH($C43,'Policy Characteristics'!$C:$C,0))),"",INDEX('Policy Characteristics'!G:G,MATCH($C43,'Policy Characteristics'!$C:$C,0)))</f>
        <v>1</v>
      </c>
      <c r="N43" s="380">
        <f>IF(ISBLANK(INDEX('Policy Characteristics'!H:H,MATCH($C43,'Policy Characteristics'!$C:$C,0))),"",INDEX('Policy Characteristics'!H:H,MATCH($C43,'Policy Characteristics'!$C:$C,0)))</f>
        <v>0.02</v>
      </c>
      <c r="O43" s="358" t="str">
        <f>IF(ISBLANK(INDEX('Policy Characteristics'!I:I,MATCH($C43,'Policy Characteristics'!$C:$C,0))),"",INDEX('Policy Characteristics'!I:I,MATCH($C43,'Policy Characteristics'!$C:$C,0)))</f>
        <v>% reduction in emissions</v>
      </c>
      <c r="P43" s="358"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3" s="358" t="str">
        <f>IF(ISBLANK(INDEX('Policy Characteristics'!K:K,MATCH($C43,'Policy Characteristics'!$C:$C,0))),"",INDEX('Policy Characteristics'!K:K,MATCH($C43,'Policy Characteristics'!$C:$C,0)))</f>
        <v>transportation-sector-main.html#conv-pol-stds</v>
      </c>
      <c r="R43" s="358" t="str">
        <f>IF(ISBLANK(INDEX('Policy Characteristics'!L:L,MATCH($C43,'Policy Characteristics'!$C:$C,0))),"",INDEX('Policy Characteristics'!L:L,MATCH($C43,'Policy Characteristics'!$C:$C,0)))</f>
        <v>conventional-pollutant-standards.html</v>
      </c>
    </row>
    <row r="44" spans="1:18" s="2" customFormat="1" x14ac:dyDescent="0.35">
      <c r="A44" s="358" t="str">
        <f>IF(ISBLANK(INDEX('Policy Characteristics'!A:A,MATCH($C44,'Policy Characteristics'!$C:$C,0))),"",INDEX('Policy Characteristics'!A:A,MATCH($C44,'Policy Characteristics'!$C:$C,0)))</f>
        <v>Transportation</v>
      </c>
      <c r="B44" s="358" t="str">
        <f>IF(ISBLANK(INDEX('Policy Characteristics'!B:B,MATCH($C44,'Policy Characteristics'!$C:$C,0))),"",INDEX('Policy Characteristics'!B:B,MATCH($C44,'Policy Characteristics'!$C:$C,0)))</f>
        <v>Conventional Pollutant Standards</v>
      </c>
      <c r="C44" s="360" t="str">
        <f t="shared" si="2"/>
        <v>Percentage Reduction of Separately Regulated Pollutants</v>
      </c>
      <c r="D44" s="2" t="s">
        <v>43</v>
      </c>
      <c r="E44" s="2" t="s">
        <v>2258</v>
      </c>
      <c r="F44" s="2" t="s">
        <v>43</v>
      </c>
      <c r="G44" s="2" t="s">
        <v>2258</v>
      </c>
      <c r="H44" s="200">
        <v>342</v>
      </c>
      <c r="I44" s="53" t="s">
        <v>45</v>
      </c>
      <c r="J44" s="360" t="str">
        <f>IF(ISBLANK(INDEX('Policy Characteristics'!D:D,MATCH($C44,'Policy Characteristics'!$C:$C,0))),"",INDEX('Policy Characteristics'!D:D,MATCH($C44,'Policy Characteristics'!$C:$C,0)))</f>
        <v>Conventional Pollutant Standard</v>
      </c>
      <c r="K44" s="358" t="str">
        <f>IF(ISBLANK(INDEX('Policy Characteristics'!E:E,MATCH($C44,'Policy Characteristics'!$C:$C,0))),"",INDEX('Policy Characteristics'!E:E,MATCH($C44,'Policy Characteristics'!$C:$C,0)))</f>
        <v>trans reduce regulated pollutants</v>
      </c>
      <c r="L44" s="380">
        <f>IF(ISBLANK(INDEX('Policy Characteristics'!F:F,MATCH($C44,'Policy Characteristics'!$C:$C,0))),"",INDEX('Policy Characteristics'!F:F,MATCH($C44,'Policy Characteristics'!$C:$C,0)))</f>
        <v>0</v>
      </c>
      <c r="M44" s="380">
        <f>IF(ISBLANK(INDEX('Policy Characteristics'!G:G,MATCH($C44,'Policy Characteristics'!$C:$C,0))),"",INDEX('Policy Characteristics'!G:G,MATCH($C44,'Policy Characteristics'!$C:$C,0)))</f>
        <v>1</v>
      </c>
      <c r="N44" s="380">
        <f>IF(ISBLANK(INDEX('Policy Characteristics'!H:H,MATCH($C44,'Policy Characteristics'!$C:$C,0))),"",INDEX('Policy Characteristics'!H:H,MATCH($C44,'Policy Characteristics'!$C:$C,0)))</f>
        <v>0.02</v>
      </c>
      <c r="O44" s="358" t="str">
        <f>IF(ISBLANK(INDEX('Policy Characteristics'!I:I,MATCH($C44,'Policy Characteristics'!$C:$C,0))),"",INDEX('Policy Characteristics'!I:I,MATCH($C44,'Policy Characteristics'!$C:$C,0)))</f>
        <v>% reduction in emissions</v>
      </c>
      <c r="P44" s="358"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4" s="358" t="str">
        <f>IF(ISBLANK(INDEX('Policy Characteristics'!K:K,MATCH($C44,'Policy Characteristics'!$C:$C,0))),"",INDEX('Policy Characteristics'!K:K,MATCH($C44,'Policy Characteristics'!$C:$C,0)))</f>
        <v>transportation-sector-main.html#conv-pol-stds</v>
      </c>
      <c r="R44" s="358" t="str">
        <f>IF(ISBLANK(INDEX('Policy Characteristics'!L:L,MATCH($C44,'Policy Characteristics'!$C:$C,0))),"",INDEX('Policy Characteristics'!L:L,MATCH($C44,'Policy Characteristics'!$C:$C,0)))</f>
        <v>conventional-pollutant-standards.html</v>
      </c>
    </row>
    <row r="45" spans="1:18" s="2" customFormat="1" x14ac:dyDescent="0.35">
      <c r="A45" s="358" t="str">
        <f>IF(ISBLANK(INDEX('Policy Characteristics'!A:A,MATCH($C45,'Policy Characteristics'!$C:$C,0))),"",INDEX('Policy Characteristics'!A:A,MATCH($C45,'Policy Characteristics'!$C:$C,0)))</f>
        <v>Transportation</v>
      </c>
      <c r="B45" s="358" t="str">
        <f>IF(ISBLANK(INDEX('Policy Characteristics'!B:B,MATCH($C45,'Policy Characteristics'!$C:$C,0))),"",INDEX('Policy Characteristics'!B:B,MATCH($C45,'Policy Characteristics'!$C:$C,0)))</f>
        <v>Conventional Pollutant Standards</v>
      </c>
      <c r="C45" s="360" t="str">
        <f t="shared" si="2"/>
        <v>Percentage Reduction of Separately Regulated Pollutants</v>
      </c>
      <c r="D45" s="2" t="s">
        <v>43</v>
      </c>
      <c r="E45" s="2" t="s">
        <v>2260</v>
      </c>
      <c r="F45" s="2" t="s">
        <v>43</v>
      </c>
      <c r="G45" s="2" t="s">
        <v>2260</v>
      </c>
      <c r="H45" s="200">
        <v>343</v>
      </c>
      <c r="I45" s="53" t="s">
        <v>45</v>
      </c>
      <c r="J45" s="360" t="str">
        <f>IF(ISBLANK(INDEX('Policy Characteristics'!D:D,MATCH($C45,'Policy Characteristics'!$C:$C,0))),"",INDEX('Policy Characteristics'!D:D,MATCH($C45,'Policy Characteristics'!$C:$C,0)))</f>
        <v>Conventional Pollutant Standard</v>
      </c>
      <c r="K45" s="358" t="str">
        <f>IF(ISBLANK(INDEX('Policy Characteristics'!E:E,MATCH($C45,'Policy Characteristics'!$C:$C,0))),"",INDEX('Policy Characteristics'!E:E,MATCH($C45,'Policy Characteristics'!$C:$C,0)))</f>
        <v>trans reduce regulated pollutants</v>
      </c>
      <c r="L45" s="380">
        <f>IF(ISBLANK(INDEX('Policy Characteristics'!F:F,MATCH($C45,'Policy Characteristics'!$C:$C,0))),"",INDEX('Policy Characteristics'!F:F,MATCH($C45,'Policy Characteristics'!$C:$C,0)))</f>
        <v>0</v>
      </c>
      <c r="M45" s="380">
        <f>IF(ISBLANK(INDEX('Policy Characteristics'!G:G,MATCH($C45,'Policy Characteristics'!$C:$C,0))),"",INDEX('Policy Characteristics'!G:G,MATCH($C45,'Policy Characteristics'!$C:$C,0)))</f>
        <v>1</v>
      </c>
      <c r="N45" s="380">
        <f>IF(ISBLANK(INDEX('Policy Characteristics'!H:H,MATCH($C45,'Policy Characteristics'!$C:$C,0))),"",INDEX('Policy Characteristics'!H:H,MATCH($C45,'Policy Characteristics'!$C:$C,0)))</f>
        <v>0.02</v>
      </c>
      <c r="O45" s="358" t="str">
        <f>IF(ISBLANK(INDEX('Policy Characteristics'!I:I,MATCH($C45,'Policy Characteristics'!$C:$C,0))),"",INDEX('Policy Characteristics'!I:I,MATCH($C45,'Policy Characteristics'!$C:$C,0)))</f>
        <v>% reduction in emissions</v>
      </c>
      <c r="P45" s="358"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5" s="358" t="str">
        <f>IF(ISBLANK(INDEX('Policy Characteristics'!K:K,MATCH($C45,'Policy Characteristics'!$C:$C,0))),"",INDEX('Policy Characteristics'!K:K,MATCH($C45,'Policy Characteristics'!$C:$C,0)))</f>
        <v>transportation-sector-main.html#conv-pol-stds</v>
      </c>
      <c r="R45" s="358" t="str">
        <f>IF(ISBLANK(INDEX('Policy Characteristics'!L:L,MATCH($C45,'Policy Characteristics'!$C:$C,0))),"",INDEX('Policy Characteristics'!L:L,MATCH($C45,'Policy Characteristics'!$C:$C,0)))</f>
        <v>conventional-pollutant-standards.html</v>
      </c>
    </row>
    <row r="46" spans="1:18" s="2" customFormat="1" x14ac:dyDescent="0.35">
      <c r="A46" s="358" t="str">
        <f>IF(ISBLANK(INDEX('Policy Characteristics'!A:A,MATCH($C46,'Policy Characteristics'!$C:$C,0))),"",INDEX('Policy Characteristics'!A:A,MATCH($C46,'Policy Characteristics'!$C:$C,0)))</f>
        <v>Transportation</v>
      </c>
      <c r="B46" s="358" t="str">
        <f>IF(ISBLANK(INDEX('Policy Characteristics'!B:B,MATCH($C46,'Policy Characteristics'!$C:$C,0))),"",INDEX('Policy Characteristics'!B:B,MATCH($C46,'Policy Characteristics'!$C:$C,0)))</f>
        <v>Conventional Pollutant Standards</v>
      </c>
      <c r="C46" s="360" t="str">
        <f t="shared" si="2"/>
        <v>Percentage Reduction of Separately Regulated Pollutants</v>
      </c>
      <c r="D46" s="2" t="s">
        <v>43</v>
      </c>
      <c r="E46" s="2" t="s">
        <v>2262</v>
      </c>
      <c r="F46" s="2" t="s">
        <v>43</v>
      </c>
      <c r="G46" s="2" t="s">
        <v>2368</v>
      </c>
      <c r="H46" s="200">
        <v>344</v>
      </c>
      <c r="I46" s="53" t="s">
        <v>45</v>
      </c>
      <c r="J46" s="360" t="str">
        <f>IF(ISBLANK(INDEX('Policy Characteristics'!D:D,MATCH($C46,'Policy Characteristics'!$C:$C,0))),"",INDEX('Policy Characteristics'!D:D,MATCH($C46,'Policy Characteristics'!$C:$C,0)))</f>
        <v>Conventional Pollutant Standard</v>
      </c>
      <c r="K46" s="358" t="str">
        <f>IF(ISBLANK(INDEX('Policy Characteristics'!E:E,MATCH($C46,'Policy Characteristics'!$C:$C,0))),"",INDEX('Policy Characteristics'!E:E,MATCH($C46,'Policy Characteristics'!$C:$C,0)))</f>
        <v>trans reduce regulated pollutants</v>
      </c>
      <c r="L46" s="380">
        <f>IF(ISBLANK(INDEX('Policy Characteristics'!F:F,MATCH($C46,'Policy Characteristics'!$C:$C,0))),"",INDEX('Policy Characteristics'!F:F,MATCH($C46,'Policy Characteristics'!$C:$C,0)))</f>
        <v>0</v>
      </c>
      <c r="M46" s="380">
        <f>IF(ISBLANK(INDEX('Policy Characteristics'!G:G,MATCH($C46,'Policy Characteristics'!$C:$C,0))),"",INDEX('Policy Characteristics'!G:G,MATCH($C46,'Policy Characteristics'!$C:$C,0)))</f>
        <v>1</v>
      </c>
      <c r="N46" s="380">
        <f>IF(ISBLANK(INDEX('Policy Characteristics'!H:H,MATCH($C46,'Policy Characteristics'!$C:$C,0))),"",INDEX('Policy Characteristics'!H:H,MATCH($C46,'Policy Characteristics'!$C:$C,0)))</f>
        <v>0.02</v>
      </c>
      <c r="O46" s="358" t="str">
        <f>IF(ISBLANK(INDEX('Policy Characteristics'!I:I,MATCH($C46,'Policy Characteristics'!$C:$C,0))),"",INDEX('Policy Characteristics'!I:I,MATCH($C46,'Policy Characteristics'!$C:$C,0)))</f>
        <v>% reduction in emissions</v>
      </c>
      <c r="P46" s="358"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6" s="358" t="str">
        <f>IF(ISBLANK(INDEX('Policy Characteristics'!K:K,MATCH($C46,'Policy Characteristics'!$C:$C,0))),"",INDEX('Policy Characteristics'!K:K,MATCH($C46,'Policy Characteristics'!$C:$C,0)))</f>
        <v>transportation-sector-main.html#conv-pol-stds</v>
      </c>
      <c r="R46" s="358" t="str">
        <f>IF(ISBLANK(INDEX('Policy Characteristics'!L:L,MATCH($C46,'Policy Characteristics'!$C:$C,0))),"",INDEX('Policy Characteristics'!L:L,MATCH($C46,'Policy Characteristics'!$C:$C,0)))</f>
        <v>conventional-pollutant-standards.html</v>
      </c>
    </row>
    <row r="47" spans="1:18" s="2" customFormat="1" x14ac:dyDescent="0.35">
      <c r="A47" s="358" t="str">
        <f>IF(ISBLANK(INDEX('Policy Characteristics'!A:A,MATCH($C47,'Policy Characteristics'!$C:$C,0))),"",INDEX('Policy Characteristics'!A:A,MATCH($C47,'Policy Characteristics'!$C:$C,0)))</f>
        <v>Transportation</v>
      </c>
      <c r="B47" s="358" t="str">
        <f>IF(ISBLANK(INDEX('Policy Characteristics'!B:B,MATCH($C47,'Policy Characteristics'!$C:$C,0))),"",INDEX('Policy Characteristics'!B:B,MATCH($C47,'Policy Characteristics'!$C:$C,0)))</f>
        <v>Conventional Pollutant Standards</v>
      </c>
      <c r="C47" s="360" t="str">
        <f t="shared" si="2"/>
        <v>Percentage Reduction of Separately Regulated Pollutants</v>
      </c>
      <c r="D47" s="2" t="s">
        <v>43</v>
      </c>
      <c r="E47" s="2" t="s">
        <v>2263</v>
      </c>
      <c r="F47" s="2" t="s">
        <v>43</v>
      </c>
      <c r="G47" s="2" t="s">
        <v>2263</v>
      </c>
      <c r="H47" s="200">
        <v>345</v>
      </c>
      <c r="I47" s="9" t="s">
        <v>46</v>
      </c>
      <c r="J47" s="360" t="str">
        <f>IF(ISBLANK(INDEX('Policy Characteristics'!D:D,MATCH($C47,'Policy Characteristics'!$C:$C,0))),"",INDEX('Policy Characteristics'!D:D,MATCH($C47,'Policy Characteristics'!$C:$C,0)))</f>
        <v>Conventional Pollutant Standard</v>
      </c>
      <c r="K47" s="358" t="str">
        <f>IF(ISBLANK(INDEX('Policy Characteristics'!E:E,MATCH($C47,'Policy Characteristics'!$C:$C,0))),"",INDEX('Policy Characteristics'!E:E,MATCH($C47,'Policy Characteristics'!$C:$C,0)))</f>
        <v>trans reduce regulated pollutants</v>
      </c>
      <c r="L47" s="380">
        <f>IF(ISBLANK(INDEX('Policy Characteristics'!F:F,MATCH($C47,'Policy Characteristics'!$C:$C,0))),"",INDEX('Policy Characteristics'!F:F,MATCH($C47,'Policy Characteristics'!$C:$C,0)))</f>
        <v>0</v>
      </c>
      <c r="M47" s="380">
        <f>IF(ISBLANK(INDEX('Policy Characteristics'!G:G,MATCH($C47,'Policy Characteristics'!$C:$C,0))),"",INDEX('Policy Characteristics'!G:G,MATCH($C47,'Policy Characteristics'!$C:$C,0)))</f>
        <v>1</v>
      </c>
      <c r="N47" s="380">
        <f>IF(ISBLANK(INDEX('Policy Characteristics'!H:H,MATCH($C47,'Policy Characteristics'!$C:$C,0))),"",INDEX('Policy Characteristics'!H:H,MATCH($C47,'Policy Characteristics'!$C:$C,0)))</f>
        <v>0.02</v>
      </c>
      <c r="O47" s="358" t="str">
        <f>IF(ISBLANK(INDEX('Policy Characteristics'!I:I,MATCH($C47,'Policy Characteristics'!$C:$C,0))),"",INDEX('Policy Characteristics'!I:I,MATCH($C47,'Policy Characteristics'!$C:$C,0)))</f>
        <v>% reduction in emissions</v>
      </c>
      <c r="P47" s="358"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7" s="358" t="str">
        <f>IF(ISBLANK(INDEX('Policy Characteristics'!K:K,MATCH($C47,'Policy Characteristics'!$C:$C,0))),"",INDEX('Policy Characteristics'!K:K,MATCH($C47,'Policy Characteristics'!$C:$C,0)))</f>
        <v>transportation-sector-main.html#conv-pol-stds</v>
      </c>
      <c r="R47" s="358" t="str">
        <f>IF(ISBLANK(INDEX('Policy Characteristics'!L:L,MATCH($C47,'Policy Characteristics'!$C:$C,0))),"",INDEX('Policy Characteristics'!L:L,MATCH($C47,'Policy Characteristics'!$C:$C,0)))</f>
        <v>conventional-pollutant-standards.html</v>
      </c>
    </row>
    <row r="48" spans="1:18" s="2" customFormat="1" x14ac:dyDescent="0.35">
      <c r="A48" s="358" t="str">
        <f>IF(ISBLANK(INDEX('Policy Characteristics'!A:A,MATCH($C48,'Policy Characteristics'!$C:$C,0))),"",INDEX('Policy Characteristics'!A:A,MATCH($C48,'Policy Characteristics'!$C:$C,0)))</f>
        <v>Transportation</v>
      </c>
      <c r="B48" s="358" t="str">
        <f>IF(ISBLANK(INDEX('Policy Characteristics'!B:B,MATCH($C48,'Policy Characteristics'!$C:$C,0))),"",INDEX('Policy Characteristics'!B:B,MATCH($C48,'Policy Characteristics'!$C:$C,0)))</f>
        <v>Conventional Pollutant Standards</v>
      </c>
      <c r="C48" s="360" t="str">
        <f t="shared" si="2"/>
        <v>Percentage Reduction of Separately Regulated Pollutants</v>
      </c>
      <c r="D48" s="2" t="s">
        <v>43</v>
      </c>
      <c r="E48" s="2" t="s">
        <v>2265</v>
      </c>
      <c r="F48" s="2" t="s">
        <v>43</v>
      </c>
      <c r="G48" s="2" t="s">
        <v>2265</v>
      </c>
      <c r="H48" s="200">
        <v>346</v>
      </c>
      <c r="I48" s="53" t="s">
        <v>45</v>
      </c>
      <c r="J48" s="360" t="str">
        <f>IF(ISBLANK(INDEX('Policy Characteristics'!D:D,MATCH($C48,'Policy Characteristics'!$C:$C,0))),"",INDEX('Policy Characteristics'!D:D,MATCH($C48,'Policy Characteristics'!$C:$C,0)))</f>
        <v>Conventional Pollutant Standard</v>
      </c>
      <c r="K48" s="358" t="str">
        <f>IF(ISBLANK(INDEX('Policy Characteristics'!E:E,MATCH($C48,'Policy Characteristics'!$C:$C,0))),"",INDEX('Policy Characteristics'!E:E,MATCH($C48,'Policy Characteristics'!$C:$C,0)))</f>
        <v>trans reduce regulated pollutants</v>
      </c>
      <c r="L48" s="380">
        <f>IF(ISBLANK(INDEX('Policy Characteristics'!F:F,MATCH($C48,'Policy Characteristics'!$C:$C,0))),"",INDEX('Policy Characteristics'!F:F,MATCH($C48,'Policy Characteristics'!$C:$C,0)))</f>
        <v>0</v>
      </c>
      <c r="M48" s="380">
        <f>IF(ISBLANK(INDEX('Policy Characteristics'!G:G,MATCH($C48,'Policy Characteristics'!$C:$C,0))),"",INDEX('Policy Characteristics'!G:G,MATCH($C48,'Policy Characteristics'!$C:$C,0)))</f>
        <v>1</v>
      </c>
      <c r="N48" s="380">
        <f>IF(ISBLANK(INDEX('Policy Characteristics'!H:H,MATCH($C48,'Policy Characteristics'!$C:$C,0))),"",INDEX('Policy Characteristics'!H:H,MATCH($C48,'Policy Characteristics'!$C:$C,0)))</f>
        <v>0.02</v>
      </c>
      <c r="O48" s="358" t="str">
        <f>IF(ISBLANK(INDEX('Policy Characteristics'!I:I,MATCH($C48,'Policy Characteristics'!$C:$C,0))),"",INDEX('Policy Characteristics'!I:I,MATCH($C48,'Policy Characteristics'!$C:$C,0)))</f>
        <v>% reduction in emissions</v>
      </c>
      <c r="P48" s="358"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8" s="358" t="str">
        <f>IF(ISBLANK(INDEX('Policy Characteristics'!K:K,MATCH($C48,'Policy Characteristics'!$C:$C,0))),"",INDEX('Policy Characteristics'!K:K,MATCH($C48,'Policy Characteristics'!$C:$C,0)))</f>
        <v>transportation-sector-main.html#conv-pol-stds</v>
      </c>
      <c r="R48" s="358" t="str">
        <f>IF(ISBLANK(INDEX('Policy Characteristics'!L:L,MATCH($C48,'Policy Characteristics'!$C:$C,0))),"",INDEX('Policy Characteristics'!L:L,MATCH($C48,'Policy Characteristics'!$C:$C,0)))</f>
        <v>conventional-pollutant-standards.html</v>
      </c>
    </row>
    <row r="49" spans="1:18" s="2" customFormat="1" x14ac:dyDescent="0.35">
      <c r="A49" s="358" t="str">
        <f>IF(ISBLANK(INDEX('Policy Characteristics'!A:A,MATCH($C49,'Policy Characteristics'!$C:$C,0))),"",INDEX('Policy Characteristics'!A:A,MATCH($C49,'Policy Characteristics'!$C:$C,0)))</f>
        <v>Transportation</v>
      </c>
      <c r="B49" s="358" t="str">
        <f>IF(ISBLANK(INDEX('Policy Characteristics'!B:B,MATCH($C49,'Policy Characteristics'!$C:$C,0))),"",INDEX('Policy Characteristics'!B:B,MATCH($C49,'Policy Characteristics'!$C:$C,0)))</f>
        <v>Conventional Pollutant Standards</v>
      </c>
      <c r="C49" s="360" t="str">
        <f t="shared" si="2"/>
        <v>Percentage Reduction of Separately Regulated Pollutants</v>
      </c>
      <c r="D49" s="2" t="s">
        <v>43</v>
      </c>
      <c r="E49" s="2" t="s">
        <v>2267</v>
      </c>
      <c r="F49" s="2" t="s">
        <v>43</v>
      </c>
      <c r="G49" s="2" t="s">
        <v>2267</v>
      </c>
      <c r="H49" s="200">
        <v>347</v>
      </c>
      <c r="I49" s="53" t="s">
        <v>45</v>
      </c>
      <c r="J49" s="360" t="str">
        <f>IF(ISBLANK(INDEX('Policy Characteristics'!D:D,MATCH($C49,'Policy Characteristics'!$C:$C,0))),"",INDEX('Policy Characteristics'!D:D,MATCH($C49,'Policy Characteristics'!$C:$C,0)))</f>
        <v>Conventional Pollutant Standard</v>
      </c>
      <c r="K49" s="358" t="str">
        <f>IF(ISBLANK(INDEX('Policy Characteristics'!E:E,MATCH($C49,'Policy Characteristics'!$C:$C,0))),"",INDEX('Policy Characteristics'!E:E,MATCH($C49,'Policy Characteristics'!$C:$C,0)))</f>
        <v>trans reduce regulated pollutants</v>
      </c>
      <c r="L49" s="380">
        <f>IF(ISBLANK(INDEX('Policy Characteristics'!F:F,MATCH($C49,'Policy Characteristics'!$C:$C,0))),"",INDEX('Policy Characteristics'!F:F,MATCH($C49,'Policy Characteristics'!$C:$C,0)))</f>
        <v>0</v>
      </c>
      <c r="M49" s="380">
        <f>IF(ISBLANK(INDEX('Policy Characteristics'!G:G,MATCH($C49,'Policy Characteristics'!$C:$C,0))),"",INDEX('Policy Characteristics'!G:G,MATCH($C49,'Policy Characteristics'!$C:$C,0)))</f>
        <v>1</v>
      </c>
      <c r="N49" s="380">
        <f>IF(ISBLANK(INDEX('Policy Characteristics'!H:H,MATCH($C49,'Policy Characteristics'!$C:$C,0))),"",INDEX('Policy Characteristics'!H:H,MATCH($C49,'Policy Characteristics'!$C:$C,0)))</f>
        <v>0.02</v>
      </c>
      <c r="O49" s="358" t="str">
        <f>IF(ISBLANK(INDEX('Policy Characteristics'!I:I,MATCH($C49,'Policy Characteristics'!$C:$C,0))),"",INDEX('Policy Characteristics'!I:I,MATCH($C49,'Policy Characteristics'!$C:$C,0)))</f>
        <v>% reduction in emissions</v>
      </c>
      <c r="P49" s="358"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9" s="358" t="str">
        <f>IF(ISBLANK(INDEX('Policy Characteristics'!K:K,MATCH($C49,'Policy Characteristics'!$C:$C,0))),"",INDEX('Policy Characteristics'!K:K,MATCH($C49,'Policy Characteristics'!$C:$C,0)))</f>
        <v>transportation-sector-main.html#conv-pol-stds</v>
      </c>
      <c r="R49" s="358" t="str">
        <f>IF(ISBLANK(INDEX('Policy Characteristics'!L:L,MATCH($C49,'Policy Characteristics'!$C:$C,0))),"",INDEX('Policy Characteristics'!L:L,MATCH($C49,'Policy Characteristics'!$C:$C,0)))</f>
        <v>conventional-pollutant-standards.html</v>
      </c>
    </row>
    <row r="50" spans="1:18" s="2" customFormat="1" x14ac:dyDescent="0.35">
      <c r="A50" s="358" t="str">
        <f>IF(ISBLANK(INDEX('Policy Characteristics'!A:A,MATCH($C50,'Policy Characteristics'!$C:$C,0))),"",INDEX('Policy Characteristics'!A:A,MATCH($C50,'Policy Characteristics'!$C:$C,0)))</f>
        <v>Transportation</v>
      </c>
      <c r="B50" s="358" t="str">
        <f>IF(ISBLANK(INDEX('Policy Characteristics'!B:B,MATCH($C50,'Policy Characteristics'!$C:$C,0))),"",INDEX('Policy Characteristics'!B:B,MATCH($C50,'Policy Characteristics'!$C:$C,0)))</f>
        <v>Conventional Pollutant Standards</v>
      </c>
      <c r="C50" s="360" t="str">
        <f t="shared" si="2"/>
        <v>Percentage Reduction of Separately Regulated Pollutants</v>
      </c>
      <c r="D50" s="2" t="s">
        <v>43</v>
      </c>
      <c r="E50" s="2" t="s">
        <v>2269</v>
      </c>
      <c r="F50" s="2" t="s">
        <v>43</v>
      </c>
      <c r="G50" s="2" t="s">
        <v>2269</v>
      </c>
      <c r="H50" s="200">
        <v>348</v>
      </c>
      <c r="I50" s="9" t="s">
        <v>46</v>
      </c>
      <c r="J50" s="360" t="str">
        <f>IF(ISBLANK(INDEX('Policy Characteristics'!D:D,MATCH($C50,'Policy Characteristics'!$C:$C,0))),"",INDEX('Policy Characteristics'!D:D,MATCH($C50,'Policy Characteristics'!$C:$C,0)))</f>
        <v>Conventional Pollutant Standard</v>
      </c>
      <c r="K50" s="358" t="str">
        <f>IF(ISBLANK(INDEX('Policy Characteristics'!E:E,MATCH($C50,'Policy Characteristics'!$C:$C,0))),"",INDEX('Policy Characteristics'!E:E,MATCH($C50,'Policy Characteristics'!$C:$C,0)))</f>
        <v>trans reduce regulated pollutants</v>
      </c>
      <c r="L50" s="380">
        <f>IF(ISBLANK(INDEX('Policy Characteristics'!F:F,MATCH($C50,'Policy Characteristics'!$C:$C,0))),"",INDEX('Policy Characteristics'!F:F,MATCH($C50,'Policy Characteristics'!$C:$C,0)))</f>
        <v>0</v>
      </c>
      <c r="M50" s="380">
        <f>IF(ISBLANK(INDEX('Policy Characteristics'!G:G,MATCH($C50,'Policy Characteristics'!$C:$C,0))),"",INDEX('Policy Characteristics'!G:G,MATCH($C50,'Policy Characteristics'!$C:$C,0)))</f>
        <v>1</v>
      </c>
      <c r="N50" s="380">
        <f>IF(ISBLANK(INDEX('Policy Characteristics'!H:H,MATCH($C50,'Policy Characteristics'!$C:$C,0))),"",INDEX('Policy Characteristics'!H:H,MATCH($C50,'Policy Characteristics'!$C:$C,0)))</f>
        <v>0.02</v>
      </c>
      <c r="O50" s="358" t="str">
        <f>IF(ISBLANK(INDEX('Policy Characteristics'!I:I,MATCH($C50,'Policy Characteristics'!$C:$C,0))),"",INDEX('Policy Characteristics'!I:I,MATCH($C50,'Policy Characteristics'!$C:$C,0)))</f>
        <v>% reduction in emissions</v>
      </c>
      <c r="P50" s="358"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0" s="358" t="str">
        <f>IF(ISBLANK(INDEX('Policy Characteristics'!K:K,MATCH($C50,'Policy Characteristics'!$C:$C,0))),"",INDEX('Policy Characteristics'!K:K,MATCH($C50,'Policy Characteristics'!$C:$C,0)))</f>
        <v>transportation-sector-main.html#conv-pol-stds</v>
      </c>
      <c r="R50" s="358" t="str">
        <f>IF(ISBLANK(INDEX('Policy Characteristics'!L:L,MATCH($C50,'Policy Characteristics'!$C:$C,0))),"",INDEX('Policy Characteristics'!L:L,MATCH($C50,'Policy Characteristics'!$C:$C,0)))</f>
        <v>conventional-pollutant-standards.html</v>
      </c>
    </row>
    <row r="51" spans="1:18" s="2" customFormat="1" x14ac:dyDescent="0.35">
      <c r="A51" s="358" t="str">
        <f>IF(ISBLANK(INDEX('Policy Characteristics'!A:A,MATCH($C51,'Policy Characteristics'!$C:$C,0))),"",INDEX('Policy Characteristics'!A:A,MATCH($C51,'Policy Characteristics'!$C:$C,0)))</f>
        <v>Transportation</v>
      </c>
      <c r="B51" s="358" t="str">
        <f>IF(ISBLANK(INDEX('Policy Characteristics'!B:B,MATCH($C51,'Policy Characteristics'!$C:$C,0))),"",INDEX('Policy Characteristics'!B:B,MATCH($C51,'Policy Characteristics'!$C:$C,0)))</f>
        <v>Conventional Pollutant Standards</v>
      </c>
      <c r="C51" s="360" t="str">
        <f t="shared" si="2"/>
        <v>Percentage Reduction of Separately Regulated Pollutants</v>
      </c>
      <c r="D51" s="2" t="s">
        <v>43</v>
      </c>
      <c r="E51" s="2" t="s">
        <v>2271</v>
      </c>
      <c r="F51" s="2" t="s">
        <v>43</v>
      </c>
      <c r="G51" s="2" t="s">
        <v>2271</v>
      </c>
      <c r="H51" s="200">
        <v>349</v>
      </c>
      <c r="I51" s="9" t="s">
        <v>46</v>
      </c>
      <c r="J51" s="360" t="str">
        <f>IF(ISBLANK(INDEX('Policy Characteristics'!D:D,MATCH($C51,'Policy Characteristics'!$C:$C,0))),"",INDEX('Policy Characteristics'!D:D,MATCH($C51,'Policy Characteristics'!$C:$C,0)))</f>
        <v>Conventional Pollutant Standard</v>
      </c>
      <c r="K51" s="358" t="str">
        <f>IF(ISBLANK(INDEX('Policy Characteristics'!E:E,MATCH($C51,'Policy Characteristics'!$C:$C,0))),"",INDEX('Policy Characteristics'!E:E,MATCH($C51,'Policy Characteristics'!$C:$C,0)))</f>
        <v>trans reduce regulated pollutants</v>
      </c>
      <c r="L51" s="380">
        <f>IF(ISBLANK(INDEX('Policy Characteristics'!F:F,MATCH($C51,'Policy Characteristics'!$C:$C,0))),"",INDEX('Policy Characteristics'!F:F,MATCH($C51,'Policy Characteristics'!$C:$C,0)))</f>
        <v>0</v>
      </c>
      <c r="M51" s="380">
        <f>IF(ISBLANK(INDEX('Policy Characteristics'!G:G,MATCH($C51,'Policy Characteristics'!$C:$C,0))),"",INDEX('Policy Characteristics'!G:G,MATCH($C51,'Policy Characteristics'!$C:$C,0)))</f>
        <v>1</v>
      </c>
      <c r="N51" s="380">
        <f>IF(ISBLANK(INDEX('Policy Characteristics'!H:H,MATCH($C51,'Policy Characteristics'!$C:$C,0))),"",INDEX('Policy Characteristics'!H:H,MATCH($C51,'Policy Characteristics'!$C:$C,0)))</f>
        <v>0.02</v>
      </c>
      <c r="O51" s="358" t="str">
        <f>IF(ISBLANK(INDEX('Policy Characteristics'!I:I,MATCH($C51,'Policy Characteristics'!$C:$C,0))),"",INDEX('Policy Characteristics'!I:I,MATCH($C51,'Policy Characteristics'!$C:$C,0)))</f>
        <v>% reduction in emissions</v>
      </c>
      <c r="P51" s="358"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1" s="358" t="str">
        <f>IF(ISBLANK(INDEX('Policy Characteristics'!K:K,MATCH($C51,'Policy Characteristics'!$C:$C,0))),"",INDEX('Policy Characteristics'!K:K,MATCH($C51,'Policy Characteristics'!$C:$C,0)))</f>
        <v>transportation-sector-main.html#conv-pol-stds</v>
      </c>
      <c r="R51" s="358" t="str">
        <f>IF(ISBLANK(INDEX('Policy Characteristics'!L:L,MATCH($C51,'Policy Characteristics'!$C:$C,0))),"",INDEX('Policy Characteristics'!L:L,MATCH($C51,'Policy Characteristics'!$C:$C,0)))</f>
        <v>conventional-pollutant-standards.html</v>
      </c>
    </row>
    <row r="52" spans="1:18" s="2" customFormat="1" x14ac:dyDescent="0.35">
      <c r="A52" s="358" t="str">
        <f>IF(ISBLANK(INDEX('Policy Characteristics'!A:A,MATCH($C52,'Policy Characteristics'!$C:$C,0))),"",INDEX('Policy Characteristics'!A:A,MATCH($C52,'Policy Characteristics'!$C:$C,0)))</f>
        <v>Transportation</v>
      </c>
      <c r="B52" s="358" t="str">
        <f>IF(ISBLANK(INDEX('Policy Characteristics'!B:B,MATCH($C52,'Policy Characteristics'!$C:$C,0))),"",INDEX('Policy Characteristics'!B:B,MATCH($C52,'Policy Characteristics'!$C:$C,0)))</f>
        <v>Conventional Pollutant Standards</v>
      </c>
      <c r="C52" s="360" t="str">
        <f t="shared" si="2"/>
        <v>Percentage Reduction of Separately Regulated Pollutants</v>
      </c>
      <c r="D52" s="2" t="s">
        <v>117</v>
      </c>
      <c r="E52" s="2" t="s">
        <v>2255</v>
      </c>
      <c r="F52" s="2" t="s">
        <v>117</v>
      </c>
      <c r="G52" s="2" t="s">
        <v>2492</v>
      </c>
      <c r="H52" s="200">
        <v>350</v>
      </c>
      <c r="I52" s="53" t="s">
        <v>45</v>
      </c>
      <c r="J52" s="360" t="str">
        <f>IF(ISBLANK(INDEX('Policy Characteristics'!D:D,MATCH($C52,'Policy Characteristics'!$C:$C,0))),"",INDEX('Policy Characteristics'!D:D,MATCH($C52,'Policy Characteristics'!$C:$C,0)))</f>
        <v>Conventional Pollutant Standard</v>
      </c>
      <c r="K52" s="358" t="str">
        <f>IF(ISBLANK(INDEX('Policy Characteristics'!E:E,MATCH($C52,'Policy Characteristics'!$C:$C,0))),"",INDEX('Policy Characteristics'!E:E,MATCH($C52,'Policy Characteristics'!$C:$C,0)))</f>
        <v>trans reduce regulated pollutants</v>
      </c>
      <c r="L52" s="380">
        <f>IF(ISBLANK(INDEX('Policy Characteristics'!F:F,MATCH($C52,'Policy Characteristics'!$C:$C,0))),"",INDEX('Policy Characteristics'!F:F,MATCH($C52,'Policy Characteristics'!$C:$C,0)))</f>
        <v>0</v>
      </c>
      <c r="M52" s="380">
        <f>IF(ISBLANK(INDEX('Policy Characteristics'!G:G,MATCH($C52,'Policy Characteristics'!$C:$C,0))),"",INDEX('Policy Characteristics'!G:G,MATCH($C52,'Policy Characteristics'!$C:$C,0)))</f>
        <v>1</v>
      </c>
      <c r="N52" s="380">
        <f>IF(ISBLANK(INDEX('Policy Characteristics'!H:H,MATCH($C52,'Policy Characteristics'!$C:$C,0))),"",INDEX('Policy Characteristics'!H:H,MATCH($C52,'Policy Characteristics'!$C:$C,0)))</f>
        <v>0.02</v>
      </c>
      <c r="O52" s="358" t="str">
        <f>IF(ISBLANK(INDEX('Policy Characteristics'!I:I,MATCH($C52,'Policy Characteristics'!$C:$C,0))),"",INDEX('Policy Characteristics'!I:I,MATCH($C52,'Policy Characteristics'!$C:$C,0)))</f>
        <v>% reduction in emissions</v>
      </c>
      <c r="P52" s="358"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2" s="358" t="str">
        <f>IF(ISBLANK(INDEX('Policy Characteristics'!K:K,MATCH($C52,'Policy Characteristics'!$C:$C,0))),"",INDEX('Policy Characteristics'!K:K,MATCH($C52,'Policy Characteristics'!$C:$C,0)))</f>
        <v>transportation-sector-main.html#conv-pol-stds</v>
      </c>
      <c r="R52" s="358" t="str">
        <f>IF(ISBLANK(INDEX('Policy Characteristics'!L:L,MATCH($C52,'Policy Characteristics'!$C:$C,0))),"",INDEX('Policy Characteristics'!L:L,MATCH($C52,'Policy Characteristics'!$C:$C,0)))</f>
        <v>conventional-pollutant-standards.html</v>
      </c>
    </row>
    <row r="53" spans="1:18" s="2" customFormat="1" x14ac:dyDescent="0.35">
      <c r="A53" s="358" t="str">
        <f>IF(ISBLANK(INDEX('Policy Characteristics'!A:A,MATCH($C53,'Policy Characteristics'!$C:$C,0))),"",INDEX('Policy Characteristics'!A:A,MATCH($C53,'Policy Characteristics'!$C:$C,0)))</f>
        <v>Transportation</v>
      </c>
      <c r="B53" s="358" t="str">
        <f>IF(ISBLANK(INDEX('Policy Characteristics'!B:B,MATCH($C53,'Policy Characteristics'!$C:$C,0))),"",INDEX('Policy Characteristics'!B:B,MATCH($C53,'Policy Characteristics'!$C:$C,0)))</f>
        <v>Conventional Pollutant Standards</v>
      </c>
      <c r="C53" s="360" t="str">
        <f t="shared" si="2"/>
        <v>Percentage Reduction of Separately Regulated Pollutants</v>
      </c>
      <c r="D53" s="2" t="s">
        <v>117</v>
      </c>
      <c r="E53" s="2" t="s">
        <v>518</v>
      </c>
      <c r="F53" s="2" t="s">
        <v>117</v>
      </c>
      <c r="G53" s="2" t="s">
        <v>518</v>
      </c>
      <c r="H53" s="200">
        <v>351</v>
      </c>
      <c r="I53" s="53" t="s">
        <v>45</v>
      </c>
      <c r="J53" s="360" t="str">
        <f>IF(ISBLANK(INDEX('Policy Characteristics'!D:D,MATCH($C53,'Policy Characteristics'!$C:$C,0))),"",INDEX('Policy Characteristics'!D:D,MATCH($C53,'Policy Characteristics'!$C:$C,0)))</f>
        <v>Conventional Pollutant Standard</v>
      </c>
      <c r="K53" s="358" t="str">
        <f>IF(ISBLANK(INDEX('Policy Characteristics'!E:E,MATCH($C53,'Policy Characteristics'!$C:$C,0))),"",INDEX('Policy Characteristics'!E:E,MATCH($C53,'Policy Characteristics'!$C:$C,0)))</f>
        <v>trans reduce regulated pollutants</v>
      </c>
      <c r="L53" s="380">
        <f>IF(ISBLANK(INDEX('Policy Characteristics'!F:F,MATCH($C53,'Policy Characteristics'!$C:$C,0))),"",INDEX('Policy Characteristics'!F:F,MATCH($C53,'Policy Characteristics'!$C:$C,0)))</f>
        <v>0</v>
      </c>
      <c r="M53" s="380">
        <f>IF(ISBLANK(INDEX('Policy Characteristics'!G:G,MATCH($C53,'Policy Characteristics'!$C:$C,0))),"",INDEX('Policy Characteristics'!G:G,MATCH($C53,'Policy Characteristics'!$C:$C,0)))</f>
        <v>1</v>
      </c>
      <c r="N53" s="380">
        <f>IF(ISBLANK(INDEX('Policy Characteristics'!H:H,MATCH($C53,'Policy Characteristics'!$C:$C,0))),"",INDEX('Policy Characteristics'!H:H,MATCH($C53,'Policy Characteristics'!$C:$C,0)))</f>
        <v>0.02</v>
      </c>
      <c r="O53" s="358" t="str">
        <f>IF(ISBLANK(INDEX('Policy Characteristics'!I:I,MATCH($C53,'Policy Characteristics'!$C:$C,0))),"",INDEX('Policy Characteristics'!I:I,MATCH($C53,'Policy Characteristics'!$C:$C,0)))</f>
        <v>% reduction in emissions</v>
      </c>
      <c r="P53" s="358"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3" s="358" t="str">
        <f>IF(ISBLANK(INDEX('Policy Characteristics'!K:K,MATCH($C53,'Policy Characteristics'!$C:$C,0))),"",INDEX('Policy Characteristics'!K:K,MATCH($C53,'Policy Characteristics'!$C:$C,0)))</f>
        <v>transportation-sector-main.html#conv-pol-stds</v>
      </c>
      <c r="R53" s="358" t="str">
        <f>IF(ISBLANK(INDEX('Policy Characteristics'!L:L,MATCH($C53,'Policy Characteristics'!$C:$C,0))),"",INDEX('Policy Characteristics'!L:L,MATCH($C53,'Policy Characteristics'!$C:$C,0)))</f>
        <v>conventional-pollutant-standards.html</v>
      </c>
    </row>
    <row r="54" spans="1:18" s="2" customFormat="1" x14ac:dyDescent="0.35">
      <c r="A54" s="358" t="str">
        <f>IF(ISBLANK(INDEX('Policy Characteristics'!A:A,MATCH($C54,'Policy Characteristics'!$C:$C,0))),"",INDEX('Policy Characteristics'!A:A,MATCH($C54,'Policy Characteristics'!$C:$C,0)))</f>
        <v>Transportation</v>
      </c>
      <c r="B54" s="358" t="str">
        <f>IF(ISBLANK(INDEX('Policy Characteristics'!B:B,MATCH($C54,'Policy Characteristics'!$C:$C,0))),"",INDEX('Policy Characteristics'!B:B,MATCH($C54,'Policy Characteristics'!$C:$C,0)))</f>
        <v>Conventional Pollutant Standards</v>
      </c>
      <c r="C54" s="360" t="str">
        <f t="shared" si="2"/>
        <v>Percentage Reduction of Separately Regulated Pollutants</v>
      </c>
      <c r="D54" s="2" t="s">
        <v>117</v>
      </c>
      <c r="E54" s="2" t="s">
        <v>2258</v>
      </c>
      <c r="F54" s="2" t="s">
        <v>117</v>
      </c>
      <c r="G54" s="2" t="s">
        <v>2258</v>
      </c>
      <c r="H54" s="200">
        <v>352</v>
      </c>
      <c r="I54" s="53" t="s">
        <v>45</v>
      </c>
      <c r="J54" s="360" t="str">
        <f>IF(ISBLANK(INDEX('Policy Characteristics'!D:D,MATCH($C54,'Policy Characteristics'!$C:$C,0))),"",INDEX('Policy Characteristics'!D:D,MATCH($C54,'Policy Characteristics'!$C:$C,0)))</f>
        <v>Conventional Pollutant Standard</v>
      </c>
      <c r="K54" s="358" t="str">
        <f>IF(ISBLANK(INDEX('Policy Characteristics'!E:E,MATCH($C54,'Policy Characteristics'!$C:$C,0))),"",INDEX('Policy Characteristics'!E:E,MATCH($C54,'Policy Characteristics'!$C:$C,0)))</f>
        <v>trans reduce regulated pollutants</v>
      </c>
      <c r="L54" s="380">
        <f>IF(ISBLANK(INDEX('Policy Characteristics'!F:F,MATCH($C54,'Policy Characteristics'!$C:$C,0))),"",INDEX('Policy Characteristics'!F:F,MATCH($C54,'Policy Characteristics'!$C:$C,0)))</f>
        <v>0</v>
      </c>
      <c r="M54" s="380">
        <f>IF(ISBLANK(INDEX('Policy Characteristics'!G:G,MATCH($C54,'Policy Characteristics'!$C:$C,0))),"",INDEX('Policy Characteristics'!G:G,MATCH($C54,'Policy Characteristics'!$C:$C,0)))</f>
        <v>1</v>
      </c>
      <c r="N54" s="380">
        <f>IF(ISBLANK(INDEX('Policy Characteristics'!H:H,MATCH($C54,'Policy Characteristics'!$C:$C,0))),"",INDEX('Policy Characteristics'!H:H,MATCH($C54,'Policy Characteristics'!$C:$C,0)))</f>
        <v>0.02</v>
      </c>
      <c r="O54" s="358" t="str">
        <f>IF(ISBLANK(INDEX('Policy Characteristics'!I:I,MATCH($C54,'Policy Characteristics'!$C:$C,0))),"",INDEX('Policy Characteristics'!I:I,MATCH($C54,'Policy Characteristics'!$C:$C,0)))</f>
        <v>% reduction in emissions</v>
      </c>
      <c r="P54" s="358"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4" s="358" t="str">
        <f>IF(ISBLANK(INDEX('Policy Characteristics'!K:K,MATCH($C54,'Policy Characteristics'!$C:$C,0))),"",INDEX('Policy Characteristics'!K:K,MATCH($C54,'Policy Characteristics'!$C:$C,0)))</f>
        <v>transportation-sector-main.html#conv-pol-stds</v>
      </c>
      <c r="R54" s="358" t="str">
        <f>IF(ISBLANK(INDEX('Policy Characteristics'!L:L,MATCH($C54,'Policy Characteristics'!$C:$C,0))),"",INDEX('Policy Characteristics'!L:L,MATCH($C54,'Policy Characteristics'!$C:$C,0)))</f>
        <v>conventional-pollutant-standards.html</v>
      </c>
    </row>
    <row r="55" spans="1:18" s="2" customFormat="1" x14ac:dyDescent="0.35">
      <c r="A55" s="358" t="str">
        <f>IF(ISBLANK(INDEX('Policy Characteristics'!A:A,MATCH($C55,'Policy Characteristics'!$C:$C,0))),"",INDEX('Policy Characteristics'!A:A,MATCH($C55,'Policy Characteristics'!$C:$C,0)))</f>
        <v>Transportation</v>
      </c>
      <c r="B55" s="358" t="str">
        <f>IF(ISBLANK(INDEX('Policy Characteristics'!B:B,MATCH($C55,'Policy Characteristics'!$C:$C,0))),"",INDEX('Policy Characteristics'!B:B,MATCH($C55,'Policy Characteristics'!$C:$C,0)))</f>
        <v>Conventional Pollutant Standards</v>
      </c>
      <c r="C55" s="360" t="str">
        <f t="shared" si="2"/>
        <v>Percentage Reduction of Separately Regulated Pollutants</v>
      </c>
      <c r="D55" s="2" t="s">
        <v>117</v>
      </c>
      <c r="E55" s="2" t="s">
        <v>2260</v>
      </c>
      <c r="F55" s="2" t="s">
        <v>117</v>
      </c>
      <c r="G55" s="2" t="s">
        <v>2260</v>
      </c>
      <c r="H55" s="200">
        <v>353</v>
      </c>
      <c r="I55" s="53" t="s">
        <v>45</v>
      </c>
      <c r="J55" s="360" t="str">
        <f>IF(ISBLANK(INDEX('Policy Characteristics'!D:D,MATCH($C55,'Policy Characteristics'!$C:$C,0))),"",INDEX('Policy Characteristics'!D:D,MATCH($C55,'Policy Characteristics'!$C:$C,0)))</f>
        <v>Conventional Pollutant Standard</v>
      </c>
      <c r="K55" s="358" t="str">
        <f>IF(ISBLANK(INDEX('Policy Characteristics'!E:E,MATCH($C55,'Policy Characteristics'!$C:$C,0))),"",INDEX('Policy Characteristics'!E:E,MATCH($C55,'Policy Characteristics'!$C:$C,0)))</f>
        <v>trans reduce regulated pollutants</v>
      </c>
      <c r="L55" s="380">
        <f>IF(ISBLANK(INDEX('Policy Characteristics'!F:F,MATCH($C55,'Policy Characteristics'!$C:$C,0))),"",INDEX('Policy Characteristics'!F:F,MATCH($C55,'Policy Characteristics'!$C:$C,0)))</f>
        <v>0</v>
      </c>
      <c r="M55" s="380">
        <f>IF(ISBLANK(INDEX('Policy Characteristics'!G:G,MATCH($C55,'Policy Characteristics'!$C:$C,0))),"",INDEX('Policy Characteristics'!G:G,MATCH($C55,'Policy Characteristics'!$C:$C,0)))</f>
        <v>1</v>
      </c>
      <c r="N55" s="380">
        <f>IF(ISBLANK(INDEX('Policy Characteristics'!H:H,MATCH($C55,'Policy Characteristics'!$C:$C,0))),"",INDEX('Policy Characteristics'!H:H,MATCH($C55,'Policy Characteristics'!$C:$C,0)))</f>
        <v>0.02</v>
      </c>
      <c r="O55" s="358" t="str">
        <f>IF(ISBLANK(INDEX('Policy Characteristics'!I:I,MATCH($C55,'Policy Characteristics'!$C:$C,0))),"",INDEX('Policy Characteristics'!I:I,MATCH($C55,'Policy Characteristics'!$C:$C,0)))</f>
        <v>% reduction in emissions</v>
      </c>
      <c r="P55" s="358"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5" s="358" t="str">
        <f>IF(ISBLANK(INDEX('Policy Characteristics'!K:K,MATCH($C55,'Policy Characteristics'!$C:$C,0))),"",INDEX('Policy Characteristics'!K:K,MATCH($C55,'Policy Characteristics'!$C:$C,0)))</f>
        <v>transportation-sector-main.html#conv-pol-stds</v>
      </c>
      <c r="R55" s="358" t="str">
        <f>IF(ISBLANK(INDEX('Policy Characteristics'!L:L,MATCH($C55,'Policy Characteristics'!$C:$C,0))),"",INDEX('Policy Characteristics'!L:L,MATCH($C55,'Policy Characteristics'!$C:$C,0)))</f>
        <v>conventional-pollutant-standards.html</v>
      </c>
    </row>
    <row r="56" spans="1:18" s="2" customFormat="1" x14ac:dyDescent="0.35">
      <c r="A56" s="358" t="str">
        <f>IF(ISBLANK(INDEX('Policy Characteristics'!A:A,MATCH($C56,'Policy Characteristics'!$C:$C,0))),"",INDEX('Policy Characteristics'!A:A,MATCH($C56,'Policy Characteristics'!$C:$C,0)))</f>
        <v>Transportation</v>
      </c>
      <c r="B56" s="358" t="str">
        <f>IF(ISBLANK(INDEX('Policy Characteristics'!B:B,MATCH($C56,'Policy Characteristics'!$C:$C,0))),"",INDEX('Policy Characteristics'!B:B,MATCH($C56,'Policy Characteristics'!$C:$C,0)))</f>
        <v>Conventional Pollutant Standards</v>
      </c>
      <c r="C56" s="360" t="str">
        <f t="shared" si="2"/>
        <v>Percentage Reduction of Separately Regulated Pollutants</v>
      </c>
      <c r="D56" s="2" t="s">
        <v>117</v>
      </c>
      <c r="E56" s="2" t="s">
        <v>2262</v>
      </c>
      <c r="F56" s="2" t="s">
        <v>117</v>
      </c>
      <c r="G56" s="2" t="s">
        <v>2368</v>
      </c>
      <c r="H56" s="200">
        <v>354</v>
      </c>
      <c r="I56" s="53" t="s">
        <v>45</v>
      </c>
      <c r="J56" s="360" t="str">
        <f>IF(ISBLANK(INDEX('Policy Characteristics'!D:D,MATCH($C56,'Policy Characteristics'!$C:$C,0))),"",INDEX('Policy Characteristics'!D:D,MATCH($C56,'Policy Characteristics'!$C:$C,0)))</f>
        <v>Conventional Pollutant Standard</v>
      </c>
      <c r="K56" s="358" t="str">
        <f>IF(ISBLANK(INDEX('Policy Characteristics'!E:E,MATCH($C56,'Policy Characteristics'!$C:$C,0))),"",INDEX('Policy Characteristics'!E:E,MATCH($C56,'Policy Characteristics'!$C:$C,0)))</f>
        <v>trans reduce regulated pollutants</v>
      </c>
      <c r="L56" s="380">
        <f>IF(ISBLANK(INDEX('Policy Characteristics'!F:F,MATCH($C56,'Policy Characteristics'!$C:$C,0))),"",INDEX('Policy Characteristics'!F:F,MATCH($C56,'Policy Characteristics'!$C:$C,0)))</f>
        <v>0</v>
      </c>
      <c r="M56" s="380">
        <f>IF(ISBLANK(INDEX('Policy Characteristics'!G:G,MATCH($C56,'Policy Characteristics'!$C:$C,0))),"",INDEX('Policy Characteristics'!G:G,MATCH($C56,'Policy Characteristics'!$C:$C,0)))</f>
        <v>1</v>
      </c>
      <c r="N56" s="380">
        <f>IF(ISBLANK(INDEX('Policy Characteristics'!H:H,MATCH($C56,'Policy Characteristics'!$C:$C,0))),"",INDEX('Policy Characteristics'!H:H,MATCH($C56,'Policy Characteristics'!$C:$C,0)))</f>
        <v>0.02</v>
      </c>
      <c r="O56" s="358" t="str">
        <f>IF(ISBLANK(INDEX('Policy Characteristics'!I:I,MATCH($C56,'Policy Characteristics'!$C:$C,0))),"",INDEX('Policy Characteristics'!I:I,MATCH($C56,'Policy Characteristics'!$C:$C,0)))</f>
        <v>% reduction in emissions</v>
      </c>
      <c r="P56" s="358"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6" s="358" t="str">
        <f>IF(ISBLANK(INDEX('Policy Characteristics'!K:K,MATCH($C56,'Policy Characteristics'!$C:$C,0))),"",INDEX('Policy Characteristics'!K:K,MATCH($C56,'Policy Characteristics'!$C:$C,0)))</f>
        <v>transportation-sector-main.html#conv-pol-stds</v>
      </c>
      <c r="R56" s="358" t="str">
        <f>IF(ISBLANK(INDEX('Policy Characteristics'!L:L,MATCH($C56,'Policy Characteristics'!$C:$C,0))),"",INDEX('Policy Characteristics'!L:L,MATCH($C56,'Policy Characteristics'!$C:$C,0)))</f>
        <v>conventional-pollutant-standards.html</v>
      </c>
    </row>
    <row r="57" spans="1:18" s="2" customFormat="1" x14ac:dyDescent="0.35">
      <c r="A57" s="358" t="str">
        <f>IF(ISBLANK(INDEX('Policy Characteristics'!A:A,MATCH($C57,'Policy Characteristics'!$C:$C,0))),"",INDEX('Policy Characteristics'!A:A,MATCH($C57,'Policy Characteristics'!$C:$C,0)))</f>
        <v>Transportation</v>
      </c>
      <c r="B57" s="358" t="str">
        <f>IF(ISBLANK(INDEX('Policy Characteristics'!B:B,MATCH($C57,'Policy Characteristics'!$C:$C,0))),"",INDEX('Policy Characteristics'!B:B,MATCH($C57,'Policy Characteristics'!$C:$C,0)))</f>
        <v>Conventional Pollutant Standards</v>
      </c>
      <c r="C57" s="360" t="str">
        <f t="shared" si="2"/>
        <v>Percentage Reduction of Separately Regulated Pollutants</v>
      </c>
      <c r="D57" s="2" t="s">
        <v>117</v>
      </c>
      <c r="E57" s="2" t="s">
        <v>2263</v>
      </c>
      <c r="F57" s="2" t="s">
        <v>117</v>
      </c>
      <c r="G57" s="2" t="s">
        <v>2263</v>
      </c>
      <c r="H57" s="200">
        <v>355</v>
      </c>
      <c r="I57" s="53" t="s">
        <v>45</v>
      </c>
      <c r="J57" s="360" t="str">
        <f>IF(ISBLANK(INDEX('Policy Characteristics'!D:D,MATCH($C57,'Policy Characteristics'!$C:$C,0))),"",INDEX('Policy Characteristics'!D:D,MATCH($C57,'Policy Characteristics'!$C:$C,0)))</f>
        <v>Conventional Pollutant Standard</v>
      </c>
      <c r="K57" s="358" t="str">
        <f>IF(ISBLANK(INDEX('Policy Characteristics'!E:E,MATCH($C57,'Policy Characteristics'!$C:$C,0))),"",INDEX('Policy Characteristics'!E:E,MATCH($C57,'Policy Characteristics'!$C:$C,0)))</f>
        <v>trans reduce regulated pollutants</v>
      </c>
      <c r="L57" s="380">
        <f>IF(ISBLANK(INDEX('Policy Characteristics'!F:F,MATCH($C57,'Policy Characteristics'!$C:$C,0))),"",INDEX('Policy Characteristics'!F:F,MATCH($C57,'Policy Characteristics'!$C:$C,0)))</f>
        <v>0</v>
      </c>
      <c r="M57" s="380">
        <f>IF(ISBLANK(INDEX('Policy Characteristics'!G:G,MATCH($C57,'Policy Characteristics'!$C:$C,0))),"",INDEX('Policy Characteristics'!G:G,MATCH($C57,'Policy Characteristics'!$C:$C,0)))</f>
        <v>1</v>
      </c>
      <c r="N57" s="380">
        <f>IF(ISBLANK(INDEX('Policy Characteristics'!H:H,MATCH($C57,'Policy Characteristics'!$C:$C,0))),"",INDEX('Policy Characteristics'!H:H,MATCH($C57,'Policy Characteristics'!$C:$C,0)))</f>
        <v>0.02</v>
      </c>
      <c r="O57" s="358" t="str">
        <f>IF(ISBLANK(INDEX('Policy Characteristics'!I:I,MATCH($C57,'Policy Characteristics'!$C:$C,0))),"",INDEX('Policy Characteristics'!I:I,MATCH($C57,'Policy Characteristics'!$C:$C,0)))</f>
        <v>% reduction in emissions</v>
      </c>
      <c r="P57" s="358"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7" s="358" t="str">
        <f>IF(ISBLANK(INDEX('Policy Characteristics'!K:K,MATCH($C57,'Policy Characteristics'!$C:$C,0))),"",INDEX('Policy Characteristics'!K:K,MATCH($C57,'Policy Characteristics'!$C:$C,0)))</f>
        <v>transportation-sector-main.html#conv-pol-stds</v>
      </c>
      <c r="R57" s="358" t="str">
        <f>IF(ISBLANK(INDEX('Policy Characteristics'!L:L,MATCH($C57,'Policy Characteristics'!$C:$C,0))),"",INDEX('Policy Characteristics'!L:L,MATCH($C57,'Policy Characteristics'!$C:$C,0)))</f>
        <v>conventional-pollutant-standards.html</v>
      </c>
    </row>
    <row r="58" spans="1:18" s="2" customFormat="1" x14ac:dyDescent="0.35">
      <c r="A58" s="358" t="str">
        <f>IF(ISBLANK(INDEX('Policy Characteristics'!A:A,MATCH($C58,'Policy Characteristics'!$C:$C,0))),"",INDEX('Policy Characteristics'!A:A,MATCH($C58,'Policy Characteristics'!$C:$C,0)))</f>
        <v>Transportation</v>
      </c>
      <c r="B58" s="358" t="str">
        <f>IF(ISBLANK(INDEX('Policy Characteristics'!B:B,MATCH($C58,'Policy Characteristics'!$C:$C,0))),"",INDEX('Policy Characteristics'!B:B,MATCH($C58,'Policy Characteristics'!$C:$C,0)))</f>
        <v>Conventional Pollutant Standards</v>
      </c>
      <c r="C58" s="360" t="str">
        <f t="shared" si="2"/>
        <v>Percentage Reduction of Separately Regulated Pollutants</v>
      </c>
      <c r="D58" s="2" t="s">
        <v>117</v>
      </c>
      <c r="E58" s="2" t="s">
        <v>2265</v>
      </c>
      <c r="F58" s="2" t="s">
        <v>117</v>
      </c>
      <c r="G58" s="2" t="s">
        <v>2265</v>
      </c>
      <c r="H58" s="200">
        <v>356</v>
      </c>
      <c r="I58" s="53" t="s">
        <v>45</v>
      </c>
      <c r="J58" s="360" t="str">
        <f>IF(ISBLANK(INDEX('Policy Characteristics'!D:D,MATCH($C58,'Policy Characteristics'!$C:$C,0))),"",INDEX('Policy Characteristics'!D:D,MATCH($C58,'Policy Characteristics'!$C:$C,0)))</f>
        <v>Conventional Pollutant Standard</v>
      </c>
      <c r="K58" s="358" t="str">
        <f>IF(ISBLANK(INDEX('Policy Characteristics'!E:E,MATCH($C58,'Policy Characteristics'!$C:$C,0))),"",INDEX('Policy Characteristics'!E:E,MATCH($C58,'Policy Characteristics'!$C:$C,0)))</f>
        <v>trans reduce regulated pollutants</v>
      </c>
      <c r="L58" s="380">
        <f>IF(ISBLANK(INDEX('Policy Characteristics'!F:F,MATCH($C58,'Policy Characteristics'!$C:$C,0))),"",INDEX('Policy Characteristics'!F:F,MATCH($C58,'Policy Characteristics'!$C:$C,0)))</f>
        <v>0</v>
      </c>
      <c r="M58" s="380">
        <f>IF(ISBLANK(INDEX('Policy Characteristics'!G:G,MATCH($C58,'Policy Characteristics'!$C:$C,0))),"",INDEX('Policy Characteristics'!G:G,MATCH($C58,'Policy Characteristics'!$C:$C,0)))</f>
        <v>1</v>
      </c>
      <c r="N58" s="380">
        <f>IF(ISBLANK(INDEX('Policy Characteristics'!H:H,MATCH($C58,'Policy Characteristics'!$C:$C,0))),"",INDEX('Policy Characteristics'!H:H,MATCH($C58,'Policy Characteristics'!$C:$C,0)))</f>
        <v>0.02</v>
      </c>
      <c r="O58" s="358" t="str">
        <f>IF(ISBLANK(INDEX('Policy Characteristics'!I:I,MATCH($C58,'Policy Characteristics'!$C:$C,0))),"",INDEX('Policy Characteristics'!I:I,MATCH($C58,'Policy Characteristics'!$C:$C,0)))</f>
        <v>% reduction in emissions</v>
      </c>
      <c r="P58" s="358"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8" s="358" t="str">
        <f>IF(ISBLANK(INDEX('Policy Characteristics'!K:K,MATCH($C58,'Policy Characteristics'!$C:$C,0))),"",INDEX('Policy Characteristics'!K:K,MATCH($C58,'Policy Characteristics'!$C:$C,0)))</f>
        <v>transportation-sector-main.html#conv-pol-stds</v>
      </c>
      <c r="R58" s="358" t="str">
        <f>IF(ISBLANK(INDEX('Policy Characteristics'!L:L,MATCH($C58,'Policy Characteristics'!$C:$C,0))),"",INDEX('Policy Characteristics'!L:L,MATCH($C58,'Policy Characteristics'!$C:$C,0)))</f>
        <v>conventional-pollutant-standards.html</v>
      </c>
    </row>
    <row r="59" spans="1:18" s="2" customFormat="1" x14ac:dyDescent="0.35">
      <c r="A59" s="358" t="str">
        <f>IF(ISBLANK(INDEX('Policy Characteristics'!A:A,MATCH($C59,'Policy Characteristics'!$C:$C,0))),"",INDEX('Policy Characteristics'!A:A,MATCH($C59,'Policy Characteristics'!$C:$C,0)))</f>
        <v>Transportation</v>
      </c>
      <c r="B59" s="358" t="str">
        <f>IF(ISBLANK(INDEX('Policy Characteristics'!B:B,MATCH($C59,'Policy Characteristics'!$C:$C,0))),"",INDEX('Policy Characteristics'!B:B,MATCH($C59,'Policy Characteristics'!$C:$C,0)))</f>
        <v>Conventional Pollutant Standards</v>
      </c>
      <c r="C59" s="360" t="str">
        <f t="shared" si="2"/>
        <v>Percentage Reduction of Separately Regulated Pollutants</v>
      </c>
      <c r="D59" s="2" t="s">
        <v>117</v>
      </c>
      <c r="E59" s="2" t="s">
        <v>2267</v>
      </c>
      <c r="F59" s="2" t="s">
        <v>117</v>
      </c>
      <c r="G59" s="2" t="s">
        <v>2267</v>
      </c>
      <c r="H59" s="200">
        <v>357</v>
      </c>
      <c r="I59" s="53" t="s">
        <v>45</v>
      </c>
      <c r="J59" s="360" t="str">
        <f>IF(ISBLANK(INDEX('Policy Characteristics'!D:D,MATCH($C59,'Policy Characteristics'!$C:$C,0))),"",INDEX('Policy Characteristics'!D:D,MATCH($C59,'Policy Characteristics'!$C:$C,0)))</f>
        <v>Conventional Pollutant Standard</v>
      </c>
      <c r="K59" s="358" t="str">
        <f>IF(ISBLANK(INDEX('Policy Characteristics'!E:E,MATCH($C59,'Policy Characteristics'!$C:$C,0))),"",INDEX('Policy Characteristics'!E:E,MATCH($C59,'Policy Characteristics'!$C:$C,0)))</f>
        <v>trans reduce regulated pollutants</v>
      </c>
      <c r="L59" s="380">
        <f>IF(ISBLANK(INDEX('Policy Characteristics'!F:F,MATCH($C59,'Policy Characteristics'!$C:$C,0))),"",INDEX('Policy Characteristics'!F:F,MATCH($C59,'Policy Characteristics'!$C:$C,0)))</f>
        <v>0</v>
      </c>
      <c r="M59" s="380">
        <f>IF(ISBLANK(INDEX('Policy Characteristics'!G:G,MATCH($C59,'Policy Characteristics'!$C:$C,0))),"",INDEX('Policy Characteristics'!G:G,MATCH($C59,'Policy Characteristics'!$C:$C,0)))</f>
        <v>1</v>
      </c>
      <c r="N59" s="380">
        <f>IF(ISBLANK(INDEX('Policy Characteristics'!H:H,MATCH($C59,'Policy Characteristics'!$C:$C,0))),"",INDEX('Policy Characteristics'!H:H,MATCH($C59,'Policy Characteristics'!$C:$C,0)))</f>
        <v>0.02</v>
      </c>
      <c r="O59" s="358" t="str">
        <f>IF(ISBLANK(INDEX('Policy Characteristics'!I:I,MATCH($C59,'Policy Characteristics'!$C:$C,0))),"",INDEX('Policy Characteristics'!I:I,MATCH($C59,'Policy Characteristics'!$C:$C,0)))</f>
        <v>% reduction in emissions</v>
      </c>
      <c r="P59" s="358"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9" s="358" t="str">
        <f>IF(ISBLANK(INDEX('Policy Characteristics'!K:K,MATCH($C59,'Policy Characteristics'!$C:$C,0))),"",INDEX('Policy Characteristics'!K:K,MATCH($C59,'Policy Characteristics'!$C:$C,0)))</f>
        <v>transportation-sector-main.html#conv-pol-stds</v>
      </c>
      <c r="R59" s="358" t="str">
        <f>IF(ISBLANK(INDEX('Policy Characteristics'!L:L,MATCH($C59,'Policy Characteristics'!$C:$C,0))),"",INDEX('Policy Characteristics'!L:L,MATCH($C59,'Policy Characteristics'!$C:$C,0)))</f>
        <v>conventional-pollutant-standards.html</v>
      </c>
    </row>
    <row r="60" spans="1:18" s="2" customFormat="1" x14ac:dyDescent="0.35">
      <c r="A60" s="358" t="str">
        <f>IF(ISBLANK(INDEX('Policy Characteristics'!A:A,MATCH($C60,'Policy Characteristics'!$C:$C,0))),"",INDEX('Policy Characteristics'!A:A,MATCH($C60,'Policy Characteristics'!$C:$C,0)))</f>
        <v>Transportation</v>
      </c>
      <c r="B60" s="358" t="str">
        <f>IF(ISBLANK(INDEX('Policy Characteristics'!B:B,MATCH($C60,'Policy Characteristics'!$C:$C,0))),"",INDEX('Policy Characteristics'!B:B,MATCH($C60,'Policy Characteristics'!$C:$C,0)))</f>
        <v>Conventional Pollutant Standards</v>
      </c>
      <c r="C60" s="360" t="str">
        <f t="shared" si="2"/>
        <v>Percentage Reduction of Separately Regulated Pollutants</v>
      </c>
      <c r="D60" s="2" t="s">
        <v>117</v>
      </c>
      <c r="E60" s="2" t="s">
        <v>2269</v>
      </c>
      <c r="F60" s="2" t="s">
        <v>117</v>
      </c>
      <c r="G60" s="2" t="s">
        <v>2269</v>
      </c>
      <c r="H60" s="200">
        <v>358</v>
      </c>
      <c r="I60" s="9" t="s">
        <v>46</v>
      </c>
      <c r="J60" s="360" t="str">
        <f>IF(ISBLANK(INDEX('Policy Characteristics'!D:D,MATCH($C60,'Policy Characteristics'!$C:$C,0))),"",INDEX('Policy Characteristics'!D:D,MATCH($C60,'Policy Characteristics'!$C:$C,0)))</f>
        <v>Conventional Pollutant Standard</v>
      </c>
      <c r="K60" s="358" t="str">
        <f>IF(ISBLANK(INDEX('Policy Characteristics'!E:E,MATCH($C60,'Policy Characteristics'!$C:$C,0))),"",INDEX('Policy Characteristics'!E:E,MATCH($C60,'Policy Characteristics'!$C:$C,0)))</f>
        <v>trans reduce regulated pollutants</v>
      </c>
      <c r="L60" s="380">
        <f>IF(ISBLANK(INDEX('Policy Characteristics'!F:F,MATCH($C60,'Policy Characteristics'!$C:$C,0))),"",INDEX('Policy Characteristics'!F:F,MATCH($C60,'Policy Characteristics'!$C:$C,0)))</f>
        <v>0</v>
      </c>
      <c r="M60" s="380">
        <f>IF(ISBLANK(INDEX('Policy Characteristics'!G:G,MATCH($C60,'Policy Characteristics'!$C:$C,0))),"",INDEX('Policy Characteristics'!G:G,MATCH($C60,'Policy Characteristics'!$C:$C,0)))</f>
        <v>1</v>
      </c>
      <c r="N60" s="380">
        <f>IF(ISBLANK(INDEX('Policy Characteristics'!H:H,MATCH($C60,'Policy Characteristics'!$C:$C,0))),"",INDEX('Policy Characteristics'!H:H,MATCH($C60,'Policy Characteristics'!$C:$C,0)))</f>
        <v>0.02</v>
      </c>
      <c r="O60" s="358" t="str">
        <f>IF(ISBLANK(INDEX('Policy Characteristics'!I:I,MATCH($C60,'Policy Characteristics'!$C:$C,0))),"",INDEX('Policy Characteristics'!I:I,MATCH($C60,'Policy Characteristics'!$C:$C,0)))</f>
        <v>% reduction in emissions</v>
      </c>
      <c r="P60" s="358"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0" s="358" t="str">
        <f>IF(ISBLANK(INDEX('Policy Characteristics'!K:K,MATCH($C60,'Policy Characteristics'!$C:$C,0))),"",INDEX('Policy Characteristics'!K:K,MATCH($C60,'Policy Characteristics'!$C:$C,0)))</f>
        <v>transportation-sector-main.html#conv-pol-stds</v>
      </c>
      <c r="R60" s="358" t="str">
        <f>IF(ISBLANK(INDEX('Policy Characteristics'!L:L,MATCH($C60,'Policy Characteristics'!$C:$C,0))),"",INDEX('Policy Characteristics'!L:L,MATCH($C60,'Policy Characteristics'!$C:$C,0)))</f>
        <v>conventional-pollutant-standards.html</v>
      </c>
    </row>
    <row r="61" spans="1:18" s="2" customFormat="1" x14ac:dyDescent="0.35">
      <c r="A61" s="358" t="str">
        <f>IF(ISBLANK(INDEX('Policy Characteristics'!A:A,MATCH($C61,'Policy Characteristics'!$C:$C,0))),"",INDEX('Policy Characteristics'!A:A,MATCH($C61,'Policy Characteristics'!$C:$C,0)))</f>
        <v>Transportation</v>
      </c>
      <c r="B61" s="358" t="str">
        <f>IF(ISBLANK(INDEX('Policy Characteristics'!B:B,MATCH($C61,'Policy Characteristics'!$C:$C,0))),"",INDEX('Policy Characteristics'!B:B,MATCH($C61,'Policy Characteristics'!$C:$C,0)))</f>
        <v>Conventional Pollutant Standards</v>
      </c>
      <c r="C61" s="360" t="str">
        <f t="shared" si="2"/>
        <v>Percentage Reduction of Separately Regulated Pollutants</v>
      </c>
      <c r="D61" s="2" t="s">
        <v>117</v>
      </c>
      <c r="E61" s="2" t="s">
        <v>2271</v>
      </c>
      <c r="F61" s="2" t="s">
        <v>117</v>
      </c>
      <c r="G61" s="2" t="s">
        <v>2271</v>
      </c>
      <c r="H61" s="200">
        <v>359</v>
      </c>
      <c r="I61" s="9" t="s">
        <v>46</v>
      </c>
      <c r="J61" s="360" t="str">
        <f>IF(ISBLANK(INDEX('Policy Characteristics'!D:D,MATCH($C61,'Policy Characteristics'!$C:$C,0))),"",INDEX('Policy Characteristics'!D:D,MATCH($C61,'Policy Characteristics'!$C:$C,0)))</f>
        <v>Conventional Pollutant Standard</v>
      </c>
      <c r="K61" s="358" t="str">
        <f>IF(ISBLANK(INDEX('Policy Characteristics'!E:E,MATCH($C61,'Policy Characteristics'!$C:$C,0))),"",INDEX('Policy Characteristics'!E:E,MATCH($C61,'Policy Characteristics'!$C:$C,0)))</f>
        <v>trans reduce regulated pollutants</v>
      </c>
      <c r="L61" s="380">
        <f>IF(ISBLANK(INDEX('Policy Characteristics'!F:F,MATCH($C61,'Policy Characteristics'!$C:$C,0))),"",INDEX('Policy Characteristics'!F:F,MATCH($C61,'Policy Characteristics'!$C:$C,0)))</f>
        <v>0</v>
      </c>
      <c r="M61" s="380">
        <f>IF(ISBLANK(INDEX('Policy Characteristics'!G:G,MATCH($C61,'Policy Characteristics'!$C:$C,0))),"",INDEX('Policy Characteristics'!G:G,MATCH($C61,'Policy Characteristics'!$C:$C,0)))</f>
        <v>1</v>
      </c>
      <c r="N61" s="380">
        <f>IF(ISBLANK(INDEX('Policy Characteristics'!H:H,MATCH($C61,'Policy Characteristics'!$C:$C,0))),"",INDEX('Policy Characteristics'!H:H,MATCH($C61,'Policy Characteristics'!$C:$C,0)))</f>
        <v>0.02</v>
      </c>
      <c r="O61" s="358" t="str">
        <f>IF(ISBLANK(INDEX('Policy Characteristics'!I:I,MATCH($C61,'Policy Characteristics'!$C:$C,0))),"",INDEX('Policy Characteristics'!I:I,MATCH($C61,'Policy Characteristics'!$C:$C,0)))</f>
        <v>% reduction in emissions</v>
      </c>
      <c r="P61" s="358"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1" s="358" t="str">
        <f>IF(ISBLANK(INDEX('Policy Characteristics'!K:K,MATCH($C61,'Policy Characteristics'!$C:$C,0))),"",INDEX('Policy Characteristics'!K:K,MATCH($C61,'Policy Characteristics'!$C:$C,0)))</f>
        <v>transportation-sector-main.html#conv-pol-stds</v>
      </c>
      <c r="R61" s="358" t="str">
        <f>IF(ISBLANK(INDEX('Policy Characteristics'!L:L,MATCH($C61,'Policy Characteristics'!$C:$C,0))),"",INDEX('Policy Characteristics'!L:L,MATCH($C61,'Policy Characteristics'!$C:$C,0)))</f>
        <v>conventional-pollutant-standards.html</v>
      </c>
    </row>
    <row r="62" spans="1:18" s="2" customFormat="1" x14ac:dyDescent="0.35">
      <c r="A62" s="358" t="str">
        <f>IF(ISBLANK(INDEX('Policy Characteristics'!A:A,MATCH($C62,'Policy Characteristics'!$C:$C,0))),"",INDEX('Policy Characteristics'!A:A,MATCH($C62,'Policy Characteristics'!$C:$C,0)))</f>
        <v>Transportation</v>
      </c>
      <c r="B62" s="358" t="str">
        <f>IF(ISBLANK(INDEX('Policy Characteristics'!B:B,MATCH($C62,'Policy Characteristics'!$C:$C,0))),"",INDEX('Policy Characteristics'!B:B,MATCH($C62,'Policy Characteristics'!$C:$C,0)))</f>
        <v>Electric Vehicle Charger Deployment</v>
      </c>
      <c r="C62" s="359" t="s">
        <v>2525</v>
      </c>
      <c r="H62" s="200">
        <v>360</v>
      </c>
      <c r="I62" s="9" t="s">
        <v>45</v>
      </c>
      <c r="J62" s="360" t="str">
        <f>IF(ISBLANK(INDEX('Policy Characteristics'!D:D,MATCH($C62,'Policy Characteristics'!$C:$C,0))),"",INDEX('Policy Characteristics'!D:D,MATCH($C62,'Policy Characteristics'!$C:$C,0)))</f>
        <v>EV Charger Deployment</v>
      </c>
      <c r="K62" s="358" t="str">
        <f>IF(ISBLANK(INDEX('Policy Characteristics'!E:E,MATCH($C62,'Policy Characteristics'!$C:$C,0))),"",INDEX('Policy Characteristics'!E:E,MATCH($C62,'Policy Characteristics'!$C:$C,0)))</f>
        <v>trans EV charger deployment</v>
      </c>
      <c r="L62" s="358">
        <f>IF(ISBLANK(INDEX('Policy Characteristics'!F:F,MATCH($C62,'Policy Characteristics'!$C:$C,0))),"",INDEX('Policy Characteristics'!F:F,MATCH($C62,'Policy Characteristics'!$C:$C,0)))</f>
        <v>0</v>
      </c>
      <c r="M62" s="358">
        <f>IF(ISBLANK(INDEX('Policy Characteristics'!G:G,MATCH($C62,'Policy Characteristics'!$C:$C,0))),"",INDEX('Policy Characteristics'!G:G,MATCH($C62,'Policy Characteristics'!$C:$C,0)))</f>
        <v>300</v>
      </c>
      <c r="N62" s="358">
        <f>IF(ISBLANK(INDEX('Policy Characteristics'!H:H,MATCH($C62,'Policy Characteristics'!$C:$C,0))),"",INDEX('Policy Characteristics'!H:H,MATCH($C62,'Policy Characteristics'!$C:$C,0)))</f>
        <v>5</v>
      </c>
      <c r="O62" s="358" t="str">
        <f>IF(ISBLANK(INDEX('Policy Characteristics'!I:I,MATCH($C62,'Policy Characteristics'!$C:$C,0))),"",INDEX('Policy Characteristics'!I:I,MATCH($C62,'Policy Characteristics'!$C:$C,0)))</f>
        <v>chargers / 100k pop</v>
      </c>
      <c r="P62" s="358"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58" t="str">
        <f>IF(ISBLANK(INDEX('Policy Characteristics'!K:K,MATCH($C62,'Policy Characteristics'!$C:$C,0))),"",INDEX('Policy Characteristics'!K:K,MATCH($C62,'Policy Characteristics'!$C:$C,0)))</f>
        <v/>
      </c>
      <c r="R62" s="358" t="str">
        <f>IF(ISBLANK(INDEX('Policy Characteristics'!L:L,MATCH($C62,'Policy Characteristics'!$C:$C,0))),"",INDEX('Policy Characteristics'!L:L,MATCH($C62,'Policy Characteristics'!$C:$C,0)))</f>
        <v>ev-charger-deployment.html</v>
      </c>
    </row>
    <row r="63" spans="1:18" s="2" customFormat="1" x14ac:dyDescent="0.35">
      <c r="A63" s="358" t="str">
        <f>IF(ISBLANK(INDEX('Policy Characteristics'!A:A,MATCH($C63,'Policy Characteristics'!$C:$C,0))),"",INDEX('Policy Characteristics'!A:A,MATCH($C63,'Policy Characteristics'!$C:$C,0)))</f>
        <v>Transportation</v>
      </c>
      <c r="B63" s="358" t="str">
        <f>IF(ISBLANK(INDEX('Policy Characteristics'!B:B,MATCH($C63,'Policy Characteristics'!$C:$C,0))),"",INDEX('Policy Characteristics'!B:B,MATCH($C63,'Policy Characteristics'!$C:$C,0)))</f>
        <v>Electric Vehicle Range &amp; Charging Time</v>
      </c>
      <c r="C63" s="361" t="s">
        <v>2521</v>
      </c>
      <c r="D63" s="53"/>
      <c r="E63" s="53"/>
      <c r="F63" s="53"/>
      <c r="G63" s="53"/>
      <c r="H63" s="200">
        <v>361</v>
      </c>
      <c r="I63" s="53" t="s">
        <v>46</v>
      </c>
      <c r="J63" s="360" t="str">
        <f>IF(ISBLANK(INDEX('Policy Characteristics'!D:D,MATCH($C63,'Policy Characteristics'!$C:$C,0))),"",INDEX('Policy Characteristics'!D:D,MATCH($C63,'Policy Characteristics'!$C:$C,0)))</f>
        <v>EV Range &amp; Charging Time</v>
      </c>
      <c r="K63" s="358" t="str">
        <f>IF(ISBLANK(INDEX('Policy Characteristics'!E:E,MATCH($C63,'Policy Characteristics'!$C:$C,0))),"",INDEX('Policy Characteristics'!E:E,MATCH($C63,'Policy Characteristics'!$C:$C,0)))</f>
        <v>trans reduce EV range anxiety and charging time</v>
      </c>
      <c r="L63" s="380">
        <f>IF(ISBLANK(INDEX('Policy Characteristics'!F:F,MATCH($C63,'Policy Characteristics'!$C:$C,0))),"",INDEX('Policy Characteristics'!F:F,MATCH($C63,'Policy Characteristics'!$C:$C,0)))</f>
        <v>0</v>
      </c>
      <c r="M63" s="380">
        <f>IF(ISBLANK(INDEX('Policy Characteristics'!G:G,MATCH($C63,'Policy Characteristics'!$C:$C,0))),"",INDEX('Policy Characteristics'!G:G,MATCH($C63,'Policy Characteristics'!$C:$C,0)))</f>
        <v>1</v>
      </c>
      <c r="N63" s="380">
        <f>IF(ISBLANK(INDEX('Policy Characteristics'!H:H,MATCH($C63,'Policy Characteristics'!$C:$C,0))),"",INDEX('Policy Characteristics'!H:H,MATCH($C63,'Policy Characteristics'!$C:$C,0)))</f>
        <v>0.02</v>
      </c>
      <c r="O63" s="358" t="str">
        <f>IF(ISBLANK(INDEX('Policy Characteristics'!I:I,MATCH($C63,'Policy Characteristics'!$C:$C,0))),"",INDEX('Policy Characteristics'!I:I,MATCH($C63,'Policy Characteristics'!$C:$C,0)))</f>
        <v>% reduction in concern</v>
      </c>
      <c r="P63" s="358"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58" t="str">
        <f>IF(ISBLANK(INDEX('Policy Characteristics'!K:K,MATCH($C63,'Policy Characteristics'!$C:$C,0))),"",INDEX('Policy Characteristics'!K:K,MATCH($C63,'Policy Characteristics'!$C:$C,0)))</f>
        <v/>
      </c>
      <c r="R63" s="358" t="str">
        <f>IF(ISBLANK(INDEX('Policy Characteristics'!L:L,MATCH($C63,'Policy Characteristics'!$C:$C,0))),"",INDEX('Policy Characteristics'!L:L,MATCH($C63,'Policy Characteristics'!$C:$C,0)))</f>
        <v>reduce-range-anxiety-charging-time.html</v>
      </c>
    </row>
    <row r="64" spans="1:18" s="2" customFormat="1" x14ac:dyDescent="0.35">
      <c r="A64" s="358" t="str">
        <f>IF(ISBLANK(INDEX('Policy Characteristics'!A:A,MATCH($C64,'Policy Characteristics'!$C:$C,0))),"",INDEX('Policy Characteristics'!A:A,MATCH($C64,'Policy Characteristics'!$C:$C,0)))</f>
        <v>Transportation</v>
      </c>
      <c r="B64" s="358" t="str">
        <f>IF(ISBLANK(INDEX('Policy Characteristics'!B:B,MATCH($C64,'Policy Characteristics'!$C:$C,0))),"",INDEX('Policy Characteristics'!B:B,MATCH($C64,'Policy Characteristics'!$C:$C,0)))</f>
        <v>Electric Vehicle Sales Standard</v>
      </c>
      <c r="C64" s="361" t="s">
        <v>494</v>
      </c>
      <c r="D64" s="53" t="s">
        <v>47</v>
      </c>
      <c r="E64" s="53" t="s">
        <v>39</v>
      </c>
      <c r="F64" s="53" t="s">
        <v>86</v>
      </c>
      <c r="G64" s="53" t="s">
        <v>39</v>
      </c>
      <c r="H64" s="56">
        <v>186</v>
      </c>
      <c r="I64" s="53" t="s">
        <v>45</v>
      </c>
      <c r="J64" s="360" t="str">
        <f>IF(ISBLANK(INDEX('Policy Characteristics'!D:D,MATCH($C64,'Policy Characteristics'!$C:$C,0))),"",INDEX('Policy Characteristics'!D:D,MATCH($C64,'Policy Characteristics'!$C:$C,0)))</f>
        <v>EV Sales Standard</v>
      </c>
      <c r="K64" s="358" t="str">
        <f>IF(ISBLANK(INDEX('Policy Characteristics'!E:E,MATCH($C64,'Policy Characteristics'!$C:$C,0))),"",INDEX('Policy Characteristics'!E:E,MATCH($C64,'Policy Characteristics'!$C:$C,0)))</f>
        <v>trans EV minimum</v>
      </c>
      <c r="L64" s="380">
        <f>IF(ISBLANK(INDEX('Policy Characteristics'!F:F,MATCH($C64,'Policy Characteristics'!$C:$C,0))),"",INDEX('Policy Characteristics'!F:F,MATCH($C64,'Policy Characteristics'!$C:$C,0)))</f>
        <v>0</v>
      </c>
      <c r="M64" s="380">
        <f>IF(ISBLANK(INDEX('Policy Characteristics'!G:G,MATCH($C64,'Policy Characteristics'!$C:$C,0))),"",INDEX('Policy Characteristics'!G:G,MATCH($C64,'Policy Characteristics'!$C:$C,0)))</f>
        <v>1</v>
      </c>
      <c r="N64" s="380">
        <f>IF(ISBLANK(INDEX('Policy Characteristics'!H:H,MATCH($C64,'Policy Characteristics'!$C:$C,0))),"",INDEX('Policy Characteristics'!H:H,MATCH($C64,'Policy Characteristics'!$C:$C,0)))</f>
        <v>0.01</v>
      </c>
      <c r="O64" s="358" t="str">
        <f>IF(ISBLANK(INDEX('Policy Characteristics'!I:I,MATCH($C64,'Policy Characteristics'!$C:$C,0))),"",INDEX('Policy Characteristics'!I:I,MATCH($C64,'Policy Characteristics'!$C:$C,0)))</f>
        <v>% of new vehicles sold</v>
      </c>
      <c r="P64" s="358"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58" t="str">
        <f>IF(ISBLANK(INDEX('Policy Characteristics'!K:K,MATCH($C64,'Policy Characteristics'!$C:$C,0))),"",INDEX('Policy Characteristics'!K:K,MATCH($C64,'Policy Characteristics'!$C:$C,0)))</f>
        <v>transportation-sector-main.html#ev-mandate</v>
      </c>
      <c r="R64" s="358" t="str">
        <f>IF(ISBLANK(INDEX('Policy Characteristics'!L:L,MATCH($C64,'Policy Characteristics'!$C:$C,0))),"",INDEX('Policy Characteristics'!L:L,MATCH($C64,'Policy Characteristics'!$C:$C,0)))</f>
        <v>ev-mandate.html</v>
      </c>
    </row>
    <row r="65" spans="1:18" s="2" customFormat="1" x14ac:dyDescent="0.35">
      <c r="A65" s="358" t="str">
        <f>IF(ISBLANK(INDEX('Policy Characteristics'!A:A,MATCH($C65,'Policy Characteristics'!$C:$C,0))),"",INDEX('Policy Characteristics'!A:A,MATCH($C65,'Policy Characteristics'!$C:$C,0)))</f>
        <v>Transportation</v>
      </c>
      <c r="B65" s="358" t="str">
        <f>IF(ISBLANK(INDEX('Policy Characteristics'!B:B,MATCH($C65,'Policy Characteristics'!$C:$C,0))),"",INDEX('Policy Characteristics'!B:B,MATCH($C65,'Policy Characteristics'!$C:$C,0)))</f>
        <v>Electric Vehicle Sales Standard</v>
      </c>
      <c r="C65" s="362" t="str">
        <f t="shared" ref="C65:C75" si="3">C$64</f>
        <v>Additional Minimum Required EV Sales Percentage</v>
      </c>
      <c r="D65" s="68" t="s">
        <v>44</v>
      </c>
      <c r="E65" s="68" t="s">
        <v>39</v>
      </c>
      <c r="F65" s="68" t="s">
        <v>87</v>
      </c>
      <c r="G65" s="68" t="s">
        <v>39</v>
      </c>
      <c r="H65" s="56">
        <v>203</v>
      </c>
      <c r="I65" s="9" t="s">
        <v>45</v>
      </c>
      <c r="J65" s="360" t="str">
        <f>IF(ISBLANK(INDEX('Policy Characteristics'!D:D,MATCH($C65,'Policy Characteristics'!$C:$C,0))),"",INDEX('Policy Characteristics'!D:D,MATCH($C65,'Policy Characteristics'!$C:$C,0)))</f>
        <v>EV Sales Standard</v>
      </c>
      <c r="K65" s="358" t="str">
        <f>IF(ISBLANK(INDEX('Policy Characteristics'!E:E,MATCH($C65,'Policy Characteristics'!$C:$C,0))),"",INDEX('Policy Characteristics'!E:E,MATCH($C65,'Policy Characteristics'!$C:$C,0)))</f>
        <v>trans EV minimum</v>
      </c>
      <c r="L65" s="380">
        <f>IF(ISBLANK(INDEX('Policy Characteristics'!F:F,MATCH($C65,'Policy Characteristics'!$C:$C,0))),"",INDEX('Policy Characteristics'!F:F,MATCH($C65,'Policy Characteristics'!$C:$C,0)))</f>
        <v>0</v>
      </c>
      <c r="M65" s="380">
        <f>IF(ISBLANK(INDEX('Policy Characteristics'!G:G,MATCH($C65,'Policy Characteristics'!$C:$C,0))),"",INDEX('Policy Characteristics'!G:G,MATCH($C65,'Policy Characteristics'!$C:$C,0)))</f>
        <v>1</v>
      </c>
      <c r="N65" s="380">
        <f>IF(ISBLANK(INDEX('Policy Characteristics'!H:H,MATCH($C65,'Policy Characteristics'!$C:$C,0))),"",INDEX('Policy Characteristics'!H:H,MATCH($C65,'Policy Characteristics'!$C:$C,0)))</f>
        <v>0.01</v>
      </c>
      <c r="O65" s="358" t="str">
        <f>IF(ISBLANK(INDEX('Policy Characteristics'!I:I,MATCH($C65,'Policy Characteristics'!$C:$C,0))),"",INDEX('Policy Characteristics'!I:I,MATCH($C65,'Policy Characteristics'!$C:$C,0)))</f>
        <v>% of new vehicles sold</v>
      </c>
      <c r="P65" s="358"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58" t="str">
        <f>IF(ISBLANK(INDEX('Policy Characteristics'!K:K,MATCH($C65,'Policy Characteristics'!$C:$C,0))),"",INDEX('Policy Characteristics'!K:K,MATCH($C65,'Policy Characteristics'!$C:$C,0)))</f>
        <v>transportation-sector-main.html#ev-mandate</v>
      </c>
      <c r="R65" s="358" t="str">
        <f>IF(ISBLANK(INDEX('Policy Characteristics'!L:L,MATCH($C65,'Policy Characteristics'!$C:$C,0))),"",INDEX('Policy Characteristics'!L:L,MATCH($C65,'Policy Characteristics'!$C:$C,0)))</f>
        <v>ev-mandate.html</v>
      </c>
    </row>
    <row r="66" spans="1:18" s="2" customFormat="1" x14ac:dyDescent="0.35">
      <c r="A66" s="358" t="str">
        <f>IF(ISBLANK(INDEX('Policy Characteristics'!A:A,MATCH($C66,'Policy Characteristics'!$C:$C,0))),"",INDEX('Policy Characteristics'!A:A,MATCH($C66,'Policy Characteristics'!$C:$C,0)))</f>
        <v>Transportation</v>
      </c>
      <c r="B66" s="358" t="str">
        <f>IF(ISBLANK(INDEX('Policy Characteristics'!B:B,MATCH($C66,'Policy Characteristics'!$C:$C,0))),"",INDEX('Policy Characteristics'!B:B,MATCH($C66,'Policy Characteristics'!$C:$C,0)))</f>
        <v>Electric Vehicle Sales Standard</v>
      </c>
      <c r="C66" s="362" t="str">
        <f t="shared" si="3"/>
        <v>Additional Minimum Required EV Sales Percentage</v>
      </c>
      <c r="D66" s="68" t="s">
        <v>47</v>
      </c>
      <c r="E66" s="68" t="s">
        <v>40</v>
      </c>
      <c r="F66" s="68" t="s">
        <v>86</v>
      </c>
      <c r="G66" s="68" t="s">
        <v>40</v>
      </c>
      <c r="H66" s="56">
        <v>187</v>
      </c>
      <c r="I66" s="53" t="s">
        <v>45</v>
      </c>
      <c r="J66" s="360" t="str">
        <f>IF(ISBLANK(INDEX('Policy Characteristics'!D:D,MATCH($C66,'Policy Characteristics'!$C:$C,0))),"",INDEX('Policy Characteristics'!D:D,MATCH($C66,'Policy Characteristics'!$C:$C,0)))</f>
        <v>EV Sales Standard</v>
      </c>
      <c r="K66" s="358" t="str">
        <f>IF(ISBLANK(INDEX('Policy Characteristics'!E:E,MATCH($C66,'Policy Characteristics'!$C:$C,0))),"",INDEX('Policy Characteristics'!E:E,MATCH($C66,'Policy Characteristics'!$C:$C,0)))</f>
        <v>trans EV minimum</v>
      </c>
      <c r="L66" s="380">
        <f>IF(ISBLANK(INDEX('Policy Characteristics'!F:F,MATCH($C66,'Policy Characteristics'!$C:$C,0))),"",INDEX('Policy Characteristics'!F:F,MATCH($C66,'Policy Characteristics'!$C:$C,0)))</f>
        <v>0</v>
      </c>
      <c r="M66" s="380">
        <f>IF(ISBLANK(INDEX('Policy Characteristics'!G:G,MATCH($C66,'Policy Characteristics'!$C:$C,0))),"",INDEX('Policy Characteristics'!G:G,MATCH($C66,'Policy Characteristics'!$C:$C,0)))</f>
        <v>1</v>
      </c>
      <c r="N66" s="380">
        <f>IF(ISBLANK(INDEX('Policy Characteristics'!H:H,MATCH($C66,'Policy Characteristics'!$C:$C,0))),"",INDEX('Policy Characteristics'!H:H,MATCH($C66,'Policy Characteristics'!$C:$C,0)))</f>
        <v>0.01</v>
      </c>
      <c r="O66" s="358" t="str">
        <f>IF(ISBLANK(INDEX('Policy Characteristics'!I:I,MATCH($C66,'Policy Characteristics'!$C:$C,0))),"",INDEX('Policy Characteristics'!I:I,MATCH($C66,'Policy Characteristics'!$C:$C,0)))</f>
        <v>% of new vehicles sold</v>
      </c>
      <c r="P66" s="358"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58" t="str">
        <f>IF(ISBLANK(INDEX('Policy Characteristics'!K:K,MATCH($C66,'Policy Characteristics'!$C:$C,0))),"",INDEX('Policy Characteristics'!K:K,MATCH($C66,'Policy Characteristics'!$C:$C,0)))</f>
        <v>transportation-sector-main.html#ev-mandate</v>
      </c>
      <c r="R66" s="358" t="str">
        <f>IF(ISBLANK(INDEX('Policy Characteristics'!L:L,MATCH($C66,'Policy Characteristics'!$C:$C,0))),"",INDEX('Policy Characteristics'!L:L,MATCH($C66,'Policy Characteristics'!$C:$C,0)))</f>
        <v>ev-mandate.html</v>
      </c>
    </row>
    <row r="67" spans="1:18" s="2" customFormat="1" x14ac:dyDescent="0.35">
      <c r="A67" s="358" t="str">
        <f>IF(ISBLANK(INDEX('Policy Characteristics'!A:A,MATCH($C67,'Policy Characteristics'!$C:$C,0))),"",INDEX('Policy Characteristics'!A:A,MATCH($C67,'Policy Characteristics'!$C:$C,0)))</f>
        <v>Transportation</v>
      </c>
      <c r="B67" s="358" t="str">
        <f>IF(ISBLANK(INDEX('Policy Characteristics'!B:B,MATCH($C67,'Policy Characteristics'!$C:$C,0))),"",INDEX('Policy Characteristics'!B:B,MATCH($C67,'Policy Characteristics'!$C:$C,0)))</f>
        <v>Electric Vehicle Sales Standard</v>
      </c>
      <c r="C67" s="362" t="str">
        <f t="shared" si="3"/>
        <v>Additional Minimum Required EV Sales Percentage</v>
      </c>
      <c r="D67" s="68" t="s">
        <v>44</v>
      </c>
      <c r="E67" s="68" t="s">
        <v>40</v>
      </c>
      <c r="F67" s="68" t="s">
        <v>87</v>
      </c>
      <c r="G67" s="68" t="s">
        <v>40</v>
      </c>
      <c r="H67" s="56">
        <v>191</v>
      </c>
      <c r="I67" s="53" t="s">
        <v>45</v>
      </c>
      <c r="J67" s="360" t="str">
        <f>IF(ISBLANK(INDEX('Policy Characteristics'!D:D,MATCH($C67,'Policy Characteristics'!$C:$C,0))),"",INDEX('Policy Characteristics'!D:D,MATCH($C67,'Policy Characteristics'!$C:$C,0)))</f>
        <v>EV Sales Standard</v>
      </c>
      <c r="K67" s="358" t="str">
        <f>IF(ISBLANK(INDEX('Policy Characteristics'!E:E,MATCH($C67,'Policy Characteristics'!$C:$C,0))),"",INDEX('Policy Characteristics'!E:E,MATCH($C67,'Policy Characteristics'!$C:$C,0)))</f>
        <v>trans EV minimum</v>
      </c>
      <c r="L67" s="380">
        <f>IF(ISBLANK(INDEX('Policy Characteristics'!F:F,MATCH($C67,'Policy Characteristics'!$C:$C,0))),"",INDEX('Policy Characteristics'!F:F,MATCH($C67,'Policy Characteristics'!$C:$C,0)))</f>
        <v>0</v>
      </c>
      <c r="M67" s="380">
        <f>IF(ISBLANK(INDEX('Policy Characteristics'!G:G,MATCH($C67,'Policy Characteristics'!$C:$C,0))),"",INDEX('Policy Characteristics'!G:G,MATCH($C67,'Policy Characteristics'!$C:$C,0)))</f>
        <v>1</v>
      </c>
      <c r="N67" s="380">
        <f>IF(ISBLANK(INDEX('Policy Characteristics'!H:H,MATCH($C67,'Policy Characteristics'!$C:$C,0))),"",INDEX('Policy Characteristics'!H:H,MATCH($C67,'Policy Characteristics'!$C:$C,0)))</f>
        <v>0.01</v>
      </c>
      <c r="O67" s="358" t="str">
        <f>IF(ISBLANK(INDEX('Policy Characteristics'!I:I,MATCH($C67,'Policy Characteristics'!$C:$C,0))),"",INDEX('Policy Characteristics'!I:I,MATCH($C67,'Policy Characteristics'!$C:$C,0)))</f>
        <v>% of new vehicles sold</v>
      </c>
      <c r="P67" s="358"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58" t="str">
        <f>IF(ISBLANK(INDEX('Policy Characteristics'!K:K,MATCH($C67,'Policy Characteristics'!$C:$C,0))),"",INDEX('Policy Characteristics'!K:K,MATCH($C67,'Policy Characteristics'!$C:$C,0)))</f>
        <v>transportation-sector-main.html#ev-mandate</v>
      </c>
      <c r="R67" s="358" t="str">
        <f>IF(ISBLANK(INDEX('Policy Characteristics'!L:L,MATCH($C67,'Policy Characteristics'!$C:$C,0))),"",INDEX('Policy Characteristics'!L:L,MATCH($C67,'Policy Characteristics'!$C:$C,0)))</f>
        <v>ev-mandate.html</v>
      </c>
    </row>
    <row r="68" spans="1:18" s="2" customFormat="1" x14ac:dyDescent="0.35">
      <c r="A68" s="358" t="str">
        <f>IF(ISBLANK(INDEX('Policy Characteristics'!A:A,MATCH($C68,'Policy Characteristics'!$C:$C,0))),"",INDEX('Policy Characteristics'!A:A,MATCH($C68,'Policy Characteristics'!$C:$C,0)))</f>
        <v>Transportation</v>
      </c>
      <c r="B68" s="358" t="str">
        <f>IF(ISBLANK(INDEX('Policy Characteristics'!B:B,MATCH($C68,'Policy Characteristics'!$C:$C,0))),"",INDEX('Policy Characteristics'!B:B,MATCH($C68,'Policy Characteristics'!$C:$C,0)))</f>
        <v>Electric Vehicle Sales Standard</v>
      </c>
      <c r="C68" s="362" t="str">
        <f t="shared" si="3"/>
        <v>Additional Minimum Required EV Sales Percentage</v>
      </c>
      <c r="D68" s="68" t="s">
        <v>47</v>
      </c>
      <c r="E68" s="68" t="s">
        <v>41</v>
      </c>
      <c r="F68" s="68" t="s">
        <v>86</v>
      </c>
      <c r="G68" s="68" t="s">
        <v>88</v>
      </c>
      <c r="H68" s="56">
        <v>496</v>
      </c>
      <c r="I68" s="53" t="s">
        <v>45</v>
      </c>
      <c r="J68" s="360" t="str">
        <f>IF(ISBLANK(INDEX('Policy Characteristics'!D:D,MATCH($C68,'Policy Characteristics'!$C:$C,0))),"",INDEX('Policy Characteristics'!D:D,MATCH($C68,'Policy Characteristics'!$C:$C,0)))</f>
        <v>EV Sales Standard</v>
      </c>
      <c r="K68" s="358" t="str">
        <f>IF(ISBLANK(INDEX('Policy Characteristics'!E:E,MATCH($C68,'Policy Characteristics'!$C:$C,0))),"",INDEX('Policy Characteristics'!E:E,MATCH($C68,'Policy Characteristics'!$C:$C,0)))</f>
        <v>trans EV minimum</v>
      </c>
      <c r="L68" s="380">
        <f>IF(ISBLANK(INDEX('Policy Characteristics'!F:F,MATCH($C68,'Policy Characteristics'!$C:$C,0))),"",INDEX('Policy Characteristics'!F:F,MATCH($C68,'Policy Characteristics'!$C:$C,0)))</f>
        <v>0</v>
      </c>
      <c r="M68" s="380">
        <f>IF(ISBLANK(INDEX('Policy Characteristics'!G:G,MATCH($C68,'Policy Characteristics'!$C:$C,0))),"",INDEX('Policy Characteristics'!G:G,MATCH($C68,'Policy Characteristics'!$C:$C,0)))</f>
        <v>1</v>
      </c>
      <c r="N68" s="380">
        <f>IF(ISBLANK(INDEX('Policy Characteristics'!H:H,MATCH($C68,'Policy Characteristics'!$C:$C,0))),"",INDEX('Policy Characteristics'!H:H,MATCH($C68,'Policy Characteristics'!$C:$C,0)))</f>
        <v>0.01</v>
      </c>
      <c r="O68" s="358" t="str">
        <f>IF(ISBLANK(INDEX('Policy Characteristics'!I:I,MATCH($C68,'Policy Characteristics'!$C:$C,0))),"",INDEX('Policy Characteristics'!I:I,MATCH($C68,'Policy Characteristics'!$C:$C,0)))</f>
        <v>% of new vehicles sold</v>
      </c>
      <c r="P68" s="358"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58" t="str">
        <f>IF(ISBLANK(INDEX('Policy Characteristics'!K:K,MATCH($C68,'Policy Characteristics'!$C:$C,0))),"",INDEX('Policy Characteristics'!K:K,MATCH($C68,'Policy Characteristics'!$C:$C,0)))</f>
        <v>transportation-sector-main.html#ev-mandate</v>
      </c>
      <c r="R68" s="358" t="str">
        <f>IF(ISBLANK(INDEX('Policy Characteristics'!L:L,MATCH($C68,'Policy Characteristics'!$C:$C,0))),"",INDEX('Policy Characteristics'!L:L,MATCH($C68,'Policy Characteristics'!$C:$C,0)))</f>
        <v>ev-mandate.html</v>
      </c>
    </row>
    <row r="69" spans="1:18" s="2" customFormat="1" x14ac:dyDescent="0.35">
      <c r="A69" s="358" t="str">
        <f>IF(ISBLANK(INDEX('Policy Characteristics'!A:A,MATCH($C69,'Policy Characteristics'!$C:$C,0))),"",INDEX('Policy Characteristics'!A:A,MATCH($C69,'Policy Characteristics'!$C:$C,0)))</f>
        <v>Transportation</v>
      </c>
      <c r="B69" s="358" t="str">
        <f>IF(ISBLANK(INDEX('Policy Characteristics'!B:B,MATCH($C69,'Policy Characteristics'!$C:$C,0))),"",INDEX('Policy Characteristics'!B:B,MATCH($C69,'Policy Characteristics'!$C:$C,0)))</f>
        <v>Electric Vehicle Sales Standard</v>
      </c>
      <c r="C69" s="362" t="str">
        <f t="shared" si="3"/>
        <v>Additional Minimum Required EV Sales Percentage</v>
      </c>
      <c r="D69" s="68" t="s">
        <v>44</v>
      </c>
      <c r="E69" s="68" t="s">
        <v>41</v>
      </c>
      <c r="F69" s="68" t="s">
        <v>87</v>
      </c>
      <c r="G69" s="68" t="s">
        <v>88</v>
      </c>
      <c r="H69" s="56">
        <v>497</v>
      </c>
      <c r="I69" s="53" t="s">
        <v>45</v>
      </c>
      <c r="J69" s="360" t="str">
        <f>IF(ISBLANK(INDEX('Policy Characteristics'!D:D,MATCH($C69,'Policy Characteristics'!$C:$C,0))),"",INDEX('Policy Characteristics'!D:D,MATCH($C69,'Policy Characteristics'!$C:$C,0)))</f>
        <v>EV Sales Standard</v>
      </c>
      <c r="K69" s="358" t="str">
        <f>IF(ISBLANK(INDEX('Policy Characteristics'!E:E,MATCH($C69,'Policy Characteristics'!$C:$C,0))),"",INDEX('Policy Characteristics'!E:E,MATCH($C69,'Policy Characteristics'!$C:$C,0)))</f>
        <v>trans EV minimum</v>
      </c>
      <c r="L69" s="380">
        <f>IF(ISBLANK(INDEX('Policy Characteristics'!F:F,MATCH($C69,'Policy Characteristics'!$C:$C,0))),"",INDEX('Policy Characteristics'!F:F,MATCH($C69,'Policy Characteristics'!$C:$C,0)))</f>
        <v>0</v>
      </c>
      <c r="M69" s="380">
        <f>IF(ISBLANK(INDEX('Policy Characteristics'!G:G,MATCH($C69,'Policy Characteristics'!$C:$C,0))),"",INDEX('Policy Characteristics'!G:G,MATCH($C69,'Policy Characteristics'!$C:$C,0)))</f>
        <v>1</v>
      </c>
      <c r="N69" s="380">
        <f>IF(ISBLANK(INDEX('Policy Characteristics'!H:H,MATCH($C69,'Policy Characteristics'!$C:$C,0))),"",INDEX('Policy Characteristics'!H:H,MATCH($C69,'Policy Characteristics'!$C:$C,0)))</f>
        <v>0.01</v>
      </c>
      <c r="O69" s="358" t="str">
        <f>IF(ISBLANK(INDEX('Policy Characteristics'!I:I,MATCH($C69,'Policy Characteristics'!$C:$C,0))),"",INDEX('Policy Characteristics'!I:I,MATCH($C69,'Policy Characteristics'!$C:$C,0)))</f>
        <v>% of new vehicles sold</v>
      </c>
      <c r="P69" s="358"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58" t="str">
        <f>IF(ISBLANK(INDEX('Policy Characteristics'!K:K,MATCH($C69,'Policy Characteristics'!$C:$C,0))),"",INDEX('Policy Characteristics'!K:K,MATCH($C69,'Policy Characteristics'!$C:$C,0)))</f>
        <v>transportation-sector-main.html#ev-mandate</v>
      </c>
      <c r="R69" s="358" t="str">
        <f>IF(ISBLANK(INDEX('Policy Characteristics'!L:L,MATCH($C69,'Policy Characteristics'!$C:$C,0))),"",INDEX('Policy Characteristics'!L:L,MATCH($C69,'Policy Characteristics'!$C:$C,0)))</f>
        <v>ev-mandate.html</v>
      </c>
    </row>
    <row r="70" spans="1:18" s="2" customFormat="1" x14ac:dyDescent="0.35">
      <c r="A70" s="358" t="str">
        <f>IF(ISBLANK(INDEX('Policy Characteristics'!A:A,MATCH($C70,'Policy Characteristics'!$C:$C,0))),"",INDEX('Policy Characteristics'!A:A,MATCH($C70,'Policy Characteristics'!$C:$C,0)))</f>
        <v>Transportation</v>
      </c>
      <c r="B70" s="358" t="str">
        <f>IF(ISBLANK(INDEX('Policy Characteristics'!B:B,MATCH($C70,'Policy Characteristics'!$C:$C,0))),"",INDEX('Policy Characteristics'!B:B,MATCH($C70,'Policy Characteristics'!$C:$C,0)))</f>
        <v>Electric Vehicle Sales Standard</v>
      </c>
      <c r="C70" s="362" t="str">
        <f t="shared" si="3"/>
        <v>Additional Minimum Required EV Sales Percentage</v>
      </c>
      <c r="D70" s="68" t="s">
        <v>47</v>
      </c>
      <c r="E70" s="68" t="s">
        <v>42</v>
      </c>
      <c r="F70" s="68" t="s">
        <v>86</v>
      </c>
      <c r="G70" s="68" t="s">
        <v>89</v>
      </c>
      <c r="H70" s="56">
        <v>498</v>
      </c>
      <c r="I70" s="53" t="s">
        <v>45</v>
      </c>
      <c r="J70" s="360" t="str">
        <f>IF(ISBLANK(INDEX('Policy Characteristics'!D:D,MATCH($C70,'Policy Characteristics'!$C:$C,0))),"",INDEX('Policy Characteristics'!D:D,MATCH($C70,'Policy Characteristics'!$C:$C,0)))</f>
        <v>EV Sales Standard</v>
      </c>
      <c r="K70" s="358" t="str">
        <f>IF(ISBLANK(INDEX('Policy Characteristics'!E:E,MATCH($C70,'Policy Characteristics'!$C:$C,0))),"",INDEX('Policy Characteristics'!E:E,MATCH($C70,'Policy Characteristics'!$C:$C,0)))</f>
        <v>trans EV minimum</v>
      </c>
      <c r="L70" s="380">
        <f>IF(ISBLANK(INDEX('Policy Characteristics'!F:F,MATCH($C70,'Policy Characteristics'!$C:$C,0))),"",INDEX('Policy Characteristics'!F:F,MATCH($C70,'Policy Characteristics'!$C:$C,0)))</f>
        <v>0</v>
      </c>
      <c r="M70" s="380">
        <f>IF(ISBLANK(INDEX('Policy Characteristics'!G:G,MATCH($C70,'Policy Characteristics'!$C:$C,0))),"",INDEX('Policy Characteristics'!G:G,MATCH($C70,'Policy Characteristics'!$C:$C,0)))</f>
        <v>1</v>
      </c>
      <c r="N70" s="380">
        <f>IF(ISBLANK(INDEX('Policy Characteristics'!H:H,MATCH($C70,'Policy Characteristics'!$C:$C,0))),"",INDEX('Policy Characteristics'!H:H,MATCH($C70,'Policy Characteristics'!$C:$C,0)))</f>
        <v>0.01</v>
      </c>
      <c r="O70" s="358" t="str">
        <f>IF(ISBLANK(INDEX('Policy Characteristics'!I:I,MATCH($C70,'Policy Characteristics'!$C:$C,0))),"",INDEX('Policy Characteristics'!I:I,MATCH($C70,'Policy Characteristics'!$C:$C,0)))</f>
        <v>% of new vehicles sold</v>
      </c>
      <c r="P70" s="358"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58" t="str">
        <f>IF(ISBLANK(INDEX('Policy Characteristics'!K:K,MATCH($C70,'Policy Characteristics'!$C:$C,0))),"",INDEX('Policy Characteristics'!K:K,MATCH($C70,'Policy Characteristics'!$C:$C,0)))</f>
        <v>transportation-sector-main.html#ev-mandate</v>
      </c>
      <c r="R70" s="358" t="str">
        <f>IF(ISBLANK(INDEX('Policy Characteristics'!L:L,MATCH($C70,'Policy Characteristics'!$C:$C,0))),"",INDEX('Policy Characteristics'!L:L,MATCH($C70,'Policy Characteristics'!$C:$C,0)))</f>
        <v>ev-mandate.html</v>
      </c>
    </row>
    <row r="71" spans="1:18" s="2" customFormat="1" x14ac:dyDescent="0.35">
      <c r="A71" s="358" t="str">
        <f>IF(ISBLANK(INDEX('Policy Characteristics'!A:A,MATCH($C71,'Policy Characteristics'!$C:$C,0))),"",INDEX('Policy Characteristics'!A:A,MATCH($C71,'Policy Characteristics'!$C:$C,0)))</f>
        <v>Transportation</v>
      </c>
      <c r="B71" s="358" t="str">
        <f>IF(ISBLANK(INDEX('Policy Characteristics'!B:B,MATCH($C71,'Policy Characteristics'!$C:$C,0))),"",INDEX('Policy Characteristics'!B:B,MATCH($C71,'Policy Characteristics'!$C:$C,0)))</f>
        <v>Electric Vehicle Sales Standard</v>
      </c>
      <c r="C71" s="362" t="str">
        <f t="shared" si="3"/>
        <v>Additional Minimum Required EV Sales Percentage</v>
      </c>
      <c r="D71" s="68" t="s">
        <v>44</v>
      </c>
      <c r="E71" s="68" t="s">
        <v>42</v>
      </c>
      <c r="F71" s="68" t="s">
        <v>87</v>
      </c>
      <c r="G71" s="68" t="s">
        <v>89</v>
      </c>
      <c r="H71" s="56">
        <v>499</v>
      </c>
      <c r="I71" s="53" t="s">
        <v>45</v>
      </c>
      <c r="J71" s="360" t="str">
        <f>IF(ISBLANK(INDEX('Policy Characteristics'!D:D,MATCH($C71,'Policy Characteristics'!$C:$C,0))),"",INDEX('Policy Characteristics'!D:D,MATCH($C71,'Policy Characteristics'!$C:$C,0)))</f>
        <v>EV Sales Standard</v>
      </c>
      <c r="K71" s="358" t="str">
        <f>IF(ISBLANK(INDEX('Policy Characteristics'!E:E,MATCH($C71,'Policy Characteristics'!$C:$C,0))),"",INDEX('Policy Characteristics'!E:E,MATCH($C71,'Policy Characteristics'!$C:$C,0)))</f>
        <v>trans EV minimum</v>
      </c>
      <c r="L71" s="380">
        <f>IF(ISBLANK(INDEX('Policy Characteristics'!F:F,MATCH($C71,'Policy Characteristics'!$C:$C,0))),"",INDEX('Policy Characteristics'!F:F,MATCH($C71,'Policy Characteristics'!$C:$C,0)))</f>
        <v>0</v>
      </c>
      <c r="M71" s="380">
        <f>IF(ISBLANK(INDEX('Policy Characteristics'!G:G,MATCH($C71,'Policy Characteristics'!$C:$C,0))),"",INDEX('Policy Characteristics'!G:G,MATCH($C71,'Policy Characteristics'!$C:$C,0)))</f>
        <v>1</v>
      </c>
      <c r="N71" s="380">
        <f>IF(ISBLANK(INDEX('Policy Characteristics'!H:H,MATCH($C71,'Policy Characteristics'!$C:$C,0))),"",INDEX('Policy Characteristics'!H:H,MATCH($C71,'Policy Characteristics'!$C:$C,0)))</f>
        <v>0.01</v>
      </c>
      <c r="O71" s="358" t="str">
        <f>IF(ISBLANK(INDEX('Policy Characteristics'!I:I,MATCH($C71,'Policy Characteristics'!$C:$C,0))),"",INDEX('Policy Characteristics'!I:I,MATCH($C71,'Policy Characteristics'!$C:$C,0)))</f>
        <v>% of new vehicles sold</v>
      </c>
      <c r="P71" s="358"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58" t="str">
        <f>IF(ISBLANK(INDEX('Policy Characteristics'!K:K,MATCH($C71,'Policy Characteristics'!$C:$C,0))),"",INDEX('Policy Characteristics'!K:K,MATCH($C71,'Policy Characteristics'!$C:$C,0)))</f>
        <v>transportation-sector-main.html#ev-mandate</v>
      </c>
      <c r="R71" s="358" t="str">
        <f>IF(ISBLANK(INDEX('Policy Characteristics'!L:L,MATCH($C71,'Policy Characteristics'!$C:$C,0))),"",INDEX('Policy Characteristics'!L:L,MATCH($C71,'Policy Characteristics'!$C:$C,0)))</f>
        <v>ev-mandate.html</v>
      </c>
    </row>
    <row r="72" spans="1:18" s="2" customFormat="1" x14ac:dyDescent="0.35">
      <c r="A72" s="358" t="str">
        <f>IF(ISBLANK(INDEX('Policy Characteristics'!A:A,MATCH($C72,'Policy Characteristics'!$C:$C,0))),"",INDEX('Policy Characteristics'!A:A,MATCH($C72,'Policy Characteristics'!$C:$C,0)))</f>
        <v>Transportation</v>
      </c>
      <c r="B72" s="358" t="str">
        <f>IF(ISBLANK(INDEX('Policy Characteristics'!B:B,MATCH($C72,'Policy Characteristics'!$C:$C,0))),"",INDEX('Policy Characteristics'!B:B,MATCH($C72,'Policy Characteristics'!$C:$C,0)))</f>
        <v>Electric Vehicle Sales Standard</v>
      </c>
      <c r="C72" s="362" t="str">
        <f t="shared" si="3"/>
        <v>Additional Minimum Required EV Sales Percentage</v>
      </c>
      <c r="D72" s="68" t="s">
        <v>47</v>
      </c>
      <c r="E72" s="68" t="s">
        <v>43</v>
      </c>
      <c r="F72" s="68" t="s">
        <v>86</v>
      </c>
      <c r="G72" s="68" t="s">
        <v>90</v>
      </c>
      <c r="H72" s="56">
        <v>500</v>
      </c>
      <c r="I72" s="53" t="s">
        <v>45</v>
      </c>
      <c r="J72" s="360" t="str">
        <f>IF(ISBLANK(INDEX('Policy Characteristics'!D:D,MATCH($C72,'Policy Characteristics'!$C:$C,0))),"",INDEX('Policy Characteristics'!D:D,MATCH($C72,'Policy Characteristics'!$C:$C,0)))</f>
        <v>EV Sales Standard</v>
      </c>
      <c r="K72" s="358" t="str">
        <f>IF(ISBLANK(INDEX('Policy Characteristics'!E:E,MATCH($C72,'Policy Characteristics'!$C:$C,0))),"",INDEX('Policy Characteristics'!E:E,MATCH($C72,'Policy Characteristics'!$C:$C,0)))</f>
        <v>trans EV minimum</v>
      </c>
      <c r="L72" s="380">
        <f>IF(ISBLANK(INDEX('Policy Characteristics'!F:F,MATCH($C72,'Policy Characteristics'!$C:$C,0))),"",INDEX('Policy Characteristics'!F:F,MATCH($C72,'Policy Characteristics'!$C:$C,0)))</f>
        <v>0</v>
      </c>
      <c r="M72" s="380">
        <f>IF(ISBLANK(INDEX('Policy Characteristics'!G:G,MATCH($C72,'Policy Characteristics'!$C:$C,0))),"",INDEX('Policy Characteristics'!G:G,MATCH($C72,'Policy Characteristics'!$C:$C,0)))</f>
        <v>1</v>
      </c>
      <c r="N72" s="380">
        <f>IF(ISBLANK(INDEX('Policy Characteristics'!H:H,MATCH($C72,'Policy Characteristics'!$C:$C,0))),"",INDEX('Policy Characteristics'!H:H,MATCH($C72,'Policy Characteristics'!$C:$C,0)))</f>
        <v>0.01</v>
      </c>
      <c r="O72" s="358" t="str">
        <f>IF(ISBLANK(INDEX('Policy Characteristics'!I:I,MATCH($C72,'Policy Characteristics'!$C:$C,0))),"",INDEX('Policy Characteristics'!I:I,MATCH($C72,'Policy Characteristics'!$C:$C,0)))</f>
        <v>% of new vehicles sold</v>
      </c>
      <c r="P72" s="358"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58" t="str">
        <f>IF(ISBLANK(INDEX('Policy Characteristics'!K:K,MATCH($C72,'Policy Characteristics'!$C:$C,0))),"",INDEX('Policy Characteristics'!K:K,MATCH($C72,'Policy Characteristics'!$C:$C,0)))</f>
        <v>transportation-sector-main.html#ev-mandate</v>
      </c>
      <c r="R72" s="358" t="str">
        <f>IF(ISBLANK(INDEX('Policy Characteristics'!L:L,MATCH($C72,'Policy Characteristics'!$C:$C,0))),"",INDEX('Policy Characteristics'!L:L,MATCH($C72,'Policy Characteristics'!$C:$C,0)))</f>
        <v>ev-mandate.html</v>
      </c>
    </row>
    <row r="73" spans="1:18" s="2" customFormat="1" x14ac:dyDescent="0.35">
      <c r="A73" s="358" t="str">
        <f>IF(ISBLANK(INDEX('Policy Characteristics'!A:A,MATCH($C73,'Policy Characteristics'!$C:$C,0))),"",INDEX('Policy Characteristics'!A:A,MATCH($C73,'Policy Characteristics'!$C:$C,0)))</f>
        <v>Transportation</v>
      </c>
      <c r="B73" s="358" t="str">
        <f>IF(ISBLANK(INDEX('Policy Characteristics'!B:B,MATCH($C73,'Policy Characteristics'!$C:$C,0))),"",INDEX('Policy Characteristics'!B:B,MATCH($C73,'Policy Characteristics'!$C:$C,0)))</f>
        <v>Electric Vehicle Sales Standard</v>
      </c>
      <c r="C73" s="362" t="str">
        <f t="shared" si="3"/>
        <v>Additional Minimum Required EV Sales Percentage</v>
      </c>
      <c r="D73" s="68" t="s">
        <v>44</v>
      </c>
      <c r="E73" s="68" t="s">
        <v>43</v>
      </c>
      <c r="F73" s="68" t="s">
        <v>87</v>
      </c>
      <c r="G73" s="68" t="s">
        <v>90</v>
      </c>
      <c r="H73" s="56">
        <v>501</v>
      </c>
      <c r="I73" s="53" t="s">
        <v>45</v>
      </c>
      <c r="J73" s="360" t="str">
        <f>IF(ISBLANK(INDEX('Policy Characteristics'!D:D,MATCH($C73,'Policy Characteristics'!$C:$C,0))),"",INDEX('Policy Characteristics'!D:D,MATCH($C73,'Policy Characteristics'!$C:$C,0)))</f>
        <v>EV Sales Standard</v>
      </c>
      <c r="K73" s="358" t="str">
        <f>IF(ISBLANK(INDEX('Policy Characteristics'!E:E,MATCH($C73,'Policy Characteristics'!$C:$C,0))),"",INDEX('Policy Characteristics'!E:E,MATCH($C73,'Policy Characteristics'!$C:$C,0)))</f>
        <v>trans EV minimum</v>
      </c>
      <c r="L73" s="380">
        <f>IF(ISBLANK(INDEX('Policy Characteristics'!F:F,MATCH($C73,'Policy Characteristics'!$C:$C,0))),"",INDEX('Policy Characteristics'!F:F,MATCH($C73,'Policy Characteristics'!$C:$C,0)))</f>
        <v>0</v>
      </c>
      <c r="M73" s="380">
        <f>IF(ISBLANK(INDEX('Policy Characteristics'!G:G,MATCH($C73,'Policy Characteristics'!$C:$C,0))),"",INDEX('Policy Characteristics'!G:G,MATCH($C73,'Policy Characteristics'!$C:$C,0)))</f>
        <v>1</v>
      </c>
      <c r="N73" s="380">
        <f>IF(ISBLANK(INDEX('Policy Characteristics'!H:H,MATCH($C73,'Policy Characteristics'!$C:$C,0))),"",INDEX('Policy Characteristics'!H:H,MATCH($C73,'Policy Characteristics'!$C:$C,0)))</f>
        <v>0.01</v>
      </c>
      <c r="O73" s="358" t="str">
        <f>IF(ISBLANK(INDEX('Policy Characteristics'!I:I,MATCH($C73,'Policy Characteristics'!$C:$C,0))),"",INDEX('Policy Characteristics'!I:I,MATCH($C73,'Policy Characteristics'!$C:$C,0)))</f>
        <v>% of new vehicles sold</v>
      </c>
      <c r="P73" s="358"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58" t="str">
        <f>IF(ISBLANK(INDEX('Policy Characteristics'!K:K,MATCH($C73,'Policy Characteristics'!$C:$C,0))),"",INDEX('Policy Characteristics'!K:K,MATCH($C73,'Policy Characteristics'!$C:$C,0)))</f>
        <v>transportation-sector-main.html#ev-mandate</v>
      </c>
      <c r="R73" s="358" t="str">
        <f>IF(ISBLANK(INDEX('Policy Characteristics'!L:L,MATCH($C73,'Policy Characteristics'!$C:$C,0))),"",INDEX('Policy Characteristics'!L:L,MATCH($C73,'Policy Characteristics'!$C:$C,0)))</f>
        <v>ev-mandate.html</v>
      </c>
    </row>
    <row r="74" spans="1:18" s="2" customFormat="1" x14ac:dyDescent="0.35">
      <c r="A74" s="358" t="str">
        <f>IF(ISBLANK(INDEX('Policy Characteristics'!A:A,MATCH($C74,'Policy Characteristics'!$C:$C,0))),"",INDEX('Policy Characteristics'!A:A,MATCH($C74,'Policy Characteristics'!$C:$C,0)))</f>
        <v>Transportation</v>
      </c>
      <c r="B74" s="358" t="str">
        <f>IF(ISBLANK(INDEX('Policy Characteristics'!B:B,MATCH($C74,'Policy Characteristics'!$C:$C,0))),"",INDEX('Policy Characteristics'!B:B,MATCH($C74,'Policy Characteristics'!$C:$C,0)))</f>
        <v>Electric Vehicle Sales Standard</v>
      </c>
      <c r="C74" s="362" t="str">
        <f t="shared" si="3"/>
        <v>Additional Minimum Required EV Sales Percentage</v>
      </c>
      <c r="D74" s="68" t="s">
        <v>47</v>
      </c>
      <c r="E74" s="68" t="s">
        <v>117</v>
      </c>
      <c r="F74" s="68" t="s">
        <v>86</v>
      </c>
      <c r="G74" s="68" t="s">
        <v>151</v>
      </c>
      <c r="H74" s="56">
        <v>188</v>
      </c>
      <c r="I74" s="53" t="s">
        <v>45</v>
      </c>
      <c r="J74" s="360" t="str">
        <f>IF(ISBLANK(INDEX('Policy Characteristics'!D:D,MATCH($C74,'Policy Characteristics'!$C:$C,0))),"",INDEX('Policy Characteristics'!D:D,MATCH($C74,'Policy Characteristics'!$C:$C,0)))</f>
        <v>EV Sales Standard</v>
      </c>
      <c r="K74" s="358" t="str">
        <f>IF(ISBLANK(INDEX('Policy Characteristics'!E:E,MATCH($C74,'Policy Characteristics'!$C:$C,0))),"",INDEX('Policy Characteristics'!E:E,MATCH($C74,'Policy Characteristics'!$C:$C,0)))</f>
        <v>trans EV minimum</v>
      </c>
      <c r="L74" s="380">
        <f>IF(ISBLANK(INDEX('Policy Characteristics'!F:F,MATCH($C74,'Policy Characteristics'!$C:$C,0))),"",INDEX('Policy Characteristics'!F:F,MATCH($C74,'Policy Characteristics'!$C:$C,0)))</f>
        <v>0</v>
      </c>
      <c r="M74" s="380">
        <f>IF(ISBLANK(INDEX('Policy Characteristics'!G:G,MATCH($C74,'Policy Characteristics'!$C:$C,0))),"",INDEX('Policy Characteristics'!G:G,MATCH($C74,'Policy Characteristics'!$C:$C,0)))</f>
        <v>1</v>
      </c>
      <c r="N74" s="380">
        <f>IF(ISBLANK(INDEX('Policy Characteristics'!H:H,MATCH($C74,'Policy Characteristics'!$C:$C,0))),"",INDEX('Policy Characteristics'!H:H,MATCH($C74,'Policy Characteristics'!$C:$C,0)))</f>
        <v>0.01</v>
      </c>
      <c r="O74" s="358" t="str">
        <f>IF(ISBLANK(INDEX('Policy Characteristics'!I:I,MATCH($C74,'Policy Characteristics'!$C:$C,0))),"",INDEX('Policy Characteristics'!I:I,MATCH($C74,'Policy Characteristics'!$C:$C,0)))</f>
        <v>% of new vehicles sold</v>
      </c>
      <c r="P74" s="358"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58" t="str">
        <f>IF(ISBLANK(INDEX('Policy Characteristics'!K:K,MATCH($C74,'Policy Characteristics'!$C:$C,0))),"",INDEX('Policy Characteristics'!K:K,MATCH($C74,'Policy Characteristics'!$C:$C,0)))</f>
        <v>transportation-sector-main.html#ev-mandate</v>
      </c>
      <c r="R74" s="358" t="str">
        <f>IF(ISBLANK(INDEX('Policy Characteristics'!L:L,MATCH($C74,'Policy Characteristics'!$C:$C,0))),"",INDEX('Policy Characteristics'!L:L,MATCH($C74,'Policy Characteristics'!$C:$C,0)))</f>
        <v>ev-mandate.html</v>
      </c>
    </row>
    <row r="75" spans="1:18" s="2" customFormat="1" x14ac:dyDescent="0.35">
      <c r="A75" s="358" t="str">
        <f>IF(ISBLANK(INDEX('Policy Characteristics'!A:A,MATCH($C75,'Policy Characteristics'!$C:$C,0))),"",INDEX('Policy Characteristics'!A:A,MATCH($C75,'Policy Characteristics'!$C:$C,0)))</f>
        <v>Transportation</v>
      </c>
      <c r="B75" s="358" t="str">
        <f>IF(ISBLANK(INDEX('Policy Characteristics'!B:B,MATCH($C75,'Policy Characteristics'!$C:$C,0))),"",INDEX('Policy Characteristics'!B:B,MATCH($C75,'Policy Characteristics'!$C:$C,0)))</f>
        <v>Electric Vehicle Sales Standard</v>
      </c>
      <c r="C75" s="362" t="str">
        <f t="shared" si="3"/>
        <v>Additional Minimum Required EV Sales Percentage</v>
      </c>
      <c r="D75" s="68" t="s">
        <v>44</v>
      </c>
      <c r="E75" s="68" t="s">
        <v>117</v>
      </c>
      <c r="F75" s="68" t="s">
        <v>87</v>
      </c>
      <c r="G75" s="68" t="s">
        <v>151</v>
      </c>
      <c r="H75" s="56">
        <v>591</v>
      </c>
      <c r="I75" s="9" t="s">
        <v>46</v>
      </c>
      <c r="J75" s="360" t="str">
        <f>IF(ISBLANK(INDEX('Policy Characteristics'!D:D,MATCH($C75,'Policy Characteristics'!$C:$C,0))),"",INDEX('Policy Characteristics'!D:D,MATCH($C75,'Policy Characteristics'!$C:$C,0)))</f>
        <v>EV Sales Standard</v>
      </c>
      <c r="K75" s="358" t="str">
        <f>IF(ISBLANK(INDEX('Policy Characteristics'!E:E,MATCH($C75,'Policy Characteristics'!$C:$C,0))),"",INDEX('Policy Characteristics'!E:E,MATCH($C75,'Policy Characteristics'!$C:$C,0)))</f>
        <v>trans EV minimum</v>
      </c>
      <c r="L75" s="380">
        <f>IF(ISBLANK(INDEX('Policy Characteristics'!F:F,MATCH($C75,'Policy Characteristics'!$C:$C,0))),"",INDEX('Policy Characteristics'!F:F,MATCH($C75,'Policy Characteristics'!$C:$C,0)))</f>
        <v>0</v>
      </c>
      <c r="M75" s="380">
        <f>IF(ISBLANK(INDEX('Policy Characteristics'!G:G,MATCH($C75,'Policy Characteristics'!$C:$C,0))),"",INDEX('Policy Characteristics'!G:G,MATCH($C75,'Policy Characteristics'!$C:$C,0)))</f>
        <v>1</v>
      </c>
      <c r="N75" s="380">
        <f>IF(ISBLANK(INDEX('Policy Characteristics'!H:H,MATCH($C75,'Policy Characteristics'!$C:$C,0))),"",INDEX('Policy Characteristics'!H:H,MATCH($C75,'Policy Characteristics'!$C:$C,0)))</f>
        <v>0.01</v>
      </c>
      <c r="O75" s="358" t="str">
        <f>IF(ISBLANK(INDEX('Policy Characteristics'!I:I,MATCH($C75,'Policy Characteristics'!$C:$C,0))),"",INDEX('Policy Characteristics'!I:I,MATCH($C75,'Policy Characteristics'!$C:$C,0)))</f>
        <v>% of new vehicles sold</v>
      </c>
      <c r="P75" s="358"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58" t="str">
        <f>IF(ISBLANK(INDEX('Policy Characteristics'!K:K,MATCH($C75,'Policy Characteristics'!$C:$C,0))),"",INDEX('Policy Characteristics'!K:K,MATCH($C75,'Policy Characteristics'!$C:$C,0)))</f>
        <v>transportation-sector-main.html#ev-mandate</v>
      </c>
      <c r="R75" s="358" t="str">
        <f>IF(ISBLANK(INDEX('Policy Characteristics'!L:L,MATCH($C75,'Policy Characteristics'!$C:$C,0))),"",INDEX('Policy Characteristics'!L:L,MATCH($C75,'Policy Characteristics'!$C:$C,0)))</f>
        <v>ev-mandate.html</v>
      </c>
    </row>
    <row r="76" spans="1:18" s="2" customFormat="1" x14ac:dyDescent="0.35">
      <c r="A76" s="358" t="str">
        <f>IF(ISBLANK(INDEX('Policy Characteristics'!A:A,MATCH($C76,'Policy Characteristics'!$C:$C,0))),"",INDEX('Policy Characteristics'!A:A,MATCH($C76,'Policy Characteristics'!$C:$C,0)))</f>
        <v>Transportation</v>
      </c>
      <c r="B76" s="358" t="str">
        <f>IF(ISBLANK(INDEX('Policy Characteristics'!B:B,MATCH($C76,'Policy Characteristics'!$C:$C,0))),"",INDEX('Policy Characteristics'!B:B,MATCH($C76,'Policy Characteristics'!$C:$C,0)))</f>
        <v>Electric Vehicle Subsidy</v>
      </c>
      <c r="C76" s="361" t="s">
        <v>488</v>
      </c>
      <c r="D76" s="53" t="s">
        <v>47</v>
      </c>
      <c r="E76" s="53" t="s">
        <v>39</v>
      </c>
      <c r="F76" s="53" t="s">
        <v>86</v>
      </c>
      <c r="G76" s="53" t="s">
        <v>39</v>
      </c>
      <c r="H76" s="56">
        <v>189</v>
      </c>
      <c r="I76" s="53" t="s">
        <v>45</v>
      </c>
      <c r="J76" s="360" t="str">
        <f>IF(ISBLANK(INDEX('Policy Characteristics'!D:D,MATCH($C76,'Policy Characteristics'!$C:$C,0))),"",INDEX('Policy Characteristics'!D:D,MATCH($C76,'Policy Characteristics'!$C:$C,0)))</f>
        <v>EV Subsidy</v>
      </c>
      <c r="K76" s="358" t="str">
        <f>IF(ISBLANK(INDEX('Policy Characteristics'!E:E,MATCH($C76,'Policy Characteristics'!$C:$C,0))),"",INDEX('Policy Characteristics'!E:E,MATCH($C76,'Policy Characteristics'!$C:$C,0)))</f>
        <v>trans EV subsidy</v>
      </c>
      <c r="L76" s="380">
        <f>IF(ISBLANK(INDEX('Policy Characteristics'!F:F,MATCH($C76,'Policy Characteristics'!$C:$C,0))),"",INDEX('Policy Characteristics'!F:F,MATCH($C76,'Policy Characteristics'!$C:$C,0)))</f>
        <v>0</v>
      </c>
      <c r="M76" s="380">
        <f>IF(ISBLANK(INDEX('Policy Characteristics'!G:G,MATCH($C76,'Policy Characteristics'!$C:$C,0))),"",INDEX('Policy Characteristics'!G:G,MATCH($C76,'Policy Characteristics'!$C:$C,0)))</f>
        <v>0.5</v>
      </c>
      <c r="N76" s="380">
        <f>IF(ISBLANK(INDEX('Policy Characteristics'!H:H,MATCH($C76,'Policy Characteristics'!$C:$C,0))),"",INDEX('Policy Characteristics'!H:H,MATCH($C76,'Policy Characteristics'!$C:$C,0)))</f>
        <v>0.01</v>
      </c>
      <c r="O76" s="358" t="str">
        <f>IF(ISBLANK(INDEX('Policy Characteristics'!I:I,MATCH($C76,'Policy Characteristics'!$C:$C,0))),"",INDEX('Policy Characteristics'!I:I,MATCH($C76,'Policy Characteristics'!$C:$C,0)))</f>
        <v>% of vehicle cost</v>
      </c>
      <c r="P76" s="358"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6" s="358" t="str">
        <f>IF(ISBLANK(INDEX('Policy Characteristics'!K:K,MATCH($C76,'Policy Characteristics'!$C:$C,0))),"",INDEX('Policy Characteristics'!K:K,MATCH($C76,'Policy Characteristics'!$C:$C,0)))</f>
        <v>transportation-sector-main.html#ev-subsidy</v>
      </c>
      <c r="R76" s="358" t="str">
        <f>IF(ISBLANK(INDEX('Policy Characteristics'!L:L,MATCH($C76,'Policy Characteristics'!$C:$C,0))),"",INDEX('Policy Characteristics'!L:L,MATCH($C76,'Policy Characteristics'!$C:$C,0)))</f>
        <v>ev-subsidy.html</v>
      </c>
    </row>
    <row r="77" spans="1:18" s="69" customFormat="1" x14ac:dyDescent="0.35">
      <c r="A77" s="358" t="str">
        <f>IF(ISBLANK(INDEX('Policy Characteristics'!A:A,MATCH($C77,'Policy Characteristics'!$C:$C,0))),"",INDEX('Policy Characteristics'!A:A,MATCH($C77,'Policy Characteristics'!$C:$C,0)))</f>
        <v>Transportation</v>
      </c>
      <c r="B77" s="358" t="str">
        <f>IF(ISBLANK(INDEX('Policy Characteristics'!B:B,MATCH($C77,'Policy Characteristics'!$C:$C,0))),"",INDEX('Policy Characteristics'!B:B,MATCH($C77,'Policy Characteristics'!$C:$C,0)))</f>
        <v>Electric Vehicle Subsidy</v>
      </c>
      <c r="C77" s="362" t="str">
        <f t="shared" ref="C77:C87" si="4">C$76</f>
        <v>Additional EV Subsidy Percentage</v>
      </c>
      <c r="D77" s="68" t="s">
        <v>44</v>
      </c>
      <c r="E77" s="68" t="s">
        <v>39</v>
      </c>
      <c r="F77" s="68" t="s">
        <v>87</v>
      </c>
      <c r="G77" s="68" t="s">
        <v>39</v>
      </c>
      <c r="H77" s="54">
        <v>592</v>
      </c>
      <c r="I77" s="9" t="s">
        <v>46</v>
      </c>
      <c r="J77" s="360" t="str">
        <f>IF(ISBLANK(INDEX('Policy Characteristics'!D:D,MATCH($C77,'Policy Characteristics'!$C:$C,0))),"",INDEX('Policy Characteristics'!D:D,MATCH($C77,'Policy Characteristics'!$C:$C,0)))</f>
        <v>EV Subsidy</v>
      </c>
      <c r="K77" s="358" t="str">
        <f>IF(ISBLANK(INDEX('Policy Characteristics'!E:E,MATCH($C77,'Policy Characteristics'!$C:$C,0))),"",INDEX('Policy Characteristics'!E:E,MATCH($C77,'Policy Characteristics'!$C:$C,0)))</f>
        <v>trans EV subsidy</v>
      </c>
      <c r="L77" s="380">
        <f>IF(ISBLANK(INDEX('Policy Characteristics'!F:F,MATCH($C77,'Policy Characteristics'!$C:$C,0))),"",INDEX('Policy Characteristics'!F:F,MATCH($C77,'Policy Characteristics'!$C:$C,0)))</f>
        <v>0</v>
      </c>
      <c r="M77" s="380">
        <f>IF(ISBLANK(INDEX('Policy Characteristics'!G:G,MATCH($C77,'Policy Characteristics'!$C:$C,0))),"",INDEX('Policy Characteristics'!G:G,MATCH($C77,'Policy Characteristics'!$C:$C,0)))</f>
        <v>0.5</v>
      </c>
      <c r="N77" s="380">
        <f>IF(ISBLANK(INDEX('Policy Characteristics'!H:H,MATCH($C77,'Policy Characteristics'!$C:$C,0))),"",INDEX('Policy Characteristics'!H:H,MATCH($C77,'Policy Characteristics'!$C:$C,0)))</f>
        <v>0.01</v>
      </c>
      <c r="O77" s="358" t="str">
        <f>IF(ISBLANK(INDEX('Policy Characteristics'!I:I,MATCH($C77,'Policy Characteristics'!$C:$C,0))),"",INDEX('Policy Characteristics'!I:I,MATCH($C77,'Policy Characteristics'!$C:$C,0)))</f>
        <v>% of vehicle cost</v>
      </c>
      <c r="P77" s="358"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7" s="358" t="str">
        <f>IF(ISBLANK(INDEX('Policy Characteristics'!K:K,MATCH($C77,'Policy Characteristics'!$C:$C,0))),"",INDEX('Policy Characteristics'!K:K,MATCH($C77,'Policy Characteristics'!$C:$C,0)))</f>
        <v>transportation-sector-main.html#ev-subsidy</v>
      </c>
      <c r="R77" s="358" t="str">
        <f>IF(ISBLANK(INDEX('Policy Characteristics'!L:L,MATCH($C77,'Policy Characteristics'!$C:$C,0))),"",INDEX('Policy Characteristics'!L:L,MATCH($C77,'Policy Characteristics'!$C:$C,0)))</f>
        <v>ev-subsidy.html</v>
      </c>
    </row>
    <row r="78" spans="1:18" s="69" customFormat="1" x14ac:dyDescent="0.35">
      <c r="A78" s="358" t="str">
        <f>IF(ISBLANK(INDEX('Policy Characteristics'!A:A,MATCH($C78,'Policy Characteristics'!$C:$C,0))),"",INDEX('Policy Characteristics'!A:A,MATCH($C78,'Policy Characteristics'!$C:$C,0)))</f>
        <v>Transportation</v>
      </c>
      <c r="B78" s="358" t="str">
        <f>IF(ISBLANK(INDEX('Policy Characteristics'!B:B,MATCH($C78,'Policy Characteristics'!$C:$C,0))),"",INDEX('Policy Characteristics'!B:B,MATCH($C78,'Policy Characteristics'!$C:$C,0)))</f>
        <v>Electric Vehicle Subsidy</v>
      </c>
      <c r="C78" s="362" t="str">
        <f t="shared" si="4"/>
        <v>Additional EV Subsidy Percentage</v>
      </c>
      <c r="D78" s="68" t="s">
        <v>47</v>
      </c>
      <c r="E78" s="68" t="s">
        <v>40</v>
      </c>
      <c r="F78" s="68" t="s">
        <v>86</v>
      </c>
      <c r="G78" s="68" t="s">
        <v>40</v>
      </c>
      <c r="H78" s="54">
        <v>593</v>
      </c>
      <c r="I78" s="9" t="s">
        <v>46</v>
      </c>
      <c r="J78" s="360" t="str">
        <f>IF(ISBLANK(INDEX('Policy Characteristics'!D:D,MATCH($C78,'Policy Characteristics'!$C:$C,0))),"",INDEX('Policy Characteristics'!D:D,MATCH($C78,'Policy Characteristics'!$C:$C,0)))</f>
        <v>EV Subsidy</v>
      </c>
      <c r="K78" s="358" t="str">
        <f>IF(ISBLANK(INDEX('Policy Characteristics'!E:E,MATCH($C78,'Policy Characteristics'!$C:$C,0))),"",INDEX('Policy Characteristics'!E:E,MATCH($C78,'Policy Characteristics'!$C:$C,0)))</f>
        <v>trans EV subsidy</v>
      </c>
      <c r="L78" s="380">
        <f>IF(ISBLANK(INDEX('Policy Characteristics'!F:F,MATCH($C78,'Policy Characteristics'!$C:$C,0))),"",INDEX('Policy Characteristics'!F:F,MATCH($C78,'Policy Characteristics'!$C:$C,0)))</f>
        <v>0</v>
      </c>
      <c r="M78" s="380">
        <f>IF(ISBLANK(INDEX('Policy Characteristics'!G:G,MATCH($C78,'Policy Characteristics'!$C:$C,0))),"",INDEX('Policy Characteristics'!G:G,MATCH($C78,'Policy Characteristics'!$C:$C,0)))</f>
        <v>0.5</v>
      </c>
      <c r="N78" s="380">
        <f>IF(ISBLANK(INDEX('Policy Characteristics'!H:H,MATCH($C78,'Policy Characteristics'!$C:$C,0))),"",INDEX('Policy Characteristics'!H:H,MATCH($C78,'Policy Characteristics'!$C:$C,0)))</f>
        <v>0.01</v>
      </c>
      <c r="O78" s="358" t="str">
        <f>IF(ISBLANK(INDEX('Policy Characteristics'!I:I,MATCH($C78,'Policy Characteristics'!$C:$C,0))),"",INDEX('Policy Characteristics'!I:I,MATCH($C78,'Policy Characteristics'!$C:$C,0)))</f>
        <v>% of vehicle cost</v>
      </c>
      <c r="P78" s="358"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8" s="358" t="str">
        <f>IF(ISBLANK(INDEX('Policy Characteristics'!K:K,MATCH($C78,'Policy Characteristics'!$C:$C,0))),"",INDEX('Policy Characteristics'!K:K,MATCH($C78,'Policy Characteristics'!$C:$C,0)))</f>
        <v>transportation-sector-main.html#ev-subsidy</v>
      </c>
      <c r="R78" s="358" t="str">
        <f>IF(ISBLANK(INDEX('Policy Characteristics'!L:L,MATCH($C78,'Policy Characteristics'!$C:$C,0))),"",INDEX('Policy Characteristics'!L:L,MATCH($C78,'Policy Characteristics'!$C:$C,0)))</f>
        <v>ev-subsidy.html</v>
      </c>
    </row>
    <row r="79" spans="1:18" s="69" customFormat="1" x14ac:dyDescent="0.35">
      <c r="A79" s="358" t="str">
        <f>IF(ISBLANK(INDEX('Policy Characteristics'!A:A,MATCH($C79,'Policy Characteristics'!$C:$C,0))),"",INDEX('Policy Characteristics'!A:A,MATCH($C79,'Policy Characteristics'!$C:$C,0)))</f>
        <v>Transportation</v>
      </c>
      <c r="B79" s="358" t="str">
        <f>IF(ISBLANK(INDEX('Policy Characteristics'!B:B,MATCH($C79,'Policy Characteristics'!$C:$C,0))),"",INDEX('Policy Characteristics'!B:B,MATCH($C79,'Policy Characteristics'!$C:$C,0)))</f>
        <v>Electric Vehicle Subsidy</v>
      </c>
      <c r="C79" s="362" t="str">
        <f t="shared" si="4"/>
        <v>Additional EV Subsidy Percentage</v>
      </c>
      <c r="D79" s="68" t="s">
        <v>44</v>
      </c>
      <c r="E79" s="68" t="s">
        <v>40</v>
      </c>
      <c r="F79" s="68" t="s">
        <v>87</v>
      </c>
      <c r="G79" s="68" t="s">
        <v>40</v>
      </c>
      <c r="H79" s="54">
        <v>594</v>
      </c>
      <c r="I79" s="9" t="s">
        <v>46</v>
      </c>
      <c r="J79" s="360" t="str">
        <f>IF(ISBLANK(INDEX('Policy Characteristics'!D:D,MATCH($C79,'Policy Characteristics'!$C:$C,0))),"",INDEX('Policy Characteristics'!D:D,MATCH($C79,'Policy Characteristics'!$C:$C,0)))</f>
        <v>EV Subsidy</v>
      </c>
      <c r="K79" s="358" t="str">
        <f>IF(ISBLANK(INDEX('Policy Characteristics'!E:E,MATCH($C79,'Policy Characteristics'!$C:$C,0))),"",INDEX('Policy Characteristics'!E:E,MATCH($C79,'Policy Characteristics'!$C:$C,0)))</f>
        <v>trans EV subsidy</v>
      </c>
      <c r="L79" s="380">
        <f>IF(ISBLANK(INDEX('Policy Characteristics'!F:F,MATCH($C79,'Policy Characteristics'!$C:$C,0))),"",INDEX('Policy Characteristics'!F:F,MATCH($C79,'Policy Characteristics'!$C:$C,0)))</f>
        <v>0</v>
      </c>
      <c r="M79" s="380">
        <f>IF(ISBLANK(INDEX('Policy Characteristics'!G:G,MATCH($C79,'Policy Characteristics'!$C:$C,0))),"",INDEX('Policy Characteristics'!G:G,MATCH($C79,'Policy Characteristics'!$C:$C,0)))</f>
        <v>0.5</v>
      </c>
      <c r="N79" s="380">
        <f>IF(ISBLANK(INDEX('Policy Characteristics'!H:H,MATCH($C79,'Policy Characteristics'!$C:$C,0))),"",INDEX('Policy Characteristics'!H:H,MATCH($C79,'Policy Characteristics'!$C:$C,0)))</f>
        <v>0.01</v>
      </c>
      <c r="O79" s="358" t="str">
        <f>IF(ISBLANK(INDEX('Policy Characteristics'!I:I,MATCH($C79,'Policy Characteristics'!$C:$C,0))),"",INDEX('Policy Characteristics'!I:I,MATCH($C79,'Policy Characteristics'!$C:$C,0)))</f>
        <v>% of vehicle cost</v>
      </c>
      <c r="P79" s="358"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9" s="358" t="str">
        <f>IF(ISBLANK(INDEX('Policy Characteristics'!K:K,MATCH($C79,'Policy Characteristics'!$C:$C,0))),"",INDEX('Policy Characteristics'!K:K,MATCH($C79,'Policy Characteristics'!$C:$C,0)))</f>
        <v>transportation-sector-main.html#ev-subsidy</v>
      </c>
      <c r="R79" s="358" t="str">
        <f>IF(ISBLANK(INDEX('Policy Characteristics'!L:L,MATCH($C79,'Policy Characteristics'!$C:$C,0))),"",INDEX('Policy Characteristics'!L:L,MATCH($C79,'Policy Characteristics'!$C:$C,0)))</f>
        <v>ev-subsidy.html</v>
      </c>
    </row>
    <row r="80" spans="1:18" s="69" customFormat="1" x14ac:dyDescent="0.35">
      <c r="A80" s="358" t="str">
        <f>IF(ISBLANK(INDEX('Policy Characteristics'!A:A,MATCH($C80,'Policy Characteristics'!$C:$C,0))),"",INDEX('Policy Characteristics'!A:A,MATCH($C80,'Policy Characteristics'!$C:$C,0)))</f>
        <v>Transportation</v>
      </c>
      <c r="B80" s="358" t="str">
        <f>IF(ISBLANK(INDEX('Policy Characteristics'!B:B,MATCH($C80,'Policy Characteristics'!$C:$C,0))),"",INDEX('Policy Characteristics'!B:B,MATCH($C80,'Policy Characteristics'!$C:$C,0)))</f>
        <v>Electric Vehicle Subsidy</v>
      </c>
      <c r="C80" s="362" t="str">
        <f t="shared" si="4"/>
        <v>Additional EV Subsidy Percentage</v>
      </c>
      <c r="D80" s="68" t="s">
        <v>47</v>
      </c>
      <c r="E80" s="68" t="s">
        <v>41</v>
      </c>
      <c r="F80" s="68" t="s">
        <v>86</v>
      </c>
      <c r="G80" s="68" t="s">
        <v>88</v>
      </c>
      <c r="H80" s="54">
        <v>595</v>
      </c>
      <c r="I80" s="9" t="s">
        <v>46</v>
      </c>
      <c r="J80" s="360" t="str">
        <f>IF(ISBLANK(INDEX('Policy Characteristics'!D:D,MATCH($C80,'Policy Characteristics'!$C:$C,0))),"",INDEX('Policy Characteristics'!D:D,MATCH($C80,'Policy Characteristics'!$C:$C,0)))</f>
        <v>EV Subsidy</v>
      </c>
      <c r="K80" s="358" t="str">
        <f>IF(ISBLANK(INDEX('Policy Characteristics'!E:E,MATCH($C80,'Policy Characteristics'!$C:$C,0))),"",INDEX('Policy Characteristics'!E:E,MATCH($C80,'Policy Characteristics'!$C:$C,0)))</f>
        <v>trans EV subsidy</v>
      </c>
      <c r="L80" s="380">
        <f>IF(ISBLANK(INDEX('Policy Characteristics'!F:F,MATCH($C80,'Policy Characteristics'!$C:$C,0))),"",INDEX('Policy Characteristics'!F:F,MATCH($C80,'Policy Characteristics'!$C:$C,0)))</f>
        <v>0</v>
      </c>
      <c r="M80" s="380">
        <f>IF(ISBLANK(INDEX('Policy Characteristics'!G:G,MATCH($C80,'Policy Characteristics'!$C:$C,0))),"",INDEX('Policy Characteristics'!G:G,MATCH($C80,'Policy Characteristics'!$C:$C,0)))</f>
        <v>0.5</v>
      </c>
      <c r="N80" s="380">
        <f>IF(ISBLANK(INDEX('Policy Characteristics'!H:H,MATCH($C80,'Policy Characteristics'!$C:$C,0))),"",INDEX('Policy Characteristics'!H:H,MATCH($C80,'Policy Characteristics'!$C:$C,0)))</f>
        <v>0.01</v>
      </c>
      <c r="O80" s="358" t="str">
        <f>IF(ISBLANK(INDEX('Policy Characteristics'!I:I,MATCH($C80,'Policy Characteristics'!$C:$C,0))),"",INDEX('Policy Characteristics'!I:I,MATCH($C80,'Policy Characteristics'!$C:$C,0)))</f>
        <v>% of vehicle cost</v>
      </c>
      <c r="P80" s="358"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0" s="358" t="str">
        <f>IF(ISBLANK(INDEX('Policy Characteristics'!K:K,MATCH($C80,'Policy Characteristics'!$C:$C,0))),"",INDEX('Policy Characteristics'!K:K,MATCH($C80,'Policy Characteristics'!$C:$C,0)))</f>
        <v>transportation-sector-main.html#ev-subsidy</v>
      </c>
      <c r="R80" s="358" t="str">
        <f>IF(ISBLANK(INDEX('Policy Characteristics'!L:L,MATCH($C80,'Policy Characteristics'!$C:$C,0))),"",INDEX('Policy Characteristics'!L:L,MATCH($C80,'Policy Characteristics'!$C:$C,0)))</f>
        <v>ev-subsidy.html</v>
      </c>
    </row>
    <row r="81" spans="1:18" s="69" customFormat="1" x14ac:dyDescent="0.35">
      <c r="A81" s="358" t="str">
        <f>IF(ISBLANK(INDEX('Policy Characteristics'!A:A,MATCH($C81,'Policy Characteristics'!$C:$C,0))),"",INDEX('Policy Characteristics'!A:A,MATCH($C81,'Policy Characteristics'!$C:$C,0)))</f>
        <v>Transportation</v>
      </c>
      <c r="B81" s="358" t="str">
        <f>IF(ISBLANK(INDEX('Policy Characteristics'!B:B,MATCH($C81,'Policy Characteristics'!$C:$C,0))),"",INDEX('Policy Characteristics'!B:B,MATCH($C81,'Policy Characteristics'!$C:$C,0)))</f>
        <v>Electric Vehicle Subsidy</v>
      </c>
      <c r="C81" s="362" t="str">
        <f t="shared" si="4"/>
        <v>Additional EV Subsidy Percentage</v>
      </c>
      <c r="D81" s="68" t="s">
        <v>44</v>
      </c>
      <c r="E81" s="68" t="s">
        <v>41</v>
      </c>
      <c r="F81" s="68" t="s">
        <v>87</v>
      </c>
      <c r="G81" s="68" t="s">
        <v>88</v>
      </c>
      <c r="H81" s="54">
        <v>596</v>
      </c>
      <c r="I81" s="9" t="s">
        <v>46</v>
      </c>
      <c r="J81" s="360" t="str">
        <f>IF(ISBLANK(INDEX('Policy Characteristics'!D:D,MATCH($C81,'Policy Characteristics'!$C:$C,0))),"",INDEX('Policy Characteristics'!D:D,MATCH($C81,'Policy Characteristics'!$C:$C,0)))</f>
        <v>EV Subsidy</v>
      </c>
      <c r="K81" s="358" t="str">
        <f>IF(ISBLANK(INDEX('Policy Characteristics'!E:E,MATCH($C81,'Policy Characteristics'!$C:$C,0))),"",INDEX('Policy Characteristics'!E:E,MATCH($C81,'Policy Characteristics'!$C:$C,0)))</f>
        <v>trans EV subsidy</v>
      </c>
      <c r="L81" s="380">
        <f>IF(ISBLANK(INDEX('Policy Characteristics'!F:F,MATCH($C81,'Policy Characteristics'!$C:$C,0))),"",INDEX('Policy Characteristics'!F:F,MATCH($C81,'Policy Characteristics'!$C:$C,0)))</f>
        <v>0</v>
      </c>
      <c r="M81" s="380">
        <f>IF(ISBLANK(INDEX('Policy Characteristics'!G:G,MATCH($C81,'Policy Characteristics'!$C:$C,0))),"",INDEX('Policy Characteristics'!G:G,MATCH($C81,'Policy Characteristics'!$C:$C,0)))</f>
        <v>0.5</v>
      </c>
      <c r="N81" s="380">
        <f>IF(ISBLANK(INDEX('Policy Characteristics'!H:H,MATCH($C81,'Policy Characteristics'!$C:$C,0))),"",INDEX('Policy Characteristics'!H:H,MATCH($C81,'Policy Characteristics'!$C:$C,0)))</f>
        <v>0.01</v>
      </c>
      <c r="O81" s="358" t="str">
        <f>IF(ISBLANK(INDEX('Policy Characteristics'!I:I,MATCH($C81,'Policy Characteristics'!$C:$C,0))),"",INDEX('Policy Characteristics'!I:I,MATCH($C81,'Policy Characteristics'!$C:$C,0)))</f>
        <v>% of vehicle cost</v>
      </c>
      <c r="P81" s="358"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1" s="358" t="str">
        <f>IF(ISBLANK(INDEX('Policy Characteristics'!K:K,MATCH($C81,'Policy Characteristics'!$C:$C,0))),"",INDEX('Policy Characteristics'!K:K,MATCH($C81,'Policy Characteristics'!$C:$C,0)))</f>
        <v>transportation-sector-main.html#ev-subsidy</v>
      </c>
      <c r="R81" s="358" t="str">
        <f>IF(ISBLANK(INDEX('Policy Characteristics'!L:L,MATCH($C81,'Policy Characteristics'!$C:$C,0))),"",INDEX('Policy Characteristics'!L:L,MATCH($C81,'Policy Characteristics'!$C:$C,0)))</f>
        <v>ev-subsidy.html</v>
      </c>
    </row>
    <row r="82" spans="1:18" s="69" customFormat="1" x14ac:dyDescent="0.35">
      <c r="A82" s="358" t="str">
        <f>IF(ISBLANK(INDEX('Policy Characteristics'!A:A,MATCH($C82,'Policy Characteristics'!$C:$C,0))),"",INDEX('Policy Characteristics'!A:A,MATCH($C82,'Policy Characteristics'!$C:$C,0)))</f>
        <v>Transportation</v>
      </c>
      <c r="B82" s="358" t="str">
        <f>IF(ISBLANK(INDEX('Policy Characteristics'!B:B,MATCH($C82,'Policy Characteristics'!$C:$C,0))),"",INDEX('Policy Characteristics'!B:B,MATCH($C82,'Policy Characteristics'!$C:$C,0)))</f>
        <v>Electric Vehicle Subsidy</v>
      </c>
      <c r="C82" s="362" t="str">
        <f t="shared" si="4"/>
        <v>Additional EV Subsidy Percentage</v>
      </c>
      <c r="D82" s="68" t="s">
        <v>47</v>
      </c>
      <c r="E82" s="68" t="s">
        <v>42</v>
      </c>
      <c r="F82" s="68" t="s">
        <v>86</v>
      </c>
      <c r="G82" s="68" t="s">
        <v>89</v>
      </c>
      <c r="H82" s="54">
        <v>597</v>
      </c>
      <c r="I82" s="9" t="s">
        <v>46</v>
      </c>
      <c r="J82" s="360" t="str">
        <f>IF(ISBLANK(INDEX('Policy Characteristics'!D:D,MATCH($C82,'Policy Characteristics'!$C:$C,0))),"",INDEX('Policy Characteristics'!D:D,MATCH($C82,'Policy Characteristics'!$C:$C,0)))</f>
        <v>EV Subsidy</v>
      </c>
      <c r="K82" s="358" t="str">
        <f>IF(ISBLANK(INDEX('Policy Characteristics'!E:E,MATCH($C82,'Policy Characteristics'!$C:$C,0))),"",INDEX('Policy Characteristics'!E:E,MATCH($C82,'Policy Characteristics'!$C:$C,0)))</f>
        <v>trans EV subsidy</v>
      </c>
      <c r="L82" s="380">
        <f>IF(ISBLANK(INDEX('Policy Characteristics'!F:F,MATCH($C82,'Policy Characteristics'!$C:$C,0))),"",INDEX('Policy Characteristics'!F:F,MATCH($C82,'Policy Characteristics'!$C:$C,0)))</f>
        <v>0</v>
      </c>
      <c r="M82" s="380">
        <f>IF(ISBLANK(INDEX('Policy Characteristics'!G:G,MATCH($C82,'Policy Characteristics'!$C:$C,0))),"",INDEX('Policy Characteristics'!G:G,MATCH($C82,'Policy Characteristics'!$C:$C,0)))</f>
        <v>0.5</v>
      </c>
      <c r="N82" s="380">
        <f>IF(ISBLANK(INDEX('Policy Characteristics'!H:H,MATCH($C82,'Policy Characteristics'!$C:$C,0))),"",INDEX('Policy Characteristics'!H:H,MATCH($C82,'Policy Characteristics'!$C:$C,0)))</f>
        <v>0.01</v>
      </c>
      <c r="O82" s="358" t="str">
        <f>IF(ISBLANK(INDEX('Policy Characteristics'!I:I,MATCH($C82,'Policy Characteristics'!$C:$C,0))),"",INDEX('Policy Characteristics'!I:I,MATCH($C82,'Policy Characteristics'!$C:$C,0)))</f>
        <v>% of vehicle cost</v>
      </c>
      <c r="P82" s="358"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2" s="358" t="str">
        <f>IF(ISBLANK(INDEX('Policy Characteristics'!K:K,MATCH($C82,'Policy Characteristics'!$C:$C,0))),"",INDEX('Policy Characteristics'!K:K,MATCH($C82,'Policy Characteristics'!$C:$C,0)))</f>
        <v>transportation-sector-main.html#ev-subsidy</v>
      </c>
      <c r="R82" s="358" t="str">
        <f>IF(ISBLANK(INDEX('Policy Characteristics'!L:L,MATCH($C82,'Policy Characteristics'!$C:$C,0))),"",INDEX('Policy Characteristics'!L:L,MATCH($C82,'Policy Characteristics'!$C:$C,0)))</f>
        <v>ev-subsidy.html</v>
      </c>
    </row>
    <row r="83" spans="1:18" s="69" customFormat="1" x14ac:dyDescent="0.35">
      <c r="A83" s="358" t="str">
        <f>IF(ISBLANK(INDEX('Policy Characteristics'!A:A,MATCH($C83,'Policy Characteristics'!$C:$C,0))),"",INDEX('Policy Characteristics'!A:A,MATCH($C83,'Policy Characteristics'!$C:$C,0)))</f>
        <v>Transportation</v>
      </c>
      <c r="B83" s="358" t="str">
        <f>IF(ISBLANK(INDEX('Policy Characteristics'!B:B,MATCH($C83,'Policy Characteristics'!$C:$C,0))),"",INDEX('Policy Characteristics'!B:B,MATCH($C83,'Policy Characteristics'!$C:$C,0)))</f>
        <v>Electric Vehicle Subsidy</v>
      </c>
      <c r="C83" s="362" t="str">
        <f t="shared" si="4"/>
        <v>Additional EV Subsidy Percentage</v>
      </c>
      <c r="D83" s="68" t="s">
        <v>44</v>
      </c>
      <c r="E83" s="68" t="s">
        <v>42</v>
      </c>
      <c r="F83" s="68" t="s">
        <v>87</v>
      </c>
      <c r="G83" s="68" t="s">
        <v>89</v>
      </c>
      <c r="H83" s="54">
        <v>598</v>
      </c>
      <c r="I83" s="9" t="s">
        <v>46</v>
      </c>
      <c r="J83" s="360" t="str">
        <f>IF(ISBLANK(INDEX('Policy Characteristics'!D:D,MATCH($C83,'Policy Characteristics'!$C:$C,0))),"",INDEX('Policy Characteristics'!D:D,MATCH($C83,'Policy Characteristics'!$C:$C,0)))</f>
        <v>EV Subsidy</v>
      </c>
      <c r="K83" s="358" t="str">
        <f>IF(ISBLANK(INDEX('Policy Characteristics'!E:E,MATCH($C83,'Policy Characteristics'!$C:$C,0))),"",INDEX('Policy Characteristics'!E:E,MATCH($C83,'Policy Characteristics'!$C:$C,0)))</f>
        <v>trans EV subsidy</v>
      </c>
      <c r="L83" s="380">
        <f>IF(ISBLANK(INDEX('Policy Characteristics'!F:F,MATCH($C83,'Policy Characteristics'!$C:$C,0))),"",INDEX('Policy Characteristics'!F:F,MATCH($C83,'Policy Characteristics'!$C:$C,0)))</f>
        <v>0</v>
      </c>
      <c r="M83" s="380">
        <f>IF(ISBLANK(INDEX('Policy Characteristics'!G:G,MATCH($C83,'Policy Characteristics'!$C:$C,0))),"",INDEX('Policy Characteristics'!G:G,MATCH($C83,'Policy Characteristics'!$C:$C,0)))</f>
        <v>0.5</v>
      </c>
      <c r="N83" s="380">
        <f>IF(ISBLANK(INDEX('Policy Characteristics'!H:H,MATCH($C83,'Policy Characteristics'!$C:$C,0))),"",INDEX('Policy Characteristics'!H:H,MATCH($C83,'Policy Characteristics'!$C:$C,0)))</f>
        <v>0.01</v>
      </c>
      <c r="O83" s="358" t="str">
        <f>IF(ISBLANK(INDEX('Policy Characteristics'!I:I,MATCH($C83,'Policy Characteristics'!$C:$C,0))),"",INDEX('Policy Characteristics'!I:I,MATCH($C83,'Policy Characteristics'!$C:$C,0)))</f>
        <v>% of vehicle cost</v>
      </c>
      <c r="P83" s="358"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3" s="358" t="str">
        <f>IF(ISBLANK(INDEX('Policy Characteristics'!K:K,MATCH($C83,'Policy Characteristics'!$C:$C,0))),"",INDEX('Policy Characteristics'!K:K,MATCH($C83,'Policy Characteristics'!$C:$C,0)))</f>
        <v>transportation-sector-main.html#ev-subsidy</v>
      </c>
      <c r="R83" s="358" t="str">
        <f>IF(ISBLANK(INDEX('Policy Characteristics'!L:L,MATCH($C83,'Policy Characteristics'!$C:$C,0))),"",INDEX('Policy Characteristics'!L:L,MATCH($C83,'Policy Characteristics'!$C:$C,0)))</f>
        <v>ev-subsidy.html</v>
      </c>
    </row>
    <row r="84" spans="1:18" s="69" customFormat="1" x14ac:dyDescent="0.35">
      <c r="A84" s="358" t="str">
        <f>IF(ISBLANK(INDEX('Policy Characteristics'!A:A,MATCH($C84,'Policy Characteristics'!$C:$C,0))),"",INDEX('Policy Characteristics'!A:A,MATCH($C84,'Policy Characteristics'!$C:$C,0)))</f>
        <v>Transportation</v>
      </c>
      <c r="B84" s="358" t="str">
        <f>IF(ISBLANK(INDEX('Policy Characteristics'!B:B,MATCH($C84,'Policy Characteristics'!$C:$C,0))),"",INDEX('Policy Characteristics'!B:B,MATCH($C84,'Policy Characteristics'!$C:$C,0)))</f>
        <v>Electric Vehicle Subsidy</v>
      </c>
      <c r="C84" s="362" t="str">
        <f t="shared" si="4"/>
        <v>Additional EV Subsidy Percentage</v>
      </c>
      <c r="D84" s="68" t="s">
        <v>47</v>
      </c>
      <c r="E84" s="68" t="s">
        <v>43</v>
      </c>
      <c r="F84" s="68" t="s">
        <v>86</v>
      </c>
      <c r="G84" s="68" t="s">
        <v>90</v>
      </c>
      <c r="H84" s="54">
        <v>599</v>
      </c>
      <c r="I84" s="9" t="s">
        <v>46</v>
      </c>
      <c r="J84" s="360" t="str">
        <f>IF(ISBLANK(INDEX('Policy Characteristics'!D:D,MATCH($C84,'Policy Characteristics'!$C:$C,0))),"",INDEX('Policy Characteristics'!D:D,MATCH($C84,'Policy Characteristics'!$C:$C,0)))</f>
        <v>EV Subsidy</v>
      </c>
      <c r="K84" s="358" t="str">
        <f>IF(ISBLANK(INDEX('Policy Characteristics'!E:E,MATCH($C84,'Policy Characteristics'!$C:$C,0))),"",INDEX('Policy Characteristics'!E:E,MATCH($C84,'Policy Characteristics'!$C:$C,0)))</f>
        <v>trans EV subsidy</v>
      </c>
      <c r="L84" s="380">
        <f>IF(ISBLANK(INDEX('Policy Characteristics'!F:F,MATCH($C84,'Policy Characteristics'!$C:$C,0))),"",INDEX('Policy Characteristics'!F:F,MATCH($C84,'Policy Characteristics'!$C:$C,0)))</f>
        <v>0</v>
      </c>
      <c r="M84" s="380">
        <f>IF(ISBLANK(INDEX('Policy Characteristics'!G:G,MATCH($C84,'Policy Characteristics'!$C:$C,0))),"",INDEX('Policy Characteristics'!G:G,MATCH($C84,'Policy Characteristics'!$C:$C,0)))</f>
        <v>0.5</v>
      </c>
      <c r="N84" s="380">
        <f>IF(ISBLANK(INDEX('Policy Characteristics'!H:H,MATCH($C84,'Policy Characteristics'!$C:$C,0))),"",INDEX('Policy Characteristics'!H:H,MATCH($C84,'Policy Characteristics'!$C:$C,0)))</f>
        <v>0.01</v>
      </c>
      <c r="O84" s="358" t="str">
        <f>IF(ISBLANK(INDEX('Policy Characteristics'!I:I,MATCH($C84,'Policy Characteristics'!$C:$C,0))),"",INDEX('Policy Characteristics'!I:I,MATCH($C84,'Policy Characteristics'!$C:$C,0)))</f>
        <v>% of vehicle cost</v>
      </c>
      <c r="P84" s="358"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4" s="358" t="str">
        <f>IF(ISBLANK(INDEX('Policy Characteristics'!K:K,MATCH($C84,'Policy Characteristics'!$C:$C,0))),"",INDEX('Policy Characteristics'!K:K,MATCH($C84,'Policy Characteristics'!$C:$C,0)))</f>
        <v>transportation-sector-main.html#ev-subsidy</v>
      </c>
      <c r="R84" s="358" t="str">
        <f>IF(ISBLANK(INDEX('Policy Characteristics'!L:L,MATCH($C84,'Policy Characteristics'!$C:$C,0))),"",INDEX('Policy Characteristics'!L:L,MATCH($C84,'Policy Characteristics'!$C:$C,0)))</f>
        <v>ev-subsidy.html</v>
      </c>
    </row>
    <row r="85" spans="1:18" s="69" customFormat="1" x14ac:dyDescent="0.35">
      <c r="A85" s="358" t="str">
        <f>IF(ISBLANK(INDEX('Policy Characteristics'!A:A,MATCH($C85,'Policy Characteristics'!$C:$C,0))),"",INDEX('Policy Characteristics'!A:A,MATCH($C85,'Policy Characteristics'!$C:$C,0)))</f>
        <v>Transportation</v>
      </c>
      <c r="B85" s="358" t="str">
        <f>IF(ISBLANK(INDEX('Policy Characteristics'!B:B,MATCH($C85,'Policy Characteristics'!$C:$C,0))),"",INDEX('Policy Characteristics'!B:B,MATCH($C85,'Policy Characteristics'!$C:$C,0)))</f>
        <v>Electric Vehicle Subsidy</v>
      </c>
      <c r="C85" s="362" t="str">
        <f t="shared" si="4"/>
        <v>Additional EV Subsidy Percentage</v>
      </c>
      <c r="D85" s="68" t="s">
        <v>44</v>
      </c>
      <c r="E85" s="68" t="s">
        <v>43</v>
      </c>
      <c r="F85" s="68" t="s">
        <v>87</v>
      </c>
      <c r="G85" s="68" t="s">
        <v>90</v>
      </c>
      <c r="H85" s="54">
        <v>600</v>
      </c>
      <c r="I85" s="9" t="s">
        <v>46</v>
      </c>
      <c r="J85" s="360" t="str">
        <f>IF(ISBLANK(INDEX('Policy Characteristics'!D:D,MATCH($C85,'Policy Characteristics'!$C:$C,0))),"",INDEX('Policy Characteristics'!D:D,MATCH($C85,'Policy Characteristics'!$C:$C,0)))</f>
        <v>EV Subsidy</v>
      </c>
      <c r="K85" s="358" t="str">
        <f>IF(ISBLANK(INDEX('Policy Characteristics'!E:E,MATCH($C85,'Policy Characteristics'!$C:$C,0))),"",INDEX('Policy Characteristics'!E:E,MATCH($C85,'Policy Characteristics'!$C:$C,0)))</f>
        <v>trans EV subsidy</v>
      </c>
      <c r="L85" s="380">
        <f>IF(ISBLANK(INDEX('Policy Characteristics'!F:F,MATCH($C85,'Policy Characteristics'!$C:$C,0))),"",INDEX('Policy Characteristics'!F:F,MATCH($C85,'Policy Characteristics'!$C:$C,0)))</f>
        <v>0</v>
      </c>
      <c r="M85" s="380">
        <f>IF(ISBLANK(INDEX('Policy Characteristics'!G:G,MATCH($C85,'Policy Characteristics'!$C:$C,0))),"",INDEX('Policy Characteristics'!G:G,MATCH($C85,'Policy Characteristics'!$C:$C,0)))</f>
        <v>0.5</v>
      </c>
      <c r="N85" s="380">
        <f>IF(ISBLANK(INDEX('Policy Characteristics'!H:H,MATCH($C85,'Policy Characteristics'!$C:$C,0))),"",INDEX('Policy Characteristics'!H:H,MATCH($C85,'Policy Characteristics'!$C:$C,0)))</f>
        <v>0.01</v>
      </c>
      <c r="O85" s="358" t="str">
        <f>IF(ISBLANK(INDEX('Policy Characteristics'!I:I,MATCH($C85,'Policy Characteristics'!$C:$C,0))),"",INDEX('Policy Characteristics'!I:I,MATCH($C85,'Policy Characteristics'!$C:$C,0)))</f>
        <v>% of vehicle cost</v>
      </c>
      <c r="P85" s="358"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5" s="358" t="str">
        <f>IF(ISBLANK(INDEX('Policy Characteristics'!K:K,MATCH($C85,'Policy Characteristics'!$C:$C,0))),"",INDEX('Policy Characteristics'!K:K,MATCH($C85,'Policy Characteristics'!$C:$C,0)))</f>
        <v>transportation-sector-main.html#ev-subsidy</v>
      </c>
      <c r="R85" s="358" t="str">
        <f>IF(ISBLANK(INDEX('Policy Characteristics'!L:L,MATCH($C85,'Policy Characteristics'!$C:$C,0))),"",INDEX('Policy Characteristics'!L:L,MATCH($C85,'Policy Characteristics'!$C:$C,0)))</f>
        <v>ev-subsidy.html</v>
      </c>
    </row>
    <row r="86" spans="1:18" s="69" customFormat="1" x14ac:dyDescent="0.35">
      <c r="A86" s="358" t="str">
        <f>IF(ISBLANK(INDEX('Policy Characteristics'!A:A,MATCH($C86,'Policy Characteristics'!$C:$C,0))),"",INDEX('Policy Characteristics'!A:A,MATCH($C86,'Policy Characteristics'!$C:$C,0)))</f>
        <v>Transportation</v>
      </c>
      <c r="B86" s="358" t="str">
        <f>IF(ISBLANK(INDEX('Policy Characteristics'!B:B,MATCH($C86,'Policy Characteristics'!$C:$C,0))),"",INDEX('Policy Characteristics'!B:B,MATCH($C86,'Policy Characteristics'!$C:$C,0)))</f>
        <v>Electric Vehicle Subsidy</v>
      </c>
      <c r="C86" s="362" t="str">
        <f t="shared" si="4"/>
        <v>Additional EV Subsidy Percentage</v>
      </c>
      <c r="D86" s="68" t="s">
        <v>47</v>
      </c>
      <c r="E86" s="68" t="s">
        <v>117</v>
      </c>
      <c r="F86" s="68" t="s">
        <v>86</v>
      </c>
      <c r="G86" s="68" t="s">
        <v>151</v>
      </c>
      <c r="H86" s="54">
        <v>601</v>
      </c>
      <c r="I86" s="9" t="s">
        <v>46</v>
      </c>
      <c r="J86" s="360" t="str">
        <f>IF(ISBLANK(INDEX('Policy Characteristics'!D:D,MATCH($C86,'Policy Characteristics'!$C:$C,0))),"",INDEX('Policy Characteristics'!D:D,MATCH($C86,'Policy Characteristics'!$C:$C,0)))</f>
        <v>EV Subsidy</v>
      </c>
      <c r="K86" s="358" t="str">
        <f>IF(ISBLANK(INDEX('Policy Characteristics'!E:E,MATCH($C86,'Policy Characteristics'!$C:$C,0))),"",INDEX('Policy Characteristics'!E:E,MATCH($C86,'Policy Characteristics'!$C:$C,0)))</f>
        <v>trans EV subsidy</v>
      </c>
      <c r="L86" s="380">
        <f>IF(ISBLANK(INDEX('Policy Characteristics'!F:F,MATCH($C86,'Policy Characteristics'!$C:$C,0))),"",INDEX('Policy Characteristics'!F:F,MATCH($C86,'Policy Characteristics'!$C:$C,0)))</f>
        <v>0</v>
      </c>
      <c r="M86" s="380">
        <f>IF(ISBLANK(INDEX('Policy Characteristics'!G:G,MATCH($C86,'Policy Characteristics'!$C:$C,0))),"",INDEX('Policy Characteristics'!G:G,MATCH($C86,'Policy Characteristics'!$C:$C,0)))</f>
        <v>0.5</v>
      </c>
      <c r="N86" s="380">
        <f>IF(ISBLANK(INDEX('Policy Characteristics'!H:H,MATCH($C86,'Policy Characteristics'!$C:$C,0))),"",INDEX('Policy Characteristics'!H:H,MATCH($C86,'Policy Characteristics'!$C:$C,0)))</f>
        <v>0.01</v>
      </c>
      <c r="O86" s="358" t="str">
        <f>IF(ISBLANK(INDEX('Policy Characteristics'!I:I,MATCH($C86,'Policy Characteristics'!$C:$C,0))),"",INDEX('Policy Characteristics'!I:I,MATCH($C86,'Policy Characteristics'!$C:$C,0)))</f>
        <v>% of vehicle cost</v>
      </c>
      <c r="P86" s="358"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6" s="358" t="str">
        <f>IF(ISBLANK(INDEX('Policy Characteristics'!K:K,MATCH($C86,'Policy Characteristics'!$C:$C,0))),"",INDEX('Policy Characteristics'!K:K,MATCH($C86,'Policy Characteristics'!$C:$C,0)))</f>
        <v>transportation-sector-main.html#ev-subsidy</v>
      </c>
      <c r="R86" s="358" t="str">
        <f>IF(ISBLANK(INDEX('Policy Characteristics'!L:L,MATCH($C86,'Policy Characteristics'!$C:$C,0))),"",INDEX('Policy Characteristics'!L:L,MATCH($C86,'Policy Characteristics'!$C:$C,0)))</f>
        <v>ev-subsidy.html</v>
      </c>
    </row>
    <row r="87" spans="1:18" s="69" customFormat="1" x14ac:dyDescent="0.35">
      <c r="A87" s="358" t="str">
        <f>IF(ISBLANK(INDEX('Policy Characteristics'!A:A,MATCH($C87,'Policy Characteristics'!$C:$C,0))),"",INDEX('Policy Characteristics'!A:A,MATCH($C87,'Policy Characteristics'!$C:$C,0)))</f>
        <v>Transportation</v>
      </c>
      <c r="B87" s="358" t="str">
        <f>IF(ISBLANK(INDEX('Policy Characteristics'!B:B,MATCH($C87,'Policy Characteristics'!$C:$C,0))),"",INDEX('Policy Characteristics'!B:B,MATCH($C87,'Policy Characteristics'!$C:$C,0)))</f>
        <v>Electric Vehicle Subsidy</v>
      </c>
      <c r="C87" s="362" t="str">
        <f t="shared" si="4"/>
        <v>Additional EV Subsidy Percentage</v>
      </c>
      <c r="D87" s="68" t="s">
        <v>44</v>
      </c>
      <c r="E87" s="68" t="s">
        <v>117</v>
      </c>
      <c r="F87" s="68" t="s">
        <v>87</v>
      </c>
      <c r="G87" s="68" t="s">
        <v>151</v>
      </c>
      <c r="H87" s="54">
        <v>602</v>
      </c>
      <c r="I87" s="9" t="s">
        <v>46</v>
      </c>
      <c r="J87" s="360" t="str">
        <f>IF(ISBLANK(INDEX('Policy Characteristics'!D:D,MATCH($C87,'Policy Characteristics'!$C:$C,0))),"",INDEX('Policy Characteristics'!D:D,MATCH($C87,'Policy Characteristics'!$C:$C,0)))</f>
        <v>EV Subsidy</v>
      </c>
      <c r="K87" s="358" t="str">
        <f>IF(ISBLANK(INDEX('Policy Characteristics'!E:E,MATCH($C87,'Policy Characteristics'!$C:$C,0))),"",INDEX('Policy Characteristics'!E:E,MATCH($C87,'Policy Characteristics'!$C:$C,0)))</f>
        <v>trans EV subsidy</v>
      </c>
      <c r="L87" s="380">
        <f>IF(ISBLANK(INDEX('Policy Characteristics'!F:F,MATCH($C87,'Policy Characteristics'!$C:$C,0))),"",INDEX('Policy Characteristics'!F:F,MATCH($C87,'Policy Characteristics'!$C:$C,0)))</f>
        <v>0</v>
      </c>
      <c r="M87" s="380">
        <f>IF(ISBLANK(INDEX('Policy Characteristics'!G:G,MATCH($C87,'Policy Characteristics'!$C:$C,0))),"",INDEX('Policy Characteristics'!G:G,MATCH($C87,'Policy Characteristics'!$C:$C,0)))</f>
        <v>0.5</v>
      </c>
      <c r="N87" s="380">
        <f>IF(ISBLANK(INDEX('Policy Characteristics'!H:H,MATCH($C87,'Policy Characteristics'!$C:$C,0))),"",INDEX('Policy Characteristics'!H:H,MATCH($C87,'Policy Characteristics'!$C:$C,0)))</f>
        <v>0.01</v>
      </c>
      <c r="O87" s="358" t="str">
        <f>IF(ISBLANK(INDEX('Policy Characteristics'!I:I,MATCH($C87,'Policy Characteristics'!$C:$C,0))),"",INDEX('Policy Characteristics'!I:I,MATCH($C87,'Policy Characteristics'!$C:$C,0)))</f>
        <v>% of vehicle cost</v>
      </c>
      <c r="P87" s="358"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7" s="358" t="str">
        <f>IF(ISBLANK(INDEX('Policy Characteristics'!K:K,MATCH($C87,'Policy Characteristics'!$C:$C,0))),"",INDEX('Policy Characteristics'!K:K,MATCH($C87,'Policy Characteristics'!$C:$C,0)))</f>
        <v>transportation-sector-main.html#ev-subsidy</v>
      </c>
      <c r="R87" s="358" t="str">
        <f>IF(ISBLANK(INDEX('Policy Characteristics'!L:L,MATCH($C87,'Policy Characteristics'!$C:$C,0))),"",INDEX('Policy Characteristics'!L:L,MATCH($C87,'Policy Characteristics'!$C:$C,0)))</f>
        <v>ev-subsidy.html</v>
      </c>
    </row>
    <row r="88" spans="1:18" x14ac:dyDescent="0.35">
      <c r="A88" s="358" t="str">
        <f>IF(ISBLANK(INDEX('Policy Characteristics'!A:A,MATCH($C88,'Policy Characteristics'!$C:$C,0))),"",INDEX('Policy Characteristics'!A:A,MATCH($C88,'Policy Characteristics'!$C:$C,0)))</f>
        <v>Transportation</v>
      </c>
      <c r="B88" s="358" t="str">
        <f>IF(ISBLANK(INDEX('Policy Characteristics'!B:B,MATCH($C88,'Policy Characteristics'!$C:$C,0))),"",INDEX('Policy Characteristics'!B:B,MATCH($C88,'Policy Characteristics'!$C:$C,0)))</f>
        <v>Feebate</v>
      </c>
      <c r="C88" s="363" t="s">
        <v>115</v>
      </c>
      <c r="D88" s="53"/>
      <c r="E88" s="53"/>
      <c r="F88" s="53"/>
      <c r="G88" s="53"/>
      <c r="H88" s="54">
        <v>1</v>
      </c>
      <c r="I88" s="53" t="s">
        <v>45</v>
      </c>
      <c r="J88" s="360" t="str">
        <f>IF(ISBLANK(INDEX('Policy Characteristics'!D:D,MATCH($C88,'Policy Characteristics'!$C:$C,0))),"",INDEX('Policy Characteristics'!D:D,MATCH($C88,'Policy Characteristics'!$C:$C,0)))</f>
        <v>Feebate</v>
      </c>
      <c r="K88" s="358" t="str">
        <f>IF(ISBLANK(INDEX('Policy Characteristics'!E:E,MATCH($C88,'Policy Characteristics'!$C:$C,0))),"",INDEX('Policy Characteristics'!E:E,MATCH($C88,'Policy Characteristics'!$C:$C,0)))</f>
        <v>trans LDVs feebate</v>
      </c>
      <c r="L88" s="380">
        <f>IF(ISBLANK(INDEX('Policy Characteristics'!F:F,MATCH($C88,'Policy Characteristics'!$C:$C,0))),"",INDEX('Policy Characteristics'!F:F,MATCH($C88,'Policy Characteristics'!$C:$C,0)))</f>
        <v>0</v>
      </c>
      <c r="M88" s="380">
        <f>IF(ISBLANK(INDEX('Policy Characteristics'!G:G,MATCH($C88,'Policy Characteristics'!$C:$C,0))),"",INDEX('Policy Characteristics'!G:G,MATCH($C88,'Policy Characteristics'!$C:$C,0)))</f>
        <v>1</v>
      </c>
      <c r="N88" s="380">
        <f>IF(ISBLANK(INDEX('Policy Characteristics'!H:H,MATCH($C88,'Policy Characteristics'!$C:$C,0))),"",INDEX('Policy Characteristics'!H:H,MATCH($C88,'Policy Characteristics'!$C:$C,0)))</f>
        <v>0.02</v>
      </c>
      <c r="O88" s="358" t="str">
        <f>IF(ISBLANK(INDEX('Policy Characteristics'!I:I,MATCH($C88,'Policy Characteristics'!$C:$C,0))),"",INDEX('Policy Characteristics'!I:I,MATCH($C88,'Policy Characteristics'!$C:$C,0)))</f>
        <v>% of global best practice rate</v>
      </c>
      <c r="P88" s="358"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58" t="str">
        <f>IF(ISBLANK(INDEX('Policy Characteristics'!K:K,MATCH($C88,'Policy Characteristics'!$C:$C,0))),"",INDEX('Policy Characteristics'!K:K,MATCH($C88,'Policy Characteristics'!$C:$C,0)))</f>
        <v>transportation-sector-main.html#feebate</v>
      </c>
      <c r="R88" s="358" t="str">
        <f>IF(ISBLANK(INDEX('Policy Characteristics'!L:L,MATCH($C88,'Policy Characteristics'!$C:$C,0))),"",INDEX('Policy Characteristics'!L:L,MATCH($C88,'Policy Characteristics'!$C:$C,0)))</f>
        <v>feebate.html</v>
      </c>
    </row>
    <row r="89" spans="1:18" x14ac:dyDescent="0.35">
      <c r="A89" s="358" t="str">
        <f>IF(ISBLANK(INDEX('Policy Characteristics'!A:A,MATCH($C89,'Policy Characteristics'!$C:$C,0))),"",INDEX('Policy Characteristics'!A:A,MATCH($C89,'Policy Characteristics'!$C:$C,0)))</f>
        <v>Transportation</v>
      </c>
      <c r="B89" s="358" t="str">
        <f>IF(ISBLANK(INDEX('Policy Characteristics'!B:B,MATCH($C89,'Policy Characteristics'!$C:$C,0))),"",INDEX('Policy Characteristics'!B:B,MATCH($C89,'Policy Characteristics'!$C:$C,0)))</f>
        <v>Fuel Economy Standard</v>
      </c>
      <c r="C89" s="363" t="s">
        <v>320</v>
      </c>
      <c r="D89" s="53" t="s">
        <v>47</v>
      </c>
      <c r="E89" s="53" t="s">
        <v>39</v>
      </c>
      <c r="F89" s="53" t="s">
        <v>86</v>
      </c>
      <c r="G89" s="53" t="s">
        <v>39</v>
      </c>
      <c r="H89" s="205">
        <v>362</v>
      </c>
      <c r="I89" s="9" t="s">
        <v>45</v>
      </c>
      <c r="J89" s="360" t="str">
        <f>IF(ISBLANK(INDEX('Policy Characteristics'!D:D,MATCH($C89,'Policy Characteristics'!$C:$C,0))),"",INDEX('Policy Characteristics'!D:D,MATCH($C89,'Policy Characteristics'!$C:$C,0)))</f>
        <v>Vehicle Fuel Economy Standards</v>
      </c>
      <c r="K89" s="358" t="str">
        <f>IF(ISBLANK(INDEX('Policy Characteristics'!E:E,MATCH($C89,'Policy Characteristics'!$C:$C,0))),"",INDEX('Policy Characteristics'!E:E,MATCH($C89,'Policy Characteristics'!$C:$C,0)))</f>
        <v>trans fuel economy standards</v>
      </c>
      <c r="L89" s="380">
        <f>IF(ISBLANK(INDEX('Policy Characteristics'!F:F,MATCH($C89,'Policy Characteristics'!$C:$C,0))),"",INDEX('Policy Characteristics'!F:F,MATCH($C89,'Policy Characteristics'!$C:$C,0)))</f>
        <v>0</v>
      </c>
      <c r="M89" s="380">
        <f>IF(ISBLANK(INDEX('Policy Characteristics'!G:G,MATCH($C89,'Policy Characteristics'!$C:$C,0))),"",INDEX('Policy Characteristics'!G:G,MATCH($C89,'Policy Characteristics'!$C:$C,0)))</f>
        <v>1</v>
      </c>
      <c r="N89" s="380">
        <f>IF(ISBLANK(INDEX('Policy Characteristics'!H:H,MATCH($C89,'Policy Characteristics'!$C:$C,0))),"",INDEX('Policy Characteristics'!H:H,MATCH($C89,'Policy Characteristics'!$C:$C,0)))</f>
        <v>0.01</v>
      </c>
      <c r="O89" s="358" t="str">
        <f>IF(ISBLANK(INDEX('Policy Characteristics'!I:I,MATCH($C89,'Policy Characteristics'!$C:$C,0))),"",INDEX('Policy Characteristics'!I:I,MATCH($C89,'Policy Characteristics'!$C:$C,0)))</f>
        <v>% increase in miles/gal</v>
      </c>
      <c r="P89" s="358"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89" s="358" t="str">
        <f>IF(ISBLANK(INDEX('Policy Characteristics'!K:K,MATCH($C89,'Policy Characteristics'!$C:$C,0))),"",INDEX('Policy Characteristics'!K:K,MATCH($C89,'Policy Characteristics'!$C:$C,0)))</f>
        <v>transportation-sector-main.html#fuel-econ-std</v>
      </c>
      <c r="R89" s="358" t="str">
        <f>IF(ISBLANK(INDEX('Policy Characteristics'!L:L,MATCH($C89,'Policy Characteristics'!$C:$C,0))),"",INDEX('Policy Characteristics'!L:L,MATCH($C89,'Policy Characteristics'!$C:$C,0)))</f>
        <v>fuel-economy-standard.html</v>
      </c>
    </row>
    <row r="90" spans="1:18" x14ac:dyDescent="0.35">
      <c r="A90" s="358" t="str">
        <f>IF(ISBLANK(INDEX('Policy Characteristics'!A:A,MATCH($C90,'Policy Characteristics'!$C:$C,0))),"",INDEX('Policy Characteristics'!A:A,MATCH($C90,'Policy Characteristics'!$C:$C,0)))</f>
        <v>Transportation</v>
      </c>
      <c r="B90" s="358" t="str">
        <f>IF(ISBLANK(INDEX('Policy Characteristics'!B:B,MATCH($C90,'Policy Characteristics'!$C:$C,0))),"",INDEX('Policy Characteristics'!B:B,MATCH($C90,'Policy Characteristics'!$C:$C,0)))</f>
        <v>Fuel Economy Standard</v>
      </c>
      <c r="C90" s="362" t="str">
        <f t="shared" ref="C90:C93" si="5">C$89</f>
        <v>Percentage Additional Improvement of Fuel Economy Std</v>
      </c>
      <c r="D90" s="53" t="s">
        <v>44</v>
      </c>
      <c r="E90" s="53" t="s">
        <v>39</v>
      </c>
      <c r="F90" s="53" t="s">
        <v>87</v>
      </c>
      <c r="G90" s="53" t="s">
        <v>39</v>
      </c>
      <c r="H90" s="54">
        <v>363</v>
      </c>
      <c r="I90" s="9" t="s">
        <v>45</v>
      </c>
      <c r="J90" s="360" t="str">
        <f>IF(ISBLANK(INDEX('Policy Characteristics'!D:D,MATCH($C90,'Policy Characteristics'!$C:$C,0))),"",INDEX('Policy Characteristics'!D:D,MATCH($C90,'Policy Characteristics'!$C:$C,0)))</f>
        <v>Vehicle Fuel Economy Standards</v>
      </c>
      <c r="K90" s="358" t="str">
        <f>IF(ISBLANK(INDEX('Policy Characteristics'!E:E,MATCH($C90,'Policy Characteristics'!$C:$C,0))),"",INDEX('Policy Characteristics'!E:E,MATCH($C90,'Policy Characteristics'!$C:$C,0)))</f>
        <v>trans fuel economy standards</v>
      </c>
      <c r="L90" s="380">
        <f>IF(ISBLANK(INDEX('Policy Characteristics'!F:F,MATCH($C90,'Policy Characteristics'!$C:$C,0))),"",INDEX('Policy Characteristics'!F:F,MATCH($C90,'Policy Characteristics'!$C:$C,0)))</f>
        <v>0</v>
      </c>
      <c r="M90" s="380">
        <f>IF(ISBLANK(INDEX('Policy Characteristics'!G:G,MATCH($C90,'Policy Characteristics'!$C:$C,0))),"",INDEX('Policy Characteristics'!G:G,MATCH($C90,'Policy Characteristics'!$C:$C,0)))</f>
        <v>1</v>
      </c>
      <c r="N90" s="380">
        <f>IF(ISBLANK(INDEX('Policy Characteristics'!H:H,MATCH($C90,'Policy Characteristics'!$C:$C,0))),"",INDEX('Policy Characteristics'!H:H,MATCH($C90,'Policy Characteristics'!$C:$C,0)))</f>
        <v>0.01</v>
      </c>
      <c r="O90" s="358" t="str">
        <f>IF(ISBLANK(INDEX('Policy Characteristics'!I:I,MATCH($C90,'Policy Characteristics'!$C:$C,0))),"",INDEX('Policy Characteristics'!I:I,MATCH($C90,'Policy Characteristics'!$C:$C,0)))</f>
        <v>% increase in miles/gal</v>
      </c>
      <c r="P90" s="358"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0" s="358" t="str">
        <f>IF(ISBLANK(INDEX('Policy Characteristics'!K:K,MATCH($C90,'Policy Characteristics'!$C:$C,0))),"",INDEX('Policy Characteristics'!K:K,MATCH($C90,'Policy Characteristics'!$C:$C,0)))</f>
        <v>transportation-sector-main.html#fuel-econ-std</v>
      </c>
      <c r="R90" s="358" t="str">
        <f>IF(ISBLANK(INDEX('Policy Characteristics'!L:L,MATCH($C90,'Policy Characteristics'!$C:$C,0))),"",INDEX('Policy Characteristics'!L:L,MATCH($C90,'Policy Characteristics'!$C:$C,0)))</f>
        <v>fuel-economy-standard.html</v>
      </c>
    </row>
    <row r="91" spans="1:18" x14ac:dyDescent="0.35">
      <c r="A91" s="358" t="str">
        <f>IF(ISBLANK(INDEX('Policy Characteristics'!A:A,MATCH($C91,'Policy Characteristics'!$C:$C,0))),"",INDEX('Policy Characteristics'!A:A,MATCH($C91,'Policy Characteristics'!$C:$C,0)))</f>
        <v>Transportation</v>
      </c>
      <c r="B91" s="358" t="str">
        <f>IF(ISBLANK(INDEX('Policy Characteristics'!B:B,MATCH($C91,'Policy Characteristics'!$C:$C,0))),"",INDEX('Policy Characteristics'!B:B,MATCH($C91,'Policy Characteristics'!$C:$C,0)))</f>
        <v>Fuel Economy Standard</v>
      </c>
      <c r="C91" s="362" t="str">
        <f t="shared" ref="C91:C94" si="6">C$89</f>
        <v>Percentage Additional Improvement of Fuel Economy Std</v>
      </c>
      <c r="D91" s="53" t="s">
        <v>47</v>
      </c>
      <c r="E91" s="53" t="s">
        <v>40</v>
      </c>
      <c r="F91" s="53" t="s">
        <v>86</v>
      </c>
      <c r="G91" s="53" t="s">
        <v>40</v>
      </c>
      <c r="H91" s="209">
        <v>364</v>
      </c>
      <c r="I91" s="9" t="s">
        <v>45</v>
      </c>
      <c r="J91" s="360" t="str">
        <f>IF(ISBLANK(INDEX('Policy Characteristics'!D:D,MATCH($C91,'Policy Characteristics'!$C:$C,0))),"",INDEX('Policy Characteristics'!D:D,MATCH($C91,'Policy Characteristics'!$C:$C,0)))</f>
        <v>Vehicle Fuel Economy Standards</v>
      </c>
      <c r="K91" s="358" t="str">
        <f>IF(ISBLANK(INDEX('Policy Characteristics'!E:E,MATCH($C91,'Policy Characteristics'!$C:$C,0))),"",INDEX('Policy Characteristics'!E:E,MATCH($C91,'Policy Characteristics'!$C:$C,0)))</f>
        <v>trans fuel economy standards</v>
      </c>
      <c r="L91" s="380">
        <f>IF(ISBLANK(INDEX('Policy Characteristics'!F:F,MATCH($C91,'Policy Characteristics'!$C:$C,0))),"",INDEX('Policy Characteristics'!F:F,MATCH($C91,'Policy Characteristics'!$C:$C,0)))</f>
        <v>0</v>
      </c>
      <c r="M91" s="380">
        <f>IF(ISBLANK(INDEX('Policy Characteristics'!G:G,MATCH($C91,'Policy Characteristics'!$C:$C,0))),"",INDEX('Policy Characteristics'!G:G,MATCH($C91,'Policy Characteristics'!$C:$C,0)))</f>
        <v>1</v>
      </c>
      <c r="N91" s="380">
        <f>IF(ISBLANK(INDEX('Policy Characteristics'!H:H,MATCH($C91,'Policy Characteristics'!$C:$C,0))),"",INDEX('Policy Characteristics'!H:H,MATCH($C91,'Policy Characteristics'!$C:$C,0)))</f>
        <v>0.01</v>
      </c>
      <c r="O91" s="358" t="str">
        <f>IF(ISBLANK(INDEX('Policy Characteristics'!I:I,MATCH($C91,'Policy Characteristics'!$C:$C,0))),"",INDEX('Policy Characteristics'!I:I,MATCH($C91,'Policy Characteristics'!$C:$C,0)))</f>
        <v>% increase in miles/gal</v>
      </c>
      <c r="P91" s="358"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1" s="358" t="str">
        <f>IF(ISBLANK(INDEX('Policy Characteristics'!K:K,MATCH($C91,'Policy Characteristics'!$C:$C,0))),"",INDEX('Policy Characteristics'!K:K,MATCH($C91,'Policy Characteristics'!$C:$C,0)))</f>
        <v>transportation-sector-main.html#fuel-econ-std</v>
      </c>
      <c r="R91" s="358" t="str">
        <f>IF(ISBLANK(INDEX('Policy Characteristics'!L:L,MATCH($C91,'Policy Characteristics'!$C:$C,0))),"",INDEX('Policy Characteristics'!L:L,MATCH($C91,'Policy Characteristics'!$C:$C,0)))</f>
        <v>fuel-economy-standard.html</v>
      </c>
    </row>
    <row r="92" spans="1:18" x14ac:dyDescent="0.35">
      <c r="A92" s="358" t="str">
        <f>IF(ISBLANK(INDEX('Policy Characteristics'!A:A,MATCH($C92,'Policy Characteristics'!$C:$C,0))),"",INDEX('Policy Characteristics'!A:A,MATCH($C92,'Policy Characteristics'!$C:$C,0)))</f>
        <v>Transportation</v>
      </c>
      <c r="B92" s="358" t="str">
        <f>IF(ISBLANK(INDEX('Policy Characteristics'!B:B,MATCH($C92,'Policy Characteristics'!$C:$C,0))),"",INDEX('Policy Characteristics'!B:B,MATCH($C92,'Policy Characteristics'!$C:$C,0)))</f>
        <v>Fuel Economy Standard</v>
      </c>
      <c r="C92" s="362" t="str">
        <f t="shared" si="5"/>
        <v>Percentage Additional Improvement of Fuel Economy Std</v>
      </c>
      <c r="D92" s="53" t="s">
        <v>44</v>
      </c>
      <c r="E92" s="53" t="s">
        <v>40</v>
      </c>
      <c r="F92" s="53" t="s">
        <v>87</v>
      </c>
      <c r="G92" s="53" t="s">
        <v>40</v>
      </c>
      <c r="H92" s="54">
        <v>365</v>
      </c>
      <c r="I92" s="9" t="s">
        <v>45</v>
      </c>
      <c r="J92" s="360" t="str">
        <f>IF(ISBLANK(INDEX('Policy Characteristics'!D:D,MATCH($C92,'Policy Characteristics'!$C:$C,0))),"",INDEX('Policy Characteristics'!D:D,MATCH($C92,'Policy Characteristics'!$C:$C,0)))</f>
        <v>Vehicle Fuel Economy Standards</v>
      </c>
      <c r="K92" s="358" t="str">
        <f>IF(ISBLANK(INDEX('Policy Characteristics'!E:E,MATCH($C92,'Policy Characteristics'!$C:$C,0))),"",INDEX('Policy Characteristics'!E:E,MATCH($C92,'Policy Characteristics'!$C:$C,0)))</f>
        <v>trans fuel economy standards</v>
      </c>
      <c r="L92" s="380">
        <f>IF(ISBLANK(INDEX('Policy Characteristics'!F:F,MATCH($C92,'Policy Characteristics'!$C:$C,0))),"",INDEX('Policy Characteristics'!F:F,MATCH($C92,'Policy Characteristics'!$C:$C,0)))</f>
        <v>0</v>
      </c>
      <c r="M92" s="380">
        <f>IF(ISBLANK(INDEX('Policy Characteristics'!G:G,MATCH($C92,'Policy Characteristics'!$C:$C,0))),"",INDEX('Policy Characteristics'!G:G,MATCH($C92,'Policy Characteristics'!$C:$C,0)))</f>
        <v>1</v>
      </c>
      <c r="N92" s="380">
        <f>IF(ISBLANK(INDEX('Policy Characteristics'!H:H,MATCH($C92,'Policy Characteristics'!$C:$C,0))),"",INDEX('Policy Characteristics'!H:H,MATCH($C92,'Policy Characteristics'!$C:$C,0)))</f>
        <v>0.01</v>
      </c>
      <c r="O92" s="358" t="str">
        <f>IF(ISBLANK(INDEX('Policy Characteristics'!I:I,MATCH($C92,'Policy Characteristics'!$C:$C,0))),"",INDEX('Policy Characteristics'!I:I,MATCH($C92,'Policy Characteristics'!$C:$C,0)))</f>
        <v>% increase in miles/gal</v>
      </c>
      <c r="P92" s="358"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2" s="358" t="str">
        <f>IF(ISBLANK(INDEX('Policy Characteristics'!K:K,MATCH($C92,'Policy Characteristics'!$C:$C,0))),"",INDEX('Policy Characteristics'!K:K,MATCH($C92,'Policy Characteristics'!$C:$C,0)))</f>
        <v>transportation-sector-main.html#fuel-econ-std</v>
      </c>
      <c r="R92" s="358" t="str">
        <f>IF(ISBLANK(INDEX('Policy Characteristics'!L:L,MATCH($C92,'Policy Characteristics'!$C:$C,0))),"",INDEX('Policy Characteristics'!L:L,MATCH($C92,'Policy Characteristics'!$C:$C,0)))</f>
        <v>fuel-economy-standard.html</v>
      </c>
    </row>
    <row r="93" spans="1:18" x14ac:dyDescent="0.35">
      <c r="A93" s="358" t="str">
        <f>IF(ISBLANK(INDEX('Policy Characteristics'!A:A,MATCH($C93,'Policy Characteristics'!$C:$C,0))),"",INDEX('Policy Characteristics'!A:A,MATCH($C93,'Policy Characteristics'!$C:$C,0)))</f>
        <v>Transportation</v>
      </c>
      <c r="B93" s="358" t="str">
        <f>IF(ISBLANK(INDEX('Policy Characteristics'!B:B,MATCH($C93,'Policy Characteristics'!$C:$C,0))),"",INDEX('Policy Characteristics'!B:B,MATCH($C93,'Policy Characteristics'!$C:$C,0)))</f>
        <v>Fuel Economy Standard</v>
      </c>
      <c r="C93" s="362" t="str">
        <f t="shared" si="5"/>
        <v>Percentage Additional Improvement of Fuel Economy Std</v>
      </c>
      <c r="D93" s="53" t="s">
        <v>47</v>
      </c>
      <c r="E93" s="53" t="s">
        <v>41</v>
      </c>
      <c r="F93" s="53" t="s">
        <v>86</v>
      </c>
      <c r="G93" s="53" t="s">
        <v>88</v>
      </c>
      <c r="H93" s="209">
        <v>366</v>
      </c>
      <c r="I93" s="9" t="s">
        <v>45</v>
      </c>
      <c r="J93" s="360" t="str">
        <f>IF(ISBLANK(INDEX('Policy Characteristics'!D:D,MATCH($C93,'Policy Characteristics'!$C:$C,0))),"",INDEX('Policy Characteristics'!D:D,MATCH($C93,'Policy Characteristics'!$C:$C,0)))</f>
        <v>Vehicle Fuel Economy Standards</v>
      </c>
      <c r="K93" s="358" t="str">
        <f>IF(ISBLANK(INDEX('Policy Characteristics'!E:E,MATCH($C93,'Policy Characteristics'!$C:$C,0))),"",INDEX('Policy Characteristics'!E:E,MATCH($C93,'Policy Characteristics'!$C:$C,0)))</f>
        <v>trans fuel economy standards</v>
      </c>
      <c r="L93" s="380">
        <f>IF(ISBLANK(INDEX('Policy Characteristics'!F:F,MATCH($C93,'Policy Characteristics'!$C:$C,0))),"",INDEX('Policy Characteristics'!F:F,MATCH($C93,'Policy Characteristics'!$C:$C,0)))</f>
        <v>0</v>
      </c>
      <c r="M93" s="380">
        <f>IF(ISBLANK(INDEX('Policy Characteristics'!G:G,MATCH($C93,'Policy Characteristics'!$C:$C,0))),"",INDEX('Policy Characteristics'!G:G,MATCH($C93,'Policy Characteristics'!$C:$C,0)))</f>
        <v>1</v>
      </c>
      <c r="N93" s="380">
        <f>IF(ISBLANK(INDEX('Policy Characteristics'!H:H,MATCH($C93,'Policy Characteristics'!$C:$C,0))),"",INDEX('Policy Characteristics'!H:H,MATCH($C93,'Policy Characteristics'!$C:$C,0)))</f>
        <v>0.01</v>
      </c>
      <c r="O93" s="358" t="str">
        <f>IF(ISBLANK(INDEX('Policy Characteristics'!I:I,MATCH($C93,'Policy Characteristics'!$C:$C,0))),"",INDEX('Policy Characteristics'!I:I,MATCH($C93,'Policy Characteristics'!$C:$C,0)))</f>
        <v>% increase in miles/gal</v>
      </c>
      <c r="P93" s="358"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3" s="358" t="str">
        <f>IF(ISBLANK(INDEX('Policy Characteristics'!K:K,MATCH($C93,'Policy Characteristics'!$C:$C,0))),"",INDEX('Policy Characteristics'!K:K,MATCH($C93,'Policy Characteristics'!$C:$C,0)))</f>
        <v>transportation-sector-main.html#fuel-econ-std</v>
      </c>
      <c r="R93" s="358" t="str">
        <f>IF(ISBLANK(INDEX('Policy Characteristics'!L:L,MATCH($C93,'Policy Characteristics'!$C:$C,0))),"",INDEX('Policy Characteristics'!L:L,MATCH($C93,'Policy Characteristics'!$C:$C,0)))</f>
        <v>fuel-economy-standard.html</v>
      </c>
    </row>
    <row r="94" spans="1:18" x14ac:dyDescent="0.35">
      <c r="A94" s="358" t="str">
        <f>IF(ISBLANK(INDEX('Policy Characteristics'!A:A,MATCH($C94,'Policy Characteristics'!$C:$C,0))),"",INDEX('Policy Characteristics'!A:A,MATCH($C94,'Policy Characteristics'!$C:$C,0)))</f>
        <v>Transportation</v>
      </c>
      <c r="B94" s="358" t="str">
        <f>IF(ISBLANK(INDEX('Policy Characteristics'!B:B,MATCH($C94,'Policy Characteristics'!$C:$C,0))),"",INDEX('Policy Characteristics'!B:B,MATCH($C94,'Policy Characteristics'!$C:$C,0)))</f>
        <v>Fuel Economy Standard</v>
      </c>
      <c r="C94" s="362" t="str">
        <f t="shared" si="6"/>
        <v>Percentage Additional Improvement of Fuel Economy Std</v>
      </c>
      <c r="D94" s="53" t="s">
        <v>44</v>
      </c>
      <c r="E94" s="53" t="s">
        <v>41</v>
      </c>
      <c r="F94" s="53" t="s">
        <v>87</v>
      </c>
      <c r="G94" s="53" t="s">
        <v>88</v>
      </c>
      <c r="H94" s="54">
        <v>367</v>
      </c>
      <c r="I94" s="9" t="s">
        <v>45</v>
      </c>
      <c r="J94" s="360" t="str">
        <f>IF(ISBLANK(INDEX('Policy Characteristics'!D:D,MATCH($C94,'Policy Characteristics'!$C:$C,0))),"",INDEX('Policy Characteristics'!D:D,MATCH($C94,'Policy Characteristics'!$C:$C,0)))</f>
        <v>Vehicle Fuel Economy Standards</v>
      </c>
      <c r="K94" s="358" t="str">
        <f>IF(ISBLANK(INDEX('Policy Characteristics'!E:E,MATCH($C94,'Policy Characteristics'!$C:$C,0))),"",INDEX('Policy Characteristics'!E:E,MATCH($C94,'Policy Characteristics'!$C:$C,0)))</f>
        <v>trans fuel economy standards</v>
      </c>
      <c r="L94" s="380">
        <f>IF(ISBLANK(INDEX('Policy Characteristics'!F:F,MATCH($C94,'Policy Characteristics'!$C:$C,0))),"",INDEX('Policy Characteristics'!F:F,MATCH($C94,'Policy Characteristics'!$C:$C,0)))</f>
        <v>0</v>
      </c>
      <c r="M94" s="380">
        <f>IF(ISBLANK(INDEX('Policy Characteristics'!G:G,MATCH($C94,'Policy Characteristics'!$C:$C,0))),"",INDEX('Policy Characteristics'!G:G,MATCH($C94,'Policy Characteristics'!$C:$C,0)))</f>
        <v>1</v>
      </c>
      <c r="N94" s="380">
        <f>IF(ISBLANK(INDEX('Policy Characteristics'!H:H,MATCH($C94,'Policy Characteristics'!$C:$C,0))),"",INDEX('Policy Characteristics'!H:H,MATCH($C94,'Policy Characteristics'!$C:$C,0)))</f>
        <v>0.01</v>
      </c>
      <c r="O94" s="358" t="str">
        <f>IF(ISBLANK(INDEX('Policy Characteristics'!I:I,MATCH($C94,'Policy Characteristics'!$C:$C,0))),"",INDEX('Policy Characteristics'!I:I,MATCH($C94,'Policy Characteristics'!$C:$C,0)))</f>
        <v>% increase in miles/gal</v>
      </c>
      <c r="P94" s="358"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4" s="358" t="str">
        <f>IF(ISBLANK(INDEX('Policy Characteristics'!K:K,MATCH($C94,'Policy Characteristics'!$C:$C,0))),"",INDEX('Policy Characteristics'!K:K,MATCH($C94,'Policy Characteristics'!$C:$C,0)))</f>
        <v>transportation-sector-main.html#fuel-econ-std</v>
      </c>
      <c r="R94" s="358" t="str">
        <f>IF(ISBLANK(INDEX('Policy Characteristics'!L:L,MATCH($C94,'Policy Characteristics'!$C:$C,0))),"",INDEX('Policy Characteristics'!L:L,MATCH($C94,'Policy Characteristics'!$C:$C,0)))</f>
        <v>fuel-economy-standard.html</v>
      </c>
    </row>
    <row r="95" spans="1:18" x14ac:dyDescent="0.35">
      <c r="A95" s="358" t="str">
        <f>IF(ISBLANK(INDEX('Policy Characteristics'!A:A,MATCH($C95,'Policy Characteristics'!$C:$C,0))),"",INDEX('Policy Characteristics'!A:A,MATCH($C95,'Policy Characteristics'!$C:$C,0)))</f>
        <v>Transportation</v>
      </c>
      <c r="B95" s="358" t="str">
        <f>IF(ISBLANK(INDEX('Policy Characteristics'!B:B,MATCH($C95,'Policy Characteristics'!$C:$C,0))),"",INDEX('Policy Characteristics'!B:B,MATCH($C95,'Policy Characteristics'!$C:$C,0)))</f>
        <v>Fuel Economy Standard</v>
      </c>
      <c r="C95" s="362" t="str">
        <f t="shared" ref="C95:C100" si="7">C$89</f>
        <v>Percentage Additional Improvement of Fuel Economy Std</v>
      </c>
      <c r="D95" s="53" t="s">
        <v>47</v>
      </c>
      <c r="E95" s="53" t="s">
        <v>42</v>
      </c>
      <c r="F95" s="53" t="s">
        <v>86</v>
      </c>
      <c r="G95" s="53" t="s">
        <v>89</v>
      </c>
      <c r="H95" s="209">
        <v>368</v>
      </c>
      <c r="I95" s="9" t="s">
        <v>45</v>
      </c>
      <c r="J95" s="360" t="str">
        <f>IF(ISBLANK(INDEX('Policy Characteristics'!D:D,MATCH($C95,'Policy Characteristics'!$C:$C,0))),"",INDEX('Policy Characteristics'!D:D,MATCH($C95,'Policy Characteristics'!$C:$C,0)))</f>
        <v>Vehicle Fuel Economy Standards</v>
      </c>
      <c r="K95" s="358" t="str">
        <f>IF(ISBLANK(INDEX('Policy Characteristics'!E:E,MATCH($C95,'Policy Characteristics'!$C:$C,0))),"",INDEX('Policy Characteristics'!E:E,MATCH($C95,'Policy Characteristics'!$C:$C,0)))</f>
        <v>trans fuel economy standards</v>
      </c>
      <c r="L95" s="380">
        <f>IF(ISBLANK(INDEX('Policy Characteristics'!F:F,MATCH($C95,'Policy Characteristics'!$C:$C,0))),"",INDEX('Policy Characteristics'!F:F,MATCH($C95,'Policy Characteristics'!$C:$C,0)))</f>
        <v>0</v>
      </c>
      <c r="M95" s="380">
        <f>IF(ISBLANK(INDEX('Policy Characteristics'!G:G,MATCH($C95,'Policy Characteristics'!$C:$C,0))),"",INDEX('Policy Characteristics'!G:G,MATCH($C95,'Policy Characteristics'!$C:$C,0)))</f>
        <v>1</v>
      </c>
      <c r="N95" s="380">
        <f>IF(ISBLANK(INDEX('Policy Characteristics'!H:H,MATCH($C95,'Policy Characteristics'!$C:$C,0))),"",INDEX('Policy Characteristics'!H:H,MATCH($C95,'Policy Characteristics'!$C:$C,0)))</f>
        <v>0.01</v>
      </c>
      <c r="O95" s="358" t="str">
        <f>IF(ISBLANK(INDEX('Policy Characteristics'!I:I,MATCH($C95,'Policy Characteristics'!$C:$C,0))),"",INDEX('Policy Characteristics'!I:I,MATCH($C95,'Policy Characteristics'!$C:$C,0)))</f>
        <v>% increase in miles/gal</v>
      </c>
      <c r="P95" s="358"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5" s="358" t="str">
        <f>IF(ISBLANK(INDEX('Policy Characteristics'!K:K,MATCH($C95,'Policy Characteristics'!$C:$C,0))),"",INDEX('Policy Characteristics'!K:K,MATCH($C95,'Policy Characteristics'!$C:$C,0)))</f>
        <v>transportation-sector-main.html#fuel-econ-std</v>
      </c>
      <c r="R95" s="358" t="str">
        <f>IF(ISBLANK(INDEX('Policy Characteristics'!L:L,MATCH($C95,'Policy Characteristics'!$C:$C,0))),"",INDEX('Policy Characteristics'!L:L,MATCH($C95,'Policy Characteristics'!$C:$C,0)))</f>
        <v>fuel-economy-standard.html</v>
      </c>
    </row>
    <row r="96" spans="1:18" x14ac:dyDescent="0.35">
      <c r="A96" s="358" t="str">
        <f>IF(ISBLANK(INDEX('Policy Characteristics'!A:A,MATCH($C96,'Policy Characteristics'!$C:$C,0))),"",INDEX('Policy Characteristics'!A:A,MATCH($C96,'Policy Characteristics'!$C:$C,0)))</f>
        <v>Transportation</v>
      </c>
      <c r="B96" s="358" t="str">
        <f>IF(ISBLANK(INDEX('Policy Characteristics'!B:B,MATCH($C96,'Policy Characteristics'!$C:$C,0))),"",INDEX('Policy Characteristics'!B:B,MATCH($C96,'Policy Characteristics'!$C:$C,0)))</f>
        <v>Fuel Economy Standard</v>
      </c>
      <c r="C96" s="362" t="str">
        <f t="shared" si="7"/>
        <v>Percentage Additional Improvement of Fuel Economy Std</v>
      </c>
      <c r="D96" s="53" t="s">
        <v>44</v>
      </c>
      <c r="E96" s="53" t="s">
        <v>42</v>
      </c>
      <c r="F96" s="53" t="s">
        <v>87</v>
      </c>
      <c r="G96" s="53" t="s">
        <v>89</v>
      </c>
      <c r="H96" s="54">
        <v>369</v>
      </c>
      <c r="I96" s="9" t="s">
        <v>45</v>
      </c>
      <c r="J96" s="360" t="str">
        <f>IF(ISBLANK(INDEX('Policy Characteristics'!D:D,MATCH($C96,'Policy Characteristics'!$C:$C,0))),"",INDEX('Policy Characteristics'!D:D,MATCH($C96,'Policy Characteristics'!$C:$C,0)))</f>
        <v>Vehicle Fuel Economy Standards</v>
      </c>
      <c r="K96" s="358" t="str">
        <f>IF(ISBLANK(INDEX('Policy Characteristics'!E:E,MATCH($C96,'Policy Characteristics'!$C:$C,0))),"",INDEX('Policy Characteristics'!E:E,MATCH($C96,'Policy Characteristics'!$C:$C,0)))</f>
        <v>trans fuel economy standards</v>
      </c>
      <c r="L96" s="380">
        <f>IF(ISBLANK(INDEX('Policy Characteristics'!F:F,MATCH($C96,'Policy Characteristics'!$C:$C,0))),"",INDEX('Policy Characteristics'!F:F,MATCH($C96,'Policy Characteristics'!$C:$C,0)))</f>
        <v>0</v>
      </c>
      <c r="M96" s="380">
        <f>IF(ISBLANK(INDEX('Policy Characteristics'!G:G,MATCH($C96,'Policy Characteristics'!$C:$C,0))),"",INDEX('Policy Characteristics'!G:G,MATCH($C96,'Policy Characteristics'!$C:$C,0)))</f>
        <v>1</v>
      </c>
      <c r="N96" s="380">
        <f>IF(ISBLANK(INDEX('Policy Characteristics'!H:H,MATCH($C96,'Policy Characteristics'!$C:$C,0))),"",INDEX('Policy Characteristics'!H:H,MATCH($C96,'Policy Characteristics'!$C:$C,0)))</f>
        <v>0.01</v>
      </c>
      <c r="O96" s="358" t="str">
        <f>IF(ISBLANK(INDEX('Policy Characteristics'!I:I,MATCH($C96,'Policy Characteristics'!$C:$C,0))),"",INDEX('Policy Characteristics'!I:I,MATCH($C96,'Policy Characteristics'!$C:$C,0)))</f>
        <v>% increase in miles/gal</v>
      </c>
      <c r="P96" s="358"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6" s="358" t="str">
        <f>IF(ISBLANK(INDEX('Policy Characteristics'!K:K,MATCH($C96,'Policy Characteristics'!$C:$C,0))),"",INDEX('Policy Characteristics'!K:K,MATCH($C96,'Policy Characteristics'!$C:$C,0)))</f>
        <v>transportation-sector-main.html#fuel-econ-std</v>
      </c>
      <c r="R96" s="358" t="str">
        <f>IF(ISBLANK(INDEX('Policy Characteristics'!L:L,MATCH($C96,'Policy Characteristics'!$C:$C,0))),"",INDEX('Policy Characteristics'!L:L,MATCH($C96,'Policy Characteristics'!$C:$C,0)))</f>
        <v>fuel-economy-standard.html</v>
      </c>
    </row>
    <row r="97" spans="1:18" x14ac:dyDescent="0.35">
      <c r="A97" s="358" t="str">
        <f>IF(ISBLANK(INDEX('Policy Characteristics'!A:A,MATCH($C97,'Policy Characteristics'!$C:$C,0))),"",INDEX('Policy Characteristics'!A:A,MATCH($C97,'Policy Characteristics'!$C:$C,0)))</f>
        <v>Transportation</v>
      </c>
      <c r="B97" s="358" t="str">
        <f>IF(ISBLANK(INDEX('Policy Characteristics'!B:B,MATCH($C97,'Policy Characteristics'!$C:$C,0))),"",INDEX('Policy Characteristics'!B:B,MATCH($C97,'Policy Characteristics'!$C:$C,0)))</f>
        <v>Fuel Economy Standard</v>
      </c>
      <c r="C97" s="362" t="str">
        <f t="shared" si="7"/>
        <v>Percentage Additional Improvement of Fuel Economy Std</v>
      </c>
      <c r="D97" s="53" t="s">
        <v>47</v>
      </c>
      <c r="E97" s="53" t="s">
        <v>43</v>
      </c>
      <c r="F97" s="53" t="s">
        <v>86</v>
      </c>
      <c r="G97" s="53" t="s">
        <v>90</v>
      </c>
      <c r="H97" s="209">
        <v>370</v>
      </c>
      <c r="I97" s="9" t="s">
        <v>45</v>
      </c>
      <c r="J97" s="360" t="str">
        <f>IF(ISBLANK(INDEX('Policy Characteristics'!D:D,MATCH($C97,'Policy Characteristics'!$C:$C,0))),"",INDEX('Policy Characteristics'!D:D,MATCH($C97,'Policy Characteristics'!$C:$C,0)))</f>
        <v>Vehicle Fuel Economy Standards</v>
      </c>
      <c r="K97" s="358" t="str">
        <f>IF(ISBLANK(INDEX('Policy Characteristics'!E:E,MATCH($C97,'Policy Characteristics'!$C:$C,0))),"",INDEX('Policy Characteristics'!E:E,MATCH($C97,'Policy Characteristics'!$C:$C,0)))</f>
        <v>trans fuel economy standards</v>
      </c>
      <c r="L97" s="380">
        <f>IF(ISBLANK(INDEX('Policy Characteristics'!F:F,MATCH($C97,'Policy Characteristics'!$C:$C,0))),"",INDEX('Policy Characteristics'!F:F,MATCH($C97,'Policy Characteristics'!$C:$C,0)))</f>
        <v>0</v>
      </c>
      <c r="M97" s="380">
        <f>IF(ISBLANK(INDEX('Policy Characteristics'!G:G,MATCH($C97,'Policy Characteristics'!$C:$C,0))),"",INDEX('Policy Characteristics'!G:G,MATCH($C97,'Policy Characteristics'!$C:$C,0)))</f>
        <v>1</v>
      </c>
      <c r="N97" s="380">
        <f>IF(ISBLANK(INDEX('Policy Characteristics'!H:H,MATCH($C97,'Policy Characteristics'!$C:$C,0))),"",INDEX('Policy Characteristics'!H:H,MATCH($C97,'Policy Characteristics'!$C:$C,0)))</f>
        <v>0.01</v>
      </c>
      <c r="O97" s="358" t="str">
        <f>IF(ISBLANK(INDEX('Policy Characteristics'!I:I,MATCH($C97,'Policy Characteristics'!$C:$C,0))),"",INDEX('Policy Characteristics'!I:I,MATCH($C97,'Policy Characteristics'!$C:$C,0)))</f>
        <v>% increase in miles/gal</v>
      </c>
      <c r="P97" s="358"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7" s="358" t="str">
        <f>IF(ISBLANK(INDEX('Policy Characteristics'!K:K,MATCH($C97,'Policy Characteristics'!$C:$C,0))),"",INDEX('Policy Characteristics'!K:K,MATCH($C97,'Policy Characteristics'!$C:$C,0)))</f>
        <v>transportation-sector-main.html#fuel-econ-std</v>
      </c>
      <c r="R97" s="358" t="str">
        <f>IF(ISBLANK(INDEX('Policy Characteristics'!L:L,MATCH($C97,'Policy Characteristics'!$C:$C,0))),"",INDEX('Policy Characteristics'!L:L,MATCH($C97,'Policy Characteristics'!$C:$C,0)))</f>
        <v>fuel-economy-standard.html</v>
      </c>
    </row>
    <row r="98" spans="1:18" x14ac:dyDescent="0.35">
      <c r="A98" s="358" t="str">
        <f>IF(ISBLANK(INDEX('Policy Characteristics'!A:A,MATCH($C98,'Policy Characteristics'!$C:$C,0))),"",INDEX('Policy Characteristics'!A:A,MATCH($C98,'Policy Characteristics'!$C:$C,0)))</f>
        <v>Transportation</v>
      </c>
      <c r="B98" s="358" t="str">
        <f>IF(ISBLANK(INDEX('Policy Characteristics'!B:B,MATCH($C98,'Policy Characteristics'!$C:$C,0))),"",INDEX('Policy Characteristics'!B:B,MATCH($C98,'Policy Characteristics'!$C:$C,0)))</f>
        <v>Fuel Economy Standard</v>
      </c>
      <c r="C98" s="362" t="str">
        <f t="shared" si="7"/>
        <v>Percentage Additional Improvement of Fuel Economy Std</v>
      </c>
      <c r="D98" s="53" t="s">
        <v>44</v>
      </c>
      <c r="E98" s="53" t="s">
        <v>43</v>
      </c>
      <c r="F98" s="53" t="s">
        <v>87</v>
      </c>
      <c r="G98" s="53" t="s">
        <v>90</v>
      </c>
      <c r="H98" s="54">
        <v>371</v>
      </c>
      <c r="I98" s="9" t="s">
        <v>45</v>
      </c>
      <c r="J98" s="360" t="str">
        <f>IF(ISBLANK(INDEX('Policy Characteristics'!D:D,MATCH($C98,'Policy Characteristics'!$C:$C,0))),"",INDEX('Policy Characteristics'!D:D,MATCH($C98,'Policy Characteristics'!$C:$C,0)))</f>
        <v>Vehicle Fuel Economy Standards</v>
      </c>
      <c r="K98" s="358" t="str">
        <f>IF(ISBLANK(INDEX('Policy Characteristics'!E:E,MATCH($C98,'Policy Characteristics'!$C:$C,0))),"",INDEX('Policy Characteristics'!E:E,MATCH($C98,'Policy Characteristics'!$C:$C,0)))</f>
        <v>trans fuel economy standards</v>
      </c>
      <c r="L98" s="380">
        <f>IF(ISBLANK(INDEX('Policy Characteristics'!F:F,MATCH($C98,'Policy Characteristics'!$C:$C,0))),"",INDEX('Policy Characteristics'!F:F,MATCH($C98,'Policy Characteristics'!$C:$C,0)))</f>
        <v>0</v>
      </c>
      <c r="M98" s="380">
        <f>IF(ISBLANK(INDEX('Policy Characteristics'!G:G,MATCH($C98,'Policy Characteristics'!$C:$C,0))),"",INDEX('Policy Characteristics'!G:G,MATCH($C98,'Policy Characteristics'!$C:$C,0)))</f>
        <v>1</v>
      </c>
      <c r="N98" s="380">
        <f>IF(ISBLANK(INDEX('Policy Characteristics'!H:H,MATCH($C98,'Policy Characteristics'!$C:$C,0))),"",INDEX('Policy Characteristics'!H:H,MATCH($C98,'Policy Characteristics'!$C:$C,0)))</f>
        <v>0.01</v>
      </c>
      <c r="O98" s="358" t="str">
        <f>IF(ISBLANK(INDEX('Policy Characteristics'!I:I,MATCH($C98,'Policy Characteristics'!$C:$C,0))),"",INDEX('Policy Characteristics'!I:I,MATCH($C98,'Policy Characteristics'!$C:$C,0)))</f>
        <v>% increase in miles/gal</v>
      </c>
      <c r="P98" s="358"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8" s="358" t="str">
        <f>IF(ISBLANK(INDEX('Policy Characteristics'!K:K,MATCH($C98,'Policy Characteristics'!$C:$C,0))),"",INDEX('Policy Characteristics'!K:K,MATCH($C98,'Policy Characteristics'!$C:$C,0)))</f>
        <v>transportation-sector-main.html#fuel-econ-std</v>
      </c>
      <c r="R98" s="358" t="str">
        <f>IF(ISBLANK(INDEX('Policy Characteristics'!L:L,MATCH($C98,'Policy Characteristics'!$C:$C,0))),"",INDEX('Policy Characteristics'!L:L,MATCH($C98,'Policy Characteristics'!$C:$C,0)))</f>
        <v>fuel-economy-standard.html</v>
      </c>
    </row>
    <row r="99" spans="1:18" x14ac:dyDescent="0.35">
      <c r="A99" s="358" t="str">
        <f>IF(ISBLANK(INDEX('Policy Characteristics'!A:A,MATCH($C99,'Policy Characteristics'!$C:$C,0))),"",INDEX('Policy Characteristics'!A:A,MATCH($C99,'Policy Characteristics'!$C:$C,0)))</f>
        <v>Transportation</v>
      </c>
      <c r="B99" s="358" t="str">
        <f>IF(ISBLANK(INDEX('Policy Characteristics'!B:B,MATCH($C99,'Policy Characteristics'!$C:$C,0))),"",INDEX('Policy Characteristics'!B:B,MATCH($C99,'Policy Characteristics'!$C:$C,0)))</f>
        <v>Fuel Economy Standard</v>
      </c>
      <c r="C99" s="362" t="str">
        <f t="shared" si="7"/>
        <v>Percentage Additional Improvement of Fuel Economy Std</v>
      </c>
      <c r="D99" s="53" t="s">
        <v>47</v>
      </c>
      <c r="E99" s="53" t="s">
        <v>117</v>
      </c>
      <c r="F99" s="53" t="s">
        <v>86</v>
      </c>
      <c r="G99" s="53" t="s">
        <v>151</v>
      </c>
      <c r="H99" s="209">
        <v>372</v>
      </c>
      <c r="I99" s="9" t="s">
        <v>45</v>
      </c>
      <c r="J99" s="360" t="str">
        <f>IF(ISBLANK(INDEX('Policy Characteristics'!D:D,MATCH($C99,'Policy Characteristics'!$C:$C,0))),"",INDEX('Policy Characteristics'!D:D,MATCH($C99,'Policy Characteristics'!$C:$C,0)))</f>
        <v>Vehicle Fuel Economy Standards</v>
      </c>
      <c r="K99" s="358" t="str">
        <f>IF(ISBLANK(INDEX('Policy Characteristics'!E:E,MATCH($C99,'Policy Characteristics'!$C:$C,0))),"",INDEX('Policy Characteristics'!E:E,MATCH($C99,'Policy Characteristics'!$C:$C,0)))</f>
        <v>trans fuel economy standards</v>
      </c>
      <c r="L99" s="380">
        <f>IF(ISBLANK(INDEX('Policy Characteristics'!F:F,MATCH($C99,'Policy Characteristics'!$C:$C,0))),"",INDEX('Policy Characteristics'!F:F,MATCH($C99,'Policy Characteristics'!$C:$C,0)))</f>
        <v>0</v>
      </c>
      <c r="M99" s="380">
        <f>IF(ISBLANK(INDEX('Policy Characteristics'!G:G,MATCH($C99,'Policy Characteristics'!$C:$C,0))),"",INDEX('Policy Characteristics'!G:G,MATCH($C99,'Policy Characteristics'!$C:$C,0)))</f>
        <v>1</v>
      </c>
      <c r="N99" s="380">
        <f>IF(ISBLANK(INDEX('Policy Characteristics'!H:H,MATCH($C99,'Policy Characteristics'!$C:$C,0))),"",INDEX('Policy Characteristics'!H:H,MATCH($C99,'Policy Characteristics'!$C:$C,0)))</f>
        <v>0.01</v>
      </c>
      <c r="O99" s="358" t="str">
        <f>IF(ISBLANK(INDEX('Policy Characteristics'!I:I,MATCH($C99,'Policy Characteristics'!$C:$C,0))),"",INDEX('Policy Characteristics'!I:I,MATCH($C99,'Policy Characteristics'!$C:$C,0)))</f>
        <v>% increase in miles/gal</v>
      </c>
      <c r="P99" s="358"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9" s="358" t="str">
        <f>IF(ISBLANK(INDEX('Policy Characteristics'!K:K,MATCH($C99,'Policy Characteristics'!$C:$C,0))),"",INDEX('Policy Characteristics'!K:K,MATCH($C99,'Policy Characteristics'!$C:$C,0)))</f>
        <v>transportation-sector-main.html#fuel-econ-std</v>
      </c>
      <c r="R99" s="358" t="str">
        <f>IF(ISBLANK(INDEX('Policy Characteristics'!L:L,MATCH($C99,'Policy Characteristics'!$C:$C,0))),"",INDEX('Policy Characteristics'!L:L,MATCH($C99,'Policy Characteristics'!$C:$C,0)))</f>
        <v>fuel-economy-standard.html</v>
      </c>
    </row>
    <row r="100" spans="1:18" x14ac:dyDescent="0.35">
      <c r="A100" s="358" t="str">
        <f>IF(ISBLANK(INDEX('Policy Characteristics'!A:A,MATCH($C100,'Policy Characteristics'!$C:$C,0))),"",INDEX('Policy Characteristics'!A:A,MATCH($C100,'Policy Characteristics'!$C:$C,0)))</f>
        <v>Transportation</v>
      </c>
      <c r="B100" s="358" t="str">
        <f>IF(ISBLANK(INDEX('Policy Characteristics'!B:B,MATCH($C100,'Policy Characteristics'!$C:$C,0))),"",INDEX('Policy Characteristics'!B:B,MATCH($C100,'Policy Characteristics'!$C:$C,0)))</f>
        <v>Fuel Economy Standard</v>
      </c>
      <c r="C100" s="362" t="str">
        <f t="shared" si="7"/>
        <v>Percentage Additional Improvement of Fuel Economy Std</v>
      </c>
      <c r="D100" s="53" t="s">
        <v>44</v>
      </c>
      <c r="E100" s="53" t="s">
        <v>117</v>
      </c>
      <c r="F100" s="53" t="s">
        <v>87</v>
      </c>
      <c r="G100" s="53" t="s">
        <v>151</v>
      </c>
      <c r="H100" s="54">
        <v>373</v>
      </c>
      <c r="I100" s="9" t="s">
        <v>46</v>
      </c>
      <c r="J100" s="360" t="str">
        <f>IF(ISBLANK(INDEX('Policy Characteristics'!D:D,MATCH($C100,'Policy Characteristics'!$C:$C,0))),"",INDEX('Policy Characteristics'!D:D,MATCH($C100,'Policy Characteristics'!$C:$C,0)))</f>
        <v>Vehicle Fuel Economy Standards</v>
      </c>
      <c r="K100" s="358" t="str">
        <f>IF(ISBLANK(INDEX('Policy Characteristics'!E:E,MATCH($C100,'Policy Characteristics'!$C:$C,0))),"",INDEX('Policy Characteristics'!E:E,MATCH($C100,'Policy Characteristics'!$C:$C,0)))</f>
        <v>trans fuel economy standards</v>
      </c>
      <c r="L100" s="380">
        <f>IF(ISBLANK(INDEX('Policy Characteristics'!F:F,MATCH($C100,'Policy Characteristics'!$C:$C,0))),"",INDEX('Policy Characteristics'!F:F,MATCH($C100,'Policy Characteristics'!$C:$C,0)))</f>
        <v>0</v>
      </c>
      <c r="M100" s="380">
        <f>IF(ISBLANK(INDEX('Policy Characteristics'!G:G,MATCH($C100,'Policy Characteristics'!$C:$C,0))),"",INDEX('Policy Characteristics'!G:G,MATCH($C100,'Policy Characteristics'!$C:$C,0)))</f>
        <v>1</v>
      </c>
      <c r="N100" s="380">
        <f>IF(ISBLANK(INDEX('Policy Characteristics'!H:H,MATCH($C100,'Policy Characteristics'!$C:$C,0))),"",INDEX('Policy Characteristics'!H:H,MATCH($C100,'Policy Characteristics'!$C:$C,0)))</f>
        <v>0.01</v>
      </c>
      <c r="O100" s="358" t="str">
        <f>IF(ISBLANK(INDEX('Policy Characteristics'!I:I,MATCH($C100,'Policy Characteristics'!$C:$C,0))),"",INDEX('Policy Characteristics'!I:I,MATCH($C100,'Policy Characteristics'!$C:$C,0)))</f>
        <v>% increase in miles/gal</v>
      </c>
      <c r="P100" s="358"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00" s="358" t="str">
        <f>IF(ISBLANK(INDEX('Policy Characteristics'!K:K,MATCH($C100,'Policy Characteristics'!$C:$C,0))),"",INDEX('Policy Characteristics'!K:K,MATCH($C100,'Policy Characteristics'!$C:$C,0)))</f>
        <v>transportation-sector-main.html#fuel-econ-std</v>
      </c>
      <c r="R100" s="358" t="str">
        <f>IF(ISBLANK(INDEX('Policy Characteristics'!L:L,MATCH($C100,'Policy Characteristics'!$C:$C,0))),"",INDEX('Policy Characteristics'!L:L,MATCH($C100,'Policy Characteristics'!$C:$C,0)))</f>
        <v>fuel-economy-standard.html</v>
      </c>
    </row>
    <row r="101" spans="1:18" s="2" customFormat="1" x14ac:dyDescent="0.35">
      <c r="A101" s="358" t="str">
        <f>IF(ISBLANK(INDEX('Policy Characteristics'!A:A,MATCH($C101,'Policy Characteristics'!$C:$C,0))),"",INDEX('Policy Characteristics'!A:A,MATCH($C101,'Policy Characteristics'!$C:$C,0)))</f>
        <v>Transportation</v>
      </c>
      <c r="B101" s="358" t="str">
        <f>IF(ISBLANK(INDEX('Policy Characteristics'!B:B,MATCH($C101,'Policy Characteristics'!$C:$C,0))),"",INDEX('Policy Characteristics'!B:B,MATCH($C101,'Policy Characteristics'!$C:$C,0)))</f>
        <v>Hydrogen Vehicle Sales Standard</v>
      </c>
      <c r="C101" s="361" t="s">
        <v>2569</v>
      </c>
      <c r="D101" s="53" t="s">
        <v>47</v>
      </c>
      <c r="E101" s="53" t="s">
        <v>39</v>
      </c>
      <c r="F101" s="53" t="s">
        <v>86</v>
      </c>
      <c r="G101" s="53" t="s">
        <v>39</v>
      </c>
      <c r="H101" s="56">
        <v>460</v>
      </c>
      <c r="I101" s="53" t="s">
        <v>45</v>
      </c>
      <c r="J101" s="360" t="str">
        <f>IF(ISBLANK(INDEX('Policy Characteristics'!D:D,MATCH($C101,'Policy Characteristics'!$C:$C,0))),"",INDEX('Policy Characteristics'!D:D,MATCH($C101,'Policy Characteristics'!$C:$C,0)))</f>
        <v>Hydrogen Veh Sales Standard</v>
      </c>
      <c r="K101" s="358" t="str">
        <f>IF(ISBLANK(INDEX('Policy Characteristics'!E:E,MATCH($C101,'Policy Characteristics'!$C:$C,0))),"",INDEX('Policy Characteristics'!E:E,MATCH($C101,'Policy Characteristics'!$C:$C,0)))</f>
        <v>trans hydrogen vehicle minimum</v>
      </c>
      <c r="L101" s="380">
        <f>IF(ISBLANK(INDEX('Policy Characteristics'!F:F,MATCH($C101,'Policy Characteristics'!$C:$C,0))),"",INDEX('Policy Characteristics'!F:F,MATCH($C101,'Policy Characteristics'!$C:$C,0)))</f>
        <v>0</v>
      </c>
      <c r="M101" s="380">
        <f>IF(ISBLANK(INDEX('Policy Characteristics'!G:G,MATCH($C101,'Policy Characteristics'!$C:$C,0))),"",INDEX('Policy Characteristics'!G:G,MATCH($C101,'Policy Characteristics'!$C:$C,0)))</f>
        <v>1</v>
      </c>
      <c r="N101" s="380">
        <f>IF(ISBLANK(INDEX('Policy Characteristics'!H:H,MATCH($C101,'Policy Characteristics'!$C:$C,0))),"",INDEX('Policy Characteristics'!H:H,MATCH($C101,'Policy Characteristics'!$C:$C,0)))</f>
        <v>0.01</v>
      </c>
      <c r="O101" s="358" t="str">
        <f>IF(ISBLANK(INDEX('Policy Characteristics'!I:I,MATCH($C101,'Policy Characteristics'!$C:$C,0))),"",INDEX('Policy Characteristics'!I:I,MATCH($C101,'Policy Characteristics'!$C:$C,0)))</f>
        <v>% of new vehicles sold</v>
      </c>
      <c r="P101" s="358"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58" t="str">
        <f>IF(ISBLANK(INDEX('Policy Characteristics'!K:K,MATCH($C101,'Policy Characteristics'!$C:$C,0))),"",INDEX('Policy Characteristics'!K:K,MATCH($C101,'Policy Characteristics'!$C:$C,0)))</f>
        <v/>
      </c>
      <c r="R101" s="358" t="str">
        <f>IF(ISBLANK(INDEX('Policy Characteristics'!L:L,MATCH($C101,'Policy Characteristics'!$C:$C,0))),"",INDEX('Policy Characteristics'!L:L,MATCH($C101,'Policy Characteristics'!$C:$C,0)))</f>
        <v>hydrogen-vehicle-mandate.html</v>
      </c>
    </row>
    <row r="102" spans="1:18" x14ac:dyDescent="0.35">
      <c r="A102" s="358" t="str">
        <f>IF(ISBLANK(INDEX('Policy Characteristics'!A:A,MATCH($C102,'Policy Characteristics'!$C:$C,0))),"",INDEX('Policy Characteristics'!A:A,MATCH($C102,'Policy Characteristics'!$C:$C,0)))</f>
        <v>Transportation</v>
      </c>
      <c r="B102" s="358" t="str">
        <f>IF(ISBLANK(INDEX('Policy Characteristics'!B:B,MATCH($C102,'Policy Characteristics'!$C:$C,0))),"",INDEX('Policy Characteristics'!B:B,MATCH($C102,'Policy Characteristics'!$C:$C,0)))</f>
        <v>Hydrogen Vehicle Sales Standard</v>
      </c>
      <c r="C102" s="362" t="str">
        <f t="shared" ref="C102:C112" si="8">C$101</f>
        <v>Minimum Required Hydrogen Vehicle Sales Percentage</v>
      </c>
      <c r="D102" s="53" t="s">
        <v>44</v>
      </c>
      <c r="E102" s="53" t="s">
        <v>39</v>
      </c>
      <c r="F102" s="53" t="s">
        <v>87</v>
      </c>
      <c r="G102" s="53" t="s">
        <v>39</v>
      </c>
      <c r="H102" s="54">
        <v>461</v>
      </c>
      <c r="I102" s="53" t="s">
        <v>45</v>
      </c>
      <c r="J102" s="360" t="str">
        <f>IF(ISBLANK(INDEX('Policy Characteristics'!D:D,MATCH($C102,'Policy Characteristics'!$C:$C,0))),"",INDEX('Policy Characteristics'!D:D,MATCH($C102,'Policy Characteristics'!$C:$C,0)))</f>
        <v>Hydrogen Veh Sales Standard</v>
      </c>
      <c r="K102" s="358" t="str">
        <f>IF(ISBLANK(INDEX('Policy Characteristics'!E:E,MATCH($C102,'Policy Characteristics'!$C:$C,0))),"",INDEX('Policy Characteristics'!E:E,MATCH($C102,'Policy Characteristics'!$C:$C,0)))</f>
        <v>trans hydrogen vehicle minimum</v>
      </c>
      <c r="L102" s="380">
        <f>IF(ISBLANK(INDEX('Policy Characteristics'!F:F,MATCH($C102,'Policy Characteristics'!$C:$C,0))),"",INDEX('Policy Characteristics'!F:F,MATCH($C102,'Policy Characteristics'!$C:$C,0)))</f>
        <v>0</v>
      </c>
      <c r="M102" s="380">
        <f>IF(ISBLANK(INDEX('Policy Characteristics'!G:G,MATCH($C102,'Policy Characteristics'!$C:$C,0))),"",INDEX('Policy Characteristics'!G:G,MATCH($C102,'Policy Characteristics'!$C:$C,0)))</f>
        <v>1</v>
      </c>
      <c r="N102" s="380">
        <f>IF(ISBLANK(INDEX('Policy Characteristics'!H:H,MATCH($C102,'Policy Characteristics'!$C:$C,0))),"",INDEX('Policy Characteristics'!H:H,MATCH($C102,'Policy Characteristics'!$C:$C,0)))</f>
        <v>0.01</v>
      </c>
      <c r="O102" s="358" t="str">
        <f>IF(ISBLANK(INDEX('Policy Characteristics'!I:I,MATCH($C102,'Policy Characteristics'!$C:$C,0))),"",INDEX('Policy Characteristics'!I:I,MATCH($C102,'Policy Characteristics'!$C:$C,0)))</f>
        <v>% of new vehicles sold</v>
      </c>
      <c r="P102" s="358"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58" t="str">
        <f>IF(ISBLANK(INDEX('Policy Characteristics'!K:K,MATCH($C102,'Policy Characteristics'!$C:$C,0))),"",INDEX('Policy Characteristics'!K:K,MATCH($C102,'Policy Characteristics'!$C:$C,0)))</f>
        <v/>
      </c>
      <c r="R102" s="358" t="str">
        <f>IF(ISBLANK(INDEX('Policy Characteristics'!L:L,MATCH($C102,'Policy Characteristics'!$C:$C,0))),"",INDEX('Policy Characteristics'!L:L,MATCH($C102,'Policy Characteristics'!$C:$C,0)))</f>
        <v>hydrogen-vehicle-mandate.html</v>
      </c>
    </row>
    <row r="103" spans="1:18" x14ac:dyDescent="0.35">
      <c r="A103" s="358" t="str">
        <f>IF(ISBLANK(INDEX('Policy Characteristics'!A:A,MATCH($C103,'Policy Characteristics'!$C:$C,0))),"",INDEX('Policy Characteristics'!A:A,MATCH($C103,'Policy Characteristics'!$C:$C,0)))</f>
        <v>Transportation</v>
      </c>
      <c r="B103" s="358" t="str">
        <f>IF(ISBLANK(INDEX('Policy Characteristics'!B:B,MATCH($C103,'Policy Characteristics'!$C:$C,0))),"",INDEX('Policy Characteristics'!B:B,MATCH($C103,'Policy Characteristics'!$C:$C,0)))</f>
        <v>Hydrogen Vehicle Sales Standard</v>
      </c>
      <c r="C103" s="362" t="str">
        <f t="shared" si="8"/>
        <v>Minimum Required Hydrogen Vehicle Sales Percentage</v>
      </c>
      <c r="D103" s="53" t="s">
        <v>47</v>
      </c>
      <c r="E103" s="53" t="s">
        <v>40</v>
      </c>
      <c r="F103" s="53" t="s">
        <v>86</v>
      </c>
      <c r="G103" s="53" t="s">
        <v>40</v>
      </c>
      <c r="H103" s="56">
        <v>462</v>
      </c>
      <c r="I103" s="53" t="s">
        <v>45</v>
      </c>
      <c r="J103" s="360" t="str">
        <f>IF(ISBLANK(INDEX('Policy Characteristics'!D:D,MATCH($C103,'Policy Characteristics'!$C:$C,0))),"",INDEX('Policy Characteristics'!D:D,MATCH($C103,'Policy Characteristics'!$C:$C,0)))</f>
        <v>Hydrogen Veh Sales Standard</v>
      </c>
      <c r="K103" s="358" t="str">
        <f>IF(ISBLANK(INDEX('Policy Characteristics'!E:E,MATCH($C103,'Policy Characteristics'!$C:$C,0))),"",INDEX('Policy Characteristics'!E:E,MATCH($C103,'Policy Characteristics'!$C:$C,0)))</f>
        <v>trans hydrogen vehicle minimum</v>
      </c>
      <c r="L103" s="380">
        <f>IF(ISBLANK(INDEX('Policy Characteristics'!F:F,MATCH($C103,'Policy Characteristics'!$C:$C,0))),"",INDEX('Policy Characteristics'!F:F,MATCH($C103,'Policy Characteristics'!$C:$C,0)))</f>
        <v>0</v>
      </c>
      <c r="M103" s="380">
        <f>IF(ISBLANK(INDEX('Policy Characteristics'!G:G,MATCH($C103,'Policy Characteristics'!$C:$C,0))),"",INDEX('Policy Characteristics'!G:G,MATCH($C103,'Policy Characteristics'!$C:$C,0)))</f>
        <v>1</v>
      </c>
      <c r="N103" s="380">
        <f>IF(ISBLANK(INDEX('Policy Characteristics'!H:H,MATCH($C103,'Policy Characteristics'!$C:$C,0))),"",INDEX('Policy Characteristics'!H:H,MATCH($C103,'Policy Characteristics'!$C:$C,0)))</f>
        <v>0.01</v>
      </c>
      <c r="O103" s="358" t="str">
        <f>IF(ISBLANK(INDEX('Policy Characteristics'!I:I,MATCH($C103,'Policy Characteristics'!$C:$C,0))),"",INDEX('Policy Characteristics'!I:I,MATCH($C103,'Policy Characteristics'!$C:$C,0)))</f>
        <v>% of new vehicles sold</v>
      </c>
      <c r="P103" s="358"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58" t="str">
        <f>IF(ISBLANK(INDEX('Policy Characteristics'!K:K,MATCH($C103,'Policy Characteristics'!$C:$C,0))),"",INDEX('Policy Characteristics'!K:K,MATCH($C103,'Policy Characteristics'!$C:$C,0)))</f>
        <v/>
      </c>
      <c r="R103" s="358" t="str">
        <f>IF(ISBLANK(INDEX('Policy Characteristics'!L:L,MATCH($C103,'Policy Characteristics'!$C:$C,0))),"",INDEX('Policy Characteristics'!L:L,MATCH($C103,'Policy Characteristics'!$C:$C,0)))</f>
        <v>hydrogen-vehicle-mandate.html</v>
      </c>
    </row>
    <row r="104" spans="1:18" x14ac:dyDescent="0.35">
      <c r="A104" s="358" t="str">
        <f>IF(ISBLANK(INDEX('Policy Characteristics'!A:A,MATCH($C104,'Policy Characteristics'!$C:$C,0))),"",INDEX('Policy Characteristics'!A:A,MATCH($C104,'Policy Characteristics'!$C:$C,0)))</f>
        <v>Transportation</v>
      </c>
      <c r="B104" s="358" t="str">
        <f>IF(ISBLANK(INDEX('Policy Characteristics'!B:B,MATCH($C104,'Policy Characteristics'!$C:$C,0))),"",INDEX('Policy Characteristics'!B:B,MATCH($C104,'Policy Characteristics'!$C:$C,0)))</f>
        <v>Hydrogen Vehicle Sales Standard</v>
      </c>
      <c r="C104" s="362" t="str">
        <f t="shared" si="8"/>
        <v>Minimum Required Hydrogen Vehicle Sales Percentage</v>
      </c>
      <c r="D104" s="53" t="s">
        <v>44</v>
      </c>
      <c r="E104" s="53" t="s">
        <v>40</v>
      </c>
      <c r="F104" s="53" t="s">
        <v>87</v>
      </c>
      <c r="G104" s="53" t="s">
        <v>40</v>
      </c>
      <c r="H104" s="54">
        <v>463</v>
      </c>
      <c r="I104" s="53" t="s">
        <v>45</v>
      </c>
      <c r="J104" s="360" t="str">
        <f>IF(ISBLANK(INDEX('Policy Characteristics'!D:D,MATCH($C104,'Policy Characteristics'!$C:$C,0))),"",INDEX('Policy Characteristics'!D:D,MATCH($C104,'Policy Characteristics'!$C:$C,0)))</f>
        <v>Hydrogen Veh Sales Standard</v>
      </c>
      <c r="K104" s="358" t="str">
        <f>IF(ISBLANK(INDEX('Policy Characteristics'!E:E,MATCH($C104,'Policy Characteristics'!$C:$C,0))),"",INDEX('Policy Characteristics'!E:E,MATCH($C104,'Policy Characteristics'!$C:$C,0)))</f>
        <v>trans hydrogen vehicle minimum</v>
      </c>
      <c r="L104" s="380">
        <f>IF(ISBLANK(INDEX('Policy Characteristics'!F:F,MATCH($C104,'Policy Characteristics'!$C:$C,0))),"",INDEX('Policy Characteristics'!F:F,MATCH($C104,'Policy Characteristics'!$C:$C,0)))</f>
        <v>0</v>
      </c>
      <c r="M104" s="380">
        <f>IF(ISBLANK(INDEX('Policy Characteristics'!G:G,MATCH($C104,'Policy Characteristics'!$C:$C,0))),"",INDEX('Policy Characteristics'!G:G,MATCH($C104,'Policy Characteristics'!$C:$C,0)))</f>
        <v>1</v>
      </c>
      <c r="N104" s="380">
        <f>IF(ISBLANK(INDEX('Policy Characteristics'!H:H,MATCH($C104,'Policy Characteristics'!$C:$C,0))),"",INDEX('Policy Characteristics'!H:H,MATCH($C104,'Policy Characteristics'!$C:$C,0)))</f>
        <v>0.01</v>
      </c>
      <c r="O104" s="358" t="str">
        <f>IF(ISBLANK(INDEX('Policy Characteristics'!I:I,MATCH($C104,'Policy Characteristics'!$C:$C,0))),"",INDEX('Policy Characteristics'!I:I,MATCH($C104,'Policy Characteristics'!$C:$C,0)))</f>
        <v>% of new vehicles sold</v>
      </c>
      <c r="P104" s="358"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58" t="str">
        <f>IF(ISBLANK(INDEX('Policy Characteristics'!K:K,MATCH($C104,'Policy Characteristics'!$C:$C,0))),"",INDEX('Policy Characteristics'!K:K,MATCH($C104,'Policy Characteristics'!$C:$C,0)))</f>
        <v/>
      </c>
      <c r="R104" s="358" t="str">
        <f>IF(ISBLANK(INDEX('Policy Characteristics'!L:L,MATCH($C104,'Policy Characteristics'!$C:$C,0))),"",INDEX('Policy Characteristics'!L:L,MATCH($C104,'Policy Characteristics'!$C:$C,0)))</f>
        <v>hydrogen-vehicle-mandate.html</v>
      </c>
    </row>
    <row r="105" spans="1:18" x14ac:dyDescent="0.35">
      <c r="A105" s="358" t="str">
        <f>IF(ISBLANK(INDEX('Policy Characteristics'!A:A,MATCH($C105,'Policy Characteristics'!$C:$C,0))),"",INDEX('Policy Characteristics'!A:A,MATCH($C105,'Policy Characteristics'!$C:$C,0)))</f>
        <v>Transportation</v>
      </c>
      <c r="B105" s="358" t="str">
        <f>IF(ISBLANK(INDEX('Policy Characteristics'!B:B,MATCH($C105,'Policy Characteristics'!$C:$C,0))),"",INDEX('Policy Characteristics'!B:B,MATCH($C105,'Policy Characteristics'!$C:$C,0)))</f>
        <v>Hydrogen Vehicle Sales Standard</v>
      </c>
      <c r="C105" s="362" t="str">
        <f t="shared" si="8"/>
        <v>Minimum Required Hydrogen Vehicle Sales Percentage</v>
      </c>
      <c r="D105" s="53" t="s">
        <v>47</v>
      </c>
      <c r="E105" s="53" t="s">
        <v>41</v>
      </c>
      <c r="F105" s="53" t="s">
        <v>86</v>
      </c>
      <c r="G105" s="53" t="s">
        <v>88</v>
      </c>
      <c r="H105" s="54">
        <v>502</v>
      </c>
      <c r="I105" s="53" t="s">
        <v>45</v>
      </c>
      <c r="J105" s="360" t="str">
        <f>IF(ISBLANK(INDEX('Policy Characteristics'!D:D,MATCH($C105,'Policy Characteristics'!$C:$C,0))),"",INDEX('Policy Characteristics'!D:D,MATCH($C105,'Policy Characteristics'!$C:$C,0)))</f>
        <v>Hydrogen Veh Sales Standard</v>
      </c>
      <c r="K105" s="358" t="str">
        <f>IF(ISBLANK(INDEX('Policy Characteristics'!E:E,MATCH($C105,'Policy Characteristics'!$C:$C,0))),"",INDEX('Policy Characteristics'!E:E,MATCH($C105,'Policy Characteristics'!$C:$C,0)))</f>
        <v>trans hydrogen vehicle minimum</v>
      </c>
      <c r="L105" s="380">
        <f>IF(ISBLANK(INDEX('Policy Characteristics'!F:F,MATCH($C105,'Policy Characteristics'!$C:$C,0))),"",INDEX('Policy Characteristics'!F:F,MATCH($C105,'Policy Characteristics'!$C:$C,0)))</f>
        <v>0</v>
      </c>
      <c r="M105" s="380">
        <f>IF(ISBLANK(INDEX('Policy Characteristics'!G:G,MATCH($C105,'Policy Characteristics'!$C:$C,0))),"",INDEX('Policy Characteristics'!G:G,MATCH($C105,'Policy Characteristics'!$C:$C,0)))</f>
        <v>1</v>
      </c>
      <c r="N105" s="380">
        <f>IF(ISBLANK(INDEX('Policy Characteristics'!H:H,MATCH($C105,'Policy Characteristics'!$C:$C,0))),"",INDEX('Policy Characteristics'!H:H,MATCH($C105,'Policy Characteristics'!$C:$C,0)))</f>
        <v>0.01</v>
      </c>
      <c r="O105" s="358" t="str">
        <f>IF(ISBLANK(INDEX('Policy Characteristics'!I:I,MATCH($C105,'Policy Characteristics'!$C:$C,0))),"",INDEX('Policy Characteristics'!I:I,MATCH($C105,'Policy Characteristics'!$C:$C,0)))</f>
        <v>% of new vehicles sold</v>
      </c>
      <c r="P105" s="358"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58" t="str">
        <f>IF(ISBLANK(INDEX('Policy Characteristics'!K:K,MATCH($C105,'Policy Characteristics'!$C:$C,0))),"",INDEX('Policy Characteristics'!K:K,MATCH($C105,'Policy Characteristics'!$C:$C,0)))</f>
        <v/>
      </c>
      <c r="R105" s="358" t="str">
        <f>IF(ISBLANK(INDEX('Policy Characteristics'!L:L,MATCH($C105,'Policy Characteristics'!$C:$C,0))),"",INDEX('Policy Characteristics'!L:L,MATCH($C105,'Policy Characteristics'!$C:$C,0)))</f>
        <v>hydrogen-vehicle-mandate.html</v>
      </c>
    </row>
    <row r="106" spans="1:18" x14ac:dyDescent="0.35">
      <c r="A106" s="358" t="str">
        <f>IF(ISBLANK(INDEX('Policy Characteristics'!A:A,MATCH($C106,'Policy Characteristics'!$C:$C,0))),"",INDEX('Policy Characteristics'!A:A,MATCH($C106,'Policy Characteristics'!$C:$C,0)))</f>
        <v>Transportation</v>
      </c>
      <c r="B106" s="358" t="str">
        <f>IF(ISBLANK(INDEX('Policy Characteristics'!B:B,MATCH($C106,'Policy Characteristics'!$C:$C,0))),"",INDEX('Policy Characteristics'!B:B,MATCH($C106,'Policy Characteristics'!$C:$C,0)))</f>
        <v>Hydrogen Vehicle Sales Standard</v>
      </c>
      <c r="C106" s="362" t="str">
        <f t="shared" si="8"/>
        <v>Minimum Required Hydrogen Vehicle Sales Percentage</v>
      </c>
      <c r="D106" s="53" t="s">
        <v>44</v>
      </c>
      <c r="E106" s="53" t="s">
        <v>41</v>
      </c>
      <c r="F106" s="53" t="s">
        <v>87</v>
      </c>
      <c r="G106" s="53" t="s">
        <v>88</v>
      </c>
      <c r="H106" s="54">
        <v>503</v>
      </c>
      <c r="I106" s="53" t="s">
        <v>45</v>
      </c>
      <c r="J106" s="360" t="str">
        <f>IF(ISBLANK(INDEX('Policy Characteristics'!D:D,MATCH($C106,'Policy Characteristics'!$C:$C,0))),"",INDEX('Policy Characteristics'!D:D,MATCH($C106,'Policy Characteristics'!$C:$C,0)))</f>
        <v>Hydrogen Veh Sales Standard</v>
      </c>
      <c r="K106" s="358" t="str">
        <f>IF(ISBLANK(INDEX('Policy Characteristics'!E:E,MATCH($C106,'Policy Characteristics'!$C:$C,0))),"",INDEX('Policy Characteristics'!E:E,MATCH($C106,'Policy Characteristics'!$C:$C,0)))</f>
        <v>trans hydrogen vehicle minimum</v>
      </c>
      <c r="L106" s="380">
        <f>IF(ISBLANK(INDEX('Policy Characteristics'!F:F,MATCH($C106,'Policy Characteristics'!$C:$C,0))),"",INDEX('Policy Characteristics'!F:F,MATCH($C106,'Policy Characteristics'!$C:$C,0)))</f>
        <v>0</v>
      </c>
      <c r="M106" s="380">
        <f>IF(ISBLANK(INDEX('Policy Characteristics'!G:G,MATCH($C106,'Policy Characteristics'!$C:$C,0))),"",INDEX('Policy Characteristics'!G:G,MATCH($C106,'Policy Characteristics'!$C:$C,0)))</f>
        <v>1</v>
      </c>
      <c r="N106" s="380">
        <f>IF(ISBLANK(INDEX('Policy Characteristics'!H:H,MATCH($C106,'Policy Characteristics'!$C:$C,0))),"",INDEX('Policy Characteristics'!H:H,MATCH($C106,'Policy Characteristics'!$C:$C,0)))</f>
        <v>0.01</v>
      </c>
      <c r="O106" s="358" t="str">
        <f>IF(ISBLANK(INDEX('Policy Characteristics'!I:I,MATCH($C106,'Policy Characteristics'!$C:$C,0))),"",INDEX('Policy Characteristics'!I:I,MATCH($C106,'Policy Characteristics'!$C:$C,0)))</f>
        <v>% of new vehicles sold</v>
      </c>
      <c r="P106" s="358"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58" t="str">
        <f>IF(ISBLANK(INDEX('Policy Characteristics'!K:K,MATCH($C106,'Policy Characteristics'!$C:$C,0))),"",INDEX('Policy Characteristics'!K:K,MATCH($C106,'Policy Characteristics'!$C:$C,0)))</f>
        <v/>
      </c>
      <c r="R106" s="358" t="str">
        <f>IF(ISBLANK(INDEX('Policy Characteristics'!L:L,MATCH($C106,'Policy Characteristics'!$C:$C,0))),"",INDEX('Policy Characteristics'!L:L,MATCH($C106,'Policy Characteristics'!$C:$C,0)))</f>
        <v>hydrogen-vehicle-mandate.html</v>
      </c>
    </row>
    <row r="107" spans="1:18" x14ac:dyDescent="0.35">
      <c r="A107" s="358" t="str">
        <f>IF(ISBLANK(INDEX('Policy Characteristics'!A:A,MATCH($C107,'Policy Characteristics'!$C:$C,0))),"",INDEX('Policy Characteristics'!A:A,MATCH($C107,'Policy Characteristics'!$C:$C,0)))</f>
        <v>Transportation</v>
      </c>
      <c r="B107" s="358" t="str">
        <f>IF(ISBLANK(INDEX('Policy Characteristics'!B:B,MATCH($C107,'Policy Characteristics'!$C:$C,0))),"",INDEX('Policy Characteristics'!B:B,MATCH($C107,'Policy Characteristics'!$C:$C,0)))</f>
        <v>Hydrogen Vehicle Sales Standard</v>
      </c>
      <c r="C107" s="362" t="str">
        <f t="shared" si="8"/>
        <v>Minimum Required Hydrogen Vehicle Sales Percentage</v>
      </c>
      <c r="D107" s="53" t="s">
        <v>47</v>
      </c>
      <c r="E107" s="53" t="s">
        <v>42</v>
      </c>
      <c r="F107" s="53" t="s">
        <v>86</v>
      </c>
      <c r="G107" s="53" t="s">
        <v>89</v>
      </c>
      <c r="H107" s="54">
        <v>504</v>
      </c>
      <c r="I107" s="53" t="s">
        <v>45</v>
      </c>
      <c r="J107" s="360" t="str">
        <f>IF(ISBLANK(INDEX('Policy Characteristics'!D:D,MATCH($C107,'Policy Characteristics'!$C:$C,0))),"",INDEX('Policy Characteristics'!D:D,MATCH($C107,'Policy Characteristics'!$C:$C,0)))</f>
        <v>Hydrogen Veh Sales Standard</v>
      </c>
      <c r="K107" s="358" t="str">
        <f>IF(ISBLANK(INDEX('Policy Characteristics'!E:E,MATCH($C107,'Policy Characteristics'!$C:$C,0))),"",INDEX('Policy Characteristics'!E:E,MATCH($C107,'Policy Characteristics'!$C:$C,0)))</f>
        <v>trans hydrogen vehicle minimum</v>
      </c>
      <c r="L107" s="380">
        <f>IF(ISBLANK(INDEX('Policy Characteristics'!F:F,MATCH($C107,'Policy Characteristics'!$C:$C,0))),"",INDEX('Policy Characteristics'!F:F,MATCH($C107,'Policy Characteristics'!$C:$C,0)))</f>
        <v>0</v>
      </c>
      <c r="M107" s="380">
        <f>IF(ISBLANK(INDEX('Policy Characteristics'!G:G,MATCH($C107,'Policy Characteristics'!$C:$C,0))),"",INDEX('Policy Characteristics'!G:G,MATCH($C107,'Policy Characteristics'!$C:$C,0)))</f>
        <v>1</v>
      </c>
      <c r="N107" s="380">
        <f>IF(ISBLANK(INDEX('Policy Characteristics'!H:H,MATCH($C107,'Policy Characteristics'!$C:$C,0))),"",INDEX('Policy Characteristics'!H:H,MATCH($C107,'Policy Characteristics'!$C:$C,0)))</f>
        <v>0.01</v>
      </c>
      <c r="O107" s="358" t="str">
        <f>IF(ISBLANK(INDEX('Policy Characteristics'!I:I,MATCH($C107,'Policy Characteristics'!$C:$C,0))),"",INDEX('Policy Characteristics'!I:I,MATCH($C107,'Policy Characteristics'!$C:$C,0)))</f>
        <v>% of new vehicles sold</v>
      </c>
      <c r="P107" s="358"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58" t="str">
        <f>IF(ISBLANK(INDEX('Policy Characteristics'!K:K,MATCH($C107,'Policy Characteristics'!$C:$C,0))),"",INDEX('Policy Characteristics'!K:K,MATCH($C107,'Policy Characteristics'!$C:$C,0)))</f>
        <v/>
      </c>
      <c r="R107" s="358" t="str">
        <f>IF(ISBLANK(INDEX('Policy Characteristics'!L:L,MATCH($C107,'Policy Characteristics'!$C:$C,0))),"",INDEX('Policy Characteristics'!L:L,MATCH($C107,'Policy Characteristics'!$C:$C,0)))</f>
        <v>hydrogen-vehicle-mandate.html</v>
      </c>
    </row>
    <row r="108" spans="1:18" x14ac:dyDescent="0.35">
      <c r="A108" s="358" t="str">
        <f>IF(ISBLANK(INDEX('Policy Characteristics'!A:A,MATCH($C108,'Policy Characteristics'!$C:$C,0))),"",INDEX('Policy Characteristics'!A:A,MATCH($C108,'Policy Characteristics'!$C:$C,0)))</f>
        <v>Transportation</v>
      </c>
      <c r="B108" s="358" t="str">
        <f>IF(ISBLANK(INDEX('Policy Characteristics'!B:B,MATCH($C108,'Policy Characteristics'!$C:$C,0))),"",INDEX('Policy Characteristics'!B:B,MATCH($C108,'Policy Characteristics'!$C:$C,0)))</f>
        <v>Hydrogen Vehicle Sales Standard</v>
      </c>
      <c r="C108" s="362" t="str">
        <f t="shared" si="8"/>
        <v>Minimum Required Hydrogen Vehicle Sales Percentage</v>
      </c>
      <c r="D108" s="53" t="s">
        <v>44</v>
      </c>
      <c r="E108" s="53" t="s">
        <v>42</v>
      </c>
      <c r="F108" s="53" t="s">
        <v>87</v>
      </c>
      <c r="G108" s="53" t="s">
        <v>89</v>
      </c>
      <c r="H108" s="54">
        <v>505</v>
      </c>
      <c r="I108" s="53" t="s">
        <v>45</v>
      </c>
      <c r="J108" s="360" t="str">
        <f>IF(ISBLANK(INDEX('Policy Characteristics'!D:D,MATCH($C108,'Policy Characteristics'!$C:$C,0))),"",INDEX('Policy Characteristics'!D:D,MATCH($C108,'Policy Characteristics'!$C:$C,0)))</f>
        <v>Hydrogen Veh Sales Standard</v>
      </c>
      <c r="K108" s="358" t="str">
        <f>IF(ISBLANK(INDEX('Policy Characteristics'!E:E,MATCH($C108,'Policy Characteristics'!$C:$C,0))),"",INDEX('Policy Characteristics'!E:E,MATCH($C108,'Policy Characteristics'!$C:$C,0)))</f>
        <v>trans hydrogen vehicle minimum</v>
      </c>
      <c r="L108" s="380">
        <f>IF(ISBLANK(INDEX('Policy Characteristics'!F:F,MATCH($C108,'Policy Characteristics'!$C:$C,0))),"",INDEX('Policy Characteristics'!F:F,MATCH($C108,'Policy Characteristics'!$C:$C,0)))</f>
        <v>0</v>
      </c>
      <c r="M108" s="380">
        <f>IF(ISBLANK(INDEX('Policy Characteristics'!G:G,MATCH($C108,'Policy Characteristics'!$C:$C,0))),"",INDEX('Policy Characteristics'!G:G,MATCH($C108,'Policy Characteristics'!$C:$C,0)))</f>
        <v>1</v>
      </c>
      <c r="N108" s="380">
        <f>IF(ISBLANK(INDEX('Policy Characteristics'!H:H,MATCH($C108,'Policy Characteristics'!$C:$C,0))),"",INDEX('Policy Characteristics'!H:H,MATCH($C108,'Policy Characteristics'!$C:$C,0)))</f>
        <v>0.01</v>
      </c>
      <c r="O108" s="358" t="str">
        <f>IF(ISBLANK(INDEX('Policy Characteristics'!I:I,MATCH($C108,'Policy Characteristics'!$C:$C,0))),"",INDEX('Policy Characteristics'!I:I,MATCH($C108,'Policy Characteristics'!$C:$C,0)))</f>
        <v>% of new vehicles sold</v>
      </c>
      <c r="P108" s="358"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58" t="str">
        <f>IF(ISBLANK(INDEX('Policy Characteristics'!K:K,MATCH($C108,'Policy Characteristics'!$C:$C,0))),"",INDEX('Policy Characteristics'!K:K,MATCH($C108,'Policy Characteristics'!$C:$C,0)))</f>
        <v/>
      </c>
      <c r="R108" s="358" t="str">
        <f>IF(ISBLANK(INDEX('Policy Characteristics'!L:L,MATCH($C108,'Policy Characteristics'!$C:$C,0))),"",INDEX('Policy Characteristics'!L:L,MATCH($C108,'Policy Characteristics'!$C:$C,0)))</f>
        <v>hydrogen-vehicle-mandate.html</v>
      </c>
    </row>
    <row r="109" spans="1:18" x14ac:dyDescent="0.35">
      <c r="A109" s="358" t="str">
        <f>IF(ISBLANK(INDEX('Policy Characteristics'!A:A,MATCH($C109,'Policy Characteristics'!$C:$C,0))),"",INDEX('Policy Characteristics'!A:A,MATCH($C109,'Policy Characteristics'!$C:$C,0)))</f>
        <v>Transportation</v>
      </c>
      <c r="B109" s="358" t="str">
        <f>IF(ISBLANK(INDEX('Policy Characteristics'!B:B,MATCH($C109,'Policy Characteristics'!$C:$C,0))),"",INDEX('Policy Characteristics'!B:B,MATCH($C109,'Policy Characteristics'!$C:$C,0)))</f>
        <v>Hydrogen Vehicle Sales Standard</v>
      </c>
      <c r="C109" s="362" t="str">
        <f t="shared" si="8"/>
        <v>Minimum Required Hydrogen Vehicle Sales Percentage</v>
      </c>
      <c r="D109" s="53" t="s">
        <v>47</v>
      </c>
      <c r="E109" s="53" t="s">
        <v>43</v>
      </c>
      <c r="F109" s="53" t="s">
        <v>86</v>
      </c>
      <c r="G109" s="53" t="s">
        <v>90</v>
      </c>
      <c r="H109" s="54">
        <v>506</v>
      </c>
      <c r="I109" s="53" t="s">
        <v>45</v>
      </c>
      <c r="J109" s="360" t="str">
        <f>IF(ISBLANK(INDEX('Policy Characteristics'!D:D,MATCH($C109,'Policy Characteristics'!$C:$C,0))),"",INDEX('Policy Characteristics'!D:D,MATCH($C109,'Policy Characteristics'!$C:$C,0)))</f>
        <v>Hydrogen Veh Sales Standard</v>
      </c>
      <c r="K109" s="358" t="str">
        <f>IF(ISBLANK(INDEX('Policy Characteristics'!E:E,MATCH($C109,'Policy Characteristics'!$C:$C,0))),"",INDEX('Policy Characteristics'!E:E,MATCH($C109,'Policy Characteristics'!$C:$C,0)))</f>
        <v>trans hydrogen vehicle minimum</v>
      </c>
      <c r="L109" s="380">
        <f>IF(ISBLANK(INDEX('Policy Characteristics'!F:F,MATCH($C109,'Policy Characteristics'!$C:$C,0))),"",INDEX('Policy Characteristics'!F:F,MATCH($C109,'Policy Characteristics'!$C:$C,0)))</f>
        <v>0</v>
      </c>
      <c r="M109" s="380">
        <f>IF(ISBLANK(INDEX('Policy Characteristics'!G:G,MATCH($C109,'Policy Characteristics'!$C:$C,0))),"",INDEX('Policy Characteristics'!G:G,MATCH($C109,'Policy Characteristics'!$C:$C,0)))</f>
        <v>1</v>
      </c>
      <c r="N109" s="380">
        <f>IF(ISBLANK(INDEX('Policy Characteristics'!H:H,MATCH($C109,'Policy Characteristics'!$C:$C,0))),"",INDEX('Policy Characteristics'!H:H,MATCH($C109,'Policy Characteristics'!$C:$C,0)))</f>
        <v>0.01</v>
      </c>
      <c r="O109" s="358" t="str">
        <f>IF(ISBLANK(INDEX('Policy Characteristics'!I:I,MATCH($C109,'Policy Characteristics'!$C:$C,0))),"",INDEX('Policy Characteristics'!I:I,MATCH($C109,'Policy Characteristics'!$C:$C,0)))</f>
        <v>% of new vehicles sold</v>
      </c>
      <c r="P109" s="358"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58" t="str">
        <f>IF(ISBLANK(INDEX('Policy Characteristics'!K:K,MATCH($C109,'Policy Characteristics'!$C:$C,0))),"",INDEX('Policy Characteristics'!K:K,MATCH($C109,'Policy Characteristics'!$C:$C,0)))</f>
        <v/>
      </c>
      <c r="R109" s="358" t="str">
        <f>IF(ISBLANK(INDEX('Policy Characteristics'!L:L,MATCH($C109,'Policy Characteristics'!$C:$C,0))),"",INDEX('Policy Characteristics'!L:L,MATCH($C109,'Policy Characteristics'!$C:$C,0)))</f>
        <v>hydrogen-vehicle-mandate.html</v>
      </c>
    </row>
    <row r="110" spans="1:18" x14ac:dyDescent="0.35">
      <c r="A110" s="358" t="str">
        <f>IF(ISBLANK(INDEX('Policy Characteristics'!A:A,MATCH($C110,'Policy Characteristics'!$C:$C,0))),"",INDEX('Policy Characteristics'!A:A,MATCH($C110,'Policy Characteristics'!$C:$C,0)))</f>
        <v>Transportation</v>
      </c>
      <c r="B110" s="358" t="str">
        <f>IF(ISBLANK(INDEX('Policy Characteristics'!B:B,MATCH($C110,'Policy Characteristics'!$C:$C,0))),"",INDEX('Policy Characteristics'!B:B,MATCH($C110,'Policy Characteristics'!$C:$C,0)))</f>
        <v>Hydrogen Vehicle Sales Standard</v>
      </c>
      <c r="C110" s="362" t="str">
        <f t="shared" si="8"/>
        <v>Minimum Required Hydrogen Vehicle Sales Percentage</v>
      </c>
      <c r="D110" s="53" t="s">
        <v>44</v>
      </c>
      <c r="E110" s="53" t="s">
        <v>43</v>
      </c>
      <c r="F110" s="53" t="s">
        <v>87</v>
      </c>
      <c r="G110" s="53" t="s">
        <v>90</v>
      </c>
      <c r="H110" s="54">
        <v>507</v>
      </c>
      <c r="I110" s="53" t="s">
        <v>45</v>
      </c>
      <c r="J110" s="360" t="str">
        <f>IF(ISBLANK(INDEX('Policy Characteristics'!D:D,MATCH($C110,'Policy Characteristics'!$C:$C,0))),"",INDEX('Policy Characteristics'!D:D,MATCH($C110,'Policy Characteristics'!$C:$C,0)))</f>
        <v>Hydrogen Veh Sales Standard</v>
      </c>
      <c r="K110" s="358" t="str">
        <f>IF(ISBLANK(INDEX('Policy Characteristics'!E:E,MATCH($C110,'Policy Characteristics'!$C:$C,0))),"",INDEX('Policy Characteristics'!E:E,MATCH($C110,'Policy Characteristics'!$C:$C,0)))</f>
        <v>trans hydrogen vehicle minimum</v>
      </c>
      <c r="L110" s="380">
        <f>IF(ISBLANK(INDEX('Policy Characteristics'!F:F,MATCH($C110,'Policy Characteristics'!$C:$C,0))),"",INDEX('Policy Characteristics'!F:F,MATCH($C110,'Policy Characteristics'!$C:$C,0)))</f>
        <v>0</v>
      </c>
      <c r="M110" s="380">
        <f>IF(ISBLANK(INDEX('Policy Characteristics'!G:G,MATCH($C110,'Policy Characteristics'!$C:$C,0))),"",INDEX('Policy Characteristics'!G:G,MATCH($C110,'Policy Characteristics'!$C:$C,0)))</f>
        <v>1</v>
      </c>
      <c r="N110" s="380">
        <f>IF(ISBLANK(INDEX('Policy Characteristics'!H:H,MATCH($C110,'Policy Characteristics'!$C:$C,0))),"",INDEX('Policy Characteristics'!H:H,MATCH($C110,'Policy Characteristics'!$C:$C,0)))</f>
        <v>0.01</v>
      </c>
      <c r="O110" s="358" t="str">
        <f>IF(ISBLANK(INDEX('Policy Characteristics'!I:I,MATCH($C110,'Policy Characteristics'!$C:$C,0))),"",INDEX('Policy Characteristics'!I:I,MATCH($C110,'Policy Characteristics'!$C:$C,0)))</f>
        <v>% of new vehicles sold</v>
      </c>
      <c r="P110" s="358"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58" t="str">
        <f>IF(ISBLANK(INDEX('Policy Characteristics'!K:K,MATCH($C110,'Policy Characteristics'!$C:$C,0))),"",INDEX('Policy Characteristics'!K:K,MATCH($C110,'Policy Characteristics'!$C:$C,0)))</f>
        <v/>
      </c>
      <c r="R110" s="358" t="str">
        <f>IF(ISBLANK(INDEX('Policy Characteristics'!L:L,MATCH($C110,'Policy Characteristics'!$C:$C,0))),"",INDEX('Policy Characteristics'!L:L,MATCH($C110,'Policy Characteristics'!$C:$C,0)))</f>
        <v>hydrogen-vehicle-mandate.html</v>
      </c>
    </row>
    <row r="111" spans="1:18" x14ac:dyDescent="0.35">
      <c r="A111" s="358" t="str">
        <f>IF(ISBLANK(INDEX('Policy Characteristics'!A:A,MATCH($C111,'Policy Characteristics'!$C:$C,0))),"",INDEX('Policy Characteristics'!A:A,MATCH($C111,'Policy Characteristics'!$C:$C,0)))</f>
        <v>Transportation</v>
      </c>
      <c r="B111" s="358" t="str">
        <f>IF(ISBLANK(INDEX('Policy Characteristics'!B:B,MATCH($C111,'Policy Characteristics'!$C:$C,0))),"",INDEX('Policy Characteristics'!B:B,MATCH($C111,'Policy Characteristics'!$C:$C,0)))</f>
        <v>Hydrogen Vehicle Sales Standard</v>
      </c>
      <c r="C111" s="362" t="str">
        <f t="shared" si="8"/>
        <v>Minimum Required Hydrogen Vehicle Sales Percentage</v>
      </c>
      <c r="D111" s="53" t="s">
        <v>47</v>
      </c>
      <c r="E111" s="53" t="s">
        <v>117</v>
      </c>
      <c r="F111" s="53" t="s">
        <v>86</v>
      </c>
      <c r="G111" s="53" t="s">
        <v>151</v>
      </c>
      <c r="H111" s="54">
        <v>603</v>
      </c>
      <c r="I111" s="9" t="s">
        <v>46</v>
      </c>
      <c r="J111" s="360" t="str">
        <f>IF(ISBLANK(INDEX('Policy Characteristics'!D:D,MATCH($C111,'Policy Characteristics'!$C:$C,0))),"",INDEX('Policy Characteristics'!D:D,MATCH($C111,'Policy Characteristics'!$C:$C,0)))</f>
        <v>Hydrogen Veh Sales Standard</v>
      </c>
      <c r="K111" s="358" t="str">
        <f>IF(ISBLANK(INDEX('Policy Characteristics'!E:E,MATCH($C111,'Policy Characteristics'!$C:$C,0))),"",INDEX('Policy Characteristics'!E:E,MATCH($C111,'Policy Characteristics'!$C:$C,0)))</f>
        <v>trans hydrogen vehicle minimum</v>
      </c>
      <c r="L111" s="380">
        <f>IF(ISBLANK(INDEX('Policy Characteristics'!F:F,MATCH($C111,'Policy Characteristics'!$C:$C,0))),"",INDEX('Policy Characteristics'!F:F,MATCH($C111,'Policy Characteristics'!$C:$C,0)))</f>
        <v>0</v>
      </c>
      <c r="M111" s="380">
        <f>IF(ISBLANK(INDEX('Policy Characteristics'!G:G,MATCH($C111,'Policy Characteristics'!$C:$C,0))),"",INDEX('Policy Characteristics'!G:G,MATCH($C111,'Policy Characteristics'!$C:$C,0)))</f>
        <v>1</v>
      </c>
      <c r="N111" s="380">
        <f>IF(ISBLANK(INDEX('Policy Characteristics'!H:H,MATCH($C111,'Policy Characteristics'!$C:$C,0))),"",INDEX('Policy Characteristics'!H:H,MATCH($C111,'Policy Characteristics'!$C:$C,0)))</f>
        <v>0.01</v>
      </c>
      <c r="O111" s="358" t="str">
        <f>IF(ISBLANK(INDEX('Policy Characteristics'!I:I,MATCH($C111,'Policy Characteristics'!$C:$C,0))),"",INDEX('Policy Characteristics'!I:I,MATCH($C111,'Policy Characteristics'!$C:$C,0)))</f>
        <v>% of new vehicles sold</v>
      </c>
      <c r="P111" s="358"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58" t="str">
        <f>IF(ISBLANK(INDEX('Policy Characteristics'!K:K,MATCH($C111,'Policy Characteristics'!$C:$C,0))),"",INDEX('Policy Characteristics'!K:K,MATCH($C111,'Policy Characteristics'!$C:$C,0)))</f>
        <v/>
      </c>
      <c r="R111" s="358" t="str">
        <f>IF(ISBLANK(INDEX('Policy Characteristics'!L:L,MATCH($C111,'Policy Characteristics'!$C:$C,0))),"",INDEX('Policy Characteristics'!L:L,MATCH($C111,'Policy Characteristics'!$C:$C,0)))</f>
        <v>hydrogen-vehicle-mandate.html</v>
      </c>
    </row>
    <row r="112" spans="1:18" x14ac:dyDescent="0.35">
      <c r="A112" s="358" t="str">
        <f>IF(ISBLANK(INDEX('Policy Characteristics'!A:A,MATCH($C112,'Policy Characteristics'!$C:$C,0))),"",INDEX('Policy Characteristics'!A:A,MATCH($C112,'Policy Characteristics'!$C:$C,0)))</f>
        <v>Transportation</v>
      </c>
      <c r="B112" s="358" t="str">
        <f>IF(ISBLANK(INDEX('Policy Characteristics'!B:B,MATCH($C112,'Policy Characteristics'!$C:$C,0))),"",INDEX('Policy Characteristics'!B:B,MATCH($C112,'Policy Characteristics'!$C:$C,0)))</f>
        <v>Hydrogen Vehicle Sales Standard</v>
      </c>
      <c r="C112" s="362" t="str">
        <f t="shared" si="8"/>
        <v>Minimum Required Hydrogen Vehicle Sales Percentage</v>
      </c>
      <c r="D112" s="53" t="s">
        <v>44</v>
      </c>
      <c r="E112" s="53" t="s">
        <v>117</v>
      </c>
      <c r="F112" s="53" t="s">
        <v>87</v>
      </c>
      <c r="G112" s="53" t="s">
        <v>151</v>
      </c>
      <c r="H112" s="54">
        <v>604</v>
      </c>
      <c r="I112" s="9" t="s">
        <v>46</v>
      </c>
      <c r="J112" s="360" t="str">
        <f>IF(ISBLANK(INDEX('Policy Characteristics'!D:D,MATCH($C112,'Policy Characteristics'!$C:$C,0))),"",INDEX('Policy Characteristics'!D:D,MATCH($C112,'Policy Characteristics'!$C:$C,0)))</f>
        <v>Hydrogen Veh Sales Standard</v>
      </c>
      <c r="K112" s="358" t="str">
        <f>IF(ISBLANK(INDEX('Policy Characteristics'!E:E,MATCH($C112,'Policy Characteristics'!$C:$C,0))),"",INDEX('Policy Characteristics'!E:E,MATCH($C112,'Policy Characteristics'!$C:$C,0)))</f>
        <v>trans hydrogen vehicle minimum</v>
      </c>
      <c r="L112" s="380">
        <f>IF(ISBLANK(INDEX('Policy Characteristics'!F:F,MATCH($C112,'Policy Characteristics'!$C:$C,0))),"",INDEX('Policy Characteristics'!F:F,MATCH($C112,'Policy Characteristics'!$C:$C,0)))</f>
        <v>0</v>
      </c>
      <c r="M112" s="380">
        <f>IF(ISBLANK(INDEX('Policy Characteristics'!G:G,MATCH($C112,'Policy Characteristics'!$C:$C,0))),"",INDEX('Policy Characteristics'!G:G,MATCH($C112,'Policy Characteristics'!$C:$C,0)))</f>
        <v>1</v>
      </c>
      <c r="N112" s="380">
        <f>IF(ISBLANK(INDEX('Policy Characteristics'!H:H,MATCH($C112,'Policy Characteristics'!$C:$C,0))),"",INDEX('Policy Characteristics'!H:H,MATCH($C112,'Policy Characteristics'!$C:$C,0)))</f>
        <v>0.01</v>
      </c>
      <c r="O112" s="358" t="str">
        <f>IF(ISBLANK(INDEX('Policy Characteristics'!I:I,MATCH($C112,'Policy Characteristics'!$C:$C,0))),"",INDEX('Policy Characteristics'!I:I,MATCH($C112,'Policy Characteristics'!$C:$C,0)))</f>
        <v>% of new vehicles sold</v>
      </c>
      <c r="P112" s="358"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58" t="str">
        <f>IF(ISBLANK(INDEX('Policy Characteristics'!K:K,MATCH($C112,'Policy Characteristics'!$C:$C,0))),"",INDEX('Policy Characteristics'!K:K,MATCH($C112,'Policy Characteristics'!$C:$C,0)))</f>
        <v/>
      </c>
      <c r="R112" s="358" t="str">
        <f>IF(ISBLANK(INDEX('Policy Characteristics'!L:L,MATCH($C112,'Policy Characteristics'!$C:$C,0))),"",INDEX('Policy Characteristics'!L:L,MATCH($C112,'Policy Characteristics'!$C:$C,0)))</f>
        <v>hydrogen-vehicle-mandate.html</v>
      </c>
    </row>
    <row r="113" spans="1:18" s="2" customFormat="1" x14ac:dyDescent="0.35">
      <c r="A113" s="358" t="str">
        <f>IF(ISBLANK(INDEX('Policy Characteristics'!A:A,MATCH($C113,'Policy Characteristics'!$C:$C,0))),"",INDEX('Policy Characteristics'!A:A,MATCH($C113,'Policy Characteristics'!$C:$C,0)))</f>
        <v>Transportation</v>
      </c>
      <c r="B113" s="358" t="str">
        <f>IF(ISBLANK(INDEX('Policy Characteristics'!B:B,MATCH($C113,'Policy Characteristics'!$C:$C,0))),"",INDEX('Policy Characteristics'!B:B,MATCH($C113,'Policy Characteristics'!$C:$C,0)))</f>
        <v>Low Carbon Fuel Standard</v>
      </c>
      <c r="C113" s="361" t="s">
        <v>499</v>
      </c>
      <c r="D113" s="53"/>
      <c r="E113" s="53"/>
      <c r="F113" s="53"/>
      <c r="G113" s="53"/>
      <c r="H113" s="56">
        <v>190</v>
      </c>
      <c r="I113" s="53" t="s">
        <v>45</v>
      </c>
      <c r="J113" s="360" t="str">
        <f>IF(ISBLANK(INDEX('Policy Characteristics'!D:D,MATCH($C113,'Policy Characteristics'!$C:$C,0))),"",INDEX('Policy Characteristics'!D:D,MATCH($C113,'Policy Characteristics'!$C:$C,0)))</f>
        <v>Low Carbon Fuel Standard</v>
      </c>
      <c r="K113" s="358" t="str">
        <f>IF(ISBLANK(INDEX('Policy Characteristics'!E:E,MATCH($C113,'Policy Characteristics'!$C:$C,0))),"",INDEX('Policy Characteristics'!E:E,MATCH($C113,'Policy Characteristics'!$C:$C,0)))</f>
        <v>trans LCFS</v>
      </c>
      <c r="L113" s="380">
        <f>IF(ISBLANK(INDEX('Policy Characteristics'!F:F,MATCH($C113,'Policy Characteristics'!$C:$C,0))),"",INDEX('Policy Characteristics'!F:F,MATCH($C113,'Policy Characteristics'!$C:$C,0)))</f>
        <v>0</v>
      </c>
      <c r="M113" s="380">
        <f>IF(ISBLANK(INDEX('Policy Characteristics'!G:G,MATCH($C113,'Policy Characteristics'!$C:$C,0))),"",INDEX('Policy Characteristics'!G:G,MATCH($C113,'Policy Characteristics'!$C:$C,0)))</f>
        <v>0.2</v>
      </c>
      <c r="N113" s="380">
        <f>IF(ISBLANK(INDEX('Policy Characteristics'!H:H,MATCH($C113,'Policy Characteristics'!$C:$C,0))),"",INDEX('Policy Characteristics'!H:H,MATCH($C113,'Policy Characteristics'!$C:$C,0)))</f>
        <v>0.01</v>
      </c>
      <c r="O113" s="358" t="str">
        <f>IF(ISBLANK(INDEX('Policy Characteristics'!I:I,MATCH($C113,'Policy Characteristics'!$C:$C,0))),"",INDEX('Policy Characteristics'!I:I,MATCH($C113,'Policy Characteristics'!$C:$C,0)))</f>
        <v>% reduction in carbon emissions</v>
      </c>
      <c r="P113" s="358"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13" s="358" t="str">
        <f>IF(ISBLANK(INDEX('Policy Characteristics'!K:K,MATCH($C113,'Policy Characteristics'!$C:$C,0))),"",INDEX('Policy Characteristics'!K:K,MATCH($C113,'Policy Characteristics'!$C:$C,0)))</f>
        <v>transportation-sector-main.html#lcfs</v>
      </c>
      <c r="R113" s="358" t="str">
        <f>IF(ISBLANK(INDEX('Policy Characteristics'!L:L,MATCH($C113,'Policy Characteristics'!$C:$C,0))),"",INDEX('Policy Characteristics'!L:L,MATCH($C113,'Policy Characteristics'!$C:$C,0)))</f>
        <v>low-carbon-fuel-standard.html</v>
      </c>
    </row>
    <row r="114" spans="1:18" x14ac:dyDescent="0.35">
      <c r="A114" s="358" t="str">
        <f>IF(ISBLANK(INDEX('Policy Characteristics'!A:A,MATCH($C114,'Policy Characteristics'!$C:$C,0))),"",INDEX('Policy Characteristics'!A:A,MATCH($C114,'Policy Characteristics'!$C:$C,0)))</f>
        <v>Transportation</v>
      </c>
      <c r="B114" s="358" t="str">
        <f>IF(ISBLANK(INDEX('Policy Characteristics'!B:B,MATCH($C114,'Policy Characteristics'!$C:$C,0))),"",INDEX('Policy Characteristics'!B:B,MATCH($C114,'Policy Characteristics'!$C:$C,0)))</f>
        <v>Mode Shifting</v>
      </c>
      <c r="C114" s="363" t="s">
        <v>3152</v>
      </c>
      <c r="D114" s="53" t="s">
        <v>47</v>
      </c>
      <c r="E114" s="53" t="s">
        <v>39</v>
      </c>
      <c r="F114" s="53" t="s">
        <v>86</v>
      </c>
      <c r="G114" s="53" t="s">
        <v>39</v>
      </c>
      <c r="H114" s="54">
        <v>848</v>
      </c>
      <c r="I114" s="53" t="s">
        <v>45</v>
      </c>
      <c r="J114" s="360" t="str">
        <f>IF(ISBLANK(INDEX('Policy Characteristics'!D:D,MATCH($C114,'Policy Characteristics'!$C:$C,0))),"",INDEX('Policy Characteristics'!D:D,MATCH($C114,'Policy Characteristics'!$C:$C,0)))</f>
        <v>Mode Shifting</v>
      </c>
      <c r="K114" s="358" t="str">
        <f>IF(ISBLANK(INDEX('Policy Characteristics'!E:E,MATCH($C114,'Policy Characteristics'!$C:$C,0))),"",INDEX('Policy Characteristics'!E:E,MATCH($C114,'Policy Characteristics'!$C:$C,0)))</f>
        <v>trans mode shifting</v>
      </c>
      <c r="L114" s="380">
        <f>IF(ISBLANK(INDEX('Policy Characteristics'!F:F,MATCH($C114,'Policy Characteristics'!$C:$C,0))),"",INDEX('Policy Characteristics'!F:F,MATCH($C114,'Policy Characteristics'!$C:$C,0)))</f>
        <v>0</v>
      </c>
      <c r="M114" s="380">
        <f>IF(ISBLANK(INDEX('Policy Characteristics'!G:G,MATCH($C114,'Policy Characteristics'!$C:$C,0))),"",INDEX('Policy Characteristics'!G:G,MATCH($C114,'Policy Characteristics'!$C:$C,0)))</f>
        <v>0.26</v>
      </c>
      <c r="N114" s="380">
        <f>IF(ISBLANK(INDEX('Policy Characteristics'!H:H,MATCH($C114,'Policy Characteristics'!$C:$C,0))),"",INDEX('Policy Characteristics'!H:H,MATCH($C114,'Policy Characteristics'!$C:$C,0)))</f>
        <v>0.01</v>
      </c>
      <c r="O114" s="358" t="str">
        <f>IF(ISBLANK(INDEX('Policy Characteristics'!I:I,MATCH($C114,'Policy Characteristics'!$C:$C,0))),"",INDEX('Policy Characteristics'!I:I,MATCH($C114,'Policy Characteristics'!$C:$C,0)))</f>
        <v>% of trips shifted</v>
      </c>
      <c r="P114" s="358"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4" s="358" t="str">
        <f>IF(ISBLANK(INDEX('Policy Characteristics'!K:K,MATCH($C114,'Policy Characteristics'!$C:$C,0))),"",INDEX('Policy Characteristics'!K:K,MATCH($C114,'Policy Characteristics'!$C:$C,0)))</f>
        <v>transportation-sector-main.html#tdm</v>
      </c>
      <c r="R114" s="358" t="str">
        <f>IF(ISBLANK(INDEX('Policy Characteristics'!L:L,MATCH($C114,'Policy Characteristics'!$C:$C,0))),"",INDEX('Policy Characteristics'!L:L,MATCH($C114,'Policy Characteristics'!$C:$C,0)))</f>
        <v>transportation-demand-management.html</v>
      </c>
    </row>
    <row r="115" spans="1:18" x14ac:dyDescent="0.35">
      <c r="A115" s="358" t="str">
        <f>IF(ISBLANK(INDEX('Policy Characteristics'!A:A,MATCH($C115,'Policy Characteristics'!$C:$C,0))),"",INDEX('Policy Characteristics'!A:A,MATCH($C115,'Policy Characteristics'!$C:$C,0)))</f>
        <v>Transportation</v>
      </c>
      <c r="B115" s="358" t="str">
        <f>IF(ISBLANK(INDEX('Policy Characteristics'!B:B,MATCH($C115,'Policy Characteristics'!$C:$C,0))),"",INDEX('Policy Characteristics'!B:B,MATCH($C115,'Policy Characteristics'!$C:$C,0)))</f>
        <v>Mode Shifting</v>
      </c>
      <c r="C115" s="362" t="str">
        <f t="shared" ref="C115:C125" si="9">C$114</f>
        <v>Percent of Travel Demand Shifted to Other Modes or Eliminated</v>
      </c>
      <c r="D115" s="53" t="s">
        <v>47</v>
      </c>
      <c r="E115" s="53" t="s">
        <v>40</v>
      </c>
      <c r="F115" s="53" t="s">
        <v>86</v>
      </c>
      <c r="G115" s="53" t="s">
        <v>40</v>
      </c>
      <c r="H115" s="54">
        <v>849</v>
      </c>
      <c r="I115" s="9" t="s">
        <v>46</v>
      </c>
      <c r="J115" s="360" t="str">
        <f>IF(ISBLANK(INDEX('Policy Characteristics'!D:D,MATCH($C115,'Policy Characteristics'!$C:$C,0))),"",INDEX('Policy Characteristics'!D:D,MATCH($C115,'Policy Characteristics'!$C:$C,0)))</f>
        <v>Mode Shifting</v>
      </c>
      <c r="K115" s="358" t="str">
        <f>IF(ISBLANK(INDEX('Policy Characteristics'!E:E,MATCH($C115,'Policy Characteristics'!$C:$C,0))),"",INDEX('Policy Characteristics'!E:E,MATCH($C115,'Policy Characteristics'!$C:$C,0)))</f>
        <v>trans mode shifting</v>
      </c>
      <c r="L115" s="380">
        <f>IF(ISBLANK(INDEX('Policy Characteristics'!F:F,MATCH($C115,'Policy Characteristics'!$C:$C,0))),"",INDEX('Policy Characteristics'!F:F,MATCH($C115,'Policy Characteristics'!$C:$C,0)))</f>
        <v>0</v>
      </c>
      <c r="M115" s="380">
        <f>IF(ISBLANK(INDEX('Policy Characteristics'!G:G,MATCH($C115,'Policy Characteristics'!$C:$C,0))),"",INDEX('Policy Characteristics'!G:G,MATCH($C115,'Policy Characteristics'!$C:$C,0)))</f>
        <v>0.26</v>
      </c>
      <c r="N115" s="380">
        <f>IF(ISBLANK(INDEX('Policy Characteristics'!H:H,MATCH($C115,'Policy Characteristics'!$C:$C,0))),"",INDEX('Policy Characteristics'!H:H,MATCH($C115,'Policy Characteristics'!$C:$C,0)))</f>
        <v>0.01</v>
      </c>
      <c r="O115" s="358" t="str">
        <f>IF(ISBLANK(INDEX('Policy Characteristics'!I:I,MATCH($C115,'Policy Characteristics'!$C:$C,0))),"",INDEX('Policy Characteristics'!I:I,MATCH($C115,'Policy Characteristics'!$C:$C,0)))</f>
        <v>% of trips shifted</v>
      </c>
      <c r="P115" s="358"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5" s="358" t="str">
        <f>IF(ISBLANK(INDEX('Policy Characteristics'!K:K,MATCH($C115,'Policy Characteristics'!$C:$C,0))),"",INDEX('Policy Characteristics'!K:K,MATCH($C115,'Policy Characteristics'!$C:$C,0)))</f>
        <v>transportation-sector-main.html#tdm</v>
      </c>
      <c r="R115" s="358" t="str">
        <f>IF(ISBLANK(INDEX('Policy Characteristics'!L:L,MATCH($C115,'Policy Characteristics'!$C:$C,0))),"",INDEX('Policy Characteristics'!L:L,MATCH($C115,'Policy Characteristics'!$C:$C,0)))</f>
        <v>transportation-demand-management.html</v>
      </c>
    </row>
    <row r="116" spans="1:18" x14ac:dyDescent="0.35">
      <c r="A116" s="358" t="str">
        <f>IF(ISBLANK(INDEX('Policy Characteristics'!A:A,MATCH($C116,'Policy Characteristics'!$C:$C,0))),"",INDEX('Policy Characteristics'!A:A,MATCH($C116,'Policy Characteristics'!$C:$C,0)))</f>
        <v>Transportation</v>
      </c>
      <c r="B116" s="358" t="str">
        <f>IF(ISBLANK(INDEX('Policy Characteristics'!B:B,MATCH($C116,'Policy Characteristics'!$C:$C,0))),"",INDEX('Policy Characteristics'!B:B,MATCH($C116,'Policy Characteristics'!$C:$C,0)))</f>
        <v>Mode Shifting</v>
      </c>
      <c r="C116" s="362" t="str">
        <f t="shared" si="9"/>
        <v>Percent of Travel Demand Shifted to Other Modes or Eliminated</v>
      </c>
      <c r="D116" s="53" t="s">
        <v>47</v>
      </c>
      <c r="E116" s="53" t="s">
        <v>41</v>
      </c>
      <c r="F116" s="53" t="s">
        <v>86</v>
      </c>
      <c r="G116" s="53" t="s">
        <v>88</v>
      </c>
      <c r="H116" s="54">
        <v>850</v>
      </c>
      <c r="I116" s="53" t="s">
        <v>45</v>
      </c>
      <c r="J116" s="360" t="str">
        <f>IF(ISBLANK(INDEX('Policy Characteristics'!D:D,MATCH($C116,'Policy Characteristics'!$C:$C,0))),"",INDEX('Policy Characteristics'!D:D,MATCH($C116,'Policy Characteristics'!$C:$C,0)))</f>
        <v>Mode Shifting</v>
      </c>
      <c r="K116" s="358" t="str">
        <f>IF(ISBLANK(INDEX('Policy Characteristics'!E:E,MATCH($C116,'Policy Characteristics'!$C:$C,0))),"",INDEX('Policy Characteristics'!E:E,MATCH($C116,'Policy Characteristics'!$C:$C,0)))</f>
        <v>trans mode shifting</v>
      </c>
      <c r="L116" s="380">
        <f>IF(ISBLANK(INDEX('Policy Characteristics'!F:F,MATCH($C116,'Policy Characteristics'!$C:$C,0))),"",INDEX('Policy Characteristics'!F:F,MATCH($C116,'Policy Characteristics'!$C:$C,0)))</f>
        <v>0</v>
      </c>
      <c r="M116" s="380">
        <f>IF(ISBLANK(INDEX('Policy Characteristics'!G:G,MATCH($C116,'Policy Characteristics'!$C:$C,0))),"",INDEX('Policy Characteristics'!G:G,MATCH($C116,'Policy Characteristics'!$C:$C,0)))</f>
        <v>0.26</v>
      </c>
      <c r="N116" s="380">
        <f>IF(ISBLANK(INDEX('Policy Characteristics'!H:H,MATCH($C116,'Policy Characteristics'!$C:$C,0))),"",INDEX('Policy Characteristics'!H:H,MATCH($C116,'Policy Characteristics'!$C:$C,0)))</f>
        <v>0.01</v>
      </c>
      <c r="O116" s="358" t="str">
        <f>IF(ISBLANK(INDEX('Policy Characteristics'!I:I,MATCH($C116,'Policy Characteristics'!$C:$C,0))),"",INDEX('Policy Characteristics'!I:I,MATCH($C116,'Policy Characteristics'!$C:$C,0)))</f>
        <v>% of trips shifted</v>
      </c>
      <c r="P116" s="358"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6" s="358" t="str">
        <f>IF(ISBLANK(INDEX('Policy Characteristics'!K:K,MATCH($C116,'Policy Characteristics'!$C:$C,0))),"",INDEX('Policy Characteristics'!K:K,MATCH($C116,'Policy Characteristics'!$C:$C,0)))</f>
        <v>transportation-sector-main.html#tdm</v>
      </c>
      <c r="R116" s="358" t="str">
        <f>IF(ISBLANK(INDEX('Policy Characteristics'!L:L,MATCH($C116,'Policy Characteristics'!$C:$C,0))),"",INDEX('Policy Characteristics'!L:L,MATCH($C116,'Policy Characteristics'!$C:$C,0)))</f>
        <v>transportation-demand-management.html</v>
      </c>
    </row>
    <row r="117" spans="1:18" x14ac:dyDescent="0.35">
      <c r="A117" s="358" t="str">
        <f>IF(ISBLANK(INDEX('Policy Characteristics'!A:A,MATCH($C117,'Policy Characteristics'!$C:$C,0))),"",INDEX('Policy Characteristics'!A:A,MATCH($C117,'Policy Characteristics'!$C:$C,0)))</f>
        <v>Transportation</v>
      </c>
      <c r="B117" s="358" t="str">
        <f>IF(ISBLANK(INDEX('Policy Characteristics'!B:B,MATCH($C117,'Policy Characteristics'!$C:$C,0))),"",INDEX('Policy Characteristics'!B:B,MATCH($C117,'Policy Characteristics'!$C:$C,0)))</f>
        <v>Mode Shifting</v>
      </c>
      <c r="C117" s="362" t="str">
        <f t="shared" si="9"/>
        <v>Percent of Travel Demand Shifted to Other Modes or Eliminated</v>
      </c>
      <c r="D117" s="53" t="s">
        <v>47</v>
      </c>
      <c r="E117" s="53" t="s">
        <v>42</v>
      </c>
      <c r="F117" s="53" t="s">
        <v>86</v>
      </c>
      <c r="G117" s="53" t="s">
        <v>89</v>
      </c>
      <c r="H117" s="54">
        <v>851</v>
      </c>
      <c r="I117" s="9" t="s">
        <v>46</v>
      </c>
      <c r="J117" s="360" t="str">
        <f>IF(ISBLANK(INDEX('Policy Characteristics'!D:D,MATCH($C117,'Policy Characteristics'!$C:$C,0))),"",INDEX('Policy Characteristics'!D:D,MATCH($C117,'Policy Characteristics'!$C:$C,0)))</f>
        <v>Mode Shifting</v>
      </c>
      <c r="K117" s="358" t="str">
        <f>IF(ISBLANK(INDEX('Policy Characteristics'!E:E,MATCH($C117,'Policy Characteristics'!$C:$C,0))),"",INDEX('Policy Characteristics'!E:E,MATCH($C117,'Policy Characteristics'!$C:$C,0)))</f>
        <v>trans mode shifting</v>
      </c>
      <c r="L117" s="380">
        <f>IF(ISBLANK(INDEX('Policy Characteristics'!F:F,MATCH($C117,'Policy Characteristics'!$C:$C,0))),"",INDEX('Policy Characteristics'!F:F,MATCH($C117,'Policy Characteristics'!$C:$C,0)))</f>
        <v>0</v>
      </c>
      <c r="M117" s="380">
        <f>IF(ISBLANK(INDEX('Policy Characteristics'!G:G,MATCH($C117,'Policy Characteristics'!$C:$C,0))),"",INDEX('Policy Characteristics'!G:G,MATCH($C117,'Policy Characteristics'!$C:$C,0)))</f>
        <v>0.26</v>
      </c>
      <c r="N117" s="380">
        <f>IF(ISBLANK(INDEX('Policy Characteristics'!H:H,MATCH($C117,'Policy Characteristics'!$C:$C,0))),"",INDEX('Policy Characteristics'!H:H,MATCH($C117,'Policy Characteristics'!$C:$C,0)))</f>
        <v>0.01</v>
      </c>
      <c r="O117" s="358" t="str">
        <f>IF(ISBLANK(INDEX('Policy Characteristics'!I:I,MATCH($C117,'Policy Characteristics'!$C:$C,0))),"",INDEX('Policy Characteristics'!I:I,MATCH($C117,'Policy Characteristics'!$C:$C,0)))</f>
        <v>% of trips shifted</v>
      </c>
      <c r="P117" s="358"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7" s="358" t="str">
        <f>IF(ISBLANK(INDEX('Policy Characteristics'!K:K,MATCH($C117,'Policy Characteristics'!$C:$C,0))),"",INDEX('Policy Characteristics'!K:K,MATCH($C117,'Policy Characteristics'!$C:$C,0)))</f>
        <v>transportation-sector-main.html#tdm</v>
      </c>
      <c r="R117" s="358" t="str">
        <f>IF(ISBLANK(INDEX('Policy Characteristics'!L:L,MATCH($C117,'Policy Characteristics'!$C:$C,0))),"",INDEX('Policy Characteristics'!L:L,MATCH($C117,'Policy Characteristics'!$C:$C,0)))</f>
        <v>transportation-demand-management.html</v>
      </c>
    </row>
    <row r="118" spans="1:18" x14ac:dyDescent="0.35">
      <c r="A118" s="358" t="str">
        <f>IF(ISBLANK(INDEX('Policy Characteristics'!A:A,MATCH($C118,'Policy Characteristics'!$C:$C,0))),"",INDEX('Policy Characteristics'!A:A,MATCH($C118,'Policy Characteristics'!$C:$C,0)))</f>
        <v>Transportation</v>
      </c>
      <c r="B118" s="358" t="str">
        <f>IF(ISBLANK(INDEX('Policy Characteristics'!B:B,MATCH($C118,'Policy Characteristics'!$C:$C,0))),"",INDEX('Policy Characteristics'!B:B,MATCH($C118,'Policy Characteristics'!$C:$C,0)))</f>
        <v>Mode Shifting</v>
      </c>
      <c r="C118" s="362" t="str">
        <f t="shared" si="9"/>
        <v>Percent of Travel Demand Shifted to Other Modes or Eliminated</v>
      </c>
      <c r="D118" s="53" t="s">
        <v>47</v>
      </c>
      <c r="E118" s="53" t="s">
        <v>43</v>
      </c>
      <c r="F118" s="53" t="s">
        <v>86</v>
      </c>
      <c r="G118" s="53" t="s">
        <v>90</v>
      </c>
      <c r="H118" s="54">
        <v>852</v>
      </c>
      <c r="I118" s="9" t="s">
        <v>46</v>
      </c>
      <c r="J118" s="360" t="str">
        <f>IF(ISBLANK(INDEX('Policy Characteristics'!D:D,MATCH($C118,'Policy Characteristics'!$C:$C,0))),"",INDEX('Policy Characteristics'!D:D,MATCH($C118,'Policy Characteristics'!$C:$C,0)))</f>
        <v>Mode Shifting</v>
      </c>
      <c r="K118" s="358" t="str">
        <f>IF(ISBLANK(INDEX('Policy Characteristics'!E:E,MATCH($C118,'Policy Characteristics'!$C:$C,0))),"",INDEX('Policy Characteristics'!E:E,MATCH($C118,'Policy Characteristics'!$C:$C,0)))</f>
        <v>trans mode shifting</v>
      </c>
      <c r="L118" s="380">
        <f>IF(ISBLANK(INDEX('Policy Characteristics'!F:F,MATCH($C118,'Policy Characteristics'!$C:$C,0))),"",INDEX('Policy Characteristics'!F:F,MATCH($C118,'Policy Characteristics'!$C:$C,0)))</f>
        <v>0</v>
      </c>
      <c r="M118" s="380">
        <f>IF(ISBLANK(INDEX('Policy Characteristics'!G:G,MATCH($C118,'Policy Characteristics'!$C:$C,0))),"",INDEX('Policy Characteristics'!G:G,MATCH($C118,'Policy Characteristics'!$C:$C,0)))</f>
        <v>0.26</v>
      </c>
      <c r="N118" s="380">
        <f>IF(ISBLANK(INDEX('Policy Characteristics'!H:H,MATCH($C118,'Policy Characteristics'!$C:$C,0))),"",INDEX('Policy Characteristics'!H:H,MATCH($C118,'Policy Characteristics'!$C:$C,0)))</f>
        <v>0.01</v>
      </c>
      <c r="O118" s="358" t="str">
        <f>IF(ISBLANK(INDEX('Policy Characteristics'!I:I,MATCH($C118,'Policy Characteristics'!$C:$C,0))),"",INDEX('Policy Characteristics'!I:I,MATCH($C118,'Policy Characteristics'!$C:$C,0)))</f>
        <v>% of trips shifted</v>
      </c>
      <c r="P118" s="358"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8" s="358" t="str">
        <f>IF(ISBLANK(INDEX('Policy Characteristics'!K:K,MATCH($C118,'Policy Characteristics'!$C:$C,0))),"",INDEX('Policy Characteristics'!K:K,MATCH($C118,'Policy Characteristics'!$C:$C,0)))</f>
        <v>transportation-sector-main.html#tdm</v>
      </c>
      <c r="R118" s="358" t="str">
        <f>IF(ISBLANK(INDEX('Policy Characteristics'!L:L,MATCH($C118,'Policy Characteristics'!$C:$C,0))),"",INDEX('Policy Characteristics'!L:L,MATCH($C118,'Policy Characteristics'!$C:$C,0)))</f>
        <v>transportation-demand-management.html</v>
      </c>
    </row>
    <row r="119" spans="1:18" x14ac:dyDescent="0.35">
      <c r="A119" s="358" t="str">
        <f>IF(ISBLANK(INDEX('Policy Characteristics'!A:A,MATCH($C119,'Policy Characteristics'!$C:$C,0))),"",INDEX('Policy Characteristics'!A:A,MATCH($C119,'Policy Characteristics'!$C:$C,0)))</f>
        <v>Transportation</v>
      </c>
      <c r="B119" s="358" t="str">
        <f>IF(ISBLANK(INDEX('Policy Characteristics'!B:B,MATCH($C119,'Policy Characteristics'!$C:$C,0))),"",INDEX('Policy Characteristics'!B:B,MATCH($C119,'Policy Characteristics'!$C:$C,0)))</f>
        <v>Mode Shifting</v>
      </c>
      <c r="C119" s="362" t="str">
        <f t="shared" si="9"/>
        <v>Percent of Travel Demand Shifted to Other Modes or Eliminated</v>
      </c>
      <c r="D119" s="53" t="s">
        <v>47</v>
      </c>
      <c r="E119" s="53" t="s">
        <v>117</v>
      </c>
      <c r="F119" s="53" t="s">
        <v>86</v>
      </c>
      <c r="G119" s="53" t="s">
        <v>151</v>
      </c>
      <c r="H119" s="54">
        <v>853</v>
      </c>
      <c r="I119" s="9" t="s">
        <v>46</v>
      </c>
      <c r="J119" s="360" t="str">
        <f>IF(ISBLANK(INDEX('Policy Characteristics'!D:D,MATCH($C119,'Policy Characteristics'!$C:$C,0))),"",INDEX('Policy Characteristics'!D:D,MATCH($C119,'Policy Characteristics'!$C:$C,0)))</f>
        <v>Mode Shifting</v>
      </c>
      <c r="K119" s="358" t="str">
        <f>IF(ISBLANK(INDEX('Policy Characteristics'!E:E,MATCH($C119,'Policy Characteristics'!$C:$C,0))),"",INDEX('Policy Characteristics'!E:E,MATCH($C119,'Policy Characteristics'!$C:$C,0)))</f>
        <v>trans mode shifting</v>
      </c>
      <c r="L119" s="380">
        <f>IF(ISBLANK(INDEX('Policy Characteristics'!F:F,MATCH($C119,'Policy Characteristics'!$C:$C,0))),"",INDEX('Policy Characteristics'!F:F,MATCH($C119,'Policy Characteristics'!$C:$C,0)))</f>
        <v>0</v>
      </c>
      <c r="M119" s="380">
        <f>IF(ISBLANK(INDEX('Policy Characteristics'!G:G,MATCH($C119,'Policy Characteristics'!$C:$C,0))),"",INDEX('Policy Characteristics'!G:G,MATCH($C119,'Policy Characteristics'!$C:$C,0)))</f>
        <v>0.26</v>
      </c>
      <c r="N119" s="380">
        <f>IF(ISBLANK(INDEX('Policy Characteristics'!H:H,MATCH($C119,'Policy Characteristics'!$C:$C,0))),"",INDEX('Policy Characteristics'!H:H,MATCH($C119,'Policy Characteristics'!$C:$C,0)))</f>
        <v>0.01</v>
      </c>
      <c r="O119" s="358" t="str">
        <f>IF(ISBLANK(INDEX('Policy Characteristics'!I:I,MATCH($C119,'Policy Characteristics'!$C:$C,0))),"",INDEX('Policy Characteristics'!I:I,MATCH($C119,'Policy Characteristics'!$C:$C,0)))</f>
        <v>% of trips shifted</v>
      </c>
      <c r="P119" s="358"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9" s="358" t="str">
        <f>IF(ISBLANK(INDEX('Policy Characteristics'!K:K,MATCH($C119,'Policy Characteristics'!$C:$C,0))),"",INDEX('Policy Characteristics'!K:K,MATCH($C119,'Policy Characteristics'!$C:$C,0)))</f>
        <v>transportation-sector-main.html#tdm</v>
      </c>
      <c r="R119" s="358" t="str">
        <f>IF(ISBLANK(INDEX('Policy Characteristics'!L:L,MATCH($C119,'Policy Characteristics'!$C:$C,0))),"",INDEX('Policy Characteristics'!L:L,MATCH($C119,'Policy Characteristics'!$C:$C,0)))</f>
        <v>transportation-demand-management.html</v>
      </c>
    </row>
    <row r="120" spans="1:18" x14ac:dyDescent="0.35">
      <c r="A120" s="358" t="str">
        <f>IF(ISBLANK(INDEX('Policy Characteristics'!A:A,MATCH($C120,'Policy Characteristics'!$C:$C,0))),"",INDEX('Policy Characteristics'!A:A,MATCH($C120,'Policy Characteristics'!$C:$C,0)))</f>
        <v>Transportation</v>
      </c>
      <c r="B120" s="358" t="str">
        <f>IF(ISBLANK(INDEX('Policy Characteristics'!B:B,MATCH($C120,'Policy Characteristics'!$C:$C,0))),"",INDEX('Policy Characteristics'!B:B,MATCH($C120,'Policy Characteristics'!$C:$C,0)))</f>
        <v>Mode Shifting</v>
      </c>
      <c r="C120" s="362" t="str">
        <f t="shared" si="9"/>
        <v>Percent of Travel Demand Shifted to Other Modes or Eliminated</v>
      </c>
      <c r="D120" s="53" t="s">
        <v>44</v>
      </c>
      <c r="E120" s="53" t="s">
        <v>39</v>
      </c>
      <c r="F120" s="53" t="s">
        <v>87</v>
      </c>
      <c r="G120" s="53" t="s">
        <v>39</v>
      </c>
      <c r="H120" s="54">
        <v>854</v>
      </c>
      <c r="I120" s="9" t="s">
        <v>46</v>
      </c>
      <c r="J120" s="360" t="str">
        <f>IF(ISBLANK(INDEX('Policy Characteristics'!D:D,MATCH($C120,'Policy Characteristics'!$C:$C,0))),"",INDEX('Policy Characteristics'!D:D,MATCH($C120,'Policy Characteristics'!$C:$C,0)))</f>
        <v>Mode Shifting</v>
      </c>
      <c r="K120" s="358" t="str">
        <f>IF(ISBLANK(INDEX('Policy Characteristics'!E:E,MATCH($C120,'Policy Characteristics'!$C:$C,0))),"",INDEX('Policy Characteristics'!E:E,MATCH($C120,'Policy Characteristics'!$C:$C,0)))</f>
        <v>trans mode shifting</v>
      </c>
      <c r="L120" s="380">
        <f>IF(ISBLANK(INDEX('Policy Characteristics'!F:F,MATCH($C120,'Policy Characteristics'!$C:$C,0))),"",INDEX('Policy Characteristics'!F:F,MATCH($C120,'Policy Characteristics'!$C:$C,0)))</f>
        <v>0</v>
      </c>
      <c r="M120" s="380">
        <f>IF(ISBLANK(INDEX('Policy Characteristics'!G:G,MATCH($C120,'Policy Characteristics'!$C:$C,0))),"",INDEX('Policy Characteristics'!G:G,MATCH($C120,'Policy Characteristics'!$C:$C,0)))</f>
        <v>0.26</v>
      </c>
      <c r="N120" s="380">
        <f>IF(ISBLANK(INDEX('Policy Characteristics'!H:H,MATCH($C120,'Policy Characteristics'!$C:$C,0))),"",INDEX('Policy Characteristics'!H:H,MATCH($C120,'Policy Characteristics'!$C:$C,0)))</f>
        <v>0.01</v>
      </c>
      <c r="O120" s="358" t="str">
        <f>IF(ISBLANK(INDEX('Policy Characteristics'!I:I,MATCH($C120,'Policy Characteristics'!$C:$C,0))),"",INDEX('Policy Characteristics'!I:I,MATCH($C120,'Policy Characteristics'!$C:$C,0)))</f>
        <v>% of trips shifted</v>
      </c>
      <c r="P120" s="358"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0" s="358" t="str">
        <f>IF(ISBLANK(INDEX('Policy Characteristics'!K:K,MATCH($C120,'Policy Characteristics'!$C:$C,0))),"",INDEX('Policy Characteristics'!K:K,MATCH($C120,'Policy Characteristics'!$C:$C,0)))</f>
        <v>transportation-sector-main.html#tdm</v>
      </c>
      <c r="R120" s="358" t="str">
        <f>IF(ISBLANK(INDEX('Policy Characteristics'!L:L,MATCH($C120,'Policy Characteristics'!$C:$C,0))),"",INDEX('Policy Characteristics'!L:L,MATCH($C120,'Policy Characteristics'!$C:$C,0)))</f>
        <v>transportation-demand-management.html</v>
      </c>
    </row>
    <row r="121" spans="1:18" x14ac:dyDescent="0.35">
      <c r="A121" s="358" t="str">
        <f>IF(ISBLANK(INDEX('Policy Characteristics'!A:A,MATCH($C121,'Policy Characteristics'!$C:$C,0))),"",INDEX('Policy Characteristics'!A:A,MATCH($C121,'Policy Characteristics'!$C:$C,0)))</f>
        <v>Transportation</v>
      </c>
      <c r="B121" s="358" t="str">
        <f>IF(ISBLANK(INDEX('Policy Characteristics'!B:B,MATCH($C121,'Policy Characteristics'!$C:$C,0))),"",INDEX('Policy Characteristics'!B:B,MATCH($C121,'Policy Characteristics'!$C:$C,0)))</f>
        <v>Mode Shifting</v>
      </c>
      <c r="C121" s="362" t="str">
        <f t="shared" si="9"/>
        <v>Percent of Travel Demand Shifted to Other Modes or Eliminated</v>
      </c>
      <c r="D121" s="53" t="s">
        <v>44</v>
      </c>
      <c r="E121" s="53" t="s">
        <v>40</v>
      </c>
      <c r="F121" s="53" t="s">
        <v>87</v>
      </c>
      <c r="G121" s="53" t="s">
        <v>40</v>
      </c>
      <c r="H121" s="54">
        <v>855</v>
      </c>
      <c r="I121" s="53" t="s">
        <v>45</v>
      </c>
      <c r="J121" s="360" t="str">
        <f>IF(ISBLANK(INDEX('Policy Characteristics'!D:D,MATCH($C121,'Policy Characteristics'!$C:$C,0))),"",INDEX('Policy Characteristics'!D:D,MATCH($C121,'Policy Characteristics'!$C:$C,0)))</f>
        <v>Mode Shifting</v>
      </c>
      <c r="K121" s="358" t="str">
        <f>IF(ISBLANK(INDEX('Policy Characteristics'!E:E,MATCH($C121,'Policy Characteristics'!$C:$C,0))),"",INDEX('Policy Characteristics'!E:E,MATCH($C121,'Policy Characteristics'!$C:$C,0)))</f>
        <v>trans mode shifting</v>
      </c>
      <c r="L121" s="380">
        <f>IF(ISBLANK(INDEX('Policy Characteristics'!F:F,MATCH($C121,'Policy Characteristics'!$C:$C,0))),"",INDEX('Policy Characteristics'!F:F,MATCH($C121,'Policy Characteristics'!$C:$C,0)))</f>
        <v>0</v>
      </c>
      <c r="M121" s="380">
        <f>IF(ISBLANK(INDEX('Policy Characteristics'!G:G,MATCH($C121,'Policy Characteristics'!$C:$C,0))),"",INDEX('Policy Characteristics'!G:G,MATCH($C121,'Policy Characteristics'!$C:$C,0)))</f>
        <v>0.26</v>
      </c>
      <c r="N121" s="380">
        <f>IF(ISBLANK(INDEX('Policy Characteristics'!H:H,MATCH($C121,'Policy Characteristics'!$C:$C,0))),"",INDEX('Policy Characteristics'!H:H,MATCH($C121,'Policy Characteristics'!$C:$C,0)))</f>
        <v>0.01</v>
      </c>
      <c r="O121" s="358" t="str">
        <f>IF(ISBLANK(INDEX('Policy Characteristics'!I:I,MATCH($C121,'Policy Characteristics'!$C:$C,0))),"",INDEX('Policy Characteristics'!I:I,MATCH($C121,'Policy Characteristics'!$C:$C,0)))</f>
        <v>% of trips shifted</v>
      </c>
      <c r="P121" s="358"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1" s="358" t="str">
        <f>IF(ISBLANK(INDEX('Policy Characteristics'!K:K,MATCH($C121,'Policy Characteristics'!$C:$C,0))),"",INDEX('Policy Characteristics'!K:K,MATCH($C121,'Policy Characteristics'!$C:$C,0)))</f>
        <v>transportation-sector-main.html#tdm</v>
      </c>
      <c r="R121" s="358" t="str">
        <f>IF(ISBLANK(INDEX('Policy Characteristics'!L:L,MATCH($C121,'Policy Characteristics'!$C:$C,0))),"",INDEX('Policy Characteristics'!L:L,MATCH($C121,'Policy Characteristics'!$C:$C,0)))</f>
        <v>transportation-demand-management.html</v>
      </c>
    </row>
    <row r="122" spans="1:18" x14ac:dyDescent="0.35">
      <c r="A122" s="358" t="str">
        <f>IF(ISBLANK(INDEX('Policy Characteristics'!A:A,MATCH($C122,'Policy Characteristics'!$C:$C,0))),"",INDEX('Policy Characteristics'!A:A,MATCH($C122,'Policy Characteristics'!$C:$C,0)))</f>
        <v>Transportation</v>
      </c>
      <c r="B122" s="358" t="str">
        <f>IF(ISBLANK(INDEX('Policy Characteristics'!B:B,MATCH($C122,'Policy Characteristics'!$C:$C,0))),"",INDEX('Policy Characteristics'!B:B,MATCH($C122,'Policy Characteristics'!$C:$C,0)))</f>
        <v>Mode Shifting</v>
      </c>
      <c r="C122" s="362" t="str">
        <f t="shared" si="9"/>
        <v>Percent of Travel Demand Shifted to Other Modes or Eliminated</v>
      </c>
      <c r="D122" s="53" t="s">
        <v>44</v>
      </c>
      <c r="E122" s="53" t="s">
        <v>41</v>
      </c>
      <c r="F122" s="53" t="s">
        <v>87</v>
      </c>
      <c r="G122" s="53" t="s">
        <v>88</v>
      </c>
      <c r="H122" s="54">
        <v>856</v>
      </c>
      <c r="I122" s="9" t="s">
        <v>46</v>
      </c>
      <c r="J122" s="360" t="str">
        <f>IF(ISBLANK(INDEX('Policy Characteristics'!D:D,MATCH($C122,'Policy Characteristics'!$C:$C,0))),"",INDEX('Policy Characteristics'!D:D,MATCH($C122,'Policy Characteristics'!$C:$C,0)))</f>
        <v>Mode Shifting</v>
      </c>
      <c r="K122" s="358" t="str">
        <f>IF(ISBLANK(INDEX('Policy Characteristics'!E:E,MATCH($C122,'Policy Characteristics'!$C:$C,0))),"",INDEX('Policy Characteristics'!E:E,MATCH($C122,'Policy Characteristics'!$C:$C,0)))</f>
        <v>trans mode shifting</v>
      </c>
      <c r="L122" s="380">
        <f>IF(ISBLANK(INDEX('Policy Characteristics'!F:F,MATCH($C122,'Policy Characteristics'!$C:$C,0))),"",INDEX('Policy Characteristics'!F:F,MATCH($C122,'Policy Characteristics'!$C:$C,0)))</f>
        <v>0</v>
      </c>
      <c r="M122" s="380">
        <f>IF(ISBLANK(INDEX('Policy Characteristics'!G:G,MATCH($C122,'Policy Characteristics'!$C:$C,0))),"",INDEX('Policy Characteristics'!G:G,MATCH($C122,'Policy Characteristics'!$C:$C,0)))</f>
        <v>0.26</v>
      </c>
      <c r="N122" s="380">
        <f>IF(ISBLANK(INDEX('Policy Characteristics'!H:H,MATCH($C122,'Policy Characteristics'!$C:$C,0))),"",INDEX('Policy Characteristics'!H:H,MATCH($C122,'Policy Characteristics'!$C:$C,0)))</f>
        <v>0.01</v>
      </c>
      <c r="O122" s="358" t="str">
        <f>IF(ISBLANK(INDEX('Policy Characteristics'!I:I,MATCH($C122,'Policy Characteristics'!$C:$C,0))),"",INDEX('Policy Characteristics'!I:I,MATCH($C122,'Policy Characteristics'!$C:$C,0)))</f>
        <v>% of trips shifted</v>
      </c>
      <c r="P122" s="358"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2" s="358" t="str">
        <f>IF(ISBLANK(INDEX('Policy Characteristics'!K:K,MATCH($C122,'Policy Characteristics'!$C:$C,0))),"",INDEX('Policy Characteristics'!K:K,MATCH($C122,'Policy Characteristics'!$C:$C,0)))</f>
        <v>transportation-sector-main.html#tdm</v>
      </c>
      <c r="R122" s="358" t="str">
        <f>IF(ISBLANK(INDEX('Policy Characteristics'!L:L,MATCH($C122,'Policy Characteristics'!$C:$C,0))),"",INDEX('Policy Characteristics'!L:L,MATCH($C122,'Policy Characteristics'!$C:$C,0)))</f>
        <v>transportation-demand-management.html</v>
      </c>
    </row>
    <row r="123" spans="1:18" x14ac:dyDescent="0.35">
      <c r="A123" s="358" t="str">
        <f>IF(ISBLANK(INDEX('Policy Characteristics'!A:A,MATCH($C123,'Policy Characteristics'!$C:$C,0))),"",INDEX('Policy Characteristics'!A:A,MATCH($C123,'Policy Characteristics'!$C:$C,0)))</f>
        <v>Transportation</v>
      </c>
      <c r="B123" s="358" t="str">
        <f>IF(ISBLANK(INDEX('Policy Characteristics'!B:B,MATCH($C123,'Policy Characteristics'!$C:$C,0))),"",INDEX('Policy Characteristics'!B:B,MATCH($C123,'Policy Characteristics'!$C:$C,0)))</f>
        <v>Mode Shifting</v>
      </c>
      <c r="C123" s="362" t="str">
        <f t="shared" si="9"/>
        <v>Percent of Travel Demand Shifted to Other Modes or Eliminated</v>
      </c>
      <c r="D123" s="53" t="s">
        <v>44</v>
      </c>
      <c r="E123" s="53" t="s">
        <v>42</v>
      </c>
      <c r="F123" s="53" t="s">
        <v>87</v>
      </c>
      <c r="G123" s="53" t="s">
        <v>89</v>
      </c>
      <c r="H123" s="54">
        <v>857</v>
      </c>
      <c r="I123" s="9" t="s">
        <v>46</v>
      </c>
      <c r="J123" s="360" t="str">
        <f>IF(ISBLANK(INDEX('Policy Characteristics'!D:D,MATCH($C123,'Policy Characteristics'!$C:$C,0))),"",INDEX('Policy Characteristics'!D:D,MATCH($C123,'Policy Characteristics'!$C:$C,0)))</f>
        <v>Mode Shifting</v>
      </c>
      <c r="K123" s="358" t="str">
        <f>IF(ISBLANK(INDEX('Policy Characteristics'!E:E,MATCH($C123,'Policy Characteristics'!$C:$C,0))),"",INDEX('Policy Characteristics'!E:E,MATCH($C123,'Policy Characteristics'!$C:$C,0)))</f>
        <v>trans mode shifting</v>
      </c>
      <c r="L123" s="380">
        <f>IF(ISBLANK(INDEX('Policy Characteristics'!F:F,MATCH($C123,'Policy Characteristics'!$C:$C,0))),"",INDEX('Policy Characteristics'!F:F,MATCH($C123,'Policy Characteristics'!$C:$C,0)))</f>
        <v>0</v>
      </c>
      <c r="M123" s="380">
        <f>IF(ISBLANK(INDEX('Policy Characteristics'!G:G,MATCH($C123,'Policy Characteristics'!$C:$C,0))),"",INDEX('Policy Characteristics'!G:G,MATCH($C123,'Policy Characteristics'!$C:$C,0)))</f>
        <v>0.26</v>
      </c>
      <c r="N123" s="380">
        <f>IF(ISBLANK(INDEX('Policy Characteristics'!H:H,MATCH($C123,'Policy Characteristics'!$C:$C,0))),"",INDEX('Policy Characteristics'!H:H,MATCH($C123,'Policy Characteristics'!$C:$C,0)))</f>
        <v>0.01</v>
      </c>
      <c r="O123" s="358" t="str">
        <f>IF(ISBLANK(INDEX('Policy Characteristics'!I:I,MATCH($C123,'Policy Characteristics'!$C:$C,0))),"",INDEX('Policy Characteristics'!I:I,MATCH($C123,'Policy Characteristics'!$C:$C,0)))</f>
        <v>% of trips shifted</v>
      </c>
      <c r="P123" s="358"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3" s="358" t="str">
        <f>IF(ISBLANK(INDEX('Policy Characteristics'!K:K,MATCH($C123,'Policy Characteristics'!$C:$C,0))),"",INDEX('Policy Characteristics'!K:K,MATCH($C123,'Policy Characteristics'!$C:$C,0)))</f>
        <v>transportation-sector-main.html#tdm</v>
      </c>
      <c r="R123" s="358" t="str">
        <f>IF(ISBLANK(INDEX('Policy Characteristics'!L:L,MATCH($C123,'Policy Characteristics'!$C:$C,0))),"",INDEX('Policy Characteristics'!L:L,MATCH($C123,'Policy Characteristics'!$C:$C,0)))</f>
        <v>transportation-demand-management.html</v>
      </c>
    </row>
    <row r="124" spans="1:18" x14ac:dyDescent="0.35">
      <c r="A124" s="358" t="str">
        <f>IF(ISBLANK(INDEX('Policy Characteristics'!A:A,MATCH($C124,'Policy Characteristics'!$C:$C,0))),"",INDEX('Policy Characteristics'!A:A,MATCH($C124,'Policy Characteristics'!$C:$C,0)))</f>
        <v>Transportation</v>
      </c>
      <c r="B124" s="358" t="str">
        <f>IF(ISBLANK(INDEX('Policy Characteristics'!B:B,MATCH($C124,'Policy Characteristics'!$C:$C,0))),"",INDEX('Policy Characteristics'!B:B,MATCH($C124,'Policy Characteristics'!$C:$C,0)))</f>
        <v>Mode Shifting</v>
      </c>
      <c r="C124" s="362" t="str">
        <f t="shared" si="9"/>
        <v>Percent of Travel Demand Shifted to Other Modes or Eliminated</v>
      </c>
      <c r="D124" s="53" t="s">
        <v>44</v>
      </c>
      <c r="E124" s="53" t="s">
        <v>43</v>
      </c>
      <c r="F124" s="53" t="s">
        <v>87</v>
      </c>
      <c r="G124" s="53" t="s">
        <v>90</v>
      </c>
      <c r="H124" s="54">
        <v>858</v>
      </c>
      <c r="I124" s="9" t="s">
        <v>46</v>
      </c>
      <c r="J124" s="360" t="str">
        <f>IF(ISBLANK(INDEX('Policy Characteristics'!D:D,MATCH($C124,'Policy Characteristics'!$C:$C,0))),"",INDEX('Policy Characteristics'!D:D,MATCH($C124,'Policy Characteristics'!$C:$C,0)))</f>
        <v>Mode Shifting</v>
      </c>
      <c r="K124" s="358" t="str">
        <f>IF(ISBLANK(INDEX('Policy Characteristics'!E:E,MATCH($C124,'Policy Characteristics'!$C:$C,0))),"",INDEX('Policy Characteristics'!E:E,MATCH($C124,'Policy Characteristics'!$C:$C,0)))</f>
        <v>trans mode shifting</v>
      </c>
      <c r="L124" s="380">
        <f>IF(ISBLANK(INDEX('Policy Characteristics'!F:F,MATCH($C124,'Policy Characteristics'!$C:$C,0))),"",INDEX('Policy Characteristics'!F:F,MATCH($C124,'Policy Characteristics'!$C:$C,0)))</f>
        <v>0</v>
      </c>
      <c r="M124" s="380">
        <f>IF(ISBLANK(INDEX('Policy Characteristics'!G:G,MATCH($C124,'Policy Characteristics'!$C:$C,0))),"",INDEX('Policy Characteristics'!G:G,MATCH($C124,'Policy Characteristics'!$C:$C,0)))</f>
        <v>0.26</v>
      </c>
      <c r="N124" s="380">
        <f>IF(ISBLANK(INDEX('Policy Characteristics'!H:H,MATCH($C124,'Policy Characteristics'!$C:$C,0))),"",INDEX('Policy Characteristics'!H:H,MATCH($C124,'Policy Characteristics'!$C:$C,0)))</f>
        <v>0.01</v>
      </c>
      <c r="O124" s="358" t="str">
        <f>IF(ISBLANK(INDEX('Policy Characteristics'!I:I,MATCH($C124,'Policy Characteristics'!$C:$C,0))),"",INDEX('Policy Characteristics'!I:I,MATCH($C124,'Policy Characteristics'!$C:$C,0)))</f>
        <v>% of trips shifted</v>
      </c>
      <c r="P124" s="358"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4" s="358" t="str">
        <f>IF(ISBLANK(INDEX('Policy Characteristics'!K:K,MATCH($C124,'Policy Characteristics'!$C:$C,0))),"",INDEX('Policy Characteristics'!K:K,MATCH($C124,'Policy Characteristics'!$C:$C,0)))</f>
        <v>transportation-sector-main.html#tdm</v>
      </c>
      <c r="R124" s="358" t="str">
        <f>IF(ISBLANK(INDEX('Policy Characteristics'!L:L,MATCH($C124,'Policy Characteristics'!$C:$C,0))),"",INDEX('Policy Characteristics'!L:L,MATCH($C124,'Policy Characteristics'!$C:$C,0)))</f>
        <v>transportation-demand-management.html</v>
      </c>
    </row>
    <row r="125" spans="1:18" s="1" customFormat="1" x14ac:dyDescent="0.35">
      <c r="A125" s="358" t="str">
        <f>IF(ISBLANK(INDEX('Policy Characteristics'!A:A,MATCH($C125,'Policy Characteristics'!$C:$C,0))),"",INDEX('Policy Characteristics'!A:A,MATCH($C125,'Policy Characteristics'!$C:$C,0)))</f>
        <v>Transportation</v>
      </c>
      <c r="B125" s="358" t="str">
        <f>IF(ISBLANK(INDEX('Policy Characteristics'!B:B,MATCH($C125,'Policy Characteristics'!$C:$C,0))),"",INDEX('Policy Characteristics'!B:B,MATCH($C125,'Policy Characteristics'!$C:$C,0)))</f>
        <v>Mode Shifting</v>
      </c>
      <c r="C125" s="362" t="str">
        <f t="shared" si="9"/>
        <v>Percent of Travel Demand Shifted to Other Modes or Eliminated</v>
      </c>
      <c r="D125" s="53" t="s">
        <v>44</v>
      </c>
      <c r="E125" s="53" t="s">
        <v>117</v>
      </c>
      <c r="F125" s="53" t="s">
        <v>87</v>
      </c>
      <c r="G125" s="53" t="s">
        <v>151</v>
      </c>
      <c r="H125" s="54">
        <v>859</v>
      </c>
      <c r="I125" s="9" t="s">
        <v>46</v>
      </c>
      <c r="J125" s="360" t="str">
        <f>IF(ISBLANK(INDEX('Policy Characteristics'!D:D,MATCH($C125,'Policy Characteristics'!$C:$C,0))),"",INDEX('Policy Characteristics'!D:D,MATCH($C125,'Policy Characteristics'!$C:$C,0)))</f>
        <v>Mode Shifting</v>
      </c>
      <c r="K125" s="358" t="str">
        <f>IF(ISBLANK(INDEX('Policy Characteristics'!E:E,MATCH($C125,'Policy Characteristics'!$C:$C,0))),"",INDEX('Policy Characteristics'!E:E,MATCH($C125,'Policy Characteristics'!$C:$C,0)))</f>
        <v>trans mode shifting</v>
      </c>
      <c r="L125" s="380">
        <f>IF(ISBLANK(INDEX('Policy Characteristics'!F:F,MATCH($C125,'Policy Characteristics'!$C:$C,0))),"",INDEX('Policy Characteristics'!F:F,MATCH($C125,'Policy Characteristics'!$C:$C,0)))</f>
        <v>0</v>
      </c>
      <c r="M125" s="380">
        <f>IF(ISBLANK(INDEX('Policy Characteristics'!G:G,MATCH($C125,'Policy Characteristics'!$C:$C,0))),"",INDEX('Policy Characteristics'!G:G,MATCH($C125,'Policy Characteristics'!$C:$C,0)))</f>
        <v>0.26</v>
      </c>
      <c r="N125" s="380">
        <f>IF(ISBLANK(INDEX('Policy Characteristics'!H:H,MATCH($C125,'Policy Characteristics'!$C:$C,0))),"",INDEX('Policy Characteristics'!H:H,MATCH($C125,'Policy Characteristics'!$C:$C,0)))</f>
        <v>0.01</v>
      </c>
      <c r="O125" s="358" t="str">
        <f>IF(ISBLANK(INDEX('Policy Characteristics'!I:I,MATCH($C125,'Policy Characteristics'!$C:$C,0))),"",INDEX('Policy Characteristics'!I:I,MATCH($C125,'Policy Characteristics'!$C:$C,0)))</f>
        <v>% of trips shifted</v>
      </c>
      <c r="P125" s="358"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5" s="358" t="str">
        <f>IF(ISBLANK(INDEX('Policy Characteristics'!K:K,MATCH($C125,'Policy Characteristics'!$C:$C,0))),"",INDEX('Policy Characteristics'!K:K,MATCH($C125,'Policy Characteristics'!$C:$C,0)))</f>
        <v>transportation-sector-main.html#tdm</v>
      </c>
      <c r="R125" s="358" t="str">
        <f>IF(ISBLANK(INDEX('Policy Characteristics'!L:L,MATCH($C125,'Policy Characteristics'!$C:$C,0))),"",INDEX('Policy Characteristics'!L:L,MATCH($C125,'Policy Characteristics'!$C:$C,0)))</f>
        <v>transportation-demand-management.html</v>
      </c>
    </row>
    <row r="126" spans="1:18" x14ac:dyDescent="0.35">
      <c r="A126" s="358" t="str">
        <f>IF(ISBLANK(INDEX('Policy Characteristics'!A:A,MATCH($C126,'Policy Characteristics'!$C:$C,0))),"",INDEX('Policy Characteristics'!A:A,MATCH($C126,'Policy Characteristics'!$C:$C,0)))</f>
        <v>Buildings and Appliances</v>
      </c>
      <c r="B126" s="358" t="str">
        <f>IF(ISBLANK(INDEX('Policy Characteristics'!B:B,MATCH($C126,'Policy Characteristics'!$C:$C,0))),"",INDEX('Policy Characteristics'!B:B,MATCH($C126,'Policy Characteristics'!$C:$C,0)))</f>
        <v>Building Component Electrification</v>
      </c>
      <c r="C126" s="363" t="s">
        <v>2561</v>
      </c>
      <c r="D126" s="53" t="s">
        <v>119</v>
      </c>
      <c r="E126" s="53" t="s">
        <v>296</v>
      </c>
      <c r="F126" s="53" t="s">
        <v>300</v>
      </c>
      <c r="G126" s="53" t="s">
        <v>125</v>
      </c>
      <c r="H126" s="54">
        <v>435</v>
      </c>
      <c r="I126" s="53" t="s">
        <v>45</v>
      </c>
      <c r="J126" s="360" t="str">
        <f>IF(ISBLANK(INDEX('Policy Characteristics'!D:D,MATCH($C126,'Policy Characteristics'!$C:$C,0))),"",INDEX('Policy Characteristics'!D:D,MATCH($C126,'Policy Characteristics'!$C:$C,0)))</f>
        <v>Building Component Electrification</v>
      </c>
      <c r="K126" s="358" t="str">
        <f>IF(ISBLANK(INDEX('Policy Characteristics'!E:E,MATCH($C126,'Policy Characteristics'!$C:$C,0))),"",INDEX('Policy Characteristics'!E:E,MATCH($C126,'Policy Characteristics'!$C:$C,0)))</f>
        <v>bldgs new component fuel shifting</v>
      </c>
      <c r="L126" s="380">
        <f>IF(ISBLANK(INDEX('Policy Characteristics'!F:F,MATCH($C126,'Policy Characteristics'!$C:$C,0))),"",INDEX('Policy Characteristics'!F:F,MATCH($C126,'Policy Characteristics'!$C:$C,0)))</f>
        <v>0</v>
      </c>
      <c r="M126" s="380">
        <f>IF(ISBLANK(INDEX('Policy Characteristics'!G:G,MATCH($C126,'Policy Characteristics'!$C:$C,0))),"",INDEX('Policy Characteristics'!G:G,MATCH($C126,'Policy Characteristics'!$C:$C,0)))</f>
        <v>1</v>
      </c>
      <c r="N126" s="380">
        <f>IF(ISBLANK(INDEX('Policy Characteristics'!H:H,MATCH($C126,'Policy Characteristics'!$C:$C,0))),"",INDEX('Policy Characteristics'!H:H,MATCH($C126,'Policy Characteristics'!$C:$C,0)))</f>
        <v>0.01</v>
      </c>
      <c r="O126" s="358" t="str">
        <f>IF(ISBLANK(INDEX('Policy Characteristics'!I:I,MATCH($C126,'Policy Characteristics'!$C:$C,0))),"",INDEX('Policy Characteristics'!I:I,MATCH($C126,'Policy Characteristics'!$C:$C,0)))</f>
        <v>% of newly sold non-electric building components</v>
      </c>
      <c r="P126" s="358"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6" s="358" t="str">
        <f>IF(ISBLANK(INDEX('Policy Characteristics'!K:K,MATCH($C126,'Policy Characteristics'!$C:$C,0))),"",INDEX('Policy Characteristics'!K:K,MATCH($C126,'Policy Characteristics'!$C:$C,0)))</f>
        <v>buildings-sector-main.html#component-elec</v>
      </c>
      <c r="R126" s="358" t="str">
        <f>IF(ISBLANK(INDEX('Policy Characteristics'!L:L,MATCH($C126,'Policy Characteristics'!$C:$C,0))),"",INDEX('Policy Characteristics'!L:L,MATCH($C126,'Policy Characteristics'!$C:$C,0)))</f>
        <v>building-component-electrification.html</v>
      </c>
    </row>
    <row r="127" spans="1:18" x14ac:dyDescent="0.35">
      <c r="A127" s="358" t="str">
        <f>IF(ISBLANK(INDEX('Policy Characteristics'!A:A,MATCH($C127,'Policy Characteristics'!$C:$C,0))),"",INDEX('Policy Characteristics'!A:A,MATCH($C127,'Policy Characteristics'!$C:$C,0)))</f>
        <v>Buildings and Appliances</v>
      </c>
      <c r="B127" s="358" t="str">
        <f>IF(ISBLANK(INDEX('Policy Characteristics'!B:B,MATCH($C127,'Policy Characteristics'!$C:$C,0))),"",INDEX('Policy Characteristics'!B:B,MATCH($C127,'Policy Characteristics'!$C:$C,0)))</f>
        <v>Building Component Electrification</v>
      </c>
      <c r="C127" s="362" t="str">
        <f t="shared" ref="C127:C139" si="10">C$126</f>
        <v>Fraction of New Bldg Components Shifted to Other Fuels</v>
      </c>
      <c r="D127" s="53" t="s">
        <v>120</v>
      </c>
      <c r="E127" s="53" t="s">
        <v>296</v>
      </c>
      <c r="F127" s="53" t="s">
        <v>300</v>
      </c>
      <c r="G127" s="53" t="s">
        <v>126</v>
      </c>
      <c r="H127" s="54">
        <v>436</v>
      </c>
      <c r="I127" s="53" t="s">
        <v>46</v>
      </c>
      <c r="J127" s="360" t="str">
        <f>IF(ISBLANK(INDEX('Policy Characteristics'!D:D,MATCH($C127,'Policy Characteristics'!$C:$C,0))),"",INDEX('Policy Characteristics'!D:D,MATCH($C127,'Policy Characteristics'!$C:$C,0)))</f>
        <v>Building Component Electrification</v>
      </c>
      <c r="K127" s="358" t="str">
        <f>IF(ISBLANK(INDEX('Policy Characteristics'!E:E,MATCH($C127,'Policy Characteristics'!$C:$C,0))),"",INDEX('Policy Characteristics'!E:E,MATCH($C127,'Policy Characteristics'!$C:$C,0)))</f>
        <v>bldgs new component fuel shifting</v>
      </c>
      <c r="L127" s="380">
        <f>IF(ISBLANK(INDEX('Policy Characteristics'!F:F,MATCH($C127,'Policy Characteristics'!$C:$C,0))),"",INDEX('Policy Characteristics'!F:F,MATCH($C127,'Policy Characteristics'!$C:$C,0)))</f>
        <v>0</v>
      </c>
      <c r="M127" s="380">
        <f>IF(ISBLANK(INDEX('Policy Characteristics'!G:G,MATCH($C127,'Policy Characteristics'!$C:$C,0))),"",INDEX('Policy Characteristics'!G:G,MATCH($C127,'Policy Characteristics'!$C:$C,0)))</f>
        <v>1</v>
      </c>
      <c r="N127" s="380">
        <f>IF(ISBLANK(INDEX('Policy Characteristics'!H:H,MATCH($C127,'Policy Characteristics'!$C:$C,0))),"",INDEX('Policy Characteristics'!H:H,MATCH($C127,'Policy Characteristics'!$C:$C,0)))</f>
        <v>0.01</v>
      </c>
      <c r="O127" s="358" t="str">
        <f>IF(ISBLANK(INDEX('Policy Characteristics'!I:I,MATCH($C127,'Policy Characteristics'!$C:$C,0))),"",INDEX('Policy Characteristics'!I:I,MATCH($C127,'Policy Characteristics'!$C:$C,0)))</f>
        <v>% of newly sold non-electric building components</v>
      </c>
      <c r="P127" s="358"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7" s="358" t="str">
        <f>IF(ISBLANK(INDEX('Policy Characteristics'!K:K,MATCH($C127,'Policy Characteristics'!$C:$C,0))),"",INDEX('Policy Characteristics'!K:K,MATCH($C127,'Policy Characteristics'!$C:$C,0)))</f>
        <v>buildings-sector-main.html#component-elec</v>
      </c>
      <c r="R127" s="358" t="str">
        <f>IF(ISBLANK(INDEX('Policy Characteristics'!L:L,MATCH($C127,'Policy Characteristics'!$C:$C,0))),"",INDEX('Policy Characteristics'!L:L,MATCH($C127,'Policy Characteristics'!$C:$C,0)))</f>
        <v>building-component-electrification.html</v>
      </c>
    </row>
    <row r="128" spans="1:18" x14ac:dyDescent="0.35">
      <c r="A128" s="358" t="str">
        <f>IF(ISBLANK(INDEX('Policy Characteristics'!A:A,MATCH($C128,'Policy Characteristics'!$C:$C,0))),"",INDEX('Policy Characteristics'!A:A,MATCH($C128,'Policy Characteristics'!$C:$C,0)))</f>
        <v>Buildings and Appliances</v>
      </c>
      <c r="B128" s="358" t="str">
        <f>IF(ISBLANK(INDEX('Policy Characteristics'!B:B,MATCH($C128,'Policy Characteristics'!$C:$C,0))),"",INDEX('Policy Characteristics'!B:B,MATCH($C128,'Policy Characteristics'!$C:$C,0)))</f>
        <v>Building Component Electrification</v>
      </c>
      <c r="C128" s="362" t="str">
        <f t="shared" si="10"/>
        <v>Fraction of New Bldg Components Shifted to Other Fuels</v>
      </c>
      <c r="D128" s="53" t="s">
        <v>122</v>
      </c>
      <c r="E128" s="53" t="s">
        <v>296</v>
      </c>
      <c r="F128" s="53" t="s">
        <v>300</v>
      </c>
      <c r="G128" s="53" t="s">
        <v>128</v>
      </c>
      <c r="H128" s="54">
        <v>437</v>
      </c>
      <c r="I128" s="53" t="s">
        <v>46</v>
      </c>
      <c r="J128" s="360" t="str">
        <f>IF(ISBLANK(INDEX('Policy Characteristics'!D:D,MATCH($C128,'Policy Characteristics'!$C:$C,0))),"",INDEX('Policy Characteristics'!D:D,MATCH($C128,'Policy Characteristics'!$C:$C,0)))</f>
        <v>Building Component Electrification</v>
      </c>
      <c r="K128" s="358" t="str">
        <f>IF(ISBLANK(INDEX('Policy Characteristics'!E:E,MATCH($C128,'Policy Characteristics'!$C:$C,0))),"",INDEX('Policy Characteristics'!E:E,MATCH($C128,'Policy Characteristics'!$C:$C,0)))</f>
        <v>bldgs new component fuel shifting</v>
      </c>
      <c r="L128" s="380">
        <f>IF(ISBLANK(INDEX('Policy Characteristics'!F:F,MATCH($C128,'Policy Characteristics'!$C:$C,0))),"",INDEX('Policy Characteristics'!F:F,MATCH($C128,'Policy Characteristics'!$C:$C,0)))</f>
        <v>0</v>
      </c>
      <c r="M128" s="380">
        <f>IF(ISBLANK(INDEX('Policy Characteristics'!G:G,MATCH($C128,'Policy Characteristics'!$C:$C,0))),"",INDEX('Policy Characteristics'!G:G,MATCH($C128,'Policy Characteristics'!$C:$C,0)))</f>
        <v>1</v>
      </c>
      <c r="N128" s="380">
        <f>IF(ISBLANK(INDEX('Policy Characteristics'!H:H,MATCH($C128,'Policy Characteristics'!$C:$C,0))),"",INDEX('Policy Characteristics'!H:H,MATCH($C128,'Policy Characteristics'!$C:$C,0)))</f>
        <v>0.01</v>
      </c>
      <c r="O128" s="358" t="str">
        <f>IF(ISBLANK(INDEX('Policy Characteristics'!I:I,MATCH($C128,'Policy Characteristics'!$C:$C,0))),"",INDEX('Policy Characteristics'!I:I,MATCH($C128,'Policy Characteristics'!$C:$C,0)))</f>
        <v>% of newly sold non-electric building components</v>
      </c>
      <c r="P128" s="358"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8" s="358" t="str">
        <f>IF(ISBLANK(INDEX('Policy Characteristics'!K:K,MATCH($C128,'Policy Characteristics'!$C:$C,0))),"",INDEX('Policy Characteristics'!K:K,MATCH($C128,'Policy Characteristics'!$C:$C,0)))</f>
        <v>buildings-sector-main.html#component-elec</v>
      </c>
      <c r="R128" s="358" t="str">
        <f>IF(ISBLANK(INDEX('Policy Characteristics'!L:L,MATCH($C128,'Policy Characteristics'!$C:$C,0))),"",INDEX('Policy Characteristics'!L:L,MATCH($C128,'Policy Characteristics'!$C:$C,0)))</f>
        <v>building-component-electrification.html</v>
      </c>
    </row>
    <row r="129" spans="1:18" x14ac:dyDescent="0.35">
      <c r="A129" s="358" t="str">
        <f>IF(ISBLANK(INDEX('Policy Characteristics'!A:A,MATCH($C129,'Policy Characteristics'!$C:$C,0))),"",INDEX('Policy Characteristics'!A:A,MATCH($C129,'Policy Characteristics'!$C:$C,0)))</f>
        <v>Buildings and Appliances</v>
      </c>
      <c r="B129" s="358" t="str">
        <f>IF(ISBLANK(INDEX('Policy Characteristics'!B:B,MATCH($C129,'Policy Characteristics'!$C:$C,0))),"",INDEX('Policy Characteristics'!B:B,MATCH($C129,'Policy Characteristics'!$C:$C,0)))</f>
        <v>Building Component Electrification</v>
      </c>
      <c r="C129" s="362" t="str">
        <f t="shared" si="10"/>
        <v>Fraction of New Bldg Components Shifted to Other Fuels</v>
      </c>
      <c r="D129" s="53" t="s">
        <v>123</v>
      </c>
      <c r="E129" s="53" t="s">
        <v>296</v>
      </c>
      <c r="F129" s="53" t="s">
        <v>300</v>
      </c>
      <c r="G129" s="53" t="s">
        <v>129</v>
      </c>
      <c r="H129" s="54">
        <v>438</v>
      </c>
      <c r="I129" s="53" t="s">
        <v>45</v>
      </c>
      <c r="J129" s="360" t="str">
        <f>IF(ISBLANK(INDEX('Policy Characteristics'!D:D,MATCH($C129,'Policy Characteristics'!$C:$C,0))),"",INDEX('Policy Characteristics'!D:D,MATCH($C129,'Policy Characteristics'!$C:$C,0)))</f>
        <v>Building Component Electrification</v>
      </c>
      <c r="K129" s="358" t="str">
        <f>IF(ISBLANK(INDEX('Policy Characteristics'!E:E,MATCH($C129,'Policy Characteristics'!$C:$C,0))),"",INDEX('Policy Characteristics'!E:E,MATCH($C129,'Policy Characteristics'!$C:$C,0)))</f>
        <v>bldgs new component fuel shifting</v>
      </c>
      <c r="L129" s="380">
        <f>IF(ISBLANK(INDEX('Policy Characteristics'!F:F,MATCH($C129,'Policy Characteristics'!$C:$C,0))),"",INDEX('Policy Characteristics'!F:F,MATCH($C129,'Policy Characteristics'!$C:$C,0)))</f>
        <v>0</v>
      </c>
      <c r="M129" s="380">
        <f>IF(ISBLANK(INDEX('Policy Characteristics'!G:G,MATCH($C129,'Policy Characteristics'!$C:$C,0))),"",INDEX('Policy Characteristics'!G:G,MATCH($C129,'Policy Characteristics'!$C:$C,0)))</f>
        <v>1</v>
      </c>
      <c r="N129" s="380">
        <f>IF(ISBLANK(INDEX('Policy Characteristics'!H:H,MATCH($C129,'Policy Characteristics'!$C:$C,0))),"",INDEX('Policy Characteristics'!H:H,MATCH($C129,'Policy Characteristics'!$C:$C,0)))</f>
        <v>0.01</v>
      </c>
      <c r="O129" s="358" t="str">
        <f>IF(ISBLANK(INDEX('Policy Characteristics'!I:I,MATCH($C129,'Policy Characteristics'!$C:$C,0))),"",INDEX('Policy Characteristics'!I:I,MATCH($C129,'Policy Characteristics'!$C:$C,0)))</f>
        <v>% of newly sold non-electric building components</v>
      </c>
      <c r="P129" s="358"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9" s="358" t="str">
        <f>IF(ISBLANK(INDEX('Policy Characteristics'!K:K,MATCH($C129,'Policy Characteristics'!$C:$C,0))),"",INDEX('Policy Characteristics'!K:K,MATCH($C129,'Policy Characteristics'!$C:$C,0)))</f>
        <v>buildings-sector-main.html#component-elec</v>
      </c>
      <c r="R129" s="358" t="str">
        <f>IF(ISBLANK(INDEX('Policy Characteristics'!L:L,MATCH($C129,'Policy Characteristics'!$C:$C,0))),"",INDEX('Policy Characteristics'!L:L,MATCH($C129,'Policy Characteristics'!$C:$C,0)))</f>
        <v>building-component-electrification.html</v>
      </c>
    </row>
    <row r="130" spans="1:18" x14ac:dyDescent="0.35">
      <c r="A130" s="358" t="str">
        <f>IF(ISBLANK(INDEX('Policy Characteristics'!A:A,MATCH($C130,'Policy Characteristics'!$C:$C,0))),"",INDEX('Policy Characteristics'!A:A,MATCH($C130,'Policy Characteristics'!$C:$C,0)))</f>
        <v>Buildings and Appliances</v>
      </c>
      <c r="B130" s="358" t="str">
        <f>IF(ISBLANK(INDEX('Policy Characteristics'!B:B,MATCH($C130,'Policy Characteristics'!$C:$C,0))),"",INDEX('Policy Characteristics'!B:B,MATCH($C130,'Policy Characteristics'!$C:$C,0)))</f>
        <v>Building Component Electrification</v>
      </c>
      <c r="C130" s="362" t="str">
        <f t="shared" si="10"/>
        <v>Fraction of New Bldg Components Shifted to Other Fuels</v>
      </c>
      <c r="D130" s="53" t="s">
        <v>124</v>
      </c>
      <c r="E130" s="53" t="s">
        <v>296</v>
      </c>
      <c r="F130" s="53" t="s">
        <v>300</v>
      </c>
      <c r="G130" s="53" t="s">
        <v>130</v>
      </c>
      <c r="H130" s="54">
        <v>439</v>
      </c>
      <c r="I130" s="53" t="s">
        <v>45</v>
      </c>
      <c r="J130" s="360" t="str">
        <f>IF(ISBLANK(INDEX('Policy Characteristics'!D:D,MATCH($C130,'Policy Characteristics'!$C:$C,0))),"",INDEX('Policy Characteristics'!D:D,MATCH($C130,'Policy Characteristics'!$C:$C,0)))</f>
        <v>Building Component Electrification</v>
      </c>
      <c r="K130" s="358" t="str">
        <f>IF(ISBLANK(INDEX('Policy Characteristics'!E:E,MATCH($C130,'Policy Characteristics'!$C:$C,0))),"",INDEX('Policy Characteristics'!E:E,MATCH($C130,'Policy Characteristics'!$C:$C,0)))</f>
        <v>bldgs new component fuel shifting</v>
      </c>
      <c r="L130" s="380">
        <f>IF(ISBLANK(INDEX('Policy Characteristics'!F:F,MATCH($C130,'Policy Characteristics'!$C:$C,0))),"",INDEX('Policy Characteristics'!F:F,MATCH($C130,'Policy Characteristics'!$C:$C,0)))</f>
        <v>0</v>
      </c>
      <c r="M130" s="380">
        <f>IF(ISBLANK(INDEX('Policy Characteristics'!G:G,MATCH($C130,'Policy Characteristics'!$C:$C,0))),"",INDEX('Policy Characteristics'!G:G,MATCH($C130,'Policy Characteristics'!$C:$C,0)))</f>
        <v>1</v>
      </c>
      <c r="N130" s="380">
        <f>IF(ISBLANK(INDEX('Policy Characteristics'!H:H,MATCH($C130,'Policy Characteristics'!$C:$C,0))),"",INDEX('Policy Characteristics'!H:H,MATCH($C130,'Policy Characteristics'!$C:$C,0)))</f>
        <v>0.01</v>
      </c>
      <c r="O130" s="358" t="str">
        <f>IF(ISBLANK(INDEX('Policy Characteristics'!I:I,MATCH($C130,'Policy Characteristics'!$C:$C,0))),"",INDEX('Policy Characteristics'!I:I,MATCH($C130,'Policy Characteristics'!$C:$C,0)))</f>
        <v>% of newly sold non-electric building components</v>
      </c>
      <c r="P130" s="358"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0" s="358" t="str">
        <f>IF(ISBLANK(INDEX('Policy Characteristics'!K:K,MATCH($C130,'Policy Characteristics'!$C:$C,0))),"",INDEX('Policy Characteristics'!K:K,MATCH($C130,'Policy Characteristics'!$C:$C,0)))</f>
        <v>buildings-sector-main.html#component-elec</v>
      </c>
      <c r="R130" s="358" t="str">
        <f>IF(ISBLANK(INDEX('Policy Characteristics'!L:L,MATCH($C130,'Policy Characteristics'!$C:$C,0))),"",INDEX('Policy Characteristics'!L:L,MATCH($C130,'Policy Characteristics'!$C:$C,0)))</f>
        <v>building-component-electrification.html</v>
      </c>
    </row>
    <row r="131" spans="1:18" x14ac:dyDescent="0.35">
      <c r="A131" s="358" t="str">
        <f>IF(ISBLANK(INDEX('Policy Characteristics'!A:A,MATCH($C131,'Policy Characteristics'!$C:$C,0))),"",INDEX('Policy Characteristics'!A:A,MATCH($C131,'Policy Characteristics'!$C:$C,0)))</f>
        <v>Buildings and Appliances</v>
      </c>
      <c r="B131" s="358" t="str">
        <f>IF(ISBLANK(INDEX('Policy Characteristics'!B:B,MATCH($C131,'Policy Characteristics'!$C:$C,0))),"",INDEX('Policy Characteristics'!B:B,MATCH($C131,'Policy Characteristics'!$C:$C,0)))</f>
        <v>Building Component Electrification</v>
      </c>
      <c r="C131" s="362" t="str">
        <f t="shared" si="10"/>
        <v>Fraction of New Bldg Components Shifted to Other Fuels</v>
      </c>
      <c r="D131" s="53" t="s">
        <v>119</v>
      </c>
      <c r="E131" s="53" t="s">
        <v>297</v>
      </c>
      <c r="F131" s="53" t="s">
        <v>299</v>
      </c>
      <c r="G131" s="53" t="s">
        <v>125</v>
      </c>
      <c r="H131" s="54">
        <v>440</v>
      </c>
      <c r="I131" s="53" t="s">
        <v>45</v>
      </c>
      <c r="J131" s="360" t="str">
        <f>IF(ISBLANK(INDEX('Policy Characteristics'!D:D,MATCH($C131,'Policy Characteristics'!$C:$C,0))),"",INDEX('Policy Characteristics'!D:D,MATCH($C131,'Policy Characteristics'!$C:$C,0)))</f>
        <v>Building Component Electrification</v>
      </c>
      <c r="K131" s="358" t="str">
        <f>IF(ISBLANK(INDEX('Policy Characteristics'!E:E,MATCH($C131,'Policy Characteristics'!$C:$C,0))),"",INDEX('Policy Characteristics'!E:E,MATCH($C131,'Policy Characteristics'!$C:$C,0)))</f>
        <v>bldgs new component fuel shifting</v>
      </c>
      <c r="L131" s="380">
        <f>IF(ISBLANK(INDEX('Policy Characteristics'!F:F,MATCH($C131,'Policy Characteristics'!$C:$C,0))),"",INDEX('Policy Characteristics'!F:F,MATCH($C131,'Policy Characteristics'!$C:$C,0)))</f>
        <v>0</v>
      </c>
      <c r="M131" s="380">
        <f>IF(ISBLANK(INDEX('Policy Characteristics'!G:G,MATCH($C131,'Policy Characteristics'!$C:$C,0))),"",INDEX('Policy Characteristics'!G:G,MATCH($C131,'Policy Characteristics'!$C:$C,0)))</f>
        <v>1</v>
      </c>
      <c r="N131" s="380">
        <f>IF(ISBLANK(INDEX('Policy Characteristics'!H:H,MATCH($C131,'Policy Characteristics'!$C:$C,0))),"",INDEX('Policy Characteristics'!H:H,MATCH($C131,'Policy Characteristics'!$C:$C,0)))</f>
        <v>0.01</v>
      </c>
      <c r="O131" s="358" t="str">
        <f>IF(ISBLANK(INDEX('Policy Characteristics'!I:I,MATCH($C131,'Policy Characteristics'!$C:$C,0))),"",INDEX('Policy Characteristics'!I:I,MATCH($C131,'Policy Characteristics'!$C:$C,0)))</f>
        <v>% of newly sold non-electric building components</v>
      </c>
      <c r="P131" s="358"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1" s="358" t="str">
        <f>IF(ISBLANK(INDEX('Policy Characteristics'!K:K,MATCH($C131,'Policy Characteristics'!$C:$C,0))),"",INDEX('Policy Characteristics'!K:K,MATCH($C131,'Policy Characteristics'!$C:$C,0)))</f>
        <v>buildings-sector-main.html#component-elec</v>
      </c>
      <c r="R131" s="358" t="str">
        <f>IF(ISBLANK(INDEX('Policy Characteristics'!L:L,MATCH($C131,'Policy Characteristics'!$C:$C,0))),"",INDEX('Policy Characteristics'!L:L,MATCH($C131,'Policy Characteristics'!$C:$C,0)))</f>
        <v>building-component-electrification.html</v>
      </c>
    </row>
    <row r="132" spans="1:18" x14ac:dyDescent="0.35">
      <c r="A132" s="358" t="str">
        <f>IF(ISBLANK(INDEX('Policy Characteristics'!A:A,MATCH($C132,'Policy Characteristics'!$C:$C,0))),"",INDEX('Policy Characteristics'!A:A,MATCH($C132,'Policy Characteristics'!$C:$C,0)))</f>
        <v>Buildings and Appliances</v>
      </c>
      <c r="B132" s="358" t="str">
        <f>IF(ISBLANK(INDEX('Policy Characteristics'!B:B,MATCH($C132,'Policy Characteristics'!$C:$C,0))),"",INDEX('Policy Characteristics'!B:B,MATCH($C132,'Policy Characteristics'!$C:$C,0)))</f>
        <v>Building Component Electrification</v>
      </c>
      <c r="C132" s="362" t="str">
        <f t="shared" si="10"/>
        <v>Fraction of New Bldg Components Shifted to Other Fuels</v>
      </c>
      <c r="D132" s="53" t="s">
        <v>120</v>
      </c>
      <c r="E132" s="53" t="s">
        <v>297</v>
      </c>
      <c r="F132" s="53" t="s">
        <v>299</v>
      </c>
      <c r="G132" s="53" t="s">
        <v>126</v>
      </c>
      <c r="H132" s="54">
        <v>441</v>
      </c>
      <c r="I132" s="53" t="s">
        <v>46</v>
      </c>
      <c r="J132" s="360" t="str">
        <f>IF(ISBLANK(INDEX('Policy Characteristics'!D:D,MATCH($C132,'Policy Characteristics'!$C:$C,0))),"",INDEX('Policy Characteristics'!D:D,MATCH($C132,'Policy Characteristics'!$C:$C,0)))</f>
        <v>Building Component Electrification</v>
      </c>
      <c r="K132" s="358" t="str">
        <f>IF(ISBLANK(INDEX('Policy Characteristics'!E:E,MATCH($C132,'Policy Characteristics'!$C:$C,0))),"",INDEX('Policy Characteristics'!E:E,MATCH($C132,'Policy Characteristics'!$C:$C,0)))</f>
        <v>bldgs new component fuel shifting</v>
      </c>
      <c r="L132" s="380">
        <f>IF(ISBLANK(INDEX('Policy Characteristics'!F:F,MATCH($C132,'Policy Characteristics'!$C:$C,0))),"",INDEX('Policy Characteristics'!F:F,MATCH($C132,'Policy Characteristics'!$C:$C,0)))</f>
        <v>0</v>
      </c>
      <c r="M132" s="380">
        <f>IF(ISBLANK(INDEX('Policy Characteristics'!G:G,MATCH($C132,'Policy Characteristics'!$C:$C,0))),"",INDEX('Policy Characteristics'!G:G,MATCH($C132,'Policy Characteristics'!$C:$C,0)))</f>
        <v>1</v>
      </c>
      <c r="N132" s="380">
        <f>IF(ISBLANK(INDEX('Policy Characteristics'!H:H,MATCH($C132,'Policy Characteristics'!$C:$C,0))),"",INDEX('Policy Characteristics'!H:H,MATCH($C132,'Policy Characteristics'!$C:$C,0)))</f>
        <v>0.01</v>
      </c>
      <c r="O132" s="358" t="str">
        <f>IF(ISBLANK(INDEX('Policy Characteristics'!I:I,MATCH($C132,'Policy Characteristics'!$C:$C,0))),"",INDEX('Policy Characteristics'!I:I,MATCH($C132,'Policy Characteristics'!$C:$C,0)))</f>
        <v>% of newly sold non-electric building components</v>
      </c>
      <c r="P132" s="358"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2" s="358" t="str">
        <f>IF(ISBLANK(INDEX('Policy Characteristics'!K:K,MATCH($C132,'Policy Characteristics'!$C:$C,0))),"",INDEX('Policy Characteristics'!K:K,MATCH($C132,'Policy Characteristics'!$C:$C,0)))</f>
        <v>buildings-sector-main.html#component-elec</v>
      </c>
      <c r="R132" s="358" t="str">
        <f>IF(ISBLANK(INDEX('Policy Characteristics'!L:L,MATCH($C132,'Policy Characteristics'!$C:$C,0))),"",INDEX('Policy Characteristics'!L:L,MATCH($C132,'Policy Characteristics'!$C:$C,0)))</f>
        <v>building-component-electrification.html</v>
      </c>
    </row>
    <row r="133" spans="1:18" x14ac:dyDescent="0.35">
      <c r="A133" s="358" t="str">
        <f>IF(ISBLANK(INDEX('Policy Characteristics'!A:A,MATCH($C133,'Policy Characteristics'!$C:$C,0))),"",INDEX('Policy Characteristics'!A:A,MATCH($C133,'Policy Characteristics'!$C:$C,0)))</f>
        <v>Buildings and Appliances</v>
      </c>
      <c r="B133" s="358" t="str">
        <f>IF(ISBLANK(INDEX('Policy Characteristics'!B:B,MATCH($C133,'Policy Characteristics'!$C:$C,0))),"",INDEX('Policy Characteristics'!B:B,MATCH($C133,'Policy Characteristics'!$C:$C,0)))</f>
        <v>Building Component Electrification</v>
      </c>
      <c r="C133" s="362" t="str">
        <f t="shared" si="10"/>
        <v>Fraction of New Bldg Components Shifted to Other Fuels</v>
      </c>
      <c r="D133" s="53" t="s">
        <v>122</v>
      </c>
      <c r="E133" s="53" t="s">
        <v>297</v>
      </c>
      <c r="F133" s="53" t="s">
        <v>299</v>
      </c>
      <c r="G133" s="53" t="s">
        <v>128</v>
      </c>
      <c r="H133" s="54">
        <v>442</v>
      </c>
      <c r="I133" s="53" t="s">
        <v>46</v>
      </c>
      <c r="J133" s="360" t="str">
        <f>IF(ISBLANK(INDEX('Policy Characteristics'!D:D,MATCH($C133,'Policy Characteristics'!$C:$C,0))),"",INDEX('Policy Characteristics'!D:D,MATCH($C133,'Policy Characteristics'!$C:$C,0)))</f>
        <v>Building Component Electrification</v>
      </c>
      <c r="K133" s="358" t="str">
        <f>IF(ISBLANK(INDEX('Policy Characteristics'!E:E,MATCH($C133,'Policy Characteristics'!$C:$C,0))),"",INDEX('Policy Characteristics'!E:E,MATCH($C133,'Policy Characteristics'!$C:$C,0)))</f>
        <v>bldgs new component fuel shifting</v>
      </c>
      <c r="L133" s="380">
        <f>IF(ISBLANK(INDEX('Policy Characteristics'!F:F,MATCH($C133,'Policy Characteristics'!$C:$C,0))),"",INDEX('Policy Characteristics'!F:F,MATCH($C133,'Policy Characteristics'!$C:$C,0)))</f>
        <v>0</v>
      </c>
      <c r="M133" s="380">
        <f>IF(ISBLANK(INDEX('Policy Characteristics'!G:G,MATCH($C133,'Policy Characteristics'!$C:$C,0))),"",INDEX('Policy Characteristics'!G:G,MATCH($C133,'Policy Characteristics'!$C:$C,0)))</f>
        <v>1</v>
      </c>
      <c r="N133" s="380">
        <f>IF(ISBLANK(INDEX('Policy Characteristics'!H:H,MATCH($C133,'Policy Characteristics'!$C:$C,0))),"",INDEX('Policy Characteristics'!H:H,MATCH($C133,'Policy Characteristics'!$C:$C,0)))</f>
        <v>0.01</v>
      </c>
      <c r="O133" s="358" t="str">
        <f>IF(ISBLANK(INDEX('Policy Characteristics'!I:I,MATCH($C133,'Policy Characteristics'!$C:$C,0))),"",INDEX('Policy Characteristics'!I:I,MATCH($C133,'Policy Characteristics'!$C:$C,0)))</f>
        <v>% of newly sold non-electric building components</v>
      </c>
      <c r="P133" s="358"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3" s="358" t="str">
        <f>IF(ISBLANK(INDEX('Policy Characteristics'!K:K,MATCH($C133,'Policy Characteristics'!$C:$C,0))),"",INDEX('Policy Characteristics'!K:K,MATCH($C133,'Policy Characteristics'!$C:$C,0)))</f>
        <v>buildings-sector-main.html#component-elec</v>
      </c>
      <c r="R133" s="358" t="str">
        <f>IF(ISBLANK(INDEX('Policy Characteristics'!L:L,MATCH($C133,'Policy Characteristics'!$C:$C,0))),"",INDEX('Policy Characteristics'!L:L,MATCH($C133,'Policy Characteristics'!$C:$C,0)))</f>
        <v>building-component-electrification.html</v>
      </c>
    </row>
    <row r="134" spans="1:18" x14ac:dyDescent="0.35">
      <c r="A134" s="358" t="str">
        <f>IF(ISBLANK(INDEX('Policy Characteristics'!A:A,MATCH($C134,'Policy Characteristics'!$C:$C,0))),"",INDEX('Policy Characteristics'!A:A,MATCH($C134,'Policy Characteristics'!$C:$C,0)))</f>
        <v>Buildings and Appliances</v>
      </c>
      <c r="B134" s="358" t="str">
        <f>IF(ISBLANK(INDEX('Policy Characteristics'!B:B,MATCH($C134,'Policy Characteristics'!$C:$C,0))),"",INDEX('Policy Characteristics'!B:B,MATCH($C134,'Policy Characteristics'!$C:$C,0)))</f>
        <v>Building Component Electrification</v>
      </c>
      <c r="C134" s="362" t="str">
        <f t="shared" si="10"/>
        <v>Fraction of New Bldg Components Shifted to Other Fuels</v>
      </c>
      <c r="D134" s="53" t="s">
        <v>123</v>
      </c>
      <c r="E134" s="53" t="s">
        <v>297</v>
      </c>
      <c r="F134" s="53" t="s">
        <v>299</v>
      </c>
      <c r="G134" s="53" t="s">
        <v>129</v>
      </c>
      <c r="H134" s="54">
        <v>443</v>
      </c>
      <c r="I134" s="53" t="s">
        <v>45</v>
      </c>
      <c r="J134" s="360" t="str">
        <f>IF(ISBLANK(INDEX('Policy Characteristics'!D:D,MATCH($C134,'Policy Characteristics'!$C:$C,0))),"",INDEX('Policy Characteristics'!D:D,MATCH($C134,'Policy Characteristics'!$C:$C,0)))</f>
        <v>Building Component Electrification</v>
      </c>
      <c r="K134" s="358" t="str">
        <f>IF(ISBLANK(INDEX('Policy Characteristics'!E:E,MATCH($C134,'Policy Characteristics'!$C:$C,0))),"",INDEX('Policy Characteristics'!E:E,MATCH($C134,'Policy Characteristics'!$C:$C,0)))</f>
        <v>bldgs new component fuel shifting</v>
      </c>
      <c r="L134" s="380">
        <f>IF(ISBLANK(INDEX('Policy Characteristics'!F:F,MATCH($C134,'Policy Characteristics'!$C:$C,0))),"",INDEX('Policy Characteristics'!F:F,MATCH($C134,'Policy Characteristics'!$C:$C,0)))</f>
        <v>0</v>
      </c>
      <c r="M134" s="380">
        <f>IF(ISBLANK(INDEX('Policy Characteristics'!G:G,MATCH($C134,'Policy Characteristics'!$C:$C,0))),"",INDEX('Policy Characteristics'!G:G,MATCH($C134,'Policy Characteristics'!$C:$C,0)))</f>
        <v>1</v>
      </c>
      <c r="N134" s="380">
        <f>IF(ISBLANK(INDEX('Policy Characteristics'!H:H,MATCH($C134,'Policy Characteristics'!$C:$C,0))),"",INDEX('Policy Characteristics'!H:H,MATCH($C134,'Policy Characteristics'!$C:$C,0)))</f>
        <v>0.01</v>
      </c>
      <c r="O134" s="358" t="str">
        <f>IF(ISBLANK(INDEX('Policy Characteristics'!I:I,MATCH($C134,'Policy Characteristics'!$C:$C,0))),"",INDEX('Policy Characteristics'!I:I,MATCH($C134,'Policy Characteristics'!$C:$C,0)))</f>
        <v>% of newly sold non-electric building components</v>
      </c>
      <c r="P134" s="358"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4" s="358" t="str">
        <f>IF(ISBLANK(INDEX('Policy Characteristics'!K:K,MATCH($C134,'Policy Characteristics'!$C:$C,0))),"",INDEX('Policy Characteristics'!K:K,MATCH($C134,'Policy Characteristics'!$C:$C,0)))</f>
        <v>buildings-sector-main.html#component-elec</v>
      </c>
      <c r="R134" s="358" t="str">
        <f>IF(ISBLANK(INDEX('Policy Characteristics'!L:L,MATCH($C134,'Policy Characteristics'!$C:$C,0))),"",INDEX('Policy Characteristics'!L:L,MATCH($C134,'Policy Characteristics'!$C:$C,0)))</f>
        <v>building-component-electrification.html</v>
      </c>
    </row>
    <row r="135" spans="1:18" x14ac:dyDescent="0.35">
      <c r="A135" s="358" t="str">
        <f>IF(ISBLANK(INDEX('Policy Characteristics'!A:A,MATCH($C135,'Policy Characteristics'!$C:$C,0))),"",INDEX('Policy Characteristics'!A:A,MATCH($C135,'Policy Characteristics'!$C:$C,0)))</f>
        <v>Buildings and Appliances</v>
      </c>
      <c r="B135" s="358" t="str">
        <f>IF(ISBLANK(INDEX('Policy Characteristics'!B:B,MATCH($C135,'Policy Characteristics'!$C:$C,0))),"",INDEX('Policy Characteristics'!B:B,MATCH($C135,'Policy Characteristics'!$C:$C,0)))</f>
        <v>Building Component Electrification</v>
      </c>
      <c r="C135" s="362" t="str">
        <f t="shared" si="10"/>
        <v>Fraction of New Bldg Components Shifted to Other Fuels</v>
      </c>
      <c r="D135" s="53" t="s">
        <v>124</v>
      </c>
      <c r="E135" s="53" t="s">
        <v>297</v>
      </c>
      <c r="F135" s="53" t="s">
        <v>299</v>
      </c>
      <c r="G135" s="53" t="s">
        <v>130</v>
      </c>
      <c r="H135" s="54">
        <v>444</v>
      </c>
      <c r="I135" s="53" t="s">
        <v>45</v>
      </c>
      <c r="J135" s="360" t="str">
        <f>IF(ISBLANK(INDEX('Policy Characteristics'!D:D,MATCH($C135,'Policy Characteristics'!$C:$C,0))),"",INDEX('Policy Characteristics'!D:D,MATCH($C135,'Policy Characteristics'!$C:$C,0)))</f>
        <v>Building Component Electrification</v>
      </c>
      <c r="K135" s="358" t="str">
        <f>IF(ISBLANK(INDEX('Policy Characteristics'!E:E,MATCH($C135,'Policy Characteristics'!$C:$C,0))),"",INDEX('Policy Characteristics'!E:E,MATCH($C135,'Policy Characteristics'!$C:$C,0)))</f>
        <v>bldgs new component fuel shifting</v>
      </c>
      <c r="L135" s="380">
        <f>IF(ISBLANK(INDEX('Policy Characteristics'!F:F,MATCH($C135,'Policy Characteristics'!$C:$C,0))),"",INDEX('Policy Characteristics'!F:F,MATCH($C135,'Policy Characteristics'!$C:$C,0)))</f>
        <v>0</v>
      </c>
      <c r="M135" s="380">
        <f>IF(ISBLANK(INDEX('Policy Characteristics'!G:G,MATCH($C135,'Policy Characteristics'!$C:$C,0))),"",INDEX('Policy Characteristics'!G:G,MATCH($C135,'Policy Characteristics'!$C:$C,0)))</f>
        <v>1</v>
      </c>
      <c r="N135" s="380">
        <f>IF(ISBLANK(INDEX('Policy Characteristics'!H:H,MATCH($C135,'Policy Characteristics'!$C:$C,0))),"",INDEX('Policy Characteristics'!H:H,MATCH($C135,'Policy Characteristics'!$C:$C,0)))</f>
        <v>0.01</v>
      </c>
      <c r="O135" s="358" t="str">
        <f>IF(ISBLANK(INDEX('Policy Characteristics'!I:I,MATCH($C135,'Policy Characteristics'!$C:$C,0))),"",INDEX('Policy Characteristics'!I:I,MATCH($C135,'Policy Characteristics'!$C:$C,0)))</f>
        <v>% of newly sold non-electric building components</v>
      </c>
      <c r="P135" s="358"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5" s="358" t="str">
        <f>IF(ISBLANK(INDEX('Policy Characteristics'!K:K,MATCH($C135,'Policy Characteristics'!$C:$C,0))),"",INDEX('Policy Characteristics'!K:K,MATCH($C135,'Policy Characteristics'!$C:$C,0)))</f>
        <v>buildings-sector-main.html#component-elec</v>
      </c>
      <c r="R135" s="358" t="str">
        <f>IF(ISBLANK(INDEX('Policy Characteristics'!L:L,MATCH($C135,'Policy Characteristics'!$C:$C,0))),"",INDEX('Policy Characteristics'!L:L,MATCH($C135,'Policy Characteristics'!$C:$C,0)))</f>
        <v>building-component-electrification.html</v>
      </c>
    </row>
    <row r="136" spans="1:18" x14ac:dyDescent="0.35">
      <c r="A136" s="358" t="str">
        <f>IF(ISBLANK(INDEX('Policy Characteristics'!A:A,MATCH($C136,'Policy Characteristics'!$C:$C,0))),"",INDEX('Policy Characteristics'!A:A,MATCH($C136,'Policy Characteristics'!$C:$C,0)))</f>
        <v>Buildings and Appliances</v>
      </c>
      <c r="B136" s="358" t="str">
        <f>IF(ISBLANK(INDEX('Policy Characteristics'!B:B,MATCH($C136,'Policy Characteristics'!$C:$C,0))),"",INDEX('Policy Characteristics'!B:B,MATCH($C136,'Policy Characteristics'!$C:$C,0)))</f>
        <v>Building Component Electrification</v>
      </c>
      <c r="C136" s="362" t="str">
        <f t="shared" si="10"/>
        <v>Fraction of New Bldg Components Shifted to Other Fuels</v>
      </c>
      <c r="D136" s="53" t="s">
        <v>119</v>
      </c>
      <c r="E136" s="53" t="s">
        <v>298</v>
      </c>
      <c r="F136" s="53" t="s">
        <v>175</v>
      </c>
      <c r="G136" s="53" t="s">
        <v>125</v>
      </c>
      <c r="H136" s="54">
        <v>445</v>
      </c>
      <c r="I136" s="53" t="s">
        <v>45</v>
      </c>
      <c r="J136" s="360" t="str">
        <f>IF(ISBLANK(INDEX('Policy Characteristics'!D:D,MATCH($C136,'Policy Characteristics'!$C:$C,0))),"",INDEX('Policy Characteristics'!D:D,MATCH($C136,'Policy Characteristics'!$C:$C,0)))</f>
        <v>Building Component Electrification</v>
      </c>
      <c r="K136" s="358" t="str">
        <f>IF(ISBLANK(INDEX('Policy Characteristics'!E:E,MATCH($C136,'Policy Characteristics'!$C:$C,0))),"",INDEX('Policy Characteristics'!E:E,MATCH($C136,'Policy Characteristics'!$C:$C,0)))</f>
        <v>bldgs new component fuel shifting</v>
      </c>
      <c r="L136" s="380">
        <f>IF(ISBLANK(INDEX('Policy Characteristics'!F:F,MATCH($C136,'Policy Characteristics'!$C:$C,0))),"",INDEX('Policy Characteristics'!F:F,MATCH($C136,'Policy Characteristics'!$C:$C,0)))</f>
        <v>0</v>
      </c>
      <c r="M136" s="380">
        <f>IF(ISBLANK(INDEX('Policy Characteristics'!G:G,MATCH($C136,'Policy Characteristics'!$C:$C,0))),"",INDEX('Policy Characteristics'!G:G,MATCH($C136,'Policy Characteristics'!$C:$C,0)))</f>
        <v>1</v>
      </c>
      <c r="N136" s="380">
        <f>IF(ISBLANK(INDEX('Policy Characteristics'!H:H,MATCH($C136,'Policy Characteristics'!$C:$C,0))),"",INDEX('Policy Characteristics'!H:H,MATCH($C136,'Policy Characteristics'!$C:$C,0)))</f>
        <v>0.01</v>
      </c>
      <c r="O136" s="358" t="str">
        <f>IF(ISBLANK(INDEX('Policy Characteristics'!I:I,MATCH($C136,'Policy Characteristics'!$C:$C,0))),"",INDEX('Policy Characteristics'!I:I,MATCH($C136,'Policy Characteristics'!$C:$C,0)))</f>
        <v>% of newly sold non-electric building components</v>
      </c>
      <c r="P136" s="358"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6" s="358" t="str">
        <f>IF(ISBLANK(INDEX('Policy Characteristics'!K:K,MATCH($C136,'Policy Characteristics'!$C:$C,0))),"",INDEX('Policy Characteristics'!K:K,MATCH($C136,'Policy Characteristics'!$C:$C,0)))</f>
        <v>buildings-sector-main.html#component-elec</v>
      </c>
      <c r="R136" s="358" t="str">
        <f>IF(ISBLANK(INDEX('Policy Characteristics'!L:L,MATCH($C136,'Policy Characteristics'!$C:$C,0))),"",INDEX('Policy Characteristics'!L:L,MATCH($C136,'Policy Characteristics'!$C:$C,0)))</f>
        <v>building-component-electrification.html</v>
      </c>
    </row>
    <row r="137" spans="1:18" x14ac:dyDescent="0.35">
      <c r="A137" s="358" t="str">
        <f>IF(ISBLANK(INDEX('Policy Characteristics'!A:A,MATCH($C137,'Policy Characteristics'!$C:$C,0))),"",INDEX('Policy Characteristics'!A:A,MATCH($C137,'Policy Characteristics'!$C:$C,0)))</f>
        <v>Buildings and Appliances</v>
      </c>
      <c r="B137" s="358" t="str">
        <f>IF(ISBLANK(INDEX('Policy Characteristics'!B:B,MATCH($C137,'Policy Characteristics'!$C:$C,0))),"",INDEX('Policy Characteristics'!B:B,MATCH($C137,'Policy Characteristics'!$C:$C,0)))</f>
        <v>Building Component Electrification</v>
      </c>
      <c r="C137" s="362" t="str">
        <f t="shared" si="10"/>
        <v>Fraction of New Bldg Components Shifted to Other Fuels</v>
      </c>
      <c r="D137" s="53" t="s">
        <v>120</v>
      </c>
      <c r="E137" s="53" t="s">
        <v>298</v>
      </c>
      <c r="F137" s="53" t="s">
        <v>175</v>
      </c>
      <c r="G137" s="53" t="s">
        <v>126</v>
      </c>
      <c r="H137" s="54">
        <v>446</v>
      </c>
      <c r="I137" s="53" t="s">
        <v>46</v>
      </c>
      <c r="J137" s="360" t="str">
        <f>IF(ISBLANK(INDEX('Policy Characteristics'!D:D,MATCH($C137,'Policy Characteristics'!$C:$C,0))),"",INDEX('Policy Characteristics'!D:D,MATCH($C137,'Policy Characteristics'!$C:$C,0)))</f>
        <v>Building Component Electrification</v>
      </c>
      <c r="K137" s="358" t="str">
        <f>IF(ISBLANK(INDEX('Policy Characteristics'!E:E,MATCH($C137,'Policy Characteristics'!$C:$C,0))),"",INDEX('Policy Characteristics'!E:E,MATCH($C137,'Policy Characteristics'!$C:$C,0)))</f>
        <v>bldgs new component fuel shifting</v>
      </c>
      <c r="L137" s="380">
        <f>IF(ISBLANK(INDEX('Policy Characteristics'!F:F,MATCH($C137,'Policy Characteristics'!$C:$C,0))),"",INDEX('Policy Characteristics'!F:F,MATCH($C137,'Policy Characteristics'!$C:$C,0)))</f>
        <v>0</v>
      </c>
      <c r="M137" s="380">
        <f>IF(ISBLANK(INDEX('Policy Characteristics'!G:G,MATCH($C137,'Policy Characteristics'!$C:$C,0))),"",INDEX('Policy Characteristics'!G:G,MATCH($C137,'Policy Characteristics'!$C:$C,0)))</f>
        <v>1</v>
      </c>
      <c r="N137" s="380">
        <f>IF(ISBLANK(INDEX('Policy Characteristics'!H:H,MATCH($C137,'Policy Characteristics'!$C:$C,0))),"",INDEX('Policy Characteristics'!H:H,MATCH($C137,'Policy Characteristics'!$C:$C,0)))</f>
        <v>0.01</v>
      </c>
      <c r="O137" s="358" t="str">
        <f>IF(ISBLANK(INDEX('Policy Characteristics'!I:I,MATCH($C137,'Policy Characteristics'!$C:$C,0))),"",INDEX('Policy Characteristics'!I:I,MATCH($C137,'Policy Characteristics'!$C:$C,0)))</f>
        <v>% of newly sold non-electric building components</v>
      </c>
      <c r="P137" s="358"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7" s="358" t="str">
        <f>IF(ISBLANK(INDEX('Policy Characteristics'!K:K,MATCH($C137,'Policy Characteristics'!$C:$C,0))),"",INDEX('Policy Characteristics'!K:K,MATCH($C137,'Policy Characteristics'!$C:$C,0)))</f>
        <v>buildings-sector-main.html#component-elec</v>
      </c>
      <c r="R137" s="358" t="str">
        <f>IF(ISBLANK(INDEX('Policy Characteristics'!L:L,MATCH($C137,'Policy Characteristics'!$C:$C,0))),"",INDEX('Policy Characteristics'!L:L,MATCH($C137,'Policy Characteristics'!$C:$C,0)))</f>
        <v>building-component-electrification.html</v>
      </c>
    </row>
    <row r="138" spans="1:18" x14ac:dyDescent="0.35">
      <c r="A138" s="358" t="str">
        <f>IF(ISBLANK(INDEX('Policy Characteristics'!A:A,MATCH($C138,'Policy Characteristics'!$C:$C,0))),"",INDEX('Policy Characteristics'!A:A,MATCH($C138,'Policy Characteristics'!$C:$C,0)))</f>
        <v>Buildings and Appliances</v>
      </c>
      <c r="B138" s="358" t="str">
        <f>IF(ISBLANK(INDEX('Policy Characteristics'!B:B,MATCH($C138,'Policy Characteristics'!$C:$C,0))),"",INDEX('Policy Characteristics'!B:B,MATCH($C138,'Policy Characteristics'!$C:$C,0)))</f>
        <v>Building Component Electrification</v>
      </c>
      <c r="C138" s="362" t="str">
        <f t="shared" si="10"/>
        <v>Fraction of New Bldg Components Shifted to Other Fuels</v>
      </c>
      <c r="D138" s="53" t="s">
        <v>122</v>
      </c>
      <c r="E138" s="53" t="s">
        <v>298</v>
      </c>
      <c r="F138" s="53" t="s">
        <v>175</v>
      </c>
      <c r="G138" s="53" t="s">
        <v>128</v>
      </c>
      <c r="H138" s="54">
        <v>447</v>
      </c>
      <c r="I138" s="53" t="s">
        <v>46</v>
      </c>
      <c r="J138" s="360" t="str">
        <f>IF(ISBLANK(INDEX('Policy Characteristics'!D:D,MATCH($C138,'Policy Characteristics'!$C:$C,0))),"",INDEX('Policy Characteristics'!D:D,MATCH($C138,'Policy Characteristics'!$C:$C,0)))</f>
        <v>Building Component Electrification</v>
      </c>
      <c r="K138" s="358" t="str">
        <f>IF(ISBLANK(INDEX('Policy Characteristics'!E:E,MATCH($C138,'Policy Characteristics'!$C:$C,0))),"",INDEX('Policy Characteristics'!E:E,MATCH($C138,'Policy Characteristics'!$C:$C,0)))</f>
        <v>bldgs new component fuel shifting</v>
      </c>
      <c r="L138" s="380">
        <f>IF(ISBLANK(INDEX('Policy Characteristics'!F:F,MATCH($C138,'Policy Characteristics'!$C:$C,0))),"",INDEX('Policy Characteristics'!F:F,MATCH($C138,'Policy Characteristics'!$C:$C,0)))</f>
        <v>0</v>
      </c>
      <c r="M138" s="380">
        <f>IF(ISBLANK(INDEX('Policy Characteristics'!G:G,MATCH($C138,'Policy Characteristics'!$C:$C,0))),"",INDEX('Policy Characteristics'!G:G,MATCH($C138,'Policy Characteristics'!$C:$C,0)))</f>
        <v>1</v>
      </c>
      <c r="N138" s="380">
        <f>IF(ISBLANK(INDEX('Policy Characteristics'!H:H,MATCH($C138,'Policy Characteristics'!$C:$C,0))),"",INDEX('Policy Characteristics'!H:H,MATCH($C138,'Policy Characteristics'!$C:$C,0)))</f>
        <v>0.01</v>
      </c>
      <c r="O138" s="358" t="str">
        <f>IF(ISBLANK(INDEX('Policy Characteristics'!I:I,MATCH($C138,'Policy Characteristics'!$C:$C,0))),"",INDEX('Policy Characteristics'!I:I,MATCH($C138,'Policy Characteristics'!$C:$C,0)))</f>
        <v>% of newly sold non-electric building components</v>
      </c>
      <c r="P138" s="358"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8" s="358" t="str">
        <f>IF(ISBLANK(INDEX('Policy Characteristics'!K:K,MATCH($C138,'Policy Characteristics'!$C:$C,0))),"",INDEX('Policy Characteristics'!K:K,MATCH($C138,'Policy Characteristics'!$C:$C,0)))</f>
        <v>buildings-sector-main.html#component-elec</v>
      </c>
      <c r="R138" s="358" t="str">
        <f>IF(ISBLANK(INDEX('Policy Characteristics'!L:L,MATCH($C138,'Policy Characteristics'!$C:$C,0))),"",INDEX('Policy Characteristics'!L:L,MATCH($C138,'Policy Characteristics'!$C:$C,0)))</f>
        <v>building-component-electrification.html</v>
      </c>
    </row>
    <row r="139" spans="1:18" x14ac:dyDescent="0.35">
      <c r="A139" s="358" t="str">
        <f>IF(ISBLANK(INDEX('Policy Characteristics'!A:A,MATCH($C139,'Policy Characteristics'!$C:$C,0))),"",INDEX('Policy Characteristics'!A:A,MATCH($C139,'Policy Characteristics'!$C:$C,0)))</f>
        <v>Buildings and Appliances</v>
      </c>
      <c r="B139" s="358" t="str">
        <f>IF(ISBLANK(INDEX('Policy Characteristics'!B:B,MATCH($C139,'Policy Characteristics'!$C:$C,0))),"",INDEX('Policy Characteristics'!B:B,MATCH($C139,'Policy Characteristics'!$C:$C,0)))</f>
        <v>Building Component Electrification</v>
      </c>
      <c r="C139" s="362" t="str">
        <f t="shared" si="10"/>
        <v>Fraction of New Bldg Components Shifted to Other Fuels</v>
      </c>
      <c r="D139" s="53" t="s">
        <v>123</v>
      </c>
      <c r="E139" s="53" t="s">
        <v>298</v>
      </c>
      <c r="F139" s="53" t="s">
        <v>175</v>
      </c>
      <c r="G139" s="53" t="s">
        <v>129</v>
      </c>
      <c r="H139" s="54">
        <v>448</v>
      </c>
      <c r="I139" s="53" t="s">
        <v>45</v>
      </c>
      <c r="J139" s="360" t="str">
        <f>IF(ISBLANK(INDEX('Policy Characteristics'!D:D,MATCH($C139,'Policy Characteristics'!$C:$C,0))),"",INDEX('Policy Characteristics'!D:D,MATCH($C139,'Policy Characteristics'!$C:$C,0)))</f>
        <v>Building Component Electrification</v>
      </c>
      <c r="K139" s="358" t="str">
        <f>IF(ISBLANK(INDEX('Policy Characteristics'!E:E,MATCH($C139,'Policy Characteristics'!$C:$C,0))),"",INDEX('Policy Characteristics'!E:E,MATCH($C139,'Policy Characteristics'!$C:$C,0)))</f>
        <v>bldgs new component fuel shifting</v>
      </c>
      <c r="L139" s="380">
        <f>IF(ISBLANK(INDEX('Policy Characteristics'!F:F,MATCH($C139,'Policy Characteristics'!$C:$C,0))),"",INDEX('Policy Characteristics'!F:F,MATCH($C139,'Policy Characteristics'!$C:$C,0)))</f>
        <v>0</v>
      </c>
      <c r="M139" s="380">
        <f>IF(ISBLANK(INDEX('Policy Characteristics'!G:G,MATCH($C139,'Policy Characteristics'!$C:$C,0))),"",INDEX('Policy Characteristics'!G:G,MATCH($C139,'Policy Characteristics'!$C:$C,0)))</f>
        <v>1</v>
      </c>
      <c r="N139" s="380">
        <f>IF(ISBLANK(INDEX('Policy Characteristics'!H:H,MATCH($C139,'Policy Characteristics'!$C:$C,0))),"",INDEX('Policy Characteristics'!H:H,MATCH($C139,'Policy Characteristics'!$C:$C,0)))</f>
        <v>0.01</v>
      </c>
      <c r="O139" s="358" t="str">
        <f>IF(ISBLANK(INDEX('Policy Characteristics'!I:I,MATCH($C139,'Policy Characteristics'!$C:$C,0))),"",INDEX('Policy Characteristics'!I:I,MATCH($C139,'Policy Characteristics'!$C:$C,0)))</f>
        <v>% of newly sold non-electric building components</v>
      </c>
      <c r="P139" s="358"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9" s="358" t="str">
        <f>IF(ISBLANK(INDEX('Policy Characteristics'!K:K,MATCH($C139,'Policy Characteristics'!$C:$C,0))),"",INDEX('Policy Characteristics'!K:K,MATCH($C139,'Policy Characteristics'!$C:$C,0)))</f>
        <v>buildings-sector-main.html#component-elec</v>
      </c>
      <c r="R139" s="358" t="str">
        <f>IF(ISBLANK(INDEX('Policy Characteristics'!L:L,MATCH($C139,'Policy Characteristics'!$C:$C,0))),"",INDEX('Policy Characteristics'!L:L,MATCH($C139,'Policy Characteristics'!$C:$C,0)))</f>
        <v>building-component-electrification.html</v>
      </c>
    </row>
    <row r="140" spans="1:18" s="1" customFormat="1" x14ac:dyDescent="0.35">
      <c r="A140" s="358" t="str">
        <f>IF(ISBLANK(INDEX('Policy Characteristics'!A:A,MATCH($C140,'Policy Characteristics'!$C:$C,0))),"",INDEX('Policy Characteristics'!A:A,MATCH($C140,'Policy Characteristics'!$C:$C,0)))</f>
        <v>Buildings and Appliances</v>
      </c>
      <c r="B140" s="358" t="str">
        <f>IF(ISBLANK(INDEX('Policy Characteristics'!B:B,MATCH($C140,'Policy Characteristics'!$C:$C,0))),"",INDEX('Policy Characteristics'!B:B,MATCH($C140,'Policy Characteristics'!$C:$C,0)))</f>
        <v>Building Component Electrification</v>
      </c>
      <c r="C140" s="362" t="str">
        <f t="shared" ref="C140" si="11">C$126</f>
        <v>Fraction of New Bldg Components Shifted to Other Fuels</v>
      </c>
      <c r="D140" s="53" t="s">
        <v>124</v>
      </c>
      <c r="E140" s="53" t="s">
        <v>298</v>
      </c>
      <c r="F140" s="53" t="s">
        <v>175</v>
      </c>
      <c r="G140" s="53" t="s">
        <v>130</v>
      </c>
      <c r="H140" s="54">
        <v>449</v>
      </c>
      <c r="I140" s="53" t="s">
        <v>45</v>
      </c>
      <c r="J140" s="360" t="str">
        <f>IF(ISBLANK(INDEX('Policy Characteristics'!D:D,MATCH($C140,'Policy Characteristics'!$C:$C,0))),"",INDEX('Policy Characteristics'!D:D,MATCH($C140,'Policy Characteristics'!$C:$C,0)))</f>
        <v>Building Component Electrification</v>
      </c>
      <c r="K140" s="358" t="str">
        <f>IF(ISBLANK(INDEX('Policy Characteristics'!E:E,MATCH($C140,'Policy Characteristics'!$C:$C,0))),"",INDEX('Policy Characteristics'!E:E,MATCH($C140,'Policy Characteristics'!$C:$C,0)))</f>
        <v>bldgs new component fuel shifting</v>
      </c>
      <c r="L140" s="380">
        <f>IF(ISBLANK(INDEX('Policy Characteristics'!F:F,MATCH($C140,'Policy Characteristics'!$C:$C,0))),"",INDEX('Policy Characteristics'!F:F,MATCH($C140,'Policy Characteristics'!$C:$C,0)))</f>
        <v>0</v>
      </c>
      <c r="M140" s="380">
        <f>IF(ISBLANK(INDEX('Policy Characteristics'!G:G,MATCH($C140,'Policy Characteristics'!$C:$C,0))),"",INDEX('Policy Characteristics'!G:G,MATCH($C140,'Policy Characteristics'!$C:$C,0)))</f>
        <v>1</v>
      </c>
      <c r="N140" s="380">
        <f>IF(ISBLANK(INDEX('Policy Characteristics'!H:H,MATCH($C140,'Policy Characteristics'!$C:$C,0))),"",INDEX('Policy Characteristics'!H:H,MATCH($C140,'Policy Characteristics'!$C:$C,0)))</f>
        <v>0.01</v>
      </c>
      <c r="O140" s="358" t="str">
        <f>IF(ISBLANK(INDEX('Policy Characteristics'!I:I,MATCH($C140,'Policy Characteristics'!$C:$C,0))),"",INDEX('Policy Characteristics'!I:I,MATCH($C140,'Policy Characteristics'!$C:$C,0)))</f>
        <v>% of newly sold non-electric building components</v>
      </c>
      <c r="P140" s="358"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40" s="358" t="str">
        <f>IF(ISBLANK(INDEX('Policy Characteristics'!K:K,MATCH($C140,'Policy Characteristics'!$C:$C,0))),"",INDEX('Policy Characteristics'!K:K,MATCH($C140,'Policy Characteristics'!$C:$C,0)))</f>
        <v>buildings-sector-main.html#component-elec</v>
      </c>
      <c r="R140" s="358" t="str">
        <f>IF(ISBLANK(INDEX('Policy Characteristics'!L:L,MATCH($C140,'Policy Characteristics'!$C:$C,0))),"",INDEX('Policy Characteristics'!L:L,MATCH($C140,'Policy Characteristics'!$C:$C,0)))</f>
        <v>building-component-electrification.html</v>
      </c>
    </row>
    <row r="141" spans="1:18" s="5" customFormat="1" x14ac:dyDescent="0.35">
      <c r="A141" s="358" t="str">
        <f>IF(ISBLANK(INDEX('Policy Characteristics'!A:A,MATCH($C141,'Policy Characteristics'!$C:$C,0))),"",INDEX('Policy Characteristics'!A:A,MATCH($C141,'Policy Characteristics'!$C:$C,0)))</f>
        <v>Buildings and Appliances</v>
      </c>
      <c r="B141" s="358" t="str">
        <f>IF(ISBLANK(INDEX('Policy Characteristics'!B:B,MATCH($C141,'Policy Characteristics'!$C:$C,0))),"",INDEX('Policy Characteristics'!B:B,MATCH($C141,'Policy Characteristics'!$C:$C,0)))</f>
        <v>Building Energy Efficiency Standards</v>
      </c>
      <c r="C141" s="363" t="s">
        <v>321</v>
      </c>
      <c r="D141" s="53" t="s">
        <v>119</v>
      </c>
      <c r="E141" s="53" t="s">
        <v>296</v>
      </c>
      <c r="F141" s="53" t="s">
        <v>300</v>
      </c>
      <c r="G141" s="53" t="s">
        <v>125</v>
      </c>
      <c r="H141" s="54">
        <v>13</v>
      </c>
      <c r="I141" s="53" t="s">
        <v>45</v>
      </c>
      <c r="J141" s="360" t="str">
        <f>IF(ISBLANK(INDEX('Policy Characteristics'!D:D,MATCH($C141,'Policy Characteristics'!$C:$C,0))),"",INDEX('Policy Characteristics'!D:D,MATCH($C141,'Policy Characteristics'!$C:$C,0)))</f>
        <v>Building Energy Efficiency Standards</v>
      </c>
      <c r="K141" s="358" t="str">
        <f>IF(ISBLANK(INDEX('Policy Characteristics'!E:E,MATCH($C141,'Policy Characteristics'!$C:$C,0))),"",INDEX('Policy Characteristics'!E:E,MATCH($C141,'Policy Characteristics'!$C:$C,0)))</f>
        <v>bldgs efficiency standards</v>
      </c>
      <c r="L141" s="380">
        <f>IF(ISBLANK(INDEX('Policy Characteristics'!F:F,MATCH($C141,'Policy Characteristics'!$C:$C,0))),"",INDEX('Policy Characteristics'!F:F,MATCH($C141,'Policy Characteristics'!$C:$C,0)))</f>
        <v>0</v>
      </c>
      <c r="M141" s="380">
        <f>IF(ISBLANK(INDEX('Policy Characteristics'!G:G,MATCH($C141,'Policy Characteristics'!$C:$C,0))),"",INDEX('Policy Characteristics'!G:G,MATCH($C141,'Policy Characteristics'!$C:$C,0)))</f>
        <v>0.75</v>
      </c>
      <c r="N141" s="380">
        <f>IF(ISBLANK(INDEX('Policy Characteristics'!H:H,MATCH($C141,'Policy Characteristics'!$C:$C,0))),"",INDEX('Policy Characteristics'!H:H,MATCH($C141,'Policy Characteristics'!$C:$C,0)))</f>
        <v>0.01</v>
      </c>
      <c r="O141" s="358" t="str">
        <f>IF(ISBLANK(INDEX('Policy Characteristics'!I:I,MATCH($C141,'Policy Characteristics'!$C:$C,0))),"",INDEX('Policy Characteristics'!I:I,MATCH($C141,'Policy Characteristics'!$C:$C,0)))</f>
        <v>% reduction in energy use</v>
      </c>
      <c r="P141" s="358"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358" t="str">
        <f>IF(ISBLANK(INDEX('Policy Characteristics'!K:K,MATCH($C141,'Policy Characteristics'!$C:$C,0))),"",INDEX('Policy Characteristics'!K:K,MATCH($C141,'Policy Characteristics'!$C:$C,0)))</f>
        <v>buildings-sector-main.html#eff-stds</v>
      </c>
      <c r="R141" s="358" t="str">
        <f>IF(ISBLANK(INDEX('Policy Characteristics'!L:L,MATCH($C141,'Policy Characteristics'!$C:$C,0))),"",INDEX('Policy Characteristics'!L:L,MATCH($C141,'Policy Characteristics'!$C:$C,0)))</f>
        <v>building-energy-efficiency-standards.html</v>
      </c>
    </row>
    <row r="142" spans="1:18" s="5" customFormat="1" x14ac:dyDescent="0.35">
      <c r="A142" s="358" t="str">
        <f>IF(ISBLANK(INDEX('Policy Characteristics'!A:A,MATCH($C142,'Policy Characteristics'!$C:$C,0))),"",INDEX('Policy Characteristics'!A:A,MATCH($C142,'Policy Characteristics'!$C:$C,0)))</f>
        <v>Buildings and Appliances</v>
      </c>
      <c r="B142" s="358" t="str">
        <f>IF(ISBLANK(INDEX('Policy Characteristics'!B:B,MATCH($C142,'Policy Characteristics'!$C:$C,0))),"",INDEX('Policy Characteristics'!B:B,MATCH($C142,'Policy Characteristics'!$C:$C,0)))</f>
        <v>Building Energy Efficiency Standards</v>
      </c>
      <c r="C142" s="362" t="str">
        <f t="shared" ref="C142:C157" si="12">C$141</f>
        <v>Reduction in E Use Allowed by Component Eff Std</v>
      </c>
      <c r="D142" s="53" t="s">
        <v>120</v>
      </c>
      <c r="E142" s="53" t="s">
        <v>296</v>
      </c>
      <c r="F142" s="53" t="s">
        <v>300</v>
      </c>
      <c r="G142" s="53" t="s">
        <v>126</v>
      </c>
      <c r="H142" s="54">
        <v>14</v>
      </c>
      <c r="I142" s="53" t="s">
        <v>45</v>
      </c>
      <c r="J142" s="360" t="str">
        <f>IF(ISBLANK(INDEX('Policy Characteristics'!D:D,MATCH($C142,'Policy Characteristics'!$C:$C,0))),"",INDEX('Policy Characteristics'!D:D,MATCH($C142,'Policy Characteristics'!$C:$C,0)))</f>
        <v>Building Energy Efficiency Standards</v>
      </c>
      <c r="K142" s="358" t="str">
        <f>IF(ISBLANK(INDEX('Policy Characteristics'!E:E,MATCH($C142,'Policy Characteristics'!$C:$C,0))),"",INDEX('Policy Characteristics'!E:E,MATCH($C142,'Policy Characteristics'!$C:$C,0)))</f>
        <v>bldgs efficiency standards</v>
      </c>
      <c r="L142" s="380">
        <f>IF(ISBLANK(INDEX('Policy Characteristics'!F:F,MATCH($C142,'Policy Characteristics'!$C:$C,0))),"",INDEX('Policy Characteristics'!F:F,MATCH($C142,'Policy Characteristics'!$C:$C,0)))</f>
        <v>0</v>
      </c>
      <c r="M142" s="380">
        <f>IF(ISBLANK(INDEX('Policy Characteristics'!G:G,MATCH($C142,'Policy Characteristics'!$C:$C,0))),"",INDEX('Policy Characteristics'!G:G,MATCH($C142,'Policy Characteristics'!$C:$C,0)))</f>
        <v>0.75</v>
      </c>
      <c r="N142" s="380">
        <f>IF(ISBLANK(INDEX('Policy Characteristics'!H:H,MATCH($C142,'Policy Characteristics'!$C:$C,0))),"",INDEX('Policy Characteristics'!H:H,MATCH($C142,'Policy Characteristics'!$C:$C,0)))</f>
        <v>0.01</v>
      </c>
      <c r="O142" s="358" t="str">
        <f>IF(ISBLANK(INDEX('Policy Characteristics'!I:I,MATCH($C142,'Policy Characteristics'!$C:$C,0))),"",INDEX('Policy Characteristics'!I:I,MATCH($C142,'Policy Characteristics'!$C:$C,0)))</f>
        <v>% reduction in energy use</v>
      </c>
      <c r="P142" s="358"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358" t="str">
        <f>IF(ISBLANK(INDEX('Policy Characteristics'!K:K,MATCH($C142,'Policy Characteristics'!$C:$C,0))),"",INDEX('Policy Characteristics'!K:K,MATCH($C142,'Policy Characteristics'!$C:$C,0)))</f>
        <v>buildings-sector-main.html#eff-stds</v>
      </c>
      <c r="R142" s="358" t="str">
        <f>IF(ISBLANK(INDEX('Policy Characteristics'!L:L,MATCH($C142,'Policy Characteristics'!$C:$C,0))),"",INDEX('Policy Characteristics'!L:L,MATCH($C142,'Policy Characteristics'!$C:$C,0)))</f>
        <v>building-energy-efficiency-standards.html</v>
      </c>
    </row>
    <row r="143" spans="1:18" s="5" customFormat="1" x14ac:dyDescent="0.35">
      <c r="A143" s="358" t="str">
        <f>IF(ISBLANK(INDEX('Policy Characteristics'!A:A,MATCH($C143,'Policy Characteristics'!$C:$C,0))),"",INDEX('Policy Characteristics'!A:A,MATCH($C143,'Policy Characteristics'!$C:$C,0)))</f>
        <v>Buildings and Appliances</v>
      </c>
      <c r="B143" s="358" t="str">
        <f>IF(ISBLANK(INDEX('Policy Characteristics'!B:B,MATCH($C143,'Policy Characteristics'!$C:$C,0))),"",INDEX('Policy Characteristics'!B:B,MATCH($C143,'Policy Characteristics'!$C:$C,0)))</f>
        <v>Building Energy Efficiency Standards</v>
      </c>
      <c r="C143" s="362" t="str">
        <f t="shared" si="12"/>
        <v>Reduction in E Use Allowed by Component Eff Std</v>
      </c>
      <c r="D143" s="53" t="s">
        <v>121</v>
      </c>
      <c r="E143" s="53" t="s">
        <v>296</v>
      </c>
      <c r="F143" s="53" t="s">
        <v>300</v>
      </c>
      <c r="G143" s="53" t="s">
        <v>127</v>
      </c>
      <c r="H143" s="54">
        <v>15</v>
      </c>
      <c r="I143" s="53" t="s">
        <v>45</v>
      </c>
      <c r="J143" s="360" t="str">
        <f>IF(ISBLANK(INDEX('Policy Characteristics'!D:D,MATCH($C143,'Policy Characteristics'!$C:$C,0))),"",INDEX('Policy Characteristics'!D:D,MATCH($C143,'Policy Characteristics'!$C:$C,0)))</f>
        <v>Building Energy Efficiency Standards</v>
      </c>
      <c r="K143" s="358" t="str">
        <f>IF(ISBLANK(INDEX('Policy Characteristics'!E:E,MATCH($C143,'Policy Characteristics'!$C:$C,0))),"",INDEX('Policy Characteristics'!E:E,MATCH($C143,'Policy Characteristics'!$C:$C,0)))</f>
        <v>bldgs efficiency standards</v>
      </c>
      <c r="L143" s="380">
        <f>IF(ISBLANK(INDEX('Policy Characteristics'!F:F,MATCH($C143,'Policy Characteristics'!$C:$C,0))),"",INDEX('Policy Characteristics'!F:F,MATCH($C143,'Policy Characteristics'!$C:$C,0)))</f>
        <v>0</v>
      </c>
      <c r="M143" s="380">
        <f>IF(ISBLANK(INDEX('Policy Characteristics'!G:G,MATCH($C143,'Policy Characteristics'!$C:$C,0))),"",INDEX('Policy Characteristics'!G:G,MATCH($C143,'Policy Characteristics'!$C:$C,0)))</f>
        <v>0.75</v>
      </c>
      <c r="N143" s="380">
        <f>IF(ISBLANK(INDEX('Policy Characteristics'!H:H,MATCH($C143,'Policy Characteristics'!$C:$C,0))),"",INDEX('Policy Characteristics'!H:H,MATCH($C143,'Policy Characteristics'!$C:$C,0)))</f>
        <v>0.01</v>
      </c>
      <c r="O143" s="358" t="str">
        <f>IF(ISBLANK(INDEX('Policy Characteristics'!I:I,MATCH($C143,'Policy Characteristics'!$C:$C,0))),"",INDEX('Policy Characteristics'!I:I,MATCH($C143,'Policy Characteristics'!$C:$C,0)))</f>
        <v>% reduction in energy use</v>
      </c>
      <c r="P143" s="358"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358" t="str">
        <f>IF(ISBLANK(INDEX('Policy Characteristics'!K:K,MATCH($C143,'Policy Characteristics'!$C:$C,0))),"",INDEX('Policy Characteristics'!K:K,MATCH($C143,'Policy Characteristics'!$C:$C,0)))</f>
        <v>buildings-sector-main.html#eff-stds</v>
      </c>
      <c r="R143" s="358" t="str">
        <f>IF(ISBLANK(INDEX('Policy Characteristics'!L:L,MATCH($C143,'Policy Characteristics'!$C:$C,0))),"",INDEX('Policy Characteristics'!L:L,MATCH($C143,'Policy Characteristics'!$C:$C,0)))</f>
        <v>building-energy-efficiency-standards.html</v>
      </c>
    </row>
    <row r="144" spans="1:18" s="5" customFormat="1" x14ac:dyDescent="0.35">
      <c r="A144" s="358" t="str">
        <f>IF(ISBLANK(INDEX('Policy Characteristics'!A:A,MATCH($C144,'Policy Characteristics'!$C:$C,0))),"",INDEX('Policy Characteristics'!A:A,MATCH($C144,'Policy Characteristics'!$C:$C,0)))</f>
        <v>Buildings and Appliances</v>
      </c>
      <c r="B144" s="358" t="str">
        <f>IF(ISBLANK(INDEX('Policy Characteristics'!B:B,MATCH($C144,'Policy Characteristics'!$C:$C,0))),"",INDEX('Policy Characteristics'!B:B,MATCH($C144,'Policy Characteristics'!$C:$C,0)))</f>
        <v>Building Energy Efficiency Standards</v>
      </c>
      <c r="C144" s="362" t="str">
        <f t="shared" si="12"/>
        <v>Reduction in E Use Allowed by Component Eff Std</v>
      </c>
      <c r="D144" s="53" t="s">
        <v>122</v>
      </c>
      <c r="E144" s="53" t="s">
        <v>296</v>
      </c>
      <c r="F144" s="53" t="s">
        <v>300</v>
      </c>
      <c r="G144" s="53" t="s">
        <v>128</v>
      </c>
      <c r="H144" s="54">
        <v>16</v>
      </c>
      <c r="I144" s="53" t="s">
        <v>45</v>
      </c>
      <c r="J144" s="360" t="str">
        <f>IF(ISBLANK(INDEX('Policy Characteristics'!D:D,MATCH($C144,'Policy Characteristics'!$C:$C,0))),"",INDEX('Policy Characteristics'!D:D,MATCH($C144,'Policy Characteristics'!$C:$C,0)))</f>
        <v>Building Energy Efficiency Standards</v>
      </c>
      <c r="K144" s="358" t="str">
        <f>IF(ISBLANK(INDEX('Policy Characteristics'!E:E,MATCH($C144,'Policy Characteristics'!$C:$C,0))),"",INDEX('Policy Characteristics'!E:E,MATCH($C144,'Policy Characteristics'!$C:$C,0)))</f>
        <v>bldgs efficiency standards</v>
      </c>
      <c r="L144" s="380">
        <f>IF(ISBLANK(INDEX('Policy Characteristics'!F:F,MATCH($C144,'Policy Characteristics'!$C:$C,0))),"",INDEX('Policy Characteristics'!F:F,MATCH($C144,'Policy Characteristics'!$C:$C,0)))</f>
        <v>0</v>
      </c>
      <c r="M144" s="380">
        <f>IF(ISBLANK(INDEX('Policy Characteristics'!G:G,MATCH($C144,'Policy Characteristics'!$C:$C,0))),"",INDEX('Policy Characteristics'!G:G,MATCH($C144,'Policy Characteristics'!$C:$C,0)))</f>
        <v>0.75</v>
      </c>
      <c r="N144" s="380">
        <f>IF(ISBLANK(INDEX('Policy Characteristics'!H:H,MATCH($C144,'Policy Characteristics'!$C:$C,0))),"",INDEX('Policy Characteristics'!H:H,MATCH($C144,'Policy Characteristics'!$C:$C,0)))</f>
        <v>0.01</v>
      </c>
      <c r="O144" s="358" t="str">
        <f>IF(ISBLANK(INDEX('Policy Characteristics'!I:I,MATCH($C144,'Policy Characteristics'!$C:$C,0))),"",INDEX('Policy Characteristics'!I:I,MATCH($C144,'Policy Characteristics'!$C:$C,0)))</f>
        <v>% reduction in energy use</v>
      </c>
      <c r="P144" s="358"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358" t="str">
        <f>IF(ISBLANK(INDEX('Policy Characteristics'!K:K,MATCH($C144,'Policy Characteristics'!$C:$C,0))),"",INDEX('Policy Characteristics'!K:K,MATCH($C144,'Policy Characteristics'!$C:$C,0)))</f>
        <v>buildings-sector-main.html#eff-stds</v>
      </c>
      <c r="R144" s="358" t="str">
        <f>IF(ISBLANK(INDEX('Policy Characteristics'!L:L,MATCH($C144,'Policy Characteristics'!$C:$C,0))),"",INDEX('Policy Characteristics'!L:L,MATCH($C144,'Policy Characteristics'!$C:$C,0)))</f>
        <v>building-energy-efficiency-standards.html</v>
      </c>
    </row>
    <row r="145" spans="1:18" s="5" customFormat="1" x14ac:dyDescent="0.35">
      <c r="A145" s="358" t="str">
        <f>IF(ISBLANK(INDEX('Policy Characteristics'!A:A,MATCH($C145,'Policy Characteristics'!$C:$C,0))),"",INDEX('Policy Characteristics'!A:A,MATCH($C145,'Policy Characteristics'!$C:$C,0)))</f>
        <v>Buildings and Appliances</v>
      </c>
      <c r="B145" s="358" t="str">
        <f>IF(ISBLANK(INDEX('Policy Characteristics'!B:B,MATCH($C145,'Policy Characteristics'!$C:$C,0))),"",INDEX('Policy Characteristics'!B:B,MATCH($C145,'Policy Characteristics'!$C:$C,0)))</f>
        <v>Building Energy Efficiency Standards</v>
      </c>
      <c r="C145" s="362" t="str">
        <f t="shared" si="12"/>
        <v>Reduction in E Use Allowed by Component Eff Std</v>
      </c>
      <c r="D145" s="53" t="s">
        <v>123</v>
      </c>
      <c r="E145" s="53" t="s">
        <v>296</v>
      </c>
      <c r="F145" s="53" t="s">
        <v>300</v>
      </c>
      <c r="G145" s="53" t="s">
        <v>129</v>
      </c>
      <c r="H145" s="54">
        <v>17</v>
      </c>
      <c r="I145" s="53" t="s">
        <v>45</v>
      </c>
      <c r="J145" s="360" t="str">
        <f>IF(ISBLANK(INDEX('Policy Characteristics'!D:D,MATCH($C145,'Policy Characteristics'!$C:$C,0))),"",INDEX('Policy Characteristics'!D:D,MATCH($C145,'Policy Characteristics'!$C:$C,0)))</f>
        <v>Building Energy Efficiency Standards</v>
      </c>
      <c r="K145" s="358" t="str">
        <f>IF(ISBLANK(INDEX('Policy Characteristics'!E:E,MATCH($C145,'Policy Characteristics'!$C:$C,0))),"",INDEX('Policy Characteristics'!E:E,MATCH($C145,'Policy Characteristics'!$C:$C,0)))</f>
        <v>bldgs efficiency standards</v>
      </c>
      <c r="L145" s="380">
        <f>IF(ISBLANK(INDEX('Policy Characteristics'!F:F,MATCH($C145,'Policy Characteristics'!$C:$C,0))),"",INDEX('Policy Characteristics'!F:F,MATCH($C145,'Policy Characteristics'!$C:$C,0)))</f>
        <v>0</v>
      </c>
      <c r="M145" s="380">
        <f>IF(ISBLANK(INDEX('Policy Characteristics'!G:G,MATCH($C145,'Policy Characteristics'!$C:$C,0))),"",INDEX('Policy Characteristics'!G:G,MATCH($C145,'Policy Characteristics'!$C:$C,0)))</f>
        <v>0.75</v>
      </c>
      <c r="N145" s="380">
        <f>IF(ISBLANK(INDEX('Policy Characteristics'!H:H,MATCH($C145,'Policy Characteristics'!$C:$C,0))),"",INDEX('Policy Characteristics'!H:H,MATCH($C145,'Policy Characteristics'!$C:$C,0)))</f>
        <v>0.01</v>
      </c>
      <c r="O145" s="358" t="str">
        <f>IF(ISBLANK(INDEX('Policy Characteristics'!I:I,MATCH($C145,'Policy Characteristics'!$C:$C,0))),"",INDEX('Policy Characteristics'!I:I,MATCH($C145,'Policy Characteristics'!$C:$C,0)))</f>
        <v>% reduction in energy use</v>
      </c>
      <c r="P145" s="358"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358" t="str">
        <f>IF(ISBLANK(INDEX('Policy Characteristics'!K:K,MATCH($C145,'Policy Characteristics'!$C:$C,0))),"",INDEX('Policy Characteristics'!K:K,MATCH($C145,'Policy Characteristics'!$C:$C,0)))</f>
        <v>buildings-sector-main.html#eff-stds</v>
      </c>
      <c r="R145" s="358" t="str">
        <f>IF(ISBLANK(INDEX('Policy Characteristics'!L:L,MATCH($C145,'Policy Characteristics'!$C:$C,0))),"",INDEX('Policy Characteristics'!L:L,MATCH($C145,'Policy Characteristics'!$C:$C,0)))</f>
        <v>building-energy-efficiency-standards.html</v>
      </c>
    </row>
    <row r="146" spans="1:18" s="5" customFormat="1" x14ac:dyDescent="0.35">
      <c r="A146" s="358" t="str">
        <f>IF(ISBLANK(INDEX('Policy Characteristics'!A:A,MATCH($C146,'Policy Characteristics'!$C:$C,0))),"",INDEX('Policy Characteristics'!A:A,MATCH($C146,'Policy Characteristics'!$C:$C,0)))</f>
        <v>Buildings and Appliances</v>
      </c>
      <c r="B146" s="358" t="str">
        <f>IF(ISBLANK(INDEX('Policy Characteristics'!B:B,MATCH($C146,'Policy Characteristics'!$C:$C,0))),"",INDEX('Policy Characteristics'!B:B,MATCH($C146,'Policy Characteristics'!$C:$C,0)))</f>
        <v>Building Energy Efficiency Standards</v>
      </c>
      <c r="C146" s="362" t="str">
        <f t="shared" si="12"/>
        <v>Reduction in E Use Allowed by Component Eff Std</v>
      </c>
      <c r="D146" s="53" t="s">
        <v>124</v>
      </c>
      <c r="E146" s="53" t="s">
        <v>296</v>
      </c>
      <c r="F146" s="53" t="s">
        <v>300</v>
      </c>
      <c r="G146" s="53" t="s">
        <v>130</v>
      </c>
      <c r="H146" s="54">
        <v>18</v>
      </c>
      <c r="I146" s="53" t="s">
        <v>45</v>
      </c>
      <c r="J146" s="360" t="str">
        <f>IF(ISBLANK(INDEX('Policy Characteristics'!D:D,MATCH($C146,'Policy Characteristics'!$C:$C,0))),"",INDEX('Policy Characteristics'!D:D,MATCH($C146,'Policy Characteristics'!$C:$C,0)))</f>
        <v>Building Energy Efficiency Standards</v>
      </c>
      <c r="K146" s="358" t="str">
        <f>IF(ISBLANK(INDEX('Policy Characteristics'!E:E,MATCH($C146,'Policy Characteristics'!$C:$C,0))),"",INDEX('Policy Characteristics'!E:E,MATCH($C146,'Policy Characteristics'!$C:$C,0)))</f>
        <v>bldgs efficiency standards</v>
      </c>
      <c r="L146" s="380">
        <f>IF(ISBLANK(INDEX('Policy Characteristics'!F:F,MATCH($C146,'Policy Characteristics'!$C:$C,0))),"",INDEX('Policy Characteristics'!F:F,MATCH($C146,'Policy Characteristics'!$C:$C,0)))</f>
        <v>0</v>
      </c>
      <c r="M146" s="380">
        <f>IF(ISBLANK(INDEX('Policy Characteristics'!G:G,MATCH($C146,'Policy Characteristics'!$C:$C,0))),"",INDEX('Policy Characteristics'!G:G,MATCH($C146,'Policy Characteristics'!$C:$C,0)))</f>
        <v>0.75</v>
      </c>
      <c r="N146" s="380">
        <f>IF(ISBLANK(INDEX('Policy Characteristics'!H:H,MATCH($C146,'Policy Characteristics'!$C:$C,0))),"",INDEX('Policy Characteristics'!H:H,MATCH($C146,'Policy Characteristics'!$C:$C,0)))</f>
        <v>0.01</v>
      </c>
      <c r="O146" s="358" t="str">
        <f>IF(ISBLANK(INDEX('Policy Characteristics'!I:I,MATCH($C146,'Policy Characteristics'!$C:$C,0))),"",INDEX('Policy Characteristics'!I:I,MATCH($C146,'Policy Characteristics'!$C:$C,0)))</f>
        <v>% reduction in energy use</v>
      </c>
      <c r="P146" s="358"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358" t="str">
        <f>IF(ISBLANK(INDEX('Policy Characteristics'!K:K,MATCH($C146,'Policy Characteristics'!$C:$C,0))),"",INDEX('Policy Characteristics'!K:K,MATCH($C146,'Policy Characteristics'!$C:$C,0)))</f>
        <v>buildings-sector-main.html#eff-stds</v>
      </c>
      <c r="R146" s="358" t="str">
        <f>IF(ISBLANK(INDEX('Policy Characteristics'!L:L,MATCH($C146,'Policy Characteristics'!$C:$C,0))),"",INDEX('Policy Characteristics'!L:L,MATCH($C146,'Policy Characteristics'!$C:$C,0)))</f>
        <v>building-energy-efficiency-standards.html</v>
      </c>
    </row>
    <row r="147" spans="1:18" s="5" customFormat="1" x14ac:dyDescent="0.35">
      <c r="A147" s="358" t="str">
        <f>IF(ISBLANK(INDEX('Policy Characteristics'!A:A,MATCH($C147,'Policy Characteristics'!$C:$C,0))),"",INDEX('Policy Characteristics'!A:A,MATCH($C147,'Policy Characteristics'!$C:$C,0)))</f>
        <v>Buildings and Appliances</v>
      </c>
      <c r="B147" s="358" t="str">
        <f>IF(ISBLANK(INDEX('Policy Characteristics'!B:B,MATCH($C147,'Policy Characteristics'!$C:$C,0))),"",INDEX('Policy Characteristics'!B:B,MATCH($C147,'Policy Characteristics'!$C:$C,0)))</f>
        <v>Building Energy Efficiency Standards</v>
      </c>
      <c r="C147" s="362" t="str">
        <f t="shared" si="12"/>
        <v>Reduction in E Use Allowed by Component Eff Std</v>
      </c>
      <c r="D147" s="53" t="s">
        <v>119</v>
      </c>
      <c r="E147" s="53" t="s">
        <v>297</v>
      </c>
      <c r="F147" s="53" t="s">
        <v>299</v>
      </c>
      <c r="G147" s="53" t="s">
        <v>125</v>
      </c>
      <c r="H147" s="54">
        <v>150</v>
      </c>
      <c r="I147" s="53" t="s">
        <v>45</v>
      </c>
      <c r="J147" s="360" t="str">
        <f>IF(ISBLANK(INDEX('Policy Characteristics'!D:D,MATCH($C147,'Policy Characteristics'!$C:$C,0))),"",INDEX('Policy Characteristics'!D:D,MATCH($C147,'Policy Characteristics'!$C:$C,0)))</f>
        <v>Building Energy Efficiency Standards</v>
      </c>
      <c r="K147" s="358" t="str">
        <f>IF(ISBLANK(INDEX('Policy Characteristics'!E:E,MATCH($C147,'Policy Characteristics'!$C:$C,0))),"",INDEX('Policy Characteristics'!E:E,MATCH($C147,'Policy Characteristics'!$C:$C,0)))</f>
        <v>bldgs efficiency standards</v>
      </c>
      <c r="L147" s="380">
        <f>IF(ISBLANK(INDEX('Policy Characteristics'!F:F,MATCH($C147,'Policy Characteristics'!$C:$C,0))),"",INDEX('Policy Characteristics'!F:F,MATCH($C147,'Policy Characteristics'!$C:$C,0)))</f>
        <v>0</v>
      </c>
      <c r="M147" s="380">
        <f>IF(ISBLANK(INDEX('Policy Characteristics'!G:G,MATCH($C147,'Policy Characteristics'!$C:$C,0))),"",INDEX('Policy Characteristics'!G:G,MATCH($C147,'Policy Characteristics'!$C:$C,0)))</f>
        <v>0.75</v>
      </c>
      <c r="N147" s="380">
        <f>IF(ISBLANK(INDEX('Policy Characteristics'!H:H,MATCH($C147,'Policy Characteristics'!$C:$C,0))),"",INDEX('Policy Characteristics'!H:H,MATCH($C147,'Policy Characteristics'!$C:$C,0)))</f>
        <v>0.01</v>
      </c>
      <c r="O147" s="358" t="str">
        <f>IF(ISBLANK(INDEX('Policy Characteristics'!I:I,MATCH($C147,'Policy Characteristics'!$C:$C,0))),"",INDEX('Policy Characteristics'!I:I,MATCH($C147,'Policy Characteristics'!$C:$C,0)))</f>
        <v>% reduction in energy use</v>
      </c>
      <c r="P147" s="358"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358" t="str">
        <f>IF(ISBLANK(INDEX('Policy Characteristics'!K:K,MATCH($C147,'Policy Characteristics'!$C:$C,0))),"",INDEX('Policy Characteristics'!K:K,MATCH($C147,'Policy Characteristics'!$C:$C,0)))</f>
        <v>buildings-sector-main.html#eff-stds</v>
      </c>
      <c r="R147" s="358" t="str">
        <f>IF(ISBLANK(INDEX('Policy Characteristics'!L:L,MATCH($C147,'Policy Characteristics'!$C:$C,0))),"",INDEX('Policy Characteristics'!L:L,MATCH($C147,'Policy Characteristics'!$C:$C,0)))</f>
        <v>building-energy-efficiency-standards.html</v>
      </c>
    </row>
    <row r="148" spans="1:18" s="5" customFormat="1" x14ac:dyDescent="0.35">
      <c r="A148" s="358" t="str">
        <f>IF(ISBLANK(INDEX('Policy Characteristics'!A:A,MATCH($C148,'Policy Characteristics'!$C:$C,0))),"",INDEX('Policy Characteristics'!A:A,MATCH($C148,'Policy Characteristics'!$C:$C,0)))</f>
        <v>Buildings and Appliances</v>
      </c>
      <c r="B148" s="358" t="str">
        <f>IF(ISBLANK(INDEX('Policy Characteristics'!B:B,MATCH($C148,'Policy Characteristics'!$C:$C,0))),"",INDEX('Policy Characteristics'!B:B,MATCH($C148,'Policy Characteristics'!$C:$C,0)))</f>
        <v>Building Energy Efficiency Standards</v>
      </c>
      <c r="C148" s="362" t="str">
        <f t="shared" si="12"/>
        <v>Reduction in E Use Allowed by Component Eff Std</v>
      </c>
      <c r="D148" s="53" t="s">
        <v>120</v>
      </c>
      <c r="E148" s="53" t="s">
        <v>297</v>
      </c>
      <c r="F148" s="53" t="s">
        <v>299</v>
      </c>
      <c r="G148" s="53" t="s">
        <v>126</v>
      </c>
      <c r="H148" s="54">
        <v>151</v>
      </c>
      <c r="I148" s="53" t="s">
        <v>45</v>
      </c>
      <c r="J148" s="360" t="str">
        <f>IF(ISBLANK(INDEX('Policy Characteristics'!D:D,MATCH($C148,'Policy Characteristics'!$C:$C,0))),"",INDEX('Policy Characteristics'!D:D,MATCH($C148,'Policy Characteristics'!$C:$C,0)))</f>
        <v>Building Energy Efficiency Standards</v>
      </c>
      <c r="K148" s="358" t="str">
        <f>IF(ISBLANK(INDEX('Policy Characteristics'!E:E,MATCH($C148,'Policy Characteristics'!$C:$C,0))),"",INDEX('Policy Characteristics'!E:E,MATCH($C148,'Policy Characteristics'!$C:$C,0)))</f>
        <v>bldgs efficiency standards</v>
      </c>
      <c r="L148" s="380">
        <f>IF(ISBLANK(INDEX('Policy Characteristics'!F:F,MATCH($C148,'Policy Characteristics'!$C:$C,0))),"",INDEX('Policy Characteristics'!F:F,MATCH($C148,'Policy Characteristics'!$C:$C,0)))</f>
        <v>0</v>
      </c>
      <c r="M148" s="380">
        <f>IF(ISBLANK(INDEX('Policy Characteristics'!G:G,MATCH($C148,'Policy Characteristics'!$C:$C,0))),"",INDEX('Policy Characteristics'!G:G,MATCH($C148,'Policy Characteristics'!$C:$C,0)))</f>
        <v>0.75</v>
      </c>
      <c r="N148" s="380">
        <f>IF(ISBLANK(INDEX('Policy Characteristics'!H:H,MATCH($C148,'Policy Characteristics'!$C:$C,0))),"",INDEX('Policy Characteristics'!H:H,MATCH($C148,'Policy Characteristics'!$C:$C,0)))</f>
        <v>0.01</v>
      </c>
      <c r="O148" s="358" t="str">
        <f>IF(ISBLANK(INDEX('Policy Characteristics'!I:I,MATCH($C148,'Policy Characteristics'!$C:$C,0))),"",INDEX('Policy Characteristics'!I:I,MATCH($C148,'Policy Characteristics'!$C:$C,0)))</f>
        <v>% reduction in energy use</v>
      </c>
      <c r="P148" s="358"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358" t="str">
        <f>IF(ISBLANK(INDEX('Policy Characteristics'!K:K,MATCH($C148,'Policy Characteristics'!$C:$C,0))),"",INDEX('Policy Characteristics'!K:K,MATCH($C148,'Policy Characteristics'!$C:$C,0)))</f>
        <v>buildings-sector-main.html#eff-stds</v>
      </c>
      <c r="R148" s="358" t="str">
        <f>IF(ISBLANK(INDEX('Policy Characteristics'!L:L,MATCH($C148,'Policy Characteristics'!$C:$C,0))),"",INDEX('Policy Characteristics'!L:L,MATCH($C148,'Policy Characteristics'!$C:$C,0)))</f>
        <v>building-energy-efficiency-standards.html</v>
      </c>
    </row>
    <row r="149" spans="1:18" s="5" customFormat="1" x14ac:dyDescent="0.35">
      <c r="A149" s="358" t="str">
        <f>IF(ISBLANK(INDEX('Policy Characteristics'!A:A,MATCH($C149,'Policy Characteristics'!$C:$C,0))),"",INDEX('Policy Characteristics'!A:A,MATCH($C149,'Policy Characteristics'!$C:$C,0)))</f>
        <v>Buildings and Appliances</v>
      </c>
      <c r="B149" s="358" t="str">
        <f>IF(ISBLANK(INDEX('Policy Characteristics'!B:B,MATCH($C149,'Policy Characteristics'!$C:$C,0))),"",INDEX('Policy Characteristics'!B:B,MATCH($C149,'Policy Characteristics'!$C:$C,0)))</f>
        <v>Building Energy Efficiency Standards</v>
      </c>
      <c r="C149" s="362" t="str">
        <f t="shared" si="12"/>
        <v>Reduction in E Use Allowed by Component Eff Std</v>
      </c>
      <c r="D149" s="53" t="s">
        <v>121</v>
      </c>
      <c r="E149" s="53" t="s">
        <v>297</v>
      </c>
      <c r="F149" s="53" t="s">
        <v>299</v>
      </c>
      <c r="G149" s="53" t="s">
        <v>127</v>
      </c>
      <c r="H149" s="54">
        <v>152</v>
      </c>
      <c r="I149" s="53" t="s">
        <v>45</v>
      </c>
      <c r="J149" s="360" t="str">
        <f>IF(ISBLANK(INDEX('Policy Characteristics'!D:D,MATCH($C149,'Policy Characteristics'!$C:$C,0))),"",INDEX('Policy Characteristics'!D:D,MATCH($C149,'Policy Characteristics'!$C:$C,0)))</f>
        <v>Building Energy Efficiency Standards</v>
      </c>
      <c r="K149" s="358" t="str">
        <f>IF(ISBLANK(INDEX('Policy Characteristics'!E:E,MATCH($C149,'Policy Characteristics'!$C:$C,0))),"",INDEX('Policy Characteristics'!E:E,MATCH($C149,'Policy Characteristics'!$C:$C,0)))</f>
        <v>bldgs efficiency standards</v>
      </c>
      <c r="L149" s="380">
        <f>IF(ISBLANK(INDEX('Policy Characteristics'!F:F,MATCH($C149,'Policy Characteristics'!$C:$C,0))),"",INDEX('Policy Characteristics'!F:F,MATCH($C149,'Policy Characteristics'!$C:$C,0)))</f>
        <v>0</v>
      </c>
      <c r="M149" s="380">
        <f>IF(ISBLANK(INDEX('Policy Characteristics'!G:G,MATCH($C149,'Policy Characteristics'!$C:$C,0))),"",INDEX('Policy Characteristics'!G:G,MATCH($C149,'Policy Characteristics'!$C:$C,0)))</f>
        <v>0.75</v>
      </c>
      <c r="N149" s="380">
        <f>IF(ISBLANK(INDEX('Policy Characteristics'!H:H,MATCH($C149,'Policy Characteristics'!$C:$C,0))),"",INDEX('Policy Characteristics'!H:H,MATCH($C149,'Policy Characteristics'!$C:$C,0)))</f>
        <v>0.01</v>
      </c>
      <c r="O149" s="358" t="str">
        <f>IF(ISBLANK(INDEX('Policy Characteristics'!I:I,MATCH($C149,'Policy Characteristics'!$C:$C,0))),"",INDEX('Policy Characteristics'!I:I,MATCH($C149,'Policy Characteristics'!$C:$C,0)))</f>
        <v>% reduction in energy use</v>
      </c>
      <c r="P149" s="358"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9" s="358" t="str">
        <f>IF(ISBLANK(INDEX('Policy Characteristics'!K:K,MATCH($C149,'Policy Characteristics'!$C:$C,0))),"",INDEX('Policy Characteristics'!K:K,MATCH($C149,'Policy Characteristics'!$C:$C,0)))</f>
        <v>buildings-sector-main.html#eff-stds</v>
      </c>
      <c r="R149" s="358" t="str">
        <f>IF(ISBLANK(INDEX('Policy Characteristics'!L:L,MATCH($C149,'Policy Characteristics'!$C:$C,0))),"",INDEX('Policy Characteristics'!L:L,MATCH($C149,'Policy Characteristics'!$C:$C,0)))</f>
        <v>building-energy-efficiency-standards.html</v>
      </c>
    </row>
    <row r="150" spans="1:18" s="5" customFormat="1" x14ac:dyDescent="0.35">
      <c r="A150" s="358" t="str">
        <f>IF(ISBLANK(INDEX('Policy Characteristics'!A:A,MATCH($C150,'Policy Characteristics'!$C:$C,0))),"",INDEX('Policy Characteristics'!A:A,MATCH($C150,'Policy Characteristics'!$C:$C,0)))</f>
        <v>Buildings and Appliances</v>
      </c>
      <c r="B150" s="358" t="str">
        <f>IF(ISBLANK(INDEX('Policy Characteristics'!B:B,MATCH($C150,'Policy Characteristics'!$C:$C,0))),"",INDEX('Policy Characteristics'!B:B,MATCH($C150,'Policy Characteristics'!$C:$C,0)))</f>
        <v>Building Energy Efficiency Standards</v>
      </c>
      <c r="C150" s="362" t="str">
        <f t="shared" si="12"/>
        <v>Reduction in E Use Allowed by Component Eff Std</v>
      </c>
      <c r="D150" s="53" t="s">
        <v>122</v>
      </c>
      <c r="E150" s="53" t="s">
        <v>297</v>
      </c>
      <c r="F150" s="53" t="s">
        <v>299</v>
      </c>
      <c r="G150" s="53" t="s">
        <v>128</v>
      </c>
      <c r="H150" s="54">
        <v>153</v>
      </c>
      <c r="I150" s="53" t="s">
        <v>45</v>
      </c>
      <c r="J150" s="360" t="str">
        <f>IF(ISBLANK(INDEX('Policy Characteristics'!D:D,MATCH($C150,'Policy Characteristics'!$C:$C,0))),"",INDEX('Policy Characteristics'!D:D,MATCH($C150,'Policy Characteristics'!$C:$C,0)))</f>
        <v>Building Energy Efficiency Standards</v>
      </c>
      <c r="K150" s="358" t="str">
        <f>IF(ISBLANK(INDEX('Policy Characteristics'!E:E,MATCH($C150,'Policy Characteristics'!$C:$C,0))),"",INDEX('Policy Characteristics'!E:E,MATCH($C150,'Policy Characteristics'!$C:$C,0)))</f>
        <v>bldgs efficiency standards</v>
      </c>
      <c r="L150" s="380">
        <f>IF(ISBLANK(INDEX('Policy Characteristics'!F:F,MATCH($C150,'Policy Characteristics'!$C:$C,0))),"",INDEX('Policy Characteristics'!F:F,MATCH($C150,'Policy Characteristics'!$C:$C,0)))</f>
        <v>0</v>
      </c>
      <c r="M150" s="380">
        <f>IF(ISBLANK(INDEX('Policy Characteristics'!G:G,MATCH($C150,'Policy Characteristics'!$C:$C,0))),"",INDEX('Policy Characteristics'!G:G,MATCH($C150,'Policy Characteristics'!$C:$C,0)))</f>
        <v>0.75</v>
      </c>
      <c r="N150" s="380">
        <f>IF(ISBLANK(INDEX('Policy Characteristics'!H:H,MATCH($C150,'Policy Characteristics'!$C:$C,0))),"",INDEX('Policy Characteristics'!H:H,MATCH($C150,'Policy Characteristics'!$C:$C,0)))</f>
        <v>0.01</v>
      </c>
      <c r="O150" s="358" t="str">
        <f>IF(ISBLANK(INDEX('Policy Characteristics'!I:I,MATCH($C150,'Policy Characteristics'!$C:$C,0))),"",INDEX('Policy Characteristics'!I:I,MATCH($C150,'Policy Characteristics'!$C:$C,0)))</f>
        <v>% reduction in energy use</v>
      </c>
      <c r="P150" s="358"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0" s="358" t="str">
        <f>IF(ISBLANK(INDEX('Policy Characteristics'!K:K,MATCH($C150,'Policy Characteristics'!$C:$C,0))),"",INDEX('Policy Characteristics'!K:K,MATCH($C150,'Policy Characteristics'!$C:$C,0)))</f>
        <v>buildings-sector-main.html#eff-stds</v>
      </c>
      <c r="R150" s="358" t="str">
        <f>IF(ISBLANK(INDEX('Policy Characteristics'!L:L,MATCH($C150,'Policy Characteristics'!$C:$C,0))),"",INDEX('Policy Characteristics'!L:L,MATCH($C150,'Policy Characteristics'!$C:$C,0)))</f>
        <v>building-energy-efficiency-standards.html</v>
      </c>
    </row>
    <row r="151" spans="1:18" s="5" customFormat="1" x14ac:dyDescent="0.35">
      <c r="A151" s="358" t="str">
        <f>IF(ISBLANK(INDEX('Policy Characteristics'!A:A,MATCH($C151,'Policy Characteristics'!$C:$C,0))),"",INDEX('Policy Characteristics'!A:A,MATCH($C151,'Policy Characteristics'!$C:$C,0)))</f>
        <v>Buildings and Appliances</v>
      </c>
      <c r="B151" s="358" t="str">
        <f>IF(ISBLANK(INDEX('Policy Characteristics'!B:B,MATCH($C151,'Policy Characteristics'!$C:$C,0))),"",INDEX('Policy Characteristics'!B:B,MATCH($C151,'Policy Characteristics'!$C:$C,0)))</f>
        <v>Building Energy Efficiency Standards</v>
      </c>
      <c r="C151" s="362" t="str">
        <f t="shared" si="12"/>
        <v>Reduction in E Use Allowed by Component Eff Std</v>
      </c>
      <c r="D151" s="53" t="s">
        <v>123</v>
      </c>
      <c r="E151" s="53" t="s">
        <v>297</v>
      </c>
      <c r="F151" s="53" t="s">
        <v>299</v>
      </c>
      <c r="G151" s="53" t="s">
        <v>129</v>
      </c>
      <c r="H151" s="54">
        <v>154</v>
      </c>
      <c r="I151" s="53" t="s">
        <v>45</v>
      </c>
      <c r="J151" s="360" t="str">
        <f>IF(ISBLANK(INDEX('Policy Characteristics'!D:D,MATCH($C151,'Policy Characteristics'!$C:$C,0))),"",INDEX('Policy Characteristics'!D:D,MATCH($C151,'Policy Characteristics'!$C:$C,0)))</f>
        <v>Building Energy Efficiency Standards</v>
      </c>
      <c r="K151" s="358" t="str">
        <f>IF(ISBLANK(INDEX('Policy Characteristics'!E:E,MATCH($C151,'Policy Characteristics'!$C:$C,0))),"",INDEX('Policy Characteristics'!E:E,MATCH($C151,'Policy Characteristics'!$C:$C,0)))</f>
        <v>bldgs efficiency standards</v>
      </c>
      <c r="L151" s="380">
        <f>IF(ISBLANK(INDEX('Policy Characteristics'!F:F,MATCH($C151,'Policy Characteristics'!$C:$C,0))),"",INDEX('Policy Characteristics'!F:F,MATCH($C151,'Policy Characteristics'!$C:$C,0)))</f>
        <v>0</v>
      </c>
      <c r="M151" s="380">
        <f>IF(ISBLANK(INDEX('Policy Characteristics'!G:G,MATCH($C151,'Policy Characteristics'!$C:$C,0))),"",INDEX('Policy Characteristics'!G:G,MATCH($C151,'Policy Characteristics'!$C:$C,0)))</f>
        <v>0.75</v>
      </c>
      <c r="N151" s="380">
        <f>IF(ISBLANK(INDEX('Policy Characteristics'!H:H,MATCH($C151,'Policy Characteristics'!$C:$C,0))),"",INDEX('Policy Characteristics'!H:H,MATCH($C151,'Policy Characteristics'!$C:$C,0)))</f>
        <v>0.01</v>
      </c>
      <c r="O151" s="358" t="str">
        <f>IF(ISBLANK(INDEX('Policy Characteristics'!I:I,MATCH($C151,'Policy Characteristics'!$C:$C,0))),"",INDEX('Policy Characteristics'!I:I,MATCH($C151,'Policy Characteristics'!$C:$C,0)))</f>
        <v>% reduction in energy use</v>
      </c>
      <c r="P151" s="358"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1" s="358" t="str">
        <f>IF(ISBLANK(INDEX('Policy Characteristics'!K:K,MATCH($C151,'Policy Characteristics'!$C:$C,0))),"",INDEX('Policy Characteristics'!K:K,MATCH($C151,'Policy Characteristics'!$C:$C,0)))</f>
        <v>buildings-sector-main.html#eff-stds</v>
      </c>
      <c r="R151" s="358" t="str">
        <f>IF(ISBLANK(INDEX('Policy Characteristics'!L:L,MATCH($C151,'Policy Characteristics'!$C:$C,0))),"",INDEX('Policy Characteristics'!L:L,MATCH($C151,'Policy Characteristics'!$C:$C,0)))</f>
        <v>building-energy-efficiency-standards.html</v>
      </c>
    </row>
    <row r="152" spans="1:18" s="5" customFormat="1" x14ac:dyDescent="0.35">
      <c r="A152" s="358" t="str">
        <f>IF(ISBLANK(INDEX('Policy Characteristics'!A:A,MATCH($C152,'Policy Characteristics'!$C:$C,0))),"",INDEX('Policy Characteristics'!A:A,MATCH($C152,'Policy Characteristics'!$C:$C,0)))</f>
        <v>Buildings and Appliances</v>
      </c>
      <c r="B152" s="358" t="str">
        <f>IF(ISBLANK(INDEX('Policy Characteristics'!B:B,MATCH($C152,'Policy Characteristics'!$C:$C,0))),"",INDEX('Policy Characteristics'!B:B,MATCH($C152,'Policy Characteristics'!$C:$C,0)))</f>
        <v>Building Energy Efficiency Standards</v>
      </c>
      <c r="C152" s="362" t="str">
        <f t="shared" si="12"/>
        <v>Reduction in E Use Allowed by Component Eff Std</v>
      </c>
      <c r="D152" s="53" t="s">
        <v>124</v>
      </c>
      <c r="E152" s="53" t="s">
        <v>297</v>
      </c>
      <c r="F152" s="53" t="s">
        <v>299</v>
      </c>
      <c r="G152" s="53" t="s">
        <v>130</v>
      </c>
      <c r="H152" s="54">
        <v>155</v>
      </c>
      <c r="I152" s="53" t="s">
        <v>45</v>
      </c>
      <c r="J152" s="360" t="str">
        <f>IF(ISBLANK(INDEX('Policy Characteristics'!D:D,MATCH($C152,'Policy Characteristics'!$C:$C,0))),"",INDEX('Policy Characteristics'!D:D,MATCH($C152,'Policy Characteristics'!$C:$C,0)))</f>
        <v>Building Energy Efficiency Standards</v>
      </c>
      <c r="K152" s="358" t="str">
        <f>IF(ISBLANK(INDEX('Policy Characteristics'!E:E,MATCH($C152,'Policy Characteristics'!$C:$C,0))),"",INDEX('Policy Characteristics'!E:E,MATCH($C152,'Policy Characteristics'!$C:$C,0)))</f>
        <v>bldgs efficiency standards</v>
      </c>
      <c r="L152" s="380">
        <f>IF(ISBLANK(INDEX('Policy Characteristics'!F:F,MATCH($C152,'Policy Characteristics'!$C:$C,0))),"",INDEX('Policy Characteristics'!F:F,MATCH($C152,'Policy Characteristics'!$C:$C,0)))</f>
        <v>0</v>
      </c>
      <c r="M152" s="380">
        <f>IF(ISBLANK(INDEX('Policy Characteristics'!G:G,MATCH($C152,'Policy Characteristics'!$C:$C,0))),"",INDEX('Policy Characteristics'!G:G,MATCH($C152,'Policy Characteristics'!$C:$C,0)))</f>
        <v>0.75</v>
      </c>
      <c r="N152" s="380">
        <f>IF(ISBLANK(INDEX('Policy Characteristics'!H:H,MATCH($C152,'Policy Characteristics'!$C:$C,0))),"",INDEX('Policy Characteristics'!H:H,MATCH($C152,'Policy Characteristics'!$C:$C,0)))</f>
        <v>0.01</v>
      </c>
      <c r="O152" s="358" t="str">
        <f>IF(ISBLANK(INDEX('Policy Characteristics'!I:I,MATCH($C152,'Policy Characteristics'!$C:$C,0))),"",INDEX('Policy Characteristics'!I:I,MATCH($C152,'Policy Characteristics'!$C:$C,0)))</f>
        <v>% reduction in energy use</v>
      </c>
      <c r="P152" s="358"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2" s="358" t="str">
        <f>IF(ISBLANK(INDEX('Policy Characteristics'!K:K,MATCH($C152,'Policy Characteristics'!$C:$C,0))),"",INDEX('Policy Characteristics'!K:K,MATCH($C152,'Policy Characteristics'!$C:$C,0)))</f>
        <v>buildings-sector-main.html#eff-stds</v>
      </c>
      <c r="R152" s="358" t="str">
        <f>IF(ISBLANK(INDEX('Policy Characteristics'!L:L,MATCH($C152,'Policy Characteristics'!$C:$C,0))),"",INDEX('Policy Characteristics'!L:L,MATCH($C152,'Policy Characteristics'!$C:$C,0)))</f>
        <v>building-energy-efficiency-standards.html</v>
      </c>
    </row>
    <row r="153" spans="1:18" s="5" customFormat="1" x14ac:dyDescent="0.35">
      <c r="A153" s="358" t="str">
        <f>IF(ISBLANK(INDEX('Policy Characteristics'!A:A,MATCH($C153,'Policy Characteristics'!$C:$C,0))),"",INDEX('Policy Characteristics'!A:A,MATCH($C153,'Policy Characteristics'!$C:$C,0)))</f>
        <v>Buildings and Appliances</v>
      </c>
      <c r="B153" s="358" t="str">
        <f>IF(ISBLANK(INDEX('Policy Characteristics'!B:B,MATCH($C153,'Policy Characteristics'!$C:$C,0))),"",INDEX('Policy Characteristics'!B:B,MATCH($C153,'Policy Characteristics'!$C:$C,0)))</f>
        <v>Building Energy Efficiency Standards</v>
      </c>
      <c r="C153" s="362" t="str">
        <f t="shared" si="12"/>
        <v>Reduction in E Use Allowed by Component Eff Std</v>
      </c>
      <c r="D153" s="53" t="s">
        <v>119</v>
      </c>
      <c r="E153" s="53" t="s">
        <v>298</v>
      </c>
      <c r="F153" s="53" t="s">
        <v>175</v>
      </c>
      <c r="G153" s="53" t="s">
        <v>125</v>
      </c>
      <c r="H153" s="54">
        <v>156</v>
      </c>
      <c r="I153" s="53" t="s">
        <v>45</v>
      </c>
      <c r="J153" s="360" t="str">
        <f>IF(ISBLANK(INDEX('Policy Characteristics'!D:D,MATCH($C153,'Policy Characteristics'!$C:$C,0))),"",INDEX('Policy Characteristics'!D:D,MATCH($C153,'Policy Characteristics'!$C:$C,0)))</f>
        <v>Building Energy Efficiency Standards</v>
      </c>
      <c r="K153" s="358" t="str">
        <f>IF(ISBLANK(INDEX('Policy Characteristics'!E:E,MATCH($C153,'Policy Characteristics'!$C:$C,0))),"",INDEX('Policy Characteristics'!E:E,MATCH($C153,'Policy Characteristics'!$C:$C,0)))</f>
        <v>bldgs efficiency standards</v>
      </c>
      <c r="L153" s="380">
        <f>IF(ISBLANK(INDEX('Policy Characteristics'!F:F,MATCH($C153,'Policy Characteristics'!$C:$C,0))),"",INDEX('Policy Characteristics'!F:F,MATCH($C153,'Policy Characteristics'!$C:$C,0)))</f>
        <v>0</v>
      </c>
      <c r="M153" s="380">
        <f>IF(ISBLANK(INDEX('Policy Characteristics'!G:G,MATCH($C153,'Policy Characteristics'!$C:$C,0))),"",INDEX('Policy Characteristics'!G:G,MATCH($C153,'Policy Characteristics'!$C:$C,0)))</f>
        <v>0.75</v>
      </c>
      <c r="N153" s="380">
        <f>IF(ISBLANK(INDEX('Policy Characteristics'!H:H,MATCH($C153,'Policy Characteristics'!$C:$C,0))),"",INDEX('Policy Characteristics'!H:H,MATCH($C153,'Policy Characteristics'!$C:$C,0)))</f>
        <v>0.01</v>
      </c>
      <c r="O153" s="358" t="str">
        <f>IF(ISBLANK(INDEX('Policy Characteristics'!I:I,MATCH($C153,'Policy Characteristics'!$C:$C,0))),"",INDEX('Policy Characteristics'!I:I,MATCH($C153,'Policy Characteristics'!$C:$C,0)))</f>
        <v>% reduction in energy use</v>
      </c>
      <c r="P153" s="358"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3" s="358" t="str">
        <f>IF(ISBLANK(INDEX('Policy Characteristics'!K:K,MATCH($C153,'Policy Characteristics'!$C:$C,0))),"",INDEX('Policy Characteristics'!K:K,MATCH($C153,'Policy Characteristics'!$C:$C,0)))</f>
        <v>buildings-sector-main.html#eff-stds</v>
      </c>
      <c r="R153" s="358" t="str">
        <f>IF(ISBLANK(INDEX('Policy Characteristics'!L:L,MATCH($C153,'Policy Characteristics'!$C:$C,0))),"",INDEX('Policy Characteristics'!L:L,MATCH($C153,'Policy Characteristics'!$C:$C,0)))</f>
        <v>building-energy-efficiency-standards.html</v>
      </c>
    </row>
    <row r="154" spans="1:18" s="5" customFormat="1" x14ac:dyDescent="0.35">
      <c r="A154" s="358" t="str">
        <f>IF(ISBLANK(INDEX('Policy Characteristics'!A:A,MATCH($C154,'Policy Characteristics'!$C:$C,0))),"",INDEX('Policy Characteristics'!A:A,MATCH($C154,'Policy Characteristics'!$C:$C,0)))</f>
        <v>Buildings and Appliances</v>
      </c>
      <c r="B154" s="358" t="str">
        <f>IF(ISBLANK(INDEX('Policy Characteristics'!B:B,MATCH($C154,'Policy Characteristics'!$C:$C,0))),"",INDEX('Policy Characteristics'!B:B,MATCH($C154,'Policy Characteristics'!$C:$C,0)))</f>
        <v>Building Energy Efficiency Standards</v>
      </c>
      <c r="C154" s="362" t="str">
        <f t="shared" si="12"/>
        <v>Reduction in E Use Allowed by Component Eff Std</v>
      </c>
      <c r="D154" s="53" t="s">
        <v>120</v>
      </c>
      <c r="E154" s="53" t="s">
        <v>298</v>
      </c>
      <c r="F154" s="53" t="s">
        <v>175</v>
      </c>
      <c r="G154" s="53" t="s">
        <v>126</v>
      </c>
      <c r="H154" s="54">
        <v>157</v>
      </c>
      <c r="I154" s="53" t="s">
        <v>45</v>
      </c>
      <c r="J154" s="360" t="str">
        <f>IF(ISBLANK(INDEX('Policy Characteristics'!D:D,MATCH($C154,'Policy Characteristics'!$C:$C,0))),"",INDEX('Policy Characteristics'!D:D,MATCH($C154,'Policy Characteristics'!$C:$C,0)))</f>
        <v>Building Energy Efficiency Standards</v>
      </c>
      <c r="K154" s="358" t="str">
        <f>IF(ISBLANK(INDEX('Policy Characteristics'!E:E,MATCH($C154,'Policy Characteristics'!$C:$C,0))),"",INDEX('Policy Characteristics'!E:E,MATCH($C154,'Policy Characteristics'!$C:$C,0)))</f>
        <v>bldgs efficiency standards</v>
      </c>
      <c r="L154" s="380">
        <f>IF(ISBLANK(INDEX('Policy Characteristics'!F:F,MATCH($C154,'Policy Characteristics'!$C:$C,0))),"",INDEX('Policy Characteristics'!F:F,MATCH($C154,'Policy Characteristics'!$C:$C,0)))</f>
        <v>0</v>
      </c>
      <c r="M154" s="380">
        <f>IF(ISBLANK(INDEX('Policy Characteristics'!G:G,MATCH($C154,'Policy Characteristics'!$C:$C,0))),"",INDEX('Policy Characteristics'!G:G,MATCH($C154,'Policy Characteristics'!$C:$C,0)))</f>
        <v>0.75</v>
      </c>
      <c r="N154" s="380">
        <f>IF(ISBLANK(INDEX('Policy Characteristics'!H:H,MATCH($C154,'Policy Characteristics'!$C:$C,0))),"",INDEX('Policy Characteristics'!H:H,MATCH($C154,'Policy Characteristics'!$C:$C,0)))</f>
        <v>0.01</v>
      </c>
      <c r="O154" s="358" t="str">
        <f>IF(ISBLANK(INDEX('Policy Characteristics'!I:I,MATCH($C154,'Policy Characteristics'!$C:$C,0))),"",INDEX('Policy Characteristics'!I:I,MATCH($C154,'Policy Characteristics'!$C:$C,0)))</f>
        <v>% reduction in energy use</v>
      </c>
      <c r="P154" s="358"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4" s="358" t="str">
        <f>IF(ISBLANK(INDEX('Policy Characteristics'!K:K,MATCH($C154,'Policy Characteristics'!$C:$C,0))),"",INDEX('Policy Characteristics'!K:K,MATCH($C154,'Policy Characteristics'!$C:$C,0)))</f>
        <v>buildings-sector-main.html#eff-stds</v>
      </c>
      <c r="R154" s="358" t="str">
        <f>IF(ISBLANK(INDEX('Policy Characteristics'!L:L,MATCH($C154,'Policy Characteristics'!$C:$C,0))),"",INDEX('Policy Characteristics'!L:L,MATCH($C154,'Policy Characteristics'!$C:$C,0)))</f>
        <v>building-energy-efficiency-standards.html</v>
      </c>
    </row>
    <row r="155" spans="1:18" s="5" customFormat="1" x14ac:dyDescent="0.35">
      <c r="A155" s="358" t="str">
        <f>IF(ISBLANK(INDEX('Policy Characteristics'!A:A,MATCH($C155,'Policy Characteristics'!$C:$C,0))),"",INDEX('Policy Characteristics'!A:A,MATCH($C155,'Policy Characteristics'!$C:$C,0)))</f>
        <v>Buildings and Appliances</v>
      </c>
      <c r="B155" s="358" t="str">
        <f>IF(ISBLANK(INDEX('Policy Characteristics'!B:B,MATCH($C155,'Policy Characteristics'!$C:$C,0))),"",INDEX('Policy Characteristics'!B:B,MATCH($C155,'Policy Characteristics'!$C:$C,0)))</f>
        <v>Building Energy Efficiency Standards</v>
      </c>
      <c r="C155" s="362" t="str">
        <f t="shared" si="12"/>
        <v>Reduction in E Use Allowed by Component Eff Std</v>
      </c>
      <c r="D155" s="53" t="s">
        <v>121</v>
      </c>
      <c r="E155" s="53" t="s">
        <v>298</v>
      </c>
      <c r="F155" s="53" t="s">
        <v>175</v>
      </c>
      <c r="G155" s="53" t="s">
        <v>127</v>
      </c>
      <c r="H155" s="54">
        <v>158</v>
      </c>
      <c r="I155" s="53" t="s">
        <v>45</v>
      </c>
      <c r="J155" s="360" t="str">
        <f>IF(ISBLANK(INDEX('Policy Characteristics'!D:D,MATCH($C155,'Policy Characteristics'!$C:$C,0))),"",INDEX('Policy Characteristics'!D:D,MATCH($C155,'Policy Characteristics'!$C:$C,0)))</f>
        <v>Building Energy Efficiency Standards</v>
      </c>
      <c r="K155" s="358" t="str">
        <f>IF(ISBLANK(INDEX('Policy Characteristics'!E:E,MATCH($C155,'Policy Characteristics'!$C:$C,0))),"",INDEX('Policy Characteristics'!E:E,MATCH($C155,'Policy Characteristics'!$C:$C,0)))</f>
        <v>bldgs efficiency standards</v>
      </c>
      <c r="L155" s="380">
        <f>IF(ISBLANK(INDEX('Policy Characteristics'!F:F,MATCH($C155,'Policy Characteristics'!$C:$C,0))),"",INDEX('Policy Characteristics'!F:F,MATCH($C155,'Policy Characteristics'!$C:$C,0)))</f>
        <v>0</v>
      </c>
      <c r="M155" s="380">
        <f>IF(ISBLANK(INDEX('Policy Characteristics'!G:G,MATCH($C155,'Policy Characteristics'!$C:$C,0))),"",INDEX('Policy Characteristics'!G:G,MATCH($C155,'Policy Characteristics'!$C:$C,0)))</f>
        <v>0.75</v>
      </c>
      <c r="N155" s="380">
        <f>IF(ISBLANK(INDEX('Policy Characteristics'!H:H,MATCH($C155,'Policy Characteristics'!$C:$C,0))),"",INDEX('Policy Characteristics'!H:H,MATCH($C155,'Policy Characteristics'!$C:$C,0)))</f>
        <v>0.01</v>
      </c>
      <c r="O155" s="358" t="str">
        <f>IF(ISBLANK(INDEX('Policy Characteristics'!I:I,MATCH($C155,'Policy Characteristics'!$C:$C,0))),"",INDEX('Policy Characteristics'!I:I,MATCH($C155,'Policy Characteristics'!$C:$C,0)))</f>
        <v>% reduction in energy use</v>
      </c>
      <c r="P155" s="358"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5" s="358" t="str">
        <f>IF(ISBLANK(INDEX('Policy Characteristics'!K:K,MATCH($C155,'Policy Characteristics'!$C:$C,0))),"",INDEX('Policy Characteristics'!K:K,MATCH($C155,'Policy Characteristics'!$C:$C,0)))</f>
        <v>buildings-sector-main.html#eff-stds</v>
      </c>
      <c r="R155" s="358" t="str">
        <f>IF(ISBLANK(INDEX('Policy Characteristics'!L:L,MATCH($C155,'Policy Characteristics'!$C:$C,0))),"",INDEX('Policy Characteristics'!L:L,MATCH($C155,'Policy Characteristics'!$C:$C,0)))</f>
        <v>building-energy-efficiency-standards.html</v>
      </c>
    </row>
    <row r="156" spans="1:18" s="5" customFormat="1" x14ac:dyDescent="0.35">
      <c r="A156" s="358" t="str">
        <f>IF(ISBLANK(INDEX('Policy Characteristics'!A:A,MATCH($C156,'Policy Characteristics'!$C:$C,0))),"",INDEX('Policy Characteristics'!A:A,MATCH($C156,'Policy Characteristics'!$C:$C,0)))</f>
        <v>Buildings and Appliances</v>
      </c>
      <c r="B156" s="358" t="str">
        <f>IF(ISBLANK(INDEX('Policy Characteristics'!B:B,MATCH($C156,'Policy Characteristics'!$C:$C,0))),"",INDEX('Policy Characteristics'!B:B,MATCH($C156,'Policy Characteristics'!$C:$C,0)))</f>
        <v>Building Energy Efficiency Standards</v>
      </c>
      <c r="C156" s="362" t="str">
        <f t="shared" si="12"/>
        <v>Reduction in E Use Allowed by Component Eff Std</v>
      </c>
      <c r="D156" s="53" t="s">
        <v>122</v>
      </c>
      <c r="E156" s="53" t="s">
        <v>298</v>
      </c>
      <c r="F156" s="53" t="s">
        <v>175</v>
      </c>
      <c r="G156" s="53" t="s">
        <v>128</v>
      </c>
      <c r="H156" s="54">
        <v>159</v>
      </c>
      <c r="I156" s="53" t="s">
        <v>45</v>
      </c>
      <c r="J156" s="360" t="str">
        <f>IF(ISBLANK(INDEX('Policy Characteristics'!D:D,MATCH($C156,'Policy Characteristics'!$C:$C,0))),"",INDEX('Policy Characteristics'!D:D,MATCH($C156,'Policy Characteristics'!$C:$C,0)))</f>
        <v>Building Energy Efficiency Standards</v>
      </c>
      <c r="K156" s="358" t="str">
        <f>IF(ISBLANK(INDEX('Policy Characteristics'!E:E,MATCH($C156,'Policy Characteristics'!$C:$C,0))),"",INDEX('Policy Characteristics'!E:E,MATCH($C156,'Policy Characteristics'!$C:$C,0)))</f>
        <v>bldgs efficiency standards</v>
      </c>
      <c r="L156" s="380">
        <f>IF(ISBLANK(INDEX('Policy Characteristics'!F:F,MATCH($C156,'Policy Characteristics'!$C:$C,0))),"",INDEX('Policy Characteristics'!F:F,MATCH($C156,'Policy Characteristics'!$C:$C,0)))</f>
        <v>0</v>
      </c>
      <c r="M156" s="380">
        <f>IF(ISBLANK(INDEX('Policy Characteristics'!G:G,MATCH($C156,'Policy Characteristics'!$C:$C,0))),"",INDEX('Policy Characteristics'!G:G,MATCH($C156,'Policy Characteristics'!$C:$C,0)))</f>
        <v>0.75</v>
      </c>
      <c r="N156" s="380">
        <f>IF(ISBLANK(INDEX('Policy Characteristics'!H:H,MATCH($C156,'Policy Characteristics'!$C:$C,0))),"",INDEX('Policy Characteristics'!H:H,MATCH($C156,'Policy Characteristics'!$C:$C,0)))</f>
        <v>0.01</v>
      </c>
      <c r="O156" s="358" t="str">
        <f>IF(ISBLANK(INDEX('Policy Characteristics'!I:I,MATCH($C156,'Policy Characteristics'!$C:$C,0))),"",INDEX('Policy Characteristics'!I:I,MATCH($C156,'Policy Characteristics'!$C:$C,0)))</f>
        <v>% reduction in energy use</v>
      </c>
      <c r="P156" s="358"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6" s="358" t="str">
        <f>IF(ISBLANK(INDEX('Policy Characteristics'!K:K,MATCH($C156,'Policy Characteristics'!$C:$C,0))),"",INDEX('Policy Characteristics'!K:K,MATCH($C156,'Policy Characteristics'!$C:$C,0)))</f>
        <v>buildings-sector-main.html#eff-stds</v>
      </c>
      <c r="R156" s="358" t="str">
        <f>IF(ISBLANK(INDEX('Policy Characteristics'!L:L,MATCH($C156,'Policy Characteristics'!$C:$C,0))),"",INDEX('Policy Characteristics'!L:L,MATCH($C156,'Policy Characteristics'!$C:$C,0)))</f>
        <v>building-energy-efficiency-standards.html</v>
      </c>
    </row>
    <row r="157" spans="1:18" s="5" customFormat="1" x14ac:dyDescent="0.35">
      <c r="A157" s="358" t="str">
        <f>IF(ISBLANK(INDEX('Policy Characteristics'!A:A,MATCH($C157,'Policy Characteristics'!$C:$C,0))),"",INDEX('Policy Characteristics'!A:A,MATCH($C157,'Policy Characteristics'!$C:$C,0)))</f>
        <v>Buildings and Appliances</v>
      </c>
      <c r="B157" s="358" t="str">
        <f>IF(ISBLANK(INDEX('Policy Characteristics'!B:B,MATCH($C157,'Policy Characteristics'!$C:$C,0))),"",INDEX('Policy Characteristics'!B:B,MATCH($C157,'Policy Characteristics'!$C:$C,0)))</f>
        <v>Building Energy Efficiency Standards</v>
      </c>
      <c r="C157" s="362" t="str">
        <f t="shared" si="12"/>
        <v>Reduction in E Use Allowed by Component Eff Std</v>
      </c>
      <c r="D157" s="53" t="s">
        <v>123</v>
      </c>
      <c r="E157" s="53" t="s">
        <v>298</v>
      </c>
      <c r="F157" s="53" t="s">
        <v>175</v>
      </c>
      <c r="G157" s="53" t="s">
        <v>129</v>
      </c>
      <c r="H157" s="54">
        <v>160</v>
      </c>
      <c r="I157" s="53" t="s">
        <v>45</v>
      </c>
      <c r="J157" s="360" t="str">
        <f>IF(ISBLANK(INDEX('Policy Characteristics'!D:D,MATCH($C157,'Policy Characteristics'!$C:$C,0))),"",INDEX('Policy Characteristics'!D:D,MATCH($C157,'Policy Characteristics'!$C:$C,0)))</f>
        <v>Building Energy Efficiency Standards</v>
      </c>
      <c r="K157" s="358" t="str">
        <f>IF(ISBLANK(INDEX('Policy Characteristics'!E:E,MATCH($C157,'Policy Characteristics'!$C:$C,0))),"",INDEX('Policy Characteristics'!E:E,MATCH($C157,'Policy Characteristics'!$C:$C,0)))</f>
        <v>bldgs efficiency standards</v>
      </c>
      <c r="L157" s="380">
        <f>IF(ISBLANK(INDEX('Policy Characteristics'!F:F,MATCH($C157,'Policy Characteristics'!$C:$C,0))),"",INDEX('Policy Characteristics'!F:F,MATCH($C157,'Policy Characteristics'!$C:$C,0)))</f>
        <v>0</v>
      </c>
      <c r="M157" s="380">
        <f>IF(ISBLANK(INDEX('Policy Characteristics'!G:G,MATCH($C157,'Policy Characteristics'!$C:$C,0))),"",INDEX('Policy Characteristics'!G:G,MATCH($C157,'Policy Characteristics'!$C:$C,0)))</f>
        <v>0.75</v>
      </c>
      <c r="N157" s="380">
        <f>IF(ISBLANK(INDEX('Policy Characteristics'!H:H,MATCH($C157,'Policy Characteristics'!$C:$C,0))),"",INDEX('Policy Characteristics'!H:H,MATCH($C157,'Policy Characteristics'!$C:$C,0)))</f>
        <v>0.01</v>
      </c>
      <c r="O157" s="358" t="str">
        <f>IF(ISBLANK(INDEX('Policy Characteristics'!I:I,MATCH($C157,'Policy Characteristics'!$C:$C,0))),"",INDEX('Policy Characteristics'!I:I,MATCH($C157,'Policy Characteristics'!$C:$C,0)))</f>
        <v>% reduction in energy use</v>
      </c>
      <c r="P157" s="358"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7" s="358" t="str">
        <f>IF(ISBLANK(INDEX('Policy Characteristics'!K:K,MATCH($C157,'Policy Characteristics'!$C:$C,0))),"",INDEX('Policy Characteristics'!K:K,MATCH($C157,'Policy Characteristics'!$C:$C,0)))</f>
        <v>buildings-sector-main.html#eff-stds</v>
      </c>
      <c r="R157" s="358" t="str">
        <f>IF(ISBLANK(INDEX('Policy Characteristics'!L:L,MATCH($C157,'Policy Characteristics'!$C:$C,0))),"",INDEX('Policy Characteristics'!L:L,MATCH($C157,'Policy Characteristics'!$C:$C,0)))</f>
        <v>building-energy-efficiency-standards.html</v>
      </c>
    </row>
    <row r="158" spans="1:18" s="354" customFormat="1" x14ac:dyDescent="0.35">
      <c r="A158" s="358" t="str">
        <f>IF(ISBLANK(INDEX('Policy Characteristics'!A:A,MATCH($C158,'Policy Characteristics'!$C:$C,0))),"",INDEX('Policy Characteristics'!A:A,MATCH($C158,'Policy Characteristics'!$C:$C,0)))</f>
        <v>Buildings and Appliances</v>
      </c>
      <c r="B158" s="358" t="str">
        <f>IF(ISBLANK(INDEX('Policy Characteristics'!B:B,MATCH($C158,'Policy Characteristics'!$C:$C,0))),"",INDEX('Policy Characteristics'!B:B,MATCH($C158,'Policy Characteristics'!$C:$C,0)))</f>
        <v>Building Energy Efficiency Standards</v>
      </c>
      <c r="C158" s="362" t="str">
        <f t="shared" ref="C158" si="13">C$141</f>
        <v>Reduction in E Use Allowed by Component Eff Std</v>
      </c>
      <c r="D158" s="53" t="s">
        <v>124</v>
      </c>
      <c r="E158" s="53" t="s">
        <v>298</v>
      </c>
      <c r="F158" s="53" t="s">
        <v>175</v>
      </c>
      <c r="G158" s="53" t="s">
        <v>130</v>
      </c>
      <c r="H158" s="54">
        <v>161</v>
      </c>
      <c r="I158" s="53" t="s">
        <v>45</v>
      </c>
      <c r="J158" s="360" t="str">
        <f>IF(ISBLANK(INDEX('Policy Characteristics'!D:D,MATCH($C158,'Policy Characteristics'!$C:$C,0))),"",INDEX('Policy Characteristics'!D:D,MATCH($C158,'Policy Characteristics'!$C:$C,0)))</f>
        <v>Building Energy Efficiency Standards</v>
      </c>
      <c r="K158" s="358" t="str">
        <f>IF(ISBLANK(INDEX('Policy Characteristics'!E:E,MATCH($C158,'Policy Characteristics'!$C:$C,0))),"",INDEX('Policy Characteristics'!E:E,MATCH($C158,'Policy Characteristics'!$C:$C,0)))</f>
        <v>bldgs efficiency standards</v>
      </c>
      <c r="L158" s="380">
        <f>IF(ISBLANK(INDEX('Policy Characteristics'!F:F,MATCH($C158,'Policy Characteristics'!$C:$C,0))),"",INDEX('Policy Characteristics'!F:F,MATCH($C158,'Policy Characteristics'!$C:$C,0)))</f>
        <v>0</v>
      </c>
      <c r="M158" s="380">
        <f>IF(ISBLANK(INDEX('Policy Characteristics'!G:G,MATCH($C158,'Policy Characteristics'!$C:$C,0))),"",INDEX('Policy Characteristics'!G:G,MATCH($C158,'Policy Characteristics'!$C:$C,0)))</f>
        <v>0.75</v>
      </c>
      <c r="N158" s="380">
        <f>IF(ISBLANK(INDEX('Policy Characteristics'!H:H,MATCH($C158,'Policy Characteristics'!$C:$C,0))),"",INDEX('Policy Characteristics'!H:H,MATCH($C158,'Policy Characteristics'!$C:$C,0)))</f>
        <v>0.01</v>
      </c>
      <c r="O158" s="358" t="str">
        <f>IF(ISBLANK(INDEX('Policy Characteristics'!I:I,MATCH($C158,'Policy Characteristics'!$C:$C,0))),"",INDEX('Policy Characteristics'!I:I,MATCH($C158,'Policy Characteristics'!$C:$C,0)))</f>
        <v>% reduction in energy use</v>
      </c>
      <c r="P158" s="358"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8" s="358" t="str">
        <f>IF(ISBLANK(INDEX('Policy Characteristics'!K:K,MATCH($C158,'Policy Characteristics'!$C:$C,0))),"",INDEX('Policy Characteristics'!K:K,MATCH($C158,'Policy Characteristics'!$C:$C,0)))</f>
        <v>buildings-sector-main.html#eff-stds</v>
      </c>
      <c r="R158" s="358" t="str">
        <f>IF(ISBLANK(INDEX('Policy Characteristics'!L:L,MATCH($C158,'Policy Characteristics'!$C:$C,0))),"",INDEX('Policy Characteristics'!L:L,MATCH($C158,'Policy Characteristics'!$C:$C,0)))</f>
        <v>building-energy-efficiency-standards.html</v>
      </c>
    </row>
    <row r="159" spans="1:18" s="5" customFormat="1" x14ac:dyDescent="0.35">
      <c r="A159" s="358" t="str">
        <f>IF(ISBLANK(INDEX('Policy Characteristics'!A:A,MATCH($C159,'Policy Characteristics'!$C:$C,0))),"",INDEX('Policy Characteristics'!A:A,MATCH($C159,'Policy Characteristics'!$C:$C,0)))</f>
        <v>Buildings and Appliances</v>
      </c>
      <c r="B159" s="358" t="str">
        <f>IF(ISBLANK(INDEX('Policy Characteristics'!B:B,MATCH($C159,'Policy Characteristics'!$C:$C,0))),"",INDEX('Policy Characteristics'!B:B,MATCH($C159,'Policy Characteristics'!$C:$C,0)))</f>
        <v>Contractor Training</v>
      </c>
      <c r="C159" s="363" t="s">
        <v>7</v>
      </c>
      <c r="D159" s="53"/>
      <c r="E159" s="53"/>
      <c r="F159" s="53"/>
      <c r="G159" s="53"/>
      <c r="H159" s="54">
        <v>19</v>
      </c>
      <c r="I159" s="53" t="s">
        <v>45</v>
      </c>
      <c r="J159" s="360" t="str">
        <f>IF(ISBLANK(INDEX('Policy Characteristics'!D:D,MATCH($C159,'Policy Characteristics'!$C:$C,0))),"",INDEX('Policy Characteristics'!D:D,MATCH($C159,'Policy Characteristics'!$C:$C,0)))</f>
        <v>Contractor Training</v>
      </c>
      <c r="K159" s="358" t="str">
        <f>IF(ISBLANK(INDEX('Policy Characteristics'!E:E,MATCH($C159,'Policy Characteristics'!$C:$C,0))),"",INDEX('Policy Characteristics'!E:E,MATCH($C159,'Policy Characteristics'!$C:$C,0)))</f>
        <v>bldgs contractor training</v>
      </c>
      <c r="L159" s="358">
        <f>IF(ISBLANK(INDEX('Policy Characteristics'!F:F,MATCH($C159,'Policy Characteristics'!$C:$C,0))),"",INDEX('Policy Characteristics'!F:F,MATCH($C159,'Policy Characteristics'!$C:$C,0)))</f>
        <v>0</v>
      </c>
      <c r="M159" s="358">
        <f>IF(ISBLANK(INDEX('Policy Characteristics'!G:G,MATCH($C159,'Policy Characteristics'!$C:$C,0))),"",INDEX('Policy Characteristics'!G:G,MATCH($C159,'Policy Characteristics'!$C:$C,0)))</f>
        <v>1</v>
      </c>
      <c r="N159" s="358">
        <f>IF(ISBLANK(INDEX('Policy Characteristics'!H:H,MATCH($C159,'Policy Characteristics'!$C:$C,0))),"",INDEX('Policy Characteristics'!H:H,MATCH($C159,'Policy Characteristics'!$C:$C,0)))</f>
        <v>1</v>
      </c>
      <c r="O159" s="358" t="str">
        <f>IF(ISBLANK(INDEX('Policy Characteristics'!I:I,MATCH($C159,'Policy Characteristics'!$C:$C,0))),"",INDEX('Policy Characteristics'!I:I,MATCH($C159,'Policy Characteristics'!$C:$C,0)))</f>
        <v>on/off</v>
      </c>
      <c r="P159" s="358"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58" t="str">
        <f>IF(ISBLANK(INDEX('Policy Characteristics'!K:K,MATCH($C159,'Policy Characteristics'!$C:$C,0))),"",INDEX('Policy Characteristics'!K:K,MATCH($C159,'Policy Characteristics'!$C:$C,0)))</f>
        <v>buildings-sector-main.html#contractor-ed</v>
      </c>
      <c r="R159" s="358" t="str">
        <f>IF(ISBLANK(INDEX('Policy Characteristics'!L:L,MATCH($C159,'Policy Characteristics'!$C:$C,0))),"",INDEX('Policy Characteristics'!L:L,MATCH($C159,'Policy Characteristics'!$C:$C,0)))</f>
        <v>contractor-training.html</v>
      </c>
    </row>
    <row r="160" spans="1:18" s="5" customFormat="1" x14ac:dyDescent="0.35">
      <c r="A160" s="358" t="str">
        <f>IF(ISBLANK(INDEX('Policy Characteristics'!A:A,MATCH($C160,'Policy Characteristics'!$C:$C,0))),"",INDEX('Policy Characteristics'!A:A,MATCH($C160,'Policy Characteristics'!$C:$C,0)))</f>
        <v>Buildings and Appliances</v>
      </c>
      <c r="B160" s="358" t="str">
        <f>IF(ISBLANK(INDEX('Policy Characteristics'!B:B,MATCH($C160,'Policy Characteristics'!$C:$C,0))),"",INDEX('Policy Characteristics'!B:B,MATCH($C160,'Policy Characteristics'!$C:$C,0)))</f>
        <v>Distributed Solar Carve-Out</v>
      </c>
      <c r="C160" s="363" t="s">
        <v>322</v>
      </c>
      <c r="D160" s="53"/>
      <c r="E160" s="53"/>
      <c r="F160" s="53"/>
      <c r="G160" s="53"/>
      <c r="H160" s="54">
        <v>146</v>
      </c>
      <c r="I160" s="53" t="s">
        <v>45</v>
      </c>
      <c r="J160" s="360" t="str">
        <f>IF(ISBLANK(INDEX('Policy Characteristics'!D:D,MATCH($C160,'Policy Characteristics'!$C:$C,0))),"",INDEX('Policy Characteristics'!D:D,MATCH($C160,'Policy Characteristics'!$C:$C,0)))</f>
        <v>Distributed Solar Promotion</v>
      </c>
      <c r="K160" s="358" t="str">
        <f>IF(ISBLANK(INDEX('Policy Characteristics'!E:E,MATCH($C160,'Policy Characteristics'!$C:$C,0))),"",INDEX('Policy Characteristics'!E:E,MATCH($C160,'Policy Characteristics'!$C:$C,0)))</f>
        <v>bldgs min fraction distributed solar</v>
      </c>
      <c r="L160" s="380">
        <f>IF(ISBLANK(INDEX('Policy Characteristics'!F:F,MATCH($C160,'Policy Characteristics'!$C:$C,0))),"",INDEX('Policy Characteristics'!F:F,MATCH($C160,'Policy Characteristics'!$C:$C,0)))</f>
        <v>0</v>
      </c>
      <c r="M160" s="380">
        <f>IF(ISBLANK(INDEX('Policy Characteristics'!G:G,MATCH($C160,'Policy Characteristics'!$C:$C,0))),"",INDEX('Policy Characteristics'!G:G,MATCH($C160,'Policy Characteristics'!$C:$C,0)))</f>
        <v>0.24</v>
      </c>
      <c r="N160" s="380">
        <f>IF(ISBLANK(INDEX('Policy Characteristics'!H:H,MATCH($C160,'Policy Characteristics'!$C:$C,0))),"",INDEX('Policy Characteristics'!H:H,MATCH($C160,'Policy Characteristics'!$C:$C,0)))</f>
        <v>5.0000000000000001E-3</v>
      </c>
      <c r="O160" s="358" t="str">
        <f>IF(ISBLANK(INDEX('Policy Characteristics'!I:I,MATCH($C160,'Policy Characteristics'!$C:$C,0))),"",INDEX('Policy Characteristics'!I:I,MATCH($C160,'Policy Characteristics'!$C:$C,0)))</f>
        <v>minimum % elec from solar</v>
      </c>
      <c r="P160" s="358"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58" t="str">
        <f>IF(ISBLANK(INDEX('Policy Characteristics'!K:K,MATCH($C160,'Policy Characteristics'!$C:$C,0))),"",INDEX('Policy Characteristics'!K:K,MATCH($C160,'Policy Characteristics'!$C:$C,0)))</f>
        <v>buildings-sector-main.html#solar-carve-out</v>
      </c>
      <c r="R160" s="358" t="str">
        <f>IF(ISBLANK(INDEX('Policy Characteristics'!L:L,MATCH($C160,'Policy Characteristics'!$C:$C,0))),"",INDEX('Policy Characteristics'!L:L,MATCH($C160,'Policy Characteristics'!$C:$C,0)))</f>
        <v>solar-carve-out.html</v>
      </c>
    </row>
    <row r="161" spans="1:18" s="5" customFormat="1" x14ac:dyDescent="0.35">
      <c r="A161" s="358" t="str">
        <f>IF(ISBLANK(INDEX('Policy Characteristics'!A:A,MATCH($C161,'Policy Characteristics'!$C:$C,0))),"",INDEX('Policy Characteristics'!A:A,MATCH($C161,'Policy Characteristics'!$C:$C,0)))</f>
        <v>Buildings and Appliances</v>
      </c>
      <c r="B161" s="358" t="str">
        <f>IF(ISBLANK(INDEX('Policy Characteristics'!B:B,MATCH($C161,'Policy Characteristics'!$C:$C,0))),"",INDEX('Policy Characteristics'!B:B,MATCH($C161,'Policy Characteristics'!$C:$C,0)))</f>
        <v>Distributed Solar Subsidy</v>
      </c>
      <c r="C161" s="363" t="s">
        <v>285</v>
      </c>
      <c r="D161" s="53"/>
      <c r="E161" s="53"/>
      <c r="F161" s="53"/>
      <c r="G161" s="53"/>
      <c r="H161" s="54">
        <v>147</v>
      </c>
      <c r="I161" s="53" t="s">
        <v>45</v>
      </c>
      <c r="J161" s="360" t="str">
        <f>IF(ISBLANK(INDEX('Policy Characteristics'!D:D,MATCH($C161,'Policy Characteristics'!$C:$C,0))),"",INDEX('Policy Characteristics'!D:D,MATCH($C161,'Policy Characteristics'!$C:$C,0)))</f>
        <v>Distributed Solar Promotion</v>
      </c>
      <c r="K161" s="358" t="str">
        <f>IF(ISBLANK(INDEX('Policy Characteristics'!E:E,MATCH($C161,'Policy Characteristics'!$C:$C,0))),"",INDEX('Policy Characteristics'!E:E,MATCH($C161,'Policy Characteristics'!$C:$C,0)))</f>
        <v>bldgs distributed solar subsidy</v>
      </c>
      <c r="L161" s="380">
        <f>IF(ISBLANK(INDEX('Policy Characteristics'!F:F,MATCH($C161,'Policy Characteristics'!$C:$C,0))),"",INDEX('Policy Characteristics'!F:F,MATCH($C161,'Policy Characteristics'!$C:$C,0)))</f>
        <v>0</v>
      </c>
      <c r="M161" s="380">
        <f>IF(ISBLANK(INDEX('Policy Characteristics'!G:G,MATCH($C161,'Policy Characteristics'!$C:$C,0))),"",INDEX('Policy Characteristics'!G:G,MATCH($C161,'Policy Characteristics'!$C:$C,0)))</f>
        <v>0.5</v>
      </c>
      <c r="N161" s="380">
        <f>IF(ISBLANK(INDEX('Policy Characteristics'!H:H,MATCH($C161,'Policy Characteristics'!$C:$C,0))),"",INDEX('Policy Characteristics'!H:H,MATCH($C161,'Policy Characteristics'!$C:$C,0)))</f>
        <v>0.01</v>
      </c>
      <c r="O161" s="358" t="str">
        <f>IF(ISBLANK(INDEX('Policy Characteristics'!I:I,MATCH($C161,'Policy Characteristics'!$C:$C,0))),"",INDEX('Policy Characteristics'!I:I,MATCH($C161,'Policy Characteristics'!$C:$C,0)))</f>
        <v>% of PV system cost</v>
      </c>
      <c r="P161" s="358"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v>
      </c>
      <c r="Q161" s="358" t="str">
        <f>IF(ISBLANK(INDEX('Policy Characteristics'!K:K,MATCH($C161,'Policy Characteristics'!$C:$C,0))),"",INDEX('Policy Characteristics'!K:K,MATCH($C161,'Policy Characteristics'!$C:$C,0)))</f>
        <v>buildings-sector-main.html#distributed-solar-subsidy</v>
      </c>
      <c r="R161" s="358" t="str">
        <f>IF(ISBLANK(INDEX('Policy Characteristics'!L:L,MATCH($C161,'Policy Characteristics'!$C:$C,0))),"",INDEX('Policy Characteristics'!L:L,MATCH($C161,'Policy Characteristics'!$C:$C,0)))</f>
        <v>distributed-solar-subsidy.html</v>
      </c>
    </row>
    <row r="162" spans="1:18" s="5" customFormat="1" x14ac:dyDescent="0.35">
      <c r="A162" s="358" t="str">
        <f>IF(ISBLANK(INDEX('Policy Characteristics'!A:A,MATCH($C162,'Policy Characteristics'!$C:$C,0))),"",INDEX('Policy Characteristics'!A:A,MATCH($C162,'Policy Characteristics'!$C:$C,0)))</f>
        <v>Buildings and Appliances</v>
      </c>
      <c r="B162" s="358" t="str">
        <f>IF(ISBLANK(INDEX('Policy Characteristics'!B:B,MATCH($C162,'Policy Characteristics'!$C:$C,0))),"",INDEX('Policy Characteristics'!B:B,MATCH($C162,'Policy Characteristics'!$C:$C,0)))</f>
        <v>Improved Labeling</v>
      </c>
      <c r="C162" s="363" t="s">
        <v>131</v>
      </c>
      <c r="D162" s="53"/>
      <c r="E162" s="53"/>
      <c r="F162" s="53"/>
      <c r="G162" s="53"/>
      <c r="H162" s="54">
        <v>20</v>
      </c>
      <c r="I162" s="53" t="s">
        <v>45</v>
      </c>
      <c r="J162" s="360" t="str">
        <f>IF(ISBLANK(INDEX('Policy Characteristics'!D:D,MATCH($C162,'Policy Characteristics'!$C:$C,0))),"",INDEX('Policy Characteristics'!D:D,MATCH($C162,'Policy Characteristics'!$C:$C,0)))</f>
        <v>Improved Labeling</v>
      </c>
      <c r="K162" s="358" t="str">
        <f>IF(ISBLANK(INDEX('Policy Characteristics'!E:E,MATCH($C162,'Policy Characteristics'!$C:$C,0))),"",INDEX('Policy Characteristics'!E:E,MATCH($C162,'Policy Characteristics'!$C:$C,0)))</f>
        <v>bldgs device labeling</v>
      </c>
      <c r="L162" s="358">
        <f>IF(ISBLANK(INDEX('Policy Characteristics'!F:F,MATCH($C162,'Policy Characteristics'!$C:$C,0))),"",INDEX('Policy Characteristics'!F:F,MATCH($C162,'Policy Characteristics'!$C:$C,0)))</f>
        <v>0</v>
      </c>
      <c r="M162" s="358">
        <f>IF(ISBLANK(INDEX('Policy Characteristics'!G:G,MATCH($C162,'Policy Characteristics'!$C:$C,0))),"",INDEX('Policy Characteristics'!G:G,MATCH($C162,'Policy Characteristics'!$C:$C,0)))</f>
        <v>1</v>
      </c>
      <c r="N162" s="358">
        <f>IF(ISBLANK(INDEX('Policy Characteristics'!H:H,MATCH($C162,'Policy Characteristics'!$C:$C,0))),"",INDEX('Policy Characteristics'!H:H,MATCH($C162,'Policy Characteristics'!$C:$C,0)))</f>
        <v>1</v>
      </c>
      <c r="O162" s="358" t="str">
        <f>IF(ISBLANK(INDEX('Policy Characteristics'!I:I,MATCH($C162,'Policy Characteristics'!$C:$C,0))),"",INDEX('Policy Characteristics'!I:I,MATCH($C162,'Policy Characteristics'!$C:$C,0)))</f>
        <v>on/off</v>
      </c>
      <c r="P162" s="358"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58" t="str">
        <f>IF(ISBLANK(INDEX('Policy Characteristics'!K:K,MATCH($C162,'Policy Characteristics'!$C:$C,0))),"",INDEX('Policy Characteristics'!K:K,MATCH($C162,'Policy Characteristics'!$C:$C,0)))</f>
        <v>buildings-sector-main.html#device-labeling</v>
      </c>
      <c r="R162" s="358" t="str">
        <f>IF(ISBLANK(INDEX('Policy Characteristics'!L:L,MATCH($C162,'Policy Characteristics'!$C:$C,0))),"",INDEX('Policy Characteristics'!L:L,MATCH($C162,'Policy Characteristics'!$C:$C,0)))</f>
        <v>improved-labeling.html</v>
      </c>
    </row>
    <row r="163" spans="1:18" s="5" customFormat="1" x14ac:dyDescent="0.35">
      <c r="A163" s="358" t="str">
        <f>IF(ISBLANK(INDEX('Policy Characteristics'!A:A,MATCH($C163,'Policy Characteristics'!$C:$C,0))),"",INDEX('Policy Characteristics'!A:A,MATCH($C163,'Policy Characteristics'!$C:$C,0)))</f>
        <v>Buildings and Appliances</v>
      </c>
      <c r="B163" s="358" t="str">
        <f>IF(ISBLANK(INDEX('Policy Characteristics'!B:B,MATCH($C163,'Policy Characteristics'!$C:$C,0))),"",INDEX('Policy Characteristics'!B:B,MATCH($C163,'Policy Characteristics'!$C:$C,0)))</f>
        <v>Retrofit Existing Buildings</v>
      </c>
      <c r="C163" s="363" t="s">
        <v>2534</v>
      </c>
      <c r="D163" s="53" t="s">
        <v>296</v>
      </c>
      <c r="E163" s="53"/>
      <c r="F163" s="53" t="s">
        <v>300</v>
      </c>
      <c r="G163" s="53"/>
      <c r="H163" s="54">
        <v>378</v>
      </c>
      <c r="I163" s="53" t="s">
        <v>45</v>
      </c>
      <c r="J163" s="360" t="str">
        <f>IF(ISBLANK(INDEX('Policy Characteristics'!D:D,MATCH($C163,'Policy Characteristics'!$C:$C,0))),"",INDEX('Policy Characteristics'!D:D,MATCH($C163,'Policy Characteristics'!$C:$C,0)))</f>
        <v>Increased Retrofitting</v>
      </c>
      <c r="K163" s="358" t="str">
        <f>IF(ISBLANK(INDEX('Policy Characteristics'!E:E,MATCH($C163,'Policy Characteristics'!$C:$C,0))),"",INDEX('Policy Characteristics'!E:E,MATCH($C163,'Policy Characteristics'!$C:$C,0)))</f>
        <v>bldgs retrofitting</v>
      </c>
      <c r="L163" s="380">
        <f>IF(ISBLANK(INDEX('Policy Characteristics'!F:F,MATCH($C163,'Policy Characteristics'!$C:$C,0))),"",INDEX('Policy Characteristics'!F:F,MATCH($C163,'Policy Characteristics'!$C:$C,0)))</f>
        <v>0</v>
      </c>
      <c r="M163" s="380">
        <f>IF(ISBLANK(INDEX('Policy Characteristics'!G:G,MATCH($C163,'Policy Characteristics'!$C:$C,0))),"",INDEX('Policy Characteristics'!G:G,MATCH($C163,'Policy Characteristics'!$C:$C,0)))</f>
        <v>0.5</v>
      </c>
      <c r="N163" s="380">
        <f>IF(ISBLANK(INDEX('Policy Characteristics'!H:H,MATCH($C163,'Policy Characteristics'!$C:$C,0))),"",INDEX('Policy Characteristics'!H:H,MATCH($C163,'Policy Characteristics'!$C:$C,0)))</f>
        <v>0.01</v>
      </c>
      <c r="O163" s="358" t="str">
        <f>IF(ISBLANK(INDEX('Policy Characteristics'!I:I,MATCH($C163,'Policy Characteristics'!$C:$C,0))),"",INDEX('Policy Characteristics'!I:I,MATCH($C163,'Policy Characteristics'!$C:$C,0)))</f>
        <v>% of existing buildings</v>
      </c>
      <c r="P163" s="358"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58" t="str">
        <f>IF(ISBLANK(INDEX('Policy Characteristics'!K:K,MATCH($C163,'Policy Characteristics'!$C:$C,0))),"",INDEX('Policy Characteristics'!K:K,MATCH($C163,'Policy Characteristics'!$C:$C,0)))</f>
        <v>buildings-sector-main.html#retrofitting</v>
      </c>
      <c r="R163" s="358" t="str">
        <f>IF(ISBLANK(INDEX('Policy Characteristics'!L:L,MATCH($C163,'Policy Characteristics'!$C:$C,0))),"",INDEX('Policy Characteristics'!L:L,MATCH($C163,'Policy Characteristics'!$C:$C,0)))</f>
        <v>increased-retrofitting.html</v>
      </c>
    </row>
    <row r="164" spans="1:18" s="5" customFormat="1" x14ac:dyDescent="0.35">
      <c r="A164" s="358" t="str">
        <f>IF(ISBLANK(INDEX('Policy Characteristics'!A:A,MATCH($C164,'Policy Characteristics'!$C:$C,0))),"",INDEX('Policy Characteristics'!A:A,MATCH($C164,'Policy Characteristics'!$C:$C,0)))</f>
        <v>Buildings and Appliances</v>
      </c>
      <c r="B164" s="358" t="str">
        <f>IF(ISBLANK(INDEX('Policy Characteristics'!B:B,MATCH($C164,'Policy Characteristics'!$C:$C,0))),"",INDEX('Policy Characteristics'!B:B,MATCH($C164,'Policy Characteristics'!$C:$C,0)))</f>
        <v>Retrofit Existing Buildings</v>
      </c>
      <c r="C164" s="362" t="str">
        <f t="shared" ref="C164:C165" si="14">C$163</f>
        <v>Share of Preexisting Buildings Subject to Retrofitting</v>
      </c>
      <c r="D164" s="53" t="s">
        <v>297</v>
      </c>
      <c r="E164" s="53"/>
      <c r="F164" s="53" t="s">
        <v>299</v>
      </c>
      <c r="G164" s="53"/>
      <c r="H164" s="54">
        <v>379</v>
      </c>
      <c r="I164" s="53" t="s">
        <v>45</v>
      </c>
      <c r="J164" s="360" t="str">
        <f>IF(ISBLANK(INDEX('Policy Characteristics'!D:D,MATCH($C164,'Policy Characteristics'!$C:$C,0))),"",INDEX('Policy Characteristics'!D:D,MATCH($C164,'Policy Characteristics'!$C:$C,0)))</f>
        <v>Increased Retrofitting</v>
      </c>
      <c r="K164" s="358" t="str">
        <f>IF(ISBLANK(INDEX('Policy Characteristics'!E:E,MATCH($C164,'Policy Characteristics'!$C:$C,0))),"",INDEX('Policy Characteristics'!E:E,MATCH($C164,'Policy Characteristics'!$C:$C,0)))</f>
        <v>bldgs retrofitting</v>
      </c>
      <c r="L164" s="380">
        <f>IF(ISBLANK(INDEX('Policy Characteristics'!F:F,MATCH($C164,'Policy Characteristics'!$C:$C,0))),"",INDEX('Policy Characteristics'!F:F,MATCH($C164,'Policy Characteristics'!$C:$C,0)))</f>
        <v>0</v>
      </c>
      <c r="M164" s="380">
        <f>IF(ISBLANK(INDEX('Policy Characteristics'!G:G,MATCH($C164,'Policy Characteristics'!$C:$C,0))),"",INDEX('Policy Characteristics'!G:G,MATCH($C164,'Policy Characteristics'!$C:$C,0)))</f>
        <v>0.5</v>
      </c>
      <c r="N164" s="380">
        <f>IF(ISBLANK(INDEX('Policy Characteristics'!H:H,MATCH($C164,'Policy Characteristics'!$C:$C,0))),"",INDEX('Policy Characteristics'!H:H,MATCH($C164,'Policy Characteristics'!$C:$C,0)))</f>
        <v>0.01</v>
      </c>
      <c r="O164" s="358" t="str">
        <f>IF(ISBLANK(INDEX('Policy Characteristics'!I:I,MATCH($C164,'Policy Characteristics'!$C:$C,0))),"",INDEX('Policy Characteristics'!I:I,MATCH($C164,'Policy Characteristics'!$C:$C,0)))</f>
        <v>% of existing buildings</v>
      </c>
      <c r="P164" s="358"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58" t="str">
        <f>IF(ISBLANK(INDEX('Policy Characteristics'!K:K,MATCH($C164,'Policy Characteristics'!$C:$C,0))),"",INDEX('Policy Characteristics'!K:K,MATCH($C164,'Policy Characteristics'!$C:$C,0)))</f>
        <v>buildings-sector-main.html#retrofitting</v>
      </c>
      <c r="R164" s="358" t="str">
        <f>IF(ISBLANK(INDEX('Policy Characteristics'!L:L,MATCH($C164,'Policy Characteristics'!$C:$C,0))),"",INDEX('Policy Characteristics'!L:L,MATCH($C164,'Policy Characteristics'!$C:$C,0)))</f>
        <v>increased-retrofitting.html</v>
      </c>
    </row>
    <row r="165" spans="1:18" s="5" customFormat="1" x14ac:dyDescent="0.35">
      <c r="A165" s="358" t="str">
        <f>IF(ISBLANK(INDEX('Policy Characteristics'!A:A,MATCH($C165,'Policy Characteristics'!$C:$C,0))),"",INDEX('Policy Characteristics'!A:A,MATCH($C165,'Policy Characteristics'!$C:$C,0)))</f>
        <v>Buildings and Appliances</v>
      </c>
      <c r="B165" s="358" t="str">
        <f>IF(ISBLANK(INDEX('Policy Characteristics'!B:B,MATCH($C165,'Policy Characteristics'!$C:$C,0))),"",INDEX('Policy Characteristics'!B:B,MATCH($C165,'Policy Characteristics'!$C:$C,0)))</f>
        <v>Retrofit Existing Buildings</v>
      </c>
      <c r="C165" s="362" t="str">
        <f t="shared" si="14"/>
        <v>Share of Preexisting Buildings Subject to Retrofitting</v>
      </c>
      <c r="D165" s="53" t="s">
        <v>298</v>
      </c>
      <c r="E165" s="53"/>
      <c r="F165" s="53" t="s">
        <v>175</v>
      </c>
      <c r="G165" s="53"/>
      <c r="H165" s="54">
        <v>380</v>
      </c>
      <c r="I165" s="53" t="s">
        <v>45</v>
      </c>
      <c r="J165" s="360" t="str">
        <f>IF(ISBLANK(INDEX('Policy Characteristics'!D:D,MATCH($C165,'Policy Characteristics'!$C:$C,0))),"",INDEX('Policy Characteristics'!D:D,MATCH($C165,'Policy Characteristics'!$C:$C,0)))</f>
        <v>Increased Retrofitting</v>
      </c>
      <c r="K165" s="358" t="str">
        <f>IF(ISBLANK(INDEX('Policy Characteristics'!E:E,MATCH($C165,'Policy Characteristics'!$C:$C,0))),"",INDEX('Policy Characteristics'!E:E,MATCH($C165,'Policy Characteristics'!$C:$C,0)))</f>
        <v>bldgs retrofitting</v>
      </c>
      <c r="L165" s="380">
        <f>IF(ISBLANK(INDEX('Policy Characteristics'!F:F,MATCH($C165,'Policy Characteristics'!$C:$C,0))),"",INDEX('Policy Characteristics'!F:F,MATCH($C165,'Policy Characteristics'!$C:$C,0)))</f>
        <v>0</v>
      </c>
      <c r="M165" s="380">
        <f>IF(ISBLANK(INDEX('Policy Characteristics'!G:G,MATCH($C165,'Policy Characteristics'!$C:$C,0))),"",INDEX('Policy Characteristics'!G:G,MATCH($C165,'Policy Characteristics'!$C:$C,0)))</f>
        <v>0.5</v>
      </c>
      <c r="N165" s="380">
        <f>IF(ISBLANK(INDEX('Policy Characteristics'!H:H,MATCH($C165,'Policy Characteristics'!$C:$C,0))),"",INDEX('Policy Characteristics'!H:H,MATCH($C165,'Policy Characteristics'!$C:$C,0)))</f>
        <v>0.01</v>
      </c>
      <c r="O165" s="358" t="str">
        <f>IF(ISBLANK(INDEX('Policy Characteristics'!I:I,MATCH($C165,'Policy Characteristics'!$C:$C,0))),"",INDEX('Policy Characteristics'!I:I,MATCH($C165,'Policy Characteristics'!$C:$C,0)))</f>
        <v>% of existing buildings</v>
      </c>
      <c r="P165" s="358"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58" t="str">
        <f>IF(ISBLANK(INDEX('Policy Characteristics'!K:K,MATCH($C165,'Policy Characteristics'!$C:$C,0))),"",INDEX('Policy Characteristics'!K:K,MATCH($C165,'Policy Characteristics'!$C:$C,0)))</f>
        <v>buildings-sector-main.html#retrofitting</v>
      </c>
      <c r="R165" s="358" t="str">
        <f>IF(ISBLANK(INDEX('Policy Characteristics'!L:L,MATCH($C165,'Policy Characteristics'!$C:$C,0))),"",INDEX('Policy Characteristics'!L:L,MATCH($C165,'Policy Characteristics'!$C:$C,0)))</f>
        <v>increased-retrofitting.html</v>
      </c>
    </row>
    <row r="166" spans="1:18" s="5" customFormat="1" x14ac:dyDescent="0.35">
      <c r="A166" s="358" t="str">
        <f>IF(ISBLANK(INDEX('Policy Characteristics'!A:A,MATCH($C166,'Policy Characteristics'!$C:$C,0))),"",INDEX('Policy Characteristics'!A:A,MATCH($C166,'Policy Characteristics'!$C:$C,0)))</f>
        <v>Buildings and Appliances</v>
      </c>
      <c r="B166" s="358" t="str">
        <f>IF(ISBLANK(INDEX('Policy Characteristics'!B:B,MATCH($C166,'Policy Characteristics'!$C:$C,0))),"",INDEX('Policy Characteristics'!B:B,MATCH($C166,'Policy Characteristics'!$C:$C,0)))</f>
        <v>Rebate for Efficient Products</v>
      </c>
      <c r="C166" s="363" t="s">
        <v>6</v>
      </c>
      <c r="D166" s="53" t="s">
        <v>119</v>
      </c>
      <c r="E166" s="53"/>
      <c r="F166" s="53" t="s">
        <v>125</v>
      </c>
      <c r="G166" s="53"/>
      <c r="H166" s="54">
        <v>27</v>
      </c>
      <c r="I166" s="53" t="s">
        <v>45</v>
      </c>
      <c r="J166" s="360" t="str">
        <f>IF(ISBLANK(INDEX('Policy Characteristics'!D:D,MATCH($C166,'Policy Characteristics'!$C:$C,0))),"",INDEX('Policy Characteristics'!D:D,MATCH($C166,'Policy Characteristics'!$C:$C,0)))</f>
        <v>Rebate for Efficient Products</v>
      </c>
      <c r="K166" s="358" t="str">
        <f>IF(ISBLANK(INDEX('Policy Characteristics'!E:E,MATCH($C166,'Policy Characteristics'!$C:$C,0))),"",INDEX('Policy Characteristics'!E:E,MATCH($C166,'Policy Characteristics'!$C:$C,0)))</f>
        <v>bldgs rebate</v>
      </c>
      <c r="L166" s="358">
        <f>IF(ISBLANK(INDEX('Policy Characteristics'!F:F,MATCH($C166,'Policy Characteristics'!$C:$C,0))),"",INDEX('Policy Characteristics'!F:F,MATCH($C166,'Policy Characteristics'!$C:$C,0)))</f>
        <v>0</v>
      </c>
      <c r="M166" s="358">
        <f>IF(ISBLANK(INDEX('Policy Characteristics'!G:G,MATCH($C166,'Policy Characteristics'!$C:$C,0))),"",INDEX('Policy Characteristics'!G:G,MATCH($C166,'Policy Characteristics'!$C:$C,0)))</f>
        <v>1</v>
      </c>
      <c r="N166" s="358">
        <f>IF(ISBLANK(INDEX('Policy Characteristics'!H:H,MATCH($C166,'Policy Characteristics'!$C:$C,0))),"",INDEX('Policy Characteristics'!H:H,MATCH($C166,'Policy Characteristics'!$C:$C,0)))</f>
        <v>1</v>
      </c>
      <c r="O166" s="358" t="str">
        <f>IF(ISBLANK(INDEX('Policy Characteristics'!I:I,MATCH($C166,'Policy Characteristics'!$C:$C,0))),"",INDEX('Policy Characteristics'!I:I,MATCH($C166,'Policy Characteristics'!$C:$C,0)))</f>
        <v>on/off</v>
      </c>
      <c r="P166" s="358"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358" t="str">
        <f>IF(ISBLANK(INDEX('Policy Characteristics'!K:K,MATCH($C166,'Policy Characteristics'!$C:$C,0))),"",INDEX('Policy Characteristics'!K:K,MATCH($C166,'Policy Characteristics'!$C:$C,0)))</f>
        <v>buildings-sector-main.html#rebate</v>
      </c>
      <c r="R166" s="358" t="str">
        <f>IF(ISBLANK(INDEX('Policy Characteristics'!L:L,MATCH($C166,'Policy Characteristics'!$C:$C,0))),"",INDEX('Policy Characteristics'!L:L,MATCH($C166,'Policy Characteristics'!$C:$C,0)))</f>
        <v>rebate-for-efficient-products.html</v>
      </c>
    </row>
    <row r="167" spans="1:18" s="5" customFormat="1" x14ac:dyDescent="0.35">
      <c r="A167" s="358" t="str">
        <f>IF(ISBLANK(INDEX('Policy Characteristics'!A:A,MATCH($C167,'Policy Characteristics'!$C:$C,0))),"",INDEX('Policy Characteristics'!A:A,MATCH($C167,'Policy Characteristics'!$C:$C,0)))</f>
        <v>Buildings and Appliances</v>
      </c>
      <c r="B167" s="358" t="str">
        <f>IF(ISBLANK(INDEX('Policy Characteristics'!B:B,MATCH($C167,'Policy Characteristics'!$C:$C,0))),"",INDEX('Policy Characteristics'!B:B,MATCH($C167,'Policy Characteristics'!$C:$C,0)))</f>
        <v>Rebate for Efficient Products</v>
      </c>
      <c r="C167" s="362" t="str">
        <f t="shared" ref="C167:C171" si="15">C$166</f>
        <v>Boolean Rebate Program for Efficient Components</v>
      </c>
      <c r="D167" s="53" t="s">
        <v>120</v>
      </c>
      <c r="E167" s="53"/>
      <c r="F167" s="53" t="s">
        <v>126</v>
      </c>
      <c r="G167" s="53"/>
      <c r="H167" s="54">
        <v>28</v>
      </c>
      <c r="I167" s="53" t="s">
        <v>45</v>
      </c>
      <c r="J167" s="360" t="str">
        <f>IF(ISBLANK(INDEX('Policy Characteristics'!D:D,MATCH($C167,'Policy Characteristics'!$C:$C,0))),"",INDEX('Policy Characteristics'!D:D,MATCH($C167,'Policy Characteristics'!$C:$C,0)))</f>
        <v>Rebate for Efficient Products</v>
      </c>
      <c r="K167" s="358" t="str">
        <f>IF(ISBLANK(INDEX('Policy Characteristics'!E:E,MATCH($C167,'Policy Characteristics'!$C:$C,0))),"",INDEX('Policy Characteristics'!E:E,MATCH($C167,'Policy Characteristics'!$C:$C,0)))</f>
        <v>bldgs rebate</v>
      </c>
      <c r="L167" s="358">
        <f>IF(ISBLANK(INDEX('Policy Characteristics'!F:F,MATCH($C167,'Policy Characteristics'!$C:$C,0))),"",INDEX('Policy Characteristics'!F:F,MATCH($C167,'Policy Characteristics'!$C:$C,0)))</f>
        <v>0</v>
      </c>
      <c r="M167" s="358">
        <f>IF(ISBLANK(INDEX('Policy Characteristics'!G:G,MATCH($C167,'Policy Characteristics'!$C:$C,0))),"",INDEX('Policy Characteristics'!G:G,MATCH($C167,'Policy Characteristics'!$C:$C,0)))</f>
        <v>1</v>
      </c>
      <c r="N167" s="358">
        <f>IF(ISBLANK(INDEX('Policy Characteristics'!H:H,MATCH($C167,'Policy Characteristics'!$C:$C,0))),"",INDEX('Policy Characteristics'!H:H,MATCH($C167,'Policy Characteristics'!$C:$C,0)))</f>
        <v>1</v>
      </c>
      <c r="O167" s="358" t="str">
        <f>IF(ISBLANK(INDEX('Policy Characteristics'!I:I,MATCH($C167,'Policy Characteristics'!$C:$C,0))),"",INDEX('Policy Characteristics'!I:I,MATCH($C167,'Policy Characteristics'!$C:$C,0)))</f>
        <v>on/off</v>
      </c>
      <c r="P167" s="358"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358" t="str">
        <f>IF(ISBLANK(INDEX('Policy Characteristics'!K:K,MATCH($C167,'Policy Characteristics'!$C:$C,0))),"",INDEX('Policy Characteristics'!K:K,MATCH($C167,'Policy Characteristics'!$C:$C,0)))</f>
        <v>buildings-sector-main.html#rebate</v>
      </c>
      <c r="R167" s="358" t="str">
        <f>IF(ISBLANK(INDEX('Policy Characteristics'!L:L,MATCH($C167,'Policy Characteristics'!$C:$C,0))),"",INDEX('Policy Characteristics'!L:L,MATCH($C167,'Policy Characteristics'!$C:$C,0)))</f>
        <v>rebate-for-efficient-products.html</v>
      </c>
    </row>
    <row r="168" spans="1:18" s="5" customFormat="1" x14ac:dyDescent="0.35">
      <c r="A168" s="358" t="str">
        <f>IF(ISBLANK(INDEX('Policy Characteristics'!A:A,MATCH($C168,'Policy Characteristics'!$C:$C,0))),"",INDEX('Policy Characteristics'!A:A,MATCH($C168,'Policy Characteristics'!$C:$C,0)))</f>
        <v>Buildings and Appliances</v>
      </c>
      <c r="B168" s="358" t="str">
        <f>IF(ISBLANK(INDEX('Policy Characteristics'!B:B,MATCH($C168,'Policy Characteristics'!$C:$C,0))),"",INDEX('Policy Characteristics'!B:B,MATCH($C168,'Policy Characteristics'!$C:$C,0)))</f>
        <v>Rebate for Efficient Products</v>
      </c>
      <c r="C168" s="362" t="str">
        <f t="shared" si="15"/>
        <v>Boolean Rebate Program for Efficient Components</v>
      </c>
      <c r="D168" s="53" t="s">
        <v>121</v>
      </c>
      <c r="E168" s="53"/>
      <c r="F168" s="53" t="s">
        <v>127</v>
      </c>
      <c r="G168" s="53"/>
      <c r="H168" s="54">
        <v>605</v>
      </c>
      <c r="I168" s="53" t="s">
        <v>46</v>
      </c>
      <c r="J168" s="360" t="str">
        <f>IF(ISBLANK(INDEX('Policy Characteristics'!D:D,MATCH($C168,'Policy Characteristics'!$C:$C,0))),"",INDEX('Policy Characteristics'!D:D,MATCH($C168,'Policy Characteristics'!$C:$C,0)))</f>
        <v>Rebate for Efficient Products</v>
      </c>
      <c r="K168" s="358" t="str">
        <f>IF(ISBLANK(INDEX('Policy Characteristics'!E:E,MATCH($C168,'Policy Characteristics'!$C:$C,0))),"",INDEX('Policy Characteristics'!E:E,MATCH($C168,'Policy Characteristics'!$C:$C,0)))</f>
        <v>bldgs rebate</v>
      </c>
      <c r="L168" s="358">
        <f>IF(ISBLANK(INDEX('Policy Characteristics'!F:F,MATCH($C168,'Policy Characteristics'!$C:$C,0))),"",INDEX('Policy Characteristics'!F:F,MATCH($C168,'Policy Characteristics'!$C:$C,0)))</f>
        <v>0</v>
      </c>
      <c r="M168" s="358">
        <f>IF(ISBLANK(INDEX('Policy Characteristics'!G:G,MATCH($C168,'Policy Characteristics'!$C:$C,0))),"",INDEX('Policy Characteristics'!G:G,MATCH($C168,'Policy Characteristics'!$C:$C,0)))</f>
        <v>1</v>
      </c>
      <c r="N168" s="358">
        <f>IF(ISBLANK(INDEX('Policy Characteristics'!H:H,MATCH($C168,'Policy Characteristics'!$C:$C,0))),"",INDEX('Policy Characteristics'!H:H,MATCH($C168,'Policy Characteristics'!$C:$C,0)))</f>
        <v>1</v>
      </c>
      <c r="O168" s="358" t="str">
        <f>IF(ISBLANK(INDEX('Policy Characteristics'!I:I,MATCH($C168,'Policy Characteristics'!$C:$C,0))),"",INDEX('Policy Characteristics'!I:I,MATCH($C168,'Policy Characteristics'!$C:$C,0)))</f>
        <v>on/off</v>
      </c>
      <c r="P168" s="358"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358" t="str">
        <f>IF(ISBLANK(INDEX('Policy Characteristics'!K:K,MATCH($C168,'Policy Characteristics'!$C:$C,0))),"",INDEX('Policy Characteristics'!K:K,MATCH($C168,'Policy Characteristics'!$C:$C,0)))</f>
        <v>buildings-sector-main.html#rebate</v>
      </c>
      <c r="R168" s="358" t="str">
        <f>IF(ISBLANK(INDEX('Policy Characteristics'!L:L,MATCH($C168,'Policy Characteristics'!$C:$C,0))),"",INDEX('Policy Characteristics'!L:L,MATCH($C168,'Policy Characteristics'!$C:$C,0)))</f>
        <v>rebate-for-efficient-products.html</v>
      </c>
    </row>
    <row r="169" spans="1:18" s="5" customFormat="1" x14ac:dyDescent="0.35">
      <c r="A169" s="358" t="str">
        <f>IF(ISBLANK(INDEX('Policy Characteristics'!A:A,MATCH($C169,'Policy Characteristics'!$C:$C,0))),"",INDEX('Policy Characteristics'!A:A,MATCH($C169,'Policy Characteristics'!$C:$C,0)))</f>
        <v>Buildings and Appliances</v>
      </c>
      <c r="B169" s="358" t="str">
        <f>IF(ISBLANK(INDEX('Policy Characteristics'!B:B,MATCH($C169,'Policy Characteristics'!$C:$C,0))),"",INDEX('Policy Characteristics'!B:B,MATCH($C169,'Policy Characteristics'!$C:$C,0)))</f>
        <v>Rebate for Efficient Products</v>
      </c>
      <c r="C169" s="362" t="str">
        <f t="shared" si="15"/>
        <v>Boolean Rebate Program for Efficient Components</v>
      </c>
      <c r="D169" s="53" t="s">
        <v>122</v>
      </c>
      <c r="E169" s="53"/>
      <c r="F169" s="53" t="s">
        <v>128</v>
      </c>
      <c r="G169" s="53"/>
      <c r="H169" s="54">
        <v>606</v>
      </c>
      <c r="I169" s="53" t="s">
        <v>46</v>
      </c>
      <c r="J169" s="360" t="str">
        <f>IF(ISBLANK(INDEX('Policy Characteristics'!D:D,MATCH($C169,'Policy Characteristics'!$C:$C,0))),"",INDEX('Policy Characteristics'!D:D,MATCH($C169,'Policy Characteristics'!$C:$C,0)))</f>
        <v>Rebate for Efficient Products</v>
      </c>
      <c r="K169" s="358" t="str">
        <f>IF(ISBLANK(INDEX('Policy Characteristics'!E:E,MATCH($C169,'Policy Characteristics'!$C:$C,0))),"",INDEX('Policy Characteristics'!E:E,MATCH($C169,'Policy Characteristics'!$C:$C,0)))</f>
        <v>bldgs rebate</v>
      </c>
      <c r="L169" s="358">
        <f>IF(ISBLANK(INDEX('Policy Characteristics'!F:F,MATCH($C169,'Policy Characteristics'!$C:$C,0))),"",INDEX('Policy Characteristics'!F:F,MATCH($C169,'Policy Characteristics'!$C:$C,0)))</f>
        <v>0</v>
      </c>
      <c r="M169" s="358">
        <f>IF(ISBLANK(INDEX('Policy Characteristics'!G:G,MATCH($C169,'Policy Characteristics'!$C:$C,0))),"",INDEX('Policy Characteristics'!G:G,MATCH($C169,'Policy Characteristics'!$C:$C,0)))</f>
        <v>1</v>
      </c>
      <c r="N169" s="358">
        <f>IF(ISBLANK(INDEX('Policy Characteristics'!H:H,MATCH($C169,'Policy Characteristics'!$C:$C,0))),"",INDEX('Policy Characteristics'!H:H,MATCH($C169,'Policy Characteristics'!$C:$C,0)))</f>
        <v>1</v>
      </c>
      <c r="O169" s="358" t="str">
        <f>IF(ISBLANK(INDEX('Policy Characteristics'!I:I,MATCH($C169,'Policy Characteristics'!$C:$C,0))),"",INDEX('Policy Characteristics'!I:I,MATCH($C169,'Policy Characteristics'!$C:$C,0)))</f>
        <v>on/off</v>
      </c>
      <c r="P169" s="358"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358" t="str">
        <f>IF(ISBLANK(INDEX('Policy Characteristics'!K:K,MATCH($C169,'Policy Characteristics'!$C:$C,0))),"",INDEX('Policy Characteristics'!K:K,MATCH($C169,'Policy Characteristics'!$C:$C,0)))</f>
        <v>buildings-sector-main.html#rebate</v>
      </c>
      <c r="R169" s="358" t="str">
        <f>IF(ISBLANK(INDEX('Policy Characteristics'!L:L,MATCH($C169,'Policy Characteristics'!$C:$C,0))),"",INDEX('Policy Characteristics'!L:L,MATCH($C169,'Policy Characteristics'!$C:$C,0)))</f>
        <v>rebate-for-efficient-products.html</v>
      </c>
    </row>
    <row r="170" spans="1:18" s="5" customFormat="1" x14ac:dyDescent="0.35">
      <c r="A170" s="358" t="str">
        <f>IF(ISBLANK(INDEX('Policy Characteristics'!A:A,MATCH($C170,'Policy Characteristics'!$C:$C,0))),"",INDEX('Policy Characteristics'!A:A,MATCH($C170,'Policy Characteristics'!$C:$C,0)))</f>
        <v>Buildings and Appliances</v>
      </c>
      <c r="B170" s="358" t="str">
        <f>IF(ISBLANK(INDEX('Policy Characteristics'!B:B,MATCH($C170,'Policy Characteristics'!$C:$C,0))),"",INDEX('Policy Characteristics'!B:B,MATCH($C170,'Policy Characteristics'!$C:$C,0)))</f>
        <v>Rebate for Efficient Products</v>
      </c>
      <c r="C170" s="362" t="str">
        <f t="shared" si="15"/>
        <v>Boolean Rebate Program for Efficient Components</v>
      </c>
      <c r="D170" s="53" t="s">
        <v>123</v>
      </c>
      <c r="E170" s="53"/>
      <c r="F170" s="53" t="s">
        <v>129</v>
      </c>
      <c r="G170" s="53"/>
      <c r="H170" s="54">
        <v>29</v>
      </c>
      <c r="I170" s="53" t="s">
        <v>45</v>
      </c>
      <c r="J170" s="360" t="str">
        <f>IF(ISBLANK(INDEX('Policy Characteristics'!D:D,MATCH($C170,'Policy Characteristics'!$C:$C,0))),"",INDEX('Policy Characteristics'!D:D,MATCH($C170,'Policy Characteristics'!$C:$C,0)))</f>
        <v>Rebate for Efficient Products</v>
      </c>
      <c r="K170" s="358" t="str">
        <f>IF(ISBLANK(INDEX('Policy Characteristics'!E:E,MATCH($C170,'Policy Characteristics'!$C:$C,0))),"",INDEX('Policy Characteristics'!E:E,MATCH($C170,'Policy Characteristics'!$C:$C,0)))</f>
        <v>bldgs rebate</v>
      </c>
      <c r="L170" s="358">
        <f>IF(ISBLANK(INDEX('Policy Characteristics'!F:F,MATCH($C170,'Policy Characteristics'!$C:$C,0))),"",INDEX('Policy Characteristics'!F:F,MATCH($C170,'Policy Characteristics'!$C:$C,0)))</f>
        <v>0</v>
      </c>
      <c r="M170" s="358">
        <f>IF(ISBLANK(INDEX('Policy Characteristics'!G:G,MATCH($C170,'Policy Characteristics'!$C:$C,0))),"",INDEX('Policy Characteristics'!G:G,MATCH($C170,'Policy Characteristics'!$C:$C,0)))</f>
        <v>1</v>
      </c>
      <c r="N170" s="358">
        <f>IF(ISBLANK(INDEX('Policy Characteristics'!H:H,MATCH($C170,'Policy Characteristics'!$C:$C,0))),"",INDEX('Policy Characteristics'!H:H,MATCH($C170,'Policy Characteristics'!$C:$C,0)))</f>
        <v>1</v>
      </c>
      <c r="O170" s="358" t="str">
        <f>IF(ISBLANK(INDEX('Policy Characteristics'!I:I,MATCH($C170,'Policy Characteristics'!$C:$C,0))),"",INDEX('Policy Characteristics'!I:I,MATCH($C170,'Policy Characteristics'!$C:$C,0)))</f>
        <v>on/off</v>
      </c>
      <c r="P170" s="358"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358" t="str">
        <f>IF(ISBLANK(INDEX('Policy Characteristics'!K:K,MATCH($C170,'Policy Characteristics'!$C:$C,0))),"",INDEX('Policy Characteristics'!K:K,MATCH($C170,'Policy Characteristics'!$C:$C,0)))</f>
        <v>buildings-sector-main.html#rebate</v>
      </c>
      <c r="R170" s="358" t="str">
        <f>IF(ISBLANK(INDEX('Policy Characteristics'!L:L,MATCH($C170,'Policy Characteristics'!$C:$C,0))),"",INDEX('Policy Characteristics'!L:L,MATCH($C170,'Policy Characteristics'!$C:$C,0)))</f>
        <v>rebate-for-efficient-products.html</v>
      </c>
    </row>
    <row r="171" spans="1:18" s="5" customFormat="1" x14ac:dyDescent="0.35">
      <c r="A171" s="358" t="str">
        <f>IF(ISBLANK(INDEX('Policy Characteristics'!A:A,MATCH($C171,'Policy Characteristics'!$C:$C,0))),"",INDEX('Policy Characteristics'!A:A,MATCH($C171,'Policy Characteristics'!$C:$C,0)))</f>
        <v>Buildings and Appliances</v>
      </c>
      <c r="B171" s="358" t="str">
        <f>IF(ISBLANK(INDEX('Policy Characteristics'!B:B,MATCH($C171,'Policy Characteristics'!$C:$C,0))),"",INDEX('Policy Characteristics'!B:B,MATCH($C171,'Policy Characteristics'!$C:$C,0)))</f>
        <v>Rebate for Efficient Products</v>
      </c>
      <c r="C171" s="362" t="str">
        <f t="shared" si="15"/>
        <v>Boolean Rebate Program for Efficient Components</v>
      </c>
      <c r="D171" s="53" t="s">
        <v>124</v>
      </c>
      <c r="E171" s="53"/>
      <c r="F171" s="53" t="s">
        <v>130</v>
      </c>
      <c r="G171" s="53"/>
      <c r="H171" s="54">
        <v>607</v>
      </c>
      <c r="I171" s="53" t="s">
        <v>46</v>
      </c>
      <c r="J171" s="360" t="str">
        <f>IF(ISBLANK(INDEX('Policy Characteristics'!D:D,MATCH($C171,'Policy Characteristics'!$C:$C,0))),"",INDEX('Policy Characteristics'!D:D,MATCH($C171,'Policy Characteristics'!$C:$C,0)))</f>
        <v>Rebate for Efficient Products</v>
      </c>
      <c r="K171" s="358" t="str">
        <f>IF(ISBLANK(INDEX('Policy Characteristics'!E:E,MATCH($C171,'Policy Characteristics'!$C:$C,0))),"",INDEX('Policy Characteristics'!E:E,MATCH($C171,'Policy Characteristics'!$C:$C,0)))</f>
        <v>bldgs rebate</v>
      </c>
      <c r="L171" s="358">
        <f>IF(ISBLANK(INDEX('Policy Characteristics'!F:F,MATCH($C171,'Policy Characteristics'!$C:$C,0))),"",INDEX('Policy Characteristics'!F:F,MATCH($C171,'Policy Characteristics'!$C:$C,0)))</f>
        <v>0</v>
      </c>
      <c r="M171" s="358">
        <f>IF(ISBLANK(INDEX('Policy Characteristics'!G:G,MATCH($C171,'Policy Characteristics'!$C:$C,0))),"",INDEX('Policy Characteristics'!G:G,MATCH($C171,'Policy Characteristics'!$C:$C,0)))</f>
        <v>1</v>
      </c>
      <c r="N171" s="358">
        <f>IF(ISBLANK(INDEX('Policy Characteristics'!H:H,MATCH($C171,'Policy Characteristics'!$C:$C,0))),"",INDEX('Policy Characteristics'!H:H,MATCH($C171,'Policy Characteristics'!$C:$C,0)))</f>
        <v>1</v>
      </c>
      <c r="O171" s="358" t="str">
        <f>IF(ISBLANK(INDEX('Policy Characteristics'!I:I,MATCH($C171,'Policy Characteristics'!$C:$C,0))),"",INDEX('Policy Characteristics'!I:I,MATCH($C171,'Policy Characteristics'!$C:$C,0)))</f>
        <v>on/off</v>
      </c>
      <c r="P171" s="358"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358" t="str">
        <f>IF(ISBLANK(INDEX('Policy Characteristics'!K:K,MATCH($C171,'Policy Characteristics'!$C:$C,0))),"",INDEX('Policy Characteristics'!K:K,MATCH($C171,'Policy Characteristics'!$C:$C,0)))</f>
        <v>buildings-sector-main.html#rebate</v>
      </c>
      <c r="R171" s="358" t="str">
        <f>IF(ISBLANK(INDEX('Policy Characteristics'!L:L,MATCH($C171,'Policy Characteristics'!$C:$C,0))),"",INDEX('Policy Characteristics'!L:L,MATCH($C171,'Policy Characteristics'!$C:$C,0)))</f>
        <v>rebate-for-efficient-products.html</v>
      </c>
    </row>
    <row r="172" spans="1:18" s="2" customFormat="1" x14ac:dyDescent="0.35">
      <c r="A172" s="358" t="str">
        <f>IF(ISBLANK(INDEX('Policy Characteristics'!A:A,MATCH($C172,'Policy Characteristics'!$C:$C,0))),"",INDEX('Policy Characteristics'!A:A,MATCH($C172,'Policy Characteristics'!$C:$C,0)))</f>
        <v>Electricity Supply</v>
      </c>
      <c r="B172" s="358" t="str">
        <f>IF(ISBLANK(INDEX('Policy Characteristics'!B:B,MATCH($C172,'Policy Characteristics'!$C:$C,0))),"",INDEX('Policy Characteristics'!B:B,MATCH($C172,'Policy Characteristics'!$C:$C,0)))</f>
        <v>Ban New Power Plants</v>
      </c>
      <c r="C172" s="361" t="s">
        <v>356</v>
      </c>
      <c r="D172" s="53" t="s">
        <v>477</v>
      </c>
      <c r="E172" s="53"/>
      <c r="F172" s="53" t="s">
        <v>476</v>
      </c>
      <c r="G172" s="9"/>
      <c r="H172" s="56">
        <v>167</v>
      </c>
      <c r="I172" s="9" t="s">
        <v>45</v>
      </c>
      <c r="J172" s="360" t="str">
        <f>IF(ISBLANK(INDEX('Policy Characteristics'!D:D,MATCH($C172,'Policy Characteristics'!$C:$C,0))),"",INDEX('Policy Characteristics'!D:D,MATCH($C172,'Policy Characteristics'!$C:$C,0)))</f>
        <v>Ban New Power Plants</v>
      </c>
      <c r="K172" s="358" t="str">
        <f>IF(ISBLANK(INDEX('Policy Characteristics'!E:E,MATCH($C172,'Policy Characteristics'!$C:$C,0))),"",INDEX('Policy Characteristics'!E:E,MATCH($C172,'Policy Characteristics'!$C:$C,0)))</f>
        <v>elec ban new power plants</v>
      </c>
      <c r="L172" s="358">
        <f>IF(ISBLANK(INDEX('Policy Characteristics'!F:F,MATCH($C172,'Policy Characteristics'!$C:$C,0))),"",INDEX('Policy Characteristics'!F:F,MATCH($C172,'Policy Characteristics'!$C:$C,0)))</f>
        <v>0</v>
      </c>
      <c r="M172" s="358">
        <f>IF(ISBLANK(INDEX('Policy Characteristics'!G:G,MATCH($C172,'Policy Characteristics'!$C:$C,0))),"",INDEX('Policy Characteristics'!G:G,MATCH($C172,'Policy Characteristics'!$C:$C,0)))</f>
        <v>1</v>
      </c>
      <c r="N172" s="358">
        <f>IF(ISBLANK(INDEX('Policy Characteristics'!H:H,MATCH($C172,'Policy Characteristics'!$C:$C,0))),"",INDEX('Policy Characteristics'!H:H,MATCH($C172,'Policy Characteristics'!$C:$C,0)))</f>
        <v>1</v>
      </c>
      <c r="O172" s="358" t="str">
        <f>IF(ISBLANK(INDEX('Policy Characteristics'!I:I,MATCH($C172,'Policy Characteristics'!$C:$C,0))),"",INDEX('Policy Characteristics'!I:I,MATCH($C172,'Policy Characteristics'!$C:$C,0)))</f>
        <v>on/off</v>
      </c>
      <c r="P172" s="358" t="str">
        <f>IF(ISBLANK(INDEX('Policy Characteristics'!J:J,MATCH($C172,'Policy Characteristics'!$C:$C,0))),"",INDEX('Policy Characteristics'!J:J,MATCH($C172,'Policy Characteristics'!$C:$C,0)))</f>
        <v>**Description:** This policy prevents new capacity of the selected type(s) from being built or deployed.</v>
      </c>
      <c r="Q172" s="358" t="str">
        <f>IF(ISBLANK(INDEX('Policy Characteristics'!K:K,MATCH($C172,'Policy Characteristics'!$C:$C,0))),"",INDEX('Policy Characteristics'!K:K,MATCH($C172,'Policy Characteristics'!$C:$C,0)))</f>
        <v>electricity-sector-main.html#ban</v>
      </c>
      <c r="R172" s="358" t="str">
        <f>IF(ISBLANK(INDEX('Policy Characteristics'!L:L,MATCH($C172,'Policy Characteristics'!$C:$C,0))),"",INDEX('Policy Characteristics'!L:L,MATCH($C172,'Policy Characteristics'!$C:$C,0)))</f>
        <v>ban-new-capacity.html</v>
      </c>
    </row>
    <row r="173" spans="1:18" s="5" customFormat="1" x14ac:dyDescent="0.35">
      <c r="A173" s="358" t="str">
        <f>IF(ISBLANK(INDEX('Policy Characteristics'!A:A,MATCH($C173,'Policy Characteristics'!$C:$C,0))),"",INDEX('Policy Characteristics'!A:A,MATCH($C173,'Policy Characteristics'!$C:$C,0)))</f>
        <v>Electricity Supply</v>
      </c>
      <c r="B173" s="358" t="str">
        <f>IF(ISBLANK(INDEX('Policy Characteristics'!B:B,MATCH($C173,'Policy Characteristics'!$C:$C,0))),"",INDEX('Policy Characteristics'!B:B,MATCH($C173,'Policy Characteristics'!$C:$C,0)))</f>
        <v>Ban New Power Plants</v>
      </c>
      <c r="C173" s="362" t="str">
        <f t="shared" ref="C173:C183" si="16">C$172</f>
        <v>Boolean Ban New Power Plants</v>
      </c>
      <c r="D173" s="9" t="s">
        <v>331</v>
      </c>
      <c r="E173" s="53"/>
      <c r="F173" s="9" t="s">
        <v>332</v>
      </c>
      <c r="G173" s="53"/>
      <c r="H173" s="54">
        <v>168</v>
      </c>
      <c r="I173" s="53" t="s">
        <v>45</v>
      </c>
      <c r="J173" s="360" t="str">
        <f>IF(ISBLANK(INDEX('Policy Characteristics'!D:D,MATCH($C173,'Policy Characteristics'!$C:$C,0))),"",INDEX('Policy Characteristics'!D:D,MATCH($C173,'Policy Characteristics'!$C:$C,0)))</f>
        <v>Ban New Power Plants</v>
      </c>
      <c r="K173" s="358" t="str">
        <f>IF(ISBLANK(INDEX('Policy Characteristics'!E:E,MATCH($C173,'Policy Characteristics'!$C:$C,0))),"",INDEX('Policy Characteristics'!E:E,MATCH($C173,'Policy Characteristics'!$C:$C,0)))</f>
        <v>elec ban new power plants</v>
      </c>
      <c r="L173" s="358">
        <f>IF(ISBLANK(INDEX('Policy Characteristics'!F:F,MATCH($C173,'Policy Characteristics'!$C:$C,0))),"",INDEX('Policy Characteristics'!F:F,MATCH($C173,'Policy Characteristics'!$C:$C,0)))</f>
        <v>0</v>
      </c>
      <c r="M173" s="358">
        <f>IF(ISBLANK(INDEX('Policy Characteristics'!G:G,MATCH($C173,'Policy Characteristics'!$C:$C,0))),"",INDEX('Policy Characteristics'!G:G,MATCH($C173,'Policy Characteristics'!$C:$C,0)))</f>
        <v>1</v>
      </c>
      <c r="N173" s="358">
        <f>IF(ISBLANK(INDEX('Policy Characteristics'!H:H,MATCH($C173,'Policy Characteristics'!$C:$C,0))),"",INDEX('Policy Characteristics'!H:H,MATCH($C173,'Policy Characteristics'!$C:$C,0)))</f>
        <v>1</v>
      </c>
      <c r="O173" s="358" t="str">
        <f>IF(ISBLANK(INDEX('Policy Characteristics'!I:I,MATCH($C173,'Policy Characteristics'!$C:$C,0))),"",INDEX('Policy Characteristics'!I:I,MATCH($C173,'Policy Characteristics'!$C:$C,0)))</f>
        <v>on/off</v>
      </c>
      <c r="P173" s="358" t="str">
        <f>IF(ISBLANK(INDEX('Policy Characteristics'!J:J,MATCH($C173,'Policy Characteristics'!$C:$C,0))),"",INDEX('Policy Characteristics'!J:J,MATCH($C173,'Policy Characteristics'!$C:$C,0)))</f>
        <v>**Description:** This policy prevents new capacity of the selected type(s) from being built or deployed.</v>
      </c>
      <c r="Q173" s="358" t="str">
        <f>IF(ISBLANK(INDEX('Policy Characteristics'!K:K,MATCH($C173,'Policy Characteristics'!$C:$C,0))),"",INDEX('Policy Characteristics'!K:K,MATCH($C173,'Policy Characteristics'!$C:$C,0)))</f>
        <v>electricity-sector-main.html#ban</v>
      </c>
      <c r="R173" s="358" t="str">
        <f>IF(ISBLANK(INDEX('Policy Characteristics'!L:L,MATCH($C173,'Policy Characteristics'!$C:$C,0))),"",INDEX('Policy Characteristics'!L:L,MATCH($C173,'Policy Characteristics'!$C:$C,0)))</f>
        <v>ban-new-capacity.html</v>
      </c>
    </row>
    <row r="174" spans="1:18" s="5" customFormat="1" x14ac:dyDescent="0.35">
      <c r="A174" s="358" t="str">
        <f>IF(ISBLANK(INDEX('Policy Characteristics'!A:A,MATCH($C174,'Policy Characteristics'!$C:$C,0))),"",INDEX('Policy Characteristics'!A:A,MATCH($C174,'Policy Characteristics'!$C:$C,0)))</f>
        <v>Electricity Supply</v>
      </c>
      <c r="B174" s="358" t="str">
        <f>IF(ISBLANK(INDEX('Policy Characteristics'!B:B,MATCH($C174,'Policy Characteristics'!$C:$C,0))),"",INDEX('Policy Characteristics'!B:B,MATCH($C174,'Policy Characteristics'!$C:$C,0)))</f>
        <v>Ban New Power Plants</v>
      </c>
      <c r="C174" s="362" t="str">
        <f t="shared" si="16"/>
        <v>Boolean Ban New Power Plants</v>
      </c>
      <c r="D174" s="9" t="s">
        <v>78</v>
      </c>
      <c r="E174" s="53"/>
      <c r="F174" s="9" t="s">
        <v>92</v>
      </c>
      <c r="G174" s="53"/>
      <c r="H174" s="56">
        <v>169</v>
      </c>
      <c r="I174" s="53" t="s">
        <v>45</v>
      </c>
      <c r="J174" s="360" t="str">
        <f>IF(ISBLANK(INDEX('Policy Characteristics'!D:D,MATCH($C174,'Policy Characteristics'!$C:$C,0))),"",INDEX('Policy Characteristics'!D:D,MATCH($C174,'Policy Characteristics'!$C:$C,0)))</f>
        <v>Ban New Power Plants</v>
      </c>
      <c r="K174" s="358" t="str">
        <f>IF(ISBLANK(INDEX('Policy Characteristics'!E:E,MATCH($C174,'Policy Characteristics'!$C:$C,0))),"",INDEX('Policy Characteristics'!E:E,MATCH($C174,'Policy Characteristics'!$C:$C,0)))</f>
        <v>elec ban new power plants</v>
      </c>
      <c r="L174" s="358">
        <f>IF(ISBLANK(INDEX('Policy Characteristics'!F:F,MATCH($C174,'Policy Characteristics'!$C:$C,0))),"",INDEX('Policy Characteristics'!F:F,MATCH($C174,'Policy Characteristics'!$C:$C,0)))</f>
        <v>0</v>
      </c>
      <c r="M174" s="358">
        <f>IF(ISBLANK(INDEX('Policy Characteristics'!G:G,MATCH($C174,'Policy Characteristics'!$C:$C,0))),"",INDEX('Policy Characteristics'!G:G,MATCH($C174,'Policy Characteristics'!$C:$C,0)))</f>
        <v>1</v>
      </c>
      <c r="N174" s="358">
        <f>IF(ISBLANK(INDEX('Policy Characteristics'!H:H,MATCH($C174,'Policy Characteristics'!$C:$C,0))),"",INDEX('Policy Characteristics'!H:H,MATCH($C174,'Policy Characteristics'!$C:$C,0)))</f>
        <v>1</v>
      </c>
      <c r="O174" s="358" t="str">
        <f>IF(ISBLANK(INDEX('Policy Characteristics'!I:I,MATCH($C174,'Policy Characteristics'!$C:$C,0))),"",INDEX('Policy Characteristics'!I:I,MATCH($C174,'Policy Characteristics'!$C:$C,0)))</f>
        <v>on/off</v>
      </c>
      <c r="P174" s="358" t="str">
        <f>IF(ISBLANK(INDEX('Policy Characteristics'!J:J,MATCH($C174,'Policy Characteristics'!$C:$C,0))),"",INDEX('Policy Characteristics'!J:J,MATCH($C174,'Policy Characteristics'!$C:$C,0)))</f>
        <v>**Description:** This policy prevents new capacity of the selected type(s) from being built or deployed.</v>
      </c>
      <c r="Q174" s="358" t="str">
        <f>IF(ISBLANK(INDEX('Policy Characteristics'!K:K,MATCH($C174,'Policy Characteristics'!$C:$C,0))),"",INDEX('Policy Characteristics'!K:K,MATCH($C174,'Policy Characteristics'!$C:$C,0)))</f>
        <v>electricity-sector-main.html#ban</v>
      </c>
      <c r="R174" s="358" t="str">
        <f>IF(ISBLANK(INDEX('Policy Characteristics'!L:L,MATCH($C174,'Policy Characteristics'!$C:$C,0))),"",INDEX('Policy Characteristics'!L:L,MATCH($C174,'Policy Characteristics'!$C:$C,0)))</f>
        <v>ban-new-capacity.html</v>
      </c>
    </row>
    <row r="175" spans="1:18" s="5" customFormat="1" x14ac:dyDescent="0.35">
      <c r="A175" s="358" t="str">
        <f>IF(ISBLANK(INDEX('Policy Characteristics'!A:A,MATCH($C175,'Policy Characteristics'!$C:$C,0))),"",INDEX('Policy Characteristics'!A:A,MATCH($C175,'Policy Characteristics'!$C:$C,0)))</f>
        <v>Electricity Supply</v>
      </c>
      <c r="B175" s="358" t="str">
        <f>IF(ISBLANK(INDEX('Policy Characteristics'!B:B,MATCH($C175,'Policy Characteristics'!$C:$C,0))),"",INDEX('Policy Characteristics'!B:B,MATCH($C175,'Policy Characteristics'!$C:$C,0)))</f>
        <v>Ban New Power Plants</v>
      </c>
      <c r="C175" s="362" t="str">
        <f t="shared" si="16"/>
        <v>Boolean Ban New Power Plants</v>
      </c>
      <c r="D175" s="9" t="s">
        <v>79</v>
      </c>
      <c r="E175" s="53"/>
      <c r="F175" s="9" t="s">
        <v>93</v>
      </c>
      <c r="G175" s="53"/>
      <c r="H175" s="54">
        <v>170</v>
      </c>
      <c r="I175" s="53" t="s">
        <v>45</v>
      </c>
      <c r="J175" s="360" t="str">
        <f>IF(ISBLANK(INDEX('Policy Characteristics'!D:D,MATCH($C175,'Policy Characteristics'!$C:$C,0))),"",INDEX('Policy Characteristics'!D:D,MATCH($C175,'Policy Characteristics'!$C:$C,0)))</f>
        <v>Ban New Power Plants</v>
      </c>
      <c r="K175" s="358" t="str">
        <f>IF(ISBLANK(INDEX('Policy Characteristics'!E:E,MATCH($C175,'Policy Characteristics'!$C:$C,0))),"",INDEX('Policy Characteristics'!E:E,MATCH($C175,'Policy Characteristics'!$C:$C,0)))</f>
        <v>elec ban new power plants</v>
      </c>
      <c r="L175" s="358">
        <f>IF(ISBLANK(INDEX('Policy Characteristics'!F:F,MATCH($C175,'Policy Characteristics'!$C:$C,0))),"",INDEX('Policy Characteristics'!F:F,MATCH($C175,'Policy Characteristics'!$C:$C,0)))</f>
        <v>0</v>
      </c>
      <c r="M175" s="358">
        <f>IF(ISBLANK(INDEX('Policy Characteristics'!G:G,MATCH($C175,'Policy Characteristics'!$C:$C,0))),"",INDEX('Policy Characteristics'!G:G,MATCH($C175,'Policy Characteristics'!$C:$C,0)))</f>
        <v>1</v>
      </c>
      <c r="N175" s="358">
        <f>IF(ISBLANK(INDEX('Policy Characteristics'!H:H,MATCH($C175,'Policy Characteristics'!$C:$C,0))),"",INDEX('Policy Characteristics'!H:H,MATCH($C175,'Policy Characteristics'!$C:$C,0)))</f>
        <v>1</v>
      </c>
      <c r="O175" s="358" t="str">
        <f>IF(ISBLANK(INDEX('Policy Characteristics'!I:I,MATCH($C175,'Policy Characteristics'!$C:$C,0))),"",INDEX('Policy Characteristics'!I:I,MATCH($C175,'Policy Characteristics'!$C:$C,0)))</f>
        <v>on/off</v>
      </c>
      <c r="P175" s="358" t="str">
        <f>IF(ISBLANK(INDEX('Policy Characteristics'!J:J,MATCH($C175,'Policy Characteristics'!$C:$C,0))),"",INDEX('Policy Characteristics'!J:J,MATCH($C175,'Policy Characteristics'!$C:$C,0)))</f>
        <v>**Description:** This policy prevents new capacity of the selected type(s) from being built or deployed.</v>
      </c>
      <c r="Q175" s="358" t="str">
        <f>IF(ISBLANK(INDEX('Policy Characteristics'!K:K,MATCH($C175,'Policy Characteristics'!$C:$C,0))),"",INDEX('Policy Characteristics'!K:K,MATCH($C175,'Policy Characteristics'!$C:$C,0)))</f>
        <v>electricity-sector-main.html#ban</v>
      </c>
      <c r="R175" s="358" t="str">
        <f>IF(ISBLANK(INDEX('Policy Characteristics'!L:L,MATCH($C175,'Policy Characteristics'!$C:$C,0))),"",INDEX('Policy Characteristics'!L:L,MATCH($C175,'Policy Characteristics'!$C:$C,0)))</f>
        <v>ban-new-capacity.html</v>
      </c>
    </row>
    <row r="176" spans="1:18" s="5" customFormat="1" x14ac:dyDescent="0.35">
      <c r="A176" s="358" t="str">
        <f>IF(ISBLANK(INDEX('Policy Characteristics'!A:A,MATCH($C176,'Policy Characteristics'!$C:$C,0))),"",INDEX('Policy Characteristics'!A:A,MATCH($C176,'Policy Characteristics'!$C:$C,0)))</f>
        <v>Electricity Supply</v>
      </c>
      <c r="B176" s="358" t="str">
        <f>IF(ISBLANK(INDEX('Policy Characteristics'!B:B,MATCH($C176,'Policy Characteristics'!$C:$C,0))),"",INDEX('Policy Characteristics'!B:B,MATCH($C176,'Policy Characteristics'!$C:$C,0)))</f>
        <v>Ban New Power Plants</v>
      </c>
      <c r="C176" s="362" t="str">
        <f t="shared" si="16"/>
        <v>Boolean Ban New Power Plants</v>
      </c>
      <c r="D176" s="9" t="s">
        <v>478</v>
      </c>
      <c r="E176" s="53"/>
      <c r="F176" s="9" t="s">
        <v>481</v>
      </c>
      <c r="G176" s="53"/>
      <c r="H176" s="54">
        <v>608</v>
      </c>
      <c r="I176" s="53" t="s">
        <v>46</v>
      </c>
      <c r="J176" s="360" t="str">
        <f>IF(ISBLANK(INDEX('Policy Characteristics'!D:D,MATCH($C176,'Policy Characteristics'!$C:$C,0))),"",INDEX('Policy Characteristics'!D:D,MATCH($C176,'Policy Characteristics'!$C:$C,0)))</f>
        <v>Ban New Power Plants</v>
      </c>
      <c r="K176" s="358" t="str">
        <f>IF(ISBLANK(INDEX('Policy Characteristics'!E:E,MATCH($C176,'Policy Characteristics'!$C:$C,0))),"",INDEX('Policy Characteristics'!E:E,MATCH($C176,'Policy Characteristics'!$C:$C,0)))</f>
        <v>elec ban new power plants</v>
      </c>
      <c r="L176" s="358">
        <f>IF(ISBLANK(INDEX('Policy Characteristics'!F:F,MATCH($C176,'Policy Characteristics'!$C:$C,0))),"",INDEX('Policy Characteristics'!F:F,MATCH($C176,'Policy Characteristics'!$C:$C,0)))</f>
        <v>0</v>
      </c>
      <c r="M176" s="358">
        <f>IF(ISBLANK(INDEX('Policy Characteristics'!G:G,MATCH($C176,'Policy Characteristics'!$C:$C,0))),"",INDEX('Policy Characteristics'!G:G,MATCH($C176,'Policy Characteristics'!$C:$C,0)))</f>
        <v>1</v>
      </c>
      <c r="N176" s="358">
        <f>IF(ISBLANK(INDEX('Policy Characteristics'!H:H,MATCH($C176,'Policy Characteristics'!$C:$C,0))),"",INDEX('Policy Characteristics'!H:H,MATCH($C176,'Policy Characteristics'!$C:$C,0)))</f>
        <v>1</v>
      </c>
      <c r="O176" s="358" t="str">
        <f>IF(ISBLANK(INDEX('Policy Characteristics'!I:I,MATCH($C176,'Policy Characteristics'!$C:$C,0))),"",INDEX('Policy Characteristics'!I:I,MATCH($C176,'Policy Characteristics'!$C:$C,0)))</f>
        <v>on/off</v>
      </c>
      <c r="P176" s="358" t="str">
        <f>IF(ISBLANK(INDEX('Policy Characteristics'!J:J,MATCH($C176,'Policy Characteristics'!$C:$C,0))),"",INDEX('Policy Characteristics'!J:J,MATCH($C176,'Policy Characteristics'!$C:$C,0)))</f>
        <v>**Description:** This policy prevents new capacity of the selected type(s) from being built or deployed.</v>
      </c>
      <c r="Q176" s="358" t="str">
        <f>IF(ISBLANK(INDEX('Policy Characteristics'!K:K,MATCH($C176,'Policy Characteristics'!$C:$C,0))),"",INDEX('Policy Characteristics'!K:K,MATCH($C176,'Policy Characteristics'!$C:$C,0)))</f>
        <v>electricity-sector-main.html#ban</v>
      </c>
      <c r="R176" s="358" t="str">
        <f>IF(ISBLANK(INDEX('Policy Characteristics'!L:L,MATCH($C176,'Policy Characteristics'!$C:$C,0))),"",INDEX('Policy Characteristics'!L:L,MATCH($C176,'Policy Characteristics'!$C:$C,0)))</f>
        <v>ban-new-capacity.html</v>
      </c>
    </row>
    <row r="177" spans="1:18" s="5" customFormat="1" x14ac:dyDescent="0.35">
      <c r="A177" s="358" t="str">
        <f>IF(ISBLANK(INDEX('Policy Characteristics'!A:A,MATCH($C177,'Policy Characteristics'!$C:$C,0))),"",INDEX('Policy Characteristics'!A:A,MATCH($C177,'Policy Characteristics'!$C:$C,0)))</f>
        <v>Electricity Supply</v>
      </c>
      <c r="B177" s="358" t="str">
        <f>IF(ISBLANK(INDEX('Policy Characteristics'!B:B,MATCH($C177,'Policy Characteristics'!$C:$C,0))),"",INDEX('Policy Characteristics'!B:B,MATCH($C177,'Policy Characteristics'!$C:$C,0)))</f>
        <v>Ban New Power Plants</v>
      </c>
      <c r="C177" s="362" t="str">
        <f t="shared" si="16"/>
        <v>Boolean Ban New Power Plants</v>
      </c>
      <c r="D177" s="9" t="s">
        <v>80</v>
      </c>
      <c r="E177" s="53"/>
      <c r="F177" s="9" t="s">
        <v>94</v>
      </c>
      <c r="G177" s="53"/>
      <c r="H177" s="54">
        <v>609</v>
      </c>
      <c r="I177" s="53" t="s">
        <v>46</v>
      </c>
      <c r="J177" s="360" t="str">
        <f>IF(ISBLANK(INDEX('Policy Characteristics'!D:D,MATCH($C177,'Policy Characteristics'!$C:$C,0))),"",INDEX('Policy Characteristics'!D:D,MATCH($C177,'Policy Characteristics'!$C:$C,0)))</f>
        <v>Ban New Power Plants</v>
      </c>
      <c r="K177" s="358" t="str">
        <f>IF(ISBLANK(INDEX('Policy Characteristics'!E:E,MATCH($C177,'Policy Characteristics'!$C:$C,0))),"",INDEX('Policy Characteristics'!E:E,MATCH($C177,'Policy Characteristics'!$C:$C,0)))</f>
        <v>elec ban new power plants</v>
      </c>
      <c r="L177" s="358">
        <f>IF(ISBLANK(INDEX('Policy Characteristics'!F:F,MATCH($C177,'Policy Characteristics'!$C:$C,0))),"",INDEX('Policy Characteristics'!F:F,MATCH($C177,'Policy Characteristics'!$C:$C,0)))</f>
        <v>0</v>
      </c>
      <c r="M177" s="358">
        <f>IF(ISBLANK(INDEX('Policy Characteristics'!G:G,MATCH($C177,'Policy Characteristics'!$C:$C,0))),"",INDEX('Policy Characteristics'!G:G,MATCH($C177,'Policy Characteristics'!$C:$C,0)))</f>
        <v>1</v>
      </c>
      <c r="N177" s="358">
        <f>IF(ISBLANK(INDEX('Policy Characteristics'!H:H,MATCH($C177,'Policy Characteristics'!$C:$C,0))),"",INDEX('Policy Characteristics'!H:H,MATCH($C177,'Policy Characteristics'!$C:$C,0)))</f>
        <v>1</v>
      </c>
      <c r="O177" s="358" t="str">
        <f>IF(ISBLANK(INDEX('Policy Characteristics'!I:I,MATCH($C177,'Policy Characteristics'!$C:$C,0))),"",INDEX('Policy Characteristics'!I:I,MATCH($C177,'Policy Characteristics'!$C:$C,0)))</f>
        <v>on/off</v>
      </c>
      <c r="P177" s="358" t="str">
        <f>IF(ISBLANK(INDEX('Policy Characteristics'!J:J,MATCH($C177,'Policy Characteristics'!$C:$C,0))),"",INDEX('Policy Characteristics'!J:J,MATCH($C177,'Policy Characteristics'!$C:$C,0)))</f>
        <v>**Description:** This policy prevents new capacity of the selected type(s) from being built or deployed.</v>
      </c>
      <c r="Q177" s="358" t="str">
        <f>IF(ISBLANK(INDEX('Policy Characteristics'!K:K,MATCH($C177,'Policy Characteristics'!$C:$C,0))),"",INDEX('Policy Characteristics'!K:K,MATCH($C177,'Policy Characteristics'!$C:$C,0)))</f>
        <v>electricity-sector-main.html#ban</v>
      </c>
      <c r="R177" s="358" t="str">
        <f>IF(ISBLANK(INDEX('Policy Characteristics'!L:L,MATCH($C177,'Policy Characteristics'!$C:$C,0))),"",INDEX('Policy Characteristics'!L:L,MATCH($C177,'Policy Characteristics'!$C:$C,0)))</f>
        <v>ban-new-capacity.html</v>
      </c>
    </row>
    <row r="178" spans="1:18" s="5" customFormat="1" x14ac:dyDescent="0.35">
      <c r="A178" s="358" t="str">
        <f>IF(ISBLANK(INDEX('Policy Characteristics'!A:A,MATCH($C178,'Policy Characteristics'!$C:$C,0))),"",INDEX('Policy Characteristics'!A:A,MATCH($C178,'Policy Characteristics'!$C:$C,0)))</f>
        <v>Electricity Supply</v>
      </c>
      <c r="B178" s="358" t="str">
        <f>IF(ISBLANK(INDEX('Policy Characteristics'!B:B,MATCH($C178,'Policy Characteristics'!$C:$C,0))),"",INDEX('Policy Characteristics'!B:B,MATCH($C178,'Policy Characteristics'!$C:$C,0)))</f>
        <v>Ban New Power Plants</v>
      </c>
      <c r="C178" s="362" t="str">
        <f t="shared" si="16"/>
        <v>Boolean Ban New Power Plants</v>
      </c>
      <c r="D178" s="9" t="s">
        <v>81</v>
      </c>
      <c r="E178" s="53"/>
      <c r="F178" s="9" t="s">
        <v>95</v>
      </c>
      <c r="G178" s="53"/>
      <c r="H178" s="54">
        <v>610</v>
      </c>
      <c r="I178" s="53" t="s">
        <v>46</v>
      </c>
      <c r="J178" s="360" t="str">
        <f>IF(ISBLANK(INDEX('Policy Characteristics'!D:D,MATCH($C178,'Policy Characteristics'!$C:$C,0))),"",INDEX('Policy Characteristics'!D:D,MATCH($C178,'Policy Characteristics'!$C:$C,0)))</f>
        <v>Ban New Power Plants</v>
      </c>
      <c r="K178" s="358" t="str">
        <f>IF(ISBLANK(INDEX('Policy Characteristics'!E:E,MATCH($C178,'Policy Characteristics'!$C:$C,0))),"",INDEX('Policy Characteristics'!E:E,MATCH($C178,'Policy Characteristics'!$C:$C,0)))</f>
        <v>elec ban new power plants</v>
      </c>
      <c r="L178" s="358">
        <f>IF(ISBLANK(INDEX('Policy Characteristics'!F:F,MATCH($C178,'Policy Characteristics'!$C:$C,0))),"",INDEX('Policy Characteristics'!F:F,MATCH($C178,'Policy Characteristics'!$C:$C,0)))</f>
        <v>0</v>
      </c>
      <c r="M178" s="358">
        <f>IF(ISBLANK(INDEX('Policy Characteristics'!G:G,MATCH($C178,'Policy Characteristics'!$C:$C,0))),"",INDEX('Policy Characteristics'!G:G,MATCH($C178,'Policy Characteristics'!$C:$C,0)))</f>
        <v>1</v>
      </c>
      <c r="N178" s="358">
        <f>IF(ISBLANK(INDEX('Policy Characteristics'!H:H,MATCH($C178,'Policy Characteristics'!$C:$C,0))),"",INDEX('Policy Characteristics'!H:H,MATCH($C178,'Policy Characteristics'!$C:$C,0)))</f>
        <v>1</v>
      </c>
      <c r="O178" s="358" t="str">
        <f>IF(ISBLANK(INDEX('Policy Characteristics'!I:I,MATCH($C178,'Policy Characteristics'!$C:$C,0))),"",INDEX('Policy Characteristics'!I:I,MATCH($C178,'Policy Characteristics'!$C:$C,0)))</f>
        <v>on/off</v>
      </c>
      <c r="P178" s="358" t="str">
        <f>IF(ISBLANK(INDEX('Policy Characteristics'!J:J,MATCH($C178,'Policy Characteristics'!$C:$C,0))),"",INDEX('Policy Characteristics'!J:J,MATCH($C178,'Policy Characteristics'!$C:$C,0)))</f>
        <v>**Description:** This policy prevents new capacity of the selected type(s) from being built or deployed.</v>
      </c>
      <c r="Q178" s="358" t="str">
        <f>IF(ISBLANK(INDEX('Policy Characteristics'!K:K,MATCH($C178,'Policy Characteristics'!$C:$C,0))),"",INDEX('Policy Characteristics'!K:K,MATCH($C178,'Policy Characteristics'!$C:$C,0)))</f>
        <v>electricity-sector-main.html#ban</v>
      </c>
      <c r="R178" s="358" t="str">
        <f>IF(ISBLANK(INDEX('Policy Characteristics'!L:L,MATCH($C178,'Policy Characteristics'!$C:$C,0))),"",INDEX('Policy Characteristics'!L:L,MATCH($C178,'Policy Characteristics'!$C:$C,0)))</f>
        <v>ban-new-capacity.html</v>
      </c>
    </row>
    <row r="179" spans="1:18" s="5" customFormat="1" x14ac:dyDescent="0.35">
      <c r="A179" s="358" t="str">
        <f>IF(ISBLANK(INDEX('Policy Characteristics'!A:A,MATCH($C179,'Policy Characteristics'!$C:$C,0))),"",INDEX('Policy Characteristics'!A:A,MATCH($C179,'Policy Characteristics'!$C:$C,0)))</f>
        <v>Electricity Supply</v>
      </c>
      <c r="B179" s="358" t="str">
        <f>IF(ISBLANK(INDEX('Policy Characteristics'!B:B,MATCH($C179,'Policy Characteristics'!$C:$C,0))),"",INDEX('Policy Characteristics'!B:B,MATCH($C179,'Policy Characteristics'!$C:$C,0)))</f>
        <v>Ban New Power Plants</v>
      </c>
      <c r="C179" s="362" t="str">
        <f t="shared" si="16"/>
        <v>Boolean Ban New Power Plants</v>
      </c>
      <c r="D179" s="9" t="s">
        <v>82</v>
      </c>
      <c r="E179" s="53"/>
      <c r="F179" s="9" t="s">
        <v>96</v>
      </c>
      <c r="G179" s="53"/>
      <c r="H179" s="54">
        <v>611</v>
      </c>
      <c r="I179" s="53" t="s">
        <v>46</v>
      </c>
      <c r="J179" s="360" t="str">
        <f>IF(ISBLANK(INDEX('Policy Characteristics'!D:D,MATCH($C179,'Policy Characteristics'!$C:$C,0))),"",INDEX('Policy Characteristics'!D:D,MATCH($C179,'Policy Characteristics'!$C:$C,0)))</f>
        <v>Ban New Power Plants</v>
      </c>
      <c r="K179" s="358" t="str">
        <f>IF(ISBLANK(INDEX('Policy Characteristics'!E:E,MATCH($C179,'Policy Characteristics'!$C:$C,0))),"",INDEX('Policy Characteristics'!E:E,MATCH($C179,'Policy Characteristics'!$C:$C,0)))</f>
        <v>elec ban new power plants</v>
      </c>
      <c r="L179" s="358">
        <f>IF(ISBLANK(INDEX('Policy Characteristics'!F:F,MATCH($C179,'Policy Characteristics'!$C:$C,0))),"",INDEX('Policy Characteristics'!F:F,MATCH($C179,'Policy Characteristics'!$C:$C,0)))</f>
        <v>0</v>
      </c>
      <c r="M179" s="358">
        <f>IF(ISBLANK(INDEX('Policy Characteristics'!G:G,MATCH($C179,'Policy Characteristics'!$C:$C,0))),"",INDEX('Policy Characteristics'!G:G,MATCH($C179,'Policy Characteristics'!$C:$C,0)))</f>
        <v>1</v>
      </c>
      <c r="N179" s="358">
        <f>IF(ISBLANK(INDEX('Policy Characteristics'!H:H,MATCH($C179,'Policy Characteristics'!$C:$C,0))),"",INDEX('Policy Characteristics'!H:H,MATCH($C179,'Policy Characteristics'!$C:$C,0)))</f>
        <v>1</v>
      </c>
      <c r="O179" s="358" t="str">
        <f>IF(ISBLANK(INDEX('Policy Characteristics'!I:I,MATCH($C179,'Policy Characteristics'!$C:$C,0))),"",INDEX('Policy Characteristics'!I:I,MATCH($C179,'Policy Characteristics'!$C:$C,0)))</f>
        <v>on/off</v>
      </c>
      <c r="P179" s="358" t="str">
        <f>IF(ISBLANK(INDEX('Policy Characteristics'!J:J,MATCH($C179,'Policy Characteristics'!$C:$C,0))),"",INDEX('Policy Characteristics'!J:J,MATCH($C179,'Policy Characteristics'!$C:$C,0)))</f>
        <v>**Description:** This policy prevents new capacity of the selected type(s) from being built or deployed.</v>
      </c>
      <c r="Q179" s="358" t="str">
        <f>IF(ISBLANK(INDEX('Policy Characteristics'!K:K,MATCH($C179,'Policy Characteristics'!$C:$C,0))),"",INDEX('Policy Characteristics'!K:K,MATCH($C179,'Policy Characteristics'!$C:$C,0)))</f>
        <v>electricity-sector-main.html#ban</v>
      </c>
      <c r="R179" s="358" t="str">
        <f>IF(ISBLANK(INDEX('Policy Characteristics'!L:L,MATCH($C179,'Policy Characteristics'!$C:$C,0))),"",INDEX('Policy Characteristics'!L:L,MATCH($C179,'Policy Characteristics'!$C:$C,0)))</f>
        <v>ban-new-capacity.html</v>
      </c>
    </row>
    <row r="180" spans="1:18" s="5" customFormat="1" x14ac:dyDescent="0.35">
      <c r="A180" s="358" t="str">
        <f>IF(ISBLANK(INDEX('Policy Characteristics'!A:A,MATCH($C180,'Policy Characteristics'!$C:$C,0))),"",INDEX('Policy Characteristics'!A:A,MATCH($C180,'Policy Characteristics'!$C:$C,0)))</f>
        <v>Electricity Supply</v>
      </c>
      <c r="B180" s="358" t="str">
        <f>IF(ISBLANK(INDEX('Policy Characteristics'!B:B,MATCH($C180,'Policy Characteristics'!$C:$C,0))),"",INDEX('Policy Characteristics'!B:B,MATCH($C180,'Policy Characteristics'!$C:$C,0)))</f>
        <v>Ban New Power Plants</v>
      </c>
      <c r="C180" s="362" t="str">
        <f t="shared" ref="C180:C187" si="17">C$172</f>
        <v>Boolean Ban New Power Plants</v>
      </c>
      <c r="D180" s="9" t="s">
        <v>2491</v>
      </c>
      <c r="E180" s="53"/>
      <c r="F180" s="9" t="s">
        <v>466</v>
      </c>
      <c r="G180" s="53"/>
      <c r="H180" s="54">
        <v>612</v>
      </c>
      <c r="I180" s="53" t="s">
        <v>46</v>
      </c>
      <c r="J180" s="360" t="str">
        <f>IF(ISBLANK(INDEX('Policy Characteristics'!D:D,MATCH($C180,'Policy Characteristics'!$C:$C,0))),"",INDEX('Policy Characteristics'!D:D,MATCH($C180,'Policy Characteristics'!$C:$C,0)))</f>
        <v>Ban New Power Plants</v>
      </c>
      <c r="K180" s="358" t="str">
        <f>IF(ISBLANK(INDEX('Policy Characteristics'!E:E,MATCH($C180,'Policy Characteristics'!$C:$C,0))),"",INDEX('Policy Characteristics'!E:E,MATCH($C180,'Policy Characteristics'!$C:$C,0)))</f>
        <v>elec ban new power plants</v>
      </c>
      <c r="L180" s="358">
        <f>IF(ISBLANK(INDEX('Policy Characteristics'!F:F,MATCH($C180,'Policy Characteristics'!$C:$C,0))),"",INDEX('Policy Characteristics'!F:F,MATCH($C180,'Policy Characteristics'!$C:$C,0)))</f>
        <v>0</v>
      </c>
      <c r="M180" s="358">
        <f>IF(ISBLANK(INDEX('Policy Characteristics'!G:G,MATCH($C180,'Policy Characteristics'!$C:$C,0))),"",INDEX('Policy Characteristics'!G:G,MATCH($C180,'Policy Characteristics'!$C:$C,0)))</f>
        <v>1</v>
      </c>
      <c r="N180" s="358">
        <f>IF(ISBLANK(INDEX('Policy Characteristics'!H:H,MATCH($C180,'Policy Characteristics'!$C:$C,0))),"",INDEX('Policy Characteristics'!H:H,MATCH($C180,'Policy Characteristics'!$C:$C,0)))</f>
        <v>1</v>
      </c>
      <c r="O180" s="358" t="str">
        <f>IF(ISBLANK(INDEX('Policy Characteristics'!I:I,MATCH($C180,'Policy Characteristics'!$C:$C,0))),"",INDEX('Policy Characteristics'!I:I,MATCH($C180,'Policy Characteristics'!$C:$C,0)))</f>
        <v>on/off</v>
      </c>
      <c r="P180" s="358" t="str">
        <f>IF(ISBLANK(INDEX('Policy Characteristics'!J:J,MATCH($C180,'Policy Characteristics'!$C:$C,0))),"",INDEX('Policy Characteristics'!J:J,MATCH($C180,'Policy Characteristics'!$C:$C,0)))</f>
        <v>**Description:** This policy prevents new capacity of the selected type(s) from being built or deployed.</v>
      </c>
      <c r="Q180" s="358" t="str">
        <f>IF(ISBLANK(INDEX('Policy Characteristics'!K:K,MATCH($C180,'Policy Characteristics'!$C:$C,0))),"",INDEX('Policy Characteristics'!K:K,MATCH($C180,'Policy Characteristics'!$C:$C,0)))</f>
        <v>electricity-sector-main.html#ban</v>
      </c>
      <c r="R180" s="358" t="str">
        <f>IF(ISBLANK(INDEX('Policy Characteristics'!L:L,MATCH($C180,'Policy Characteristics'!$C:$C,0))),"",INDEX('Policy Characteristics'!L:L,MATCH($C180,'Policy Characteristics'!$C:$C,0)))</f>
        <v>ban-new-capacity.html</v>
      </c>
    </row>
    <row r="181" spans="1:18" s="5" customFormat="1" x14ac:dyDescent="0.35">
      <c r="A181" s="358" t="str">
        <f>IF(ISBLANK(INDEX('Policy Characteristics'!A:A,MATCH($C181,'Policy Characteristics'!$C:$C,0))),"",INDEX('Policy Characteristics'!A:A,MATCH($C181,'Policy Characteristics'!$C:$C,0)))</f>
        <v>Electricity Supply</v>
      </c>
      <c r="B181" s="358" t="str">
        <f>IF(ISBLANK(INDEX('Policy Characteristics'!B:B,MATCH($C181,'Policy Characteristics'!$C:$C,0))),"",INDEX('Policy Characteristics'!B:B,MATCH($C181,'Policy Characteristics'!$C:$C,0)))</f>
        <v>Ban New Power Plants</v>
      </c>
      <c r="C181" s="362" t="str">
        <f t="shared" si="16"/>
        <v>Boolean Ban New Power Plants</v>
      </c>
      <c r="D181" s="9" t="s">
        <v>333</v>
      </c>
      <c r="E181" s="53"/>
      <c r="F181" s="9" t="s">
        <v>335</v>
      </c>
      <c r="G181" s="53"/>
      <c r="H181" s="54">
        <v>613</v>
      </c>
      <c r="I181" s="53" t="s">
        <v>46</v>
      </c>
      <c r="J181" s="360" t="str">
        <f>IF(ISBLANK(INDEX('Policy Characteristics'!D:D,MATCH($C181,'Policy Characteristics'!$C:$C,0))),"",INDEX('Policy Characteristics'!D:D,MATCH($C181,'Policy Characteristics'!$C:$C,0)))</f>
        <v>Ban New Power Plants</v>
      </c>
      <c r="K181" s="358" t="str">
        <f>IF(ISBLANK(INDEX('Policy Characteristics'!E:E,MATCH($C181,'Policy Characteristics'!$C:$C,0))),"",INDEX('Policy Characteristics'!E:E,MATCH($C181,'Policy Characteristics'!$C:$C,0)))</f>
        <v>elec ban new power plants</v>
      </c>
      <c r="L181" s="358">
        <f>IF(ISBLANK(INDEX('Policy Characteristics'!F:F,MATCH($C181,'Policy Characteristics'!$C:$C,0))),"",INDEX('Policy Characteristics'!F:F,MATCH($C181,'Policy Characteristics'!$C:$C,0)))</f>
        <v>0</v>
      </c>
      <c r="M181" s="358">
        <f>IF(ISBLANK(INDEX('Policy Characteristics'!G:G,MATCH($C181,'Policy Characteristics'!$C:$C,0))),"",INDEX('Policy Characteristics'!G:G,MATCH($C181,'Policy Characteristics'!$C:$C,0)))</f>
        <v>1</v>
      </c>
      <c r="N181" s="358">
        <f>IF(ISBLANK(INDEX('Policy Characteristics'!H:H,MATCH($C181,'Policy Characteristics'!$C:$C,0))),"",INDEX('Policy Characteristics'!H:H,MATCH($C181,'Policy Characteristics'!$C:$C,0)))</f>
        <v>1</v>
      </c>
      <c r="O181" s="358" t="str">
        <f>IF(ISBLANK(INDEX('Policy Characteristics'!I:I,MATCH($C181,'Policy Characteristics'!$C:$C,0))),"",INDEX('Policy Characteristics'!I:I,MATCH($C181,'Policy Characteristics'!$C:$C,0)))</f>
        <v>on/off</v>
      </c>
      <c r="P181" s="358" t="str">
        <f>IF(ISBLANK(INDEX('Policy Characteristics'!J:J,MATCH($C181,'Policy Characteristics'!$C:$C,0))),"",INDEX('Policy Characteristics'!J:J,MATCH($C181,'Policy Characteristics'!$C:$C,0)))</f>
        <v>**Description:** This policy prevents new capacity of the selected type(s) from being built or deployed.</v>
      </c>
      <c r="Q181" s="358" t="str">
        <f>IF(ISBLANK(INDEX('Policy Characteristics'!K:K,MATCH($C181,'Policy Characteristics'!$C:$C,0))),"",INDEX('Policy Characteristics'!K:K,MATCH($C181,'Policy Characteristics'!$C:$C,0)))</f>
        <v>electricity-sector-main.html#ban</v>
      </c>
      <c r="R181" s="358" t="str">
        <f>IF(ISBLANK(INDEX('Policy Characteristics'!L:L,MATCH($C181,'Policy Characteristics'!$C:$C,0))),"",INDEX('Policy Characteristics'!L:L,MATCH($C181,'Policy Characteristics'!$C:$C,0)))</f>
        <v>ban-new-capacity.html</v>
      </c>
    </row>
    <row r="182" spans="1:18" s="5" customFormat="1" x14ac:dyDescent="0.35">
      <c r="A182" s="358" t="str">
        <f>IF(ISBLANK(INDEX('Policy Characteristics'!A:A,MATCH($C182,'Policy Characteristics'!$C:$C,0))),"",INDEX('Policy Characteristics'!A:A,MATCH($C182,'Policy Characteristics'!$C:$C,0)))</f>
        <v>Electricity Supply</v>
      </c>
      <c r="B182" s="358" t="str">
        <f>IF(ISBLANK(INDEX('Policy Characteristics'!B:B,MATCH($C182,'Policy Characteristics'!$C:$C,0))),"",INDEX('Policy Characteristics'!B:B,MATCH($C182,'Policy Characteristics'!$C:$C,0)))</f>
        <v>Ban New Power Plants</v>
      </c>
      <c r="C182" s="362" t="str">
        <f t="shared" si="16"/>
        <v>Boolean Ban New Power Plants</v>
      </c>
      <c r="D182" s="9" t="s">
        <v>334</v>
      </c>
      <c r="E182" s="53"/>
      <c r="F182" s="9" t="s">
        <v>336</v>
      </c>
      <c r="G182" s="53"/>
      <c r="H182" s="54">
        <v>614</v>
      </c>
      <c r="I182" s="53" t="s">
        <v>46</v>
      </c>
      <c r="J182" s="360" t="str">
        <f>IF(ISBLANK(INDEX('Policy Characteristics'!D:D,MATCH($C182,'Policy Characteristics'!$C:$C,0))),"",INDEX('Policy Characteristics'!D:D,MATCH($C182,'Policy Characteristics'!$C:$C,0)))</f>
        <v>Ban New Power Plants</v>
      </c>
      <c r="K182" s="358" t="str">
        <f>IF(ISBLANK(INDEX('Policy Characteristics'!E:E,MATCH($C182,'Policy Characteristics'!$C:$C,0))),"",INDEX('Policy Characteristics'!E:E,MATCH($C182,'Policy Characteristics'!$C:$C,0)))</f>
        <v>elec ban new power plants</v>
      </c>
      <c r="L182" s="358">
        <f>IF(ISBLANK(INDEX('Policy Characteristics'!F:F,MATCH($C182,'Policy Characteristics'!$C:$C,0))),"",INDEX('Policy Characteristics'!F:F,MATCH($C182,'Policy Characteristics'!$C:$C,0)))</f>
        <v>0</v>
      </c>
      <c r="M182" s="358">
        <f>IF(ISBLANK(INDEX('Policy Characteristics'!G:G,MATCH($C182,'Policy Characteristics'!$C:$C,0))),"",INDEX('Policy Characteristics'!G:G,MATCH($C182,'Policy Characteristics'!$C:$C,0)))</f>
        <v>1</v>
      </c>
      <c r="N182" s="358">
        <f>IF(ISBLANK(INDEX('Policy Characteristics'!H:H,MATCH($C182,'Policy Characteristics'!$C:$C,0))),"",INDEX('Policy Characteristics'!H:H,MATCH($C182,'Policy Characteristics'!$C:$C,0)))</f>
        <v>1</v>
      </c>
      <c r="O182" s="358" t="str">
        <f>IF(ISBLANK(INDEX('Policy Characteristics'!I:I,MATCH($C182,'Policy Characteristics'!$C:$C,0))),"",INDEX('Policy Characteristics'!I:I,MATCH($C182,'Policy Characteristics'!$C:$C,0)))</f>
        <v>on/off</v>
      </c>
      <c r="P182" s="358" t="str">
        <f>IF(ISBLANK(INDEX('Policy Characteristics'!J:J,MATCH($C182,'Policy Characteristics'!$C:$C,0))),"",INDEX('Policy Characteristics'!J:J,MATCH($C182,'Policy Characteristics'!$C:$C,0)))</f>
        <v>**Description:** This policy prevents new capacity of the selected type(s) from being built or deployed.</v>
      </c>
      <c r="Q182" s="358" t="str">
        <f>IF(ISBLANK(INDEX('Policy Characteristics'!K:K,MATCH($C182,'Policy Characteristics'!$C:$C,0))),"",INDEX('Policy Characteristics'!K:K,MATCH($C182,'Policy Characteristics'!$C:$C,0)))</f>
        <v>electricity-sector-main.html#ban</v>
      </c>
      <c r="R182" s="358" t="str">
        <f>IF(ISBLANK(INDEX('Policy Characteristics'!L:L,MATCH($C182,'Policy Characteristics'!$C:$C,0))),"",INDEX('Policy Characteristics'!L:L,MATCH($C182,'Policy Characteristics'!$C:$C,0)))</f>
        <v>ban-new-capacity.html</v>
      </c>
    </row>
    <row r="183" spans="1:18" s="5" customFormat="1" x14ac:dyDescent="0.35">
      <c r="A183" s="358" t="str">
        <f>IF(ISBLANK(INDEX('Policy Characteristics'!A:A,MATCH($C183,'Policy Characteristics'!$C:$C,0))),"",INDEX('Policy Characteristics'!A:A,MATCH($C183,'Policy Characteristics'!$C:$C,0)))</f>
        <v>Electricity Supply</v>
      </c>
      <c r="B183" s="358" t="str">
        <f>IF(ISBLANK(INDEX('Policy Characteristics'!B:B,MATCH($C183,'Policy Characteristics'!$C:$C,0))),"",INDEX('Policy Characteristics'!B:B,MATCH($C183,'Policy Characteristics'!$C:$C,0)))</f>
        <v>Ban New Power Plants</v>
      </c>
      <c r="C183" s="362" t="str">
        <f t="shared" si="16"/>
        <v>Boolean Ban New Power Plants</v>
      </c>
      <c r="D183" s="9" t="s">
        <v>474</v>
      </c>
      <c r="E183" s="53"/>
      <c r="F183" s="9" t="s">
        <v>473</v>
      </c>
      <c r="G183" s="53"/>
      <c r="H183" s="54">
        <v>116</v>
      </c>
      <c r="I183" s="53" t="s">
        <v>45</v>
      </c>
      <c r="J183" s="360" t="str">
        <f>IF(ISBLANK(INDEX('Policy Characteristics'!D:D,MATCH($C183,'Policy Characteristics'!$C:$C,0))),"",INDEX('Policy Characteristics'!D:D,MATCH($C183,'Policy Characteristics'!$C:$C,0)))</f>
        <v>Ban New Power Plants</v>
      </c>
      <c r="K183" s="358" t="str">
        <f>IF(ISBLANK(INDEX('Policy Characteristics'!E:E,MATCH($C183,'Policy Characteristics'!$C:$C,0))),"",INDEX('Policy Characteristics'!E:E,MATCH($C183,'Policy Characteristics'!$C:$C,0)))</f>
        <v>elec ban new power plants</v>
      </c>
      <c r="L183" s="358">
        <f>IF(ISBLANK(INDEX('Policy Characteristics'!F:F,MATCH($C183,'Policy Characteristics'!$C:$C,0))),"",INDEX('Policy Characteristics'!F:F,MATCH($C183,'Policy Characteristics'!$C:$C,0)))</f>
        <v>0</v>
      </c>
      <c r="M183" s="358">
        <f>IF(ISBLANK(INDEX('Policy Characteristics'!G:G,MATCH($C183,'Policy Characteristics'!$C:$C,0))),"",INDEX('Policy Characteristics'!G:G,MATCH($C183,'Policy Characteristics'!$C:$C,0)))</f>
        <v>1</v>
      </c>
      <c r="N183" s="358">
        <f>IF(ISBLANK(INDEX('Policy Characteristics'!H:H,MATCH($C183,'Policy Characteristics'!$C:$C,0))),"",INDEX('Policy Characteristics'!H:H,MATCH($C183,'Policy Characteristics'!$C:$C,0)))</f>
        <v>1</v>
      </c>
      <c r="O183" s="358" t="str">
        <f>IF(ISBLANK(INDEX('Policy Characteristics'!I:I,MATCH($C183,'Policy Characteristics'!$C:$C,0))),"",INDEX('Policy Characteristics'!I:I,MATCH($C183,'Policy Characteristics'!$C:$C,0)))</f>
        <v>on/off</v>
      </c>
      <c r="P183" s="358" t="str">
        <f>IF(ISBLANK(INDEX('Policy Characteristics'!J:J,MATCH($C183,'Policy Characteristics'!$C:$C,0))),"",INDEX('Policy Characteristics'!J:J,MATCH($C183,'Policy Characteristics'!$C:$C,0)))</f>
        <v>**Description:** This policy prevents new capacity of the selected type(s) from being built or deployed.</v>
      </c>
      <c r="Q183" s="358" t="str">
        <f>IF(ISBLANK(INDEX('Policy Characteristics'!K:K,MATCH($C183,'Policy Characteristics'!$C:$C,0))),"",INDEX('Policy Characteristics'!K:K,MATCH($C183,'Policy Characteristics'!$C:$C,0)))</f>
        <v>electricity-sector-main.html#ban</v>
      </c>
      <c r="R183" s="358" t="str">
        <f>IF(ISBLANK(INDEX('Policy Characteristics'!L:L,MATCH($C183,'Policy Characteristics'!$C:$C,0))),"",INDEX('Policy Characteristics'!L:L,MATCH($C183,'Policy Characteristics'!$C:$C,0)))</f>
        <v>ban-new-capacity.html</v>
      </c>
    </row>
    <row r="184" spans="1:18" s="5" customFormat="1" x14ac:dyDescent="0.35">
      <c r="A184" s="358" t="str">
        <f>IF(ISBLANK(INDEX('Policy Characteristics'!A:A,MATCH($C184,'Policy Characteristics'!$C:$C,0))),"",INDEX('Policy Characteristics'!A:A,MATCH($C184,'Policy Characteristics'!$C:$C,0)))</f>
        <v>Electricity Supply</v>
      </c>
      <c r="B184" s="358" t="str">
        <f>IF(ISBLANK(INDEX('Policy Characteristics'!B:B,MATCH($C184,'Policy Characteristics'!$C:$C,0))),"",INDEX('Policy Characteristics'!B:B,MATCH($C184,'Policy Characteristics'!$C:$C,0)))</f>
        <v>Ban New Power Plants</v>
      </c>
      <c r="C184" s="362" t="str">
        <f t="shared" si="17"/>
        <v>Boolean Ban New Power Plants</v>
      </c>
      <c r="D184" s="9" t="s">
        <v>483</v>
      </c>
      <c r="E184" s="53"/>
      <c r="F184" s="9" t="s">
        <v>484</v>
      </c>
      <c r="G184" s="53"/>
      <c r="H184" s="54">
        <v>615</v>
      </c>
      <c r="I184" s="53" t="s">
        <v>46</v>
      </c>
      <c r="J184" s="360" t="str">
        <f>IF(ISBLANK(INDEX('Policy Characteristics'!D:D,MATCH($C184,'Policy Characteristics'!$C:$C,0))),"",INDEX('Policy Characteristics'!D:D,MATCH($C184,'Policy Characteristics'!$C:$C,0)))</f>
        <v>Ban New Power Plants</v>
      </c>
      <c r="K184" s="358" t="str">
        <f>IF(ISBLANK(INDEX('Policy Characteristics'!E:E,MATCH($C184,'Policy Characteristics'!$C:$C,0))),"",INDEX('Policy Characteristics'!E:E,MATCH($C184,'Policy Characteristics'!$C:$C,0)))</f>
        <v>elec ban new power plants</v>
      </c>
      <c r="L184" s="358">
        <f>IF(ISBLANK(INDEX('Policy Characteristics'!F:F,MATCH($C184,'Policy Characteristics'!$C:$C,0))),"",INDEX('Policy Characteristics'!F:F,MATCH($C184,'Policy Characteristics'!$C:$C,0)))</f>
        <v>0</v>
      </c>
      <c r="M184" s="358">
        <f>IF(ISBLANK(INDEX('Policy Characteristics'!G:G,MATCH($C184,'Policy Characteristics'!$C:$C,0))),"",INDEX('Policy Characteristics'!G:G,MATCH($C184,'Policy Characteristics'!$C:$C,0)))</f>
        <v>1</v>
      </c>
      <c r="N184" s="358">
        <f>IF(ISBLANK(INDEX('Policy Characteristics'!H:H,MATCH($C184,'Policy Characteristics'!$C:$C,0))),"",INDEX('Policy Characteristics'!H:H,MATCH($C184,'Policy Characteristics'!$C:$C,0)))</f>
        <v>1</v>
      </c>
      <c r="O184" s="358" t="str">
        <f>IF(ISBLANK(INDEX('Policy Characteristics'!I:I,MATCH($C184,'Policy Characteristics'!$C:$C,0))),"",INDEX('Policy Characteristics'!I:I,MATCH($C184,'Policy Characteristics'!$C:$C,0)))</f>
        <v>on/off</v>
      </c>
      <c r="P184" s="358" t="str">
        <f>IF(ISBLANK(INDEX('Policy Characteristics'!J:J,MATCH($C184,'Policy Characteristics'!$C:$C,0))),"",INDEX('Policy Characteristics'!J:J,MATCH($C184,'Policy Characteristics'!$C:$C,0)))</f>
        <v>**Description:** This policy prevents new capacity of the selected type(s) from being built or deployed.</v>
      </c>
      <c r="Q184" s="358" t="str">
        <f>IF(ISBLANK(INDEX('Policy Characteristics'!K:K,MATCH($C184,'Policy Characteristics'!$C:$C,0))),"",INDEX('Policy Characteristics'!K:K,MATCH($C184,'Policy Characteristics'!$C:$C,0)))</f>
        <v>electricity-sector-main.html#ban</v>
      </c>
      <c r="R184" s="358" t="str">
        <f>IF(ISBLANK(INDEX('Policy Characteristics'!L:L,MATCH($C184,'Policy Characteristics'!$C:$C,0))),"",INDEX('Policy Characteristics'!L:L,MATCH($C184,'Policy Characteristics'!$C:$C,0)))</f>
        <v>ban-new-capacity.html</v>
      </c>
    </row>
    <row r="185" spans="1:18" s="5" customFormat="1" x14ac:dyDescent="0.35">
      <c r="A185" s="358" t="str">
        <f>IF(ISBLANK(INDEX('Policy Characteristics'!A:A,MATCH($C185,'Policy Characteristics'!$C:$C,0))),"",INDEX('Policy Characteristics'!A:A,MATCH($C185,'Policy Characteristics'!$C:$C,0)))</f>
        <v>Electricity Supply</v>
      </c>
      <c r="B185" s="358" t="str">
        <f>IF(ISBLANK(INDEX('Policy Characteristics'!B:B,MATCH($C185,'Policy Characteristics'!$C:$C,0))),"",INDEX('Policy Characteristics'!B:B,MATCH($C185,'Policy Characteristics'!$C:$C,0)))</f>
        <v>Ban New Power Plants</v>
      </c>
      <c r="C185" s="362" t="str">
        <f t="shared" si="17"/>
        <v>Boolean Ban New Power Plants</v>
      </c>
      <c r="D185" s="9" t="s">
        <v>2866</v>
      </c>
      <c r="E185" s="53"/>
      <c r="F185" s="9" t="s">
        <v>2543</v>
      </c>
      <c r="G185" s="53"/>
      <c r="H185" s="54">
        <v>616</v>
      </c>
      <c r="I185" s="53" t="s">
        <v>46</v>
      </c>
      <c r="J185" s="360" t="str">
        <f>IF(ISBLANK(INDEX('Policy Characteristics'!D:D,MATCH($C185,'Policy Characteristics'!$C:$C,0))),"",INDEX('Policy Characteristics'!D:D,MATCH($C185,'Policy Characteristics'!$C:$C,0)))</f>
        <v>Ban New Power Plants</v>
      </c>
      <c r="K185" s="358" t="str">
        <f>IF(ISBLANK(INDEX('Policy Characteristics'!E:E,MATCH($C185,'Policy Characteristics'!$C:$C,0))),"",INDEX('Policy Characteristics'!E:E,MATCH($C185,'Policy Characteristics'!$C:$C,0)))</f>
        <v>elec ban new power plants</v>
      </c>
      <c r="L185" s="358">
        <f>IF(ISBLANK(INDEX('Policy Characteristics'!F:F,MATCH($C185,'Policy Characteristics'!$C:$C,0))),"",INDEX('Policy Characteristics'!F:F,MATCH($C185,'Policy Characteristics'!$C:$C,0)))</f>
        <v>0</v>
      </c>
      <c r="M185" s="358">
        <f>IF(ISBLANK(INDEX('Policy Characteristics'!G:G,MATCH($C185,'Policy Characteristics'!$C:$C,0))),"",INDEX('Policy Characteristics'!G:G,MATCH($C185,'Policy Characteristics'!$C:$C,0)))</f>
        <v>1</v>
      </c>
      <c r="N185" s="358">
        <f>IF(ISBLANK(INDEX('Policy Characteristics'!H:H,MATCH($C185,'Policy Characteristics'!$C:$C,0))),"",INDEX('Policy Characteristics'!H:H,MATCH($C185,'Policy Characteristics'!$C:$C,0)))</f>
        <v>1</v>
      </c>
      <c r="O185" s="358" t="str">
        <f>IF(ISBLANK(INDEX('Policy Characteristics'!I:I,MATCH($C185,'Policy Characteristics'!$C:$C,0))),"",INDEX('Policy Characteristics'!I:I,MATCH($C185,'Policy Characteristics'!$C:$C,0)))</f>
        <v>on/off</v>
      </c>
      <c r="P185" s="358" t="str">
        <f>IF(ISBLANK(INDEX('Policy Characteristics'!J:J,MATCH($C185,'Policy Characteristics'!$C:$C,0))),"",INDEX('Policy Characteristics'!J:J,MATCH($C185,'Policy Characteristics'!$C:$C,0)))</f>
        <v>**Description:** This policy prevents new capacity of the selected type(s) from being built or deployed.</v>
      </c>
      <c r="Q185" s="358" t="str">
        <f>IF(ISBLANK(INDEX('Policy Characteristics'!K:K,MATCH($C185,'Policy Characteristics'!$C:$C,0))),"",INDEX('Policy Characteristics'!K:K,MATCH($C185,'Policy Characteristics'!$C:$C,0)))</f>
        <v>electricity-sector-main.html#ban</v>
      </c>
      <c r="R185" s="358" t="str">
        <f>IF(ISBLANK(INDEX('Policy Characteristics'!L:L,MATCH($C185,'Policy Characteristics'!$C:$C,0))),"",INDEX('Policy Characteristics'!L:L,MATCH($C185,'Policy Characteristics'!$C:$C,0)))</f>
        <v>ban-new-capacity.html</v>
      </c>
    </row>
    <row r="186" spans="1:18" s="5" customFormat="1" x14ac:dyDescent="0.35">
      <c r="A186" s="358" t="str">
        <f>IF(ISBLANK(INDEX('Policy Characteristics'!A:A,MATCH($C186,'Policy Characteristics'!$C:$C,0))),"",INDEX('Policy Characteristics'!A:A,MATCH($C186,'Policy Characteristics'!$C:$C,0)))</f>
        <v>Electricity Supply</v>
      </c>
      <c r="B186" s="358" t="str">
        <f>IF(ISBLANK(INDEX('Policy Characteristics'!B:B,MATCH($C186,'Policy Characteristics'!$C:$C,0))),"",INDEX('Policy Characteristics'!B:B,MATCH($C186,'Policy Characteristics'!$C:$C,0)))</f>
        <v>Ban New Power Plants</v>
      </c>
      <c r="C186" s="362" t="str">
        <f t="shared" si="17"/>
        <v>Boolean Ban New Power Plants</v>
      </c>
      <c r="D186" s="9" t="s">
        <v>2867</v>
      </c>
      <c r="E186" s="53"/>
      <c r="F186" s="9" t="s">
        <v>2692</v>
      </c>
      <c r="G186" s="53"/>
      <c r="H186" s="54">
        <v>617</v>
      </c>
      <c r="I186" s="53" t="s">
        <v>46</v>
      </c>
      <c r="J186" s="360" t="str">
        <f>IF(ISBLANK(INDEX('Policy Characteristics'!D:D,MATCH($C186,'Policy Characteristics'!$C:$C,0))),"",INDEX('Policy Characteristics'!D:D,MATCH($C186,'Policy Characteristics'!$C:$C,0)))</f>
        <v>Ban New Power Plants</v>
      </c>
      <c r="K186" s="358" t="str">
        <f>IF(ISBLANK(INDEX('Policy Characteristics'!E:E,MATCH($C186,'Policy Characteristics'!$C:$C,0))),"",INDEX('Policy Characteristics'!E:E,MATCH($C186,'Policy Characteristics'!$C:$C,0)))</f>
        <v>elec ban new power plants</v>
      </c>
      <c r="L186" s="358">
        <f>IF(ISBLANK(INDEX('Policy Characteristics'!F:F,MATCH($C186,'Policy Characteristics'!$C:$C,0))),"",INDEX('Policy Characteristics'!F:F,MATCH($C186,'Policy Characteristics'!$C:$C,0)))</f>
        <v>0</v>
      </c>
      <c r="M186" s="358">
        <f>IF(ISBLANK(INDEX('Policy Characteristics'!G:G,MATCH($C186,'Policy Characteristics'!$C:$C,0))),"",INDEX('Policy Characteristics'!G:G,MATCH($C186,'Policy Characteristics'!$C:$C,0)))</f>
        <v>1</v>
      </c>
      <c r="N186" s="358">
        <f>IF(ISBLANK(INDEX('Policy Characteristics'!H:H,MATCH($C186,'Policy Characteristics'!$C:$C,0))),"",INDEX('Policy Characteristics'!H:H,MATCH($C186,'Policy Characteristics'!$C:$C,0)))</f>
        <v>1</v>
      </c>
      <c r="O186" s="358" t="str">
        <f>IF(ISBLANK(INDEX('Policy Characteristics'!I:I,MATCH($C186,'Policy Characteristics'!$C:$C,0))),"",INDEX('Policy Characteristics'!I:I,MATCH($C186,'Policy Characteristics'!$C:$C,0)))</f>
        <v>on/off</v>
      </c>
      <c r="P186" s="358" t="str">
        <f>IF(ISBLANK(INDEX('Policy Characteristics'!J:J,MATCH($C186,'Policy Characteristics'!$C:$C,0))),"",INDEX('Policy Characteristics'!J:J,MATCH($C186,'Policy Characteristics'!$C:$C,0)))</f>
        <v>**Description:** This policy prevents new capacity of the selected type(s) from being built or deployed.</v>
      </c>
      <c r="Q186" s="358" t="str">
        <f>IF(ISBLANK(INDEX('Policy Characteristics'!K:K,MATCH($C186,'Policy Characteristics'!$C:$C,0))),"",INDEX('Policy Characteristics'!K:K,MATCH($C186,'Policy Characteristics'!$C:$C,0)))</f>
        <v>electricity-sector-main.html#ban</v>
      </c>
      <c r="R186" s="358" t="str">
        <f>IF(ISBLANK(INDEX('Policy Characteristics'!L:L,MATCH($C186,'Policy Characteristics'!$C:$C,0))),"",INDEX('Policy Characteristics'!L:L,MATCH($C186,'Policy Characteristics'!$C:$C,0)))</f>
        <v>ban-new-capacity.html</v>
      </c>
    </row>
    <row r="187" spans="1:18" s="5" customFormat="1" x14ac:dyDescent="0.35">
      <c r="A187" s="358" t="str">
        <f>IF(ISBLANK(INDEX('Policy Characteristics'!A:A,MATCH($C187,'Policy Characteristics'!$C:$C,0))),"",INDEX('Policy Characteristics'!A:A,MATCH($C187,'Policy Characteristics'!$C:$C,0)))</f>
        <v>Electricity Supply</v>
      </c>
      <c r="B187" s="358" t="str">
        <f>IF(ISBLANK(INDEX('Policy Characteristics'!B:B,MATCH($C187,'Policy Characteristics'!$C:$C,0))),"",INDEX('Policy Characteristics'!B:B,MATCH($C187,'Policy Characteristics'!$C:$C,0)))</f>
        <v>Ban New Power Plants</v>
      </c>
      <c r="C187" s="362" t="str">
        <f t="shared" si="17"/>
        <v>Boolean Ban New Power Plants</v>
      </c>
      <c r="D187" s="9" t="s">
        <v>2868</v>
      </c>
      <c r="E187" s="53"/>
      <c r="F187" s="9" t="s">
        <v>2545</v>
      </c>
      <c r="G187" s="53"/>
      <c r="H187" s="54">
        <v>618</v>
      </c>
      <c r="I187" s="53" t="s">
        <v>46</v>
      </c>
      <c r="J187" s="360" t="str">
        <f>IF(ISBLANK(INDEX('Policy Characteristics'!D:D,MATCH($C187,'Policy Characteristics'!$C:$C,0))),"",INDEX('Policy Characteristics'!D:D,MATCH($C187,'Policy Characteristics'!$C:$C,0)))</f>
        <v>Ban New Power Plants</v>
      </c>
      <c r="K187" s="358" t="str">
        <f>IF(ISBLANK(INDEX('Policy Characteristics'!E:E,MATCH($C187,'Policy Characteristics'!$C:$C,0))),"",INDEX('Policy Characteristics'!E:E,MATCH($C187,'Policy Characteristics'!$C:$C,0)))</f>
        <v>elec ban new power plants</v>
      </c>
      <c r="L187" s="358">
        <f>IF(ISBLANK(INDEX('Policy Characteristics'!F:F,MATCH($C187,'Policy Characteristics'!$C:$C,0))),"",INDEX('Policy Characteristics'!F:F,MATCH($C187,'Policy Characteristics'!$C:$C,0)))</f>
        <v>0</v>
      </c>
      <c r="M187" s="358">
        <f>IF(ISBLANK(INDEX('Policy Characteristics'!G:G,MATCH($C187,'Policy Characteristics'!$C:$C,0))),"",INDEX('Policy Characteristics'!G:G,MATCH($C187,'Policy Characteristics'!$C:$C,0)))</f>
        <v>1</v>
      </c>
      <c r="N187" s="358">
        <f>IF(ISBLANK(INDEX('Policy Characteristics'!H:H,MATCH($C187,'Policy Characteristics'!$C:$C,0))),"",INDEX('Policy Characteristics'!H:H,MATCH($C187,'Policy Characteristics'!$C:$C,0)))</f>
        <v>1</v>
      </c>
      <c r="O187" s="358" t="str">
        <f>IF(ISBLANK(INDEX('Policy Characteristics'!I:I,MATCH($C187,'Policy Characteristics'!$C:$C,0))),"",INDEX('Policy Characteristics'!I:I,MATCH($C187,'Policy Characteristics'!$C:$C,0)))</f>
        <v>on/off</v>
      </c>
      <c r="P187" s="358" t="str">
        <f>IF(ISBLANK(INDEX('Policy Characteristics'!J:J,MATCH($C187,'Policy Characteristics'!$C:$C,0))),"",INDEX('Policy Characteristics'!J:J,MATCH($C187,'Policy Characteristics'!$C:$C,0)))</f>
        <v>**Description:** This policy prevents new capacity of the selected type(s) from being built or deployed.</v>
      </c>
      <c r="Q187" s="358" t="str">
        <f>IF(ISBLANK(INDEX('Policy Characteristics'!K:K,MATCH($C187,'Policy Characteristics'!$C:$C,0))),"",INDEX('Policy Characteristics'!K:K,MATCH($C187,'Policy Characteristics'!$C:$C,0)))</f>
        <v>electricity-sector-main.html#ban</v>
      </c>
      <c r="R187" s="358" t="str">
        <f>IF(ISBLANK(INDEX('Policy Characteristics'!L:L,MATCH($C187,'Policy Characteristics'!$C:$C,0))),"",INDEX('Policy Characteristics'!L:L,MATCH($C187,'Policy Characteristics'!$C:$C,0)))</f>
        <v>ban-new-capacity.html</v>
      </c>
    </row>
    <row r="188" spans="1:18" s="2" customFormat="1" x14ac:dyDescent="0.35">
      <c r="A188" s="358" t="str">
        <f>IF(ISBLANK(INDEX('Policy Characteristics'!A:A,MATCH($C188,'Policy Characteristics'!$C:$C,0))),"",INDEX('Policy Characteristics'!A:A,MATCH($C188,'Policy Characteristics'!$C:$C,0)))</f>
        <v>Electricity Supply</v>
      </c>
      <c r="B188" s="358" t="str">
        <f>IF(ISBLANK(INDEX('Policy Characteristics'!B:B,MATCH($C188,'Policy Characteristics'!$C:$C,0))),"",INDEX('Policy Characteristics'!B:B,MATCH($C188,'Policy Characteristics'!$C:$C,0)))</f>
        <v>Carbon Capture and Sequestration</v>
      </c>
      <c r="C188" s="361" t="s">
        <v>3190</v>
      </c>
      <c r="D188" s="53" t="s">
        <v>477</v>
      </c>
      <c r="E188" s="53"/>
      <c r="F188" s="53" t="s">
        <v>476</v>
      </c>
      <c r="G188" s="9"/>
      <c r="H188" s="56">
        <v>876</v>
      </c>
      <c r="I188" s="9" t="s">
        <v>45</v>
      </c>
      <c r="J188" s="360" t="str">
        <f>IF(ISBLANK(INDEX('Policy Characteristics'!D:D,MATCH($C188,'Policy Characteristics'!$C:$C,0))),"",INDEX('Policy Characteristics'!D:D,MATCH($C188,'Policy Characteristics'!$C:$C,0)))</f>
        <v>Electricity Sector CCS</v>
      </c>
      <c r="K188" s="358" t="str">
        <f>IF(ISBLANK(INDEX('Policy Characteristics'!E:E,MATCH($C188,'Policy Characteristics'!$C:$C,0))),"",INDEX('Policy Characteristics'!E:E,MATCH($C188,'Policy Characteristics'!$C:$C,0)))</f>
        <v>elec CCS</v>
      </c>
      <c r="L188" s="380">
        <f>IF(ISBLANK(INDEX('Policy Characteristics'!F:F,MATCH($C188,'Policy Characteristics'!$C:$C,0))),"",INDEX('Policy Characteristics'!F:F,MATCH($C188,'Policy Characteristics'!$C:$C,0)))</f>
        <v>0</v>
      </c>
      <c r="M188" s="380">
        <f>IF(ISBLANK(INDEX('Policy Characteristics'!G:G,MATCH($C188,'Policy Characteristics'!$C:$C,0))),"",INDEX('Policy Characteristics'!G:G,MATCH($C188,'Policy Characteristics'!$C:$C,0)))</f>
        <v>1</v>
      </c>
      <c r="N188" s="380">
        <f>IF(ISBLANK(INDEX('Policy Characteristics'!H:H,MATCH($C188,'Policy Characteristics'!$C:$C,0))),"",INDEX('Policy Characteristics'!H:H,MATCH($C188,'Policy Characteristics'!$C:$C,0)))</f>
        <v>0.01</v>
      </c>
      <c r="O188" s="358" t="str">
        <f>IF(ISBLANK(INDEX('Policy Characteristics'!I:I,MATCH($C188,'Policy Characteristics'!$C:$C,0))),"",INDEX('Policy Characteristics'!I:I,MATCH($C188,'Policy Characteristics'!$C:$C,0)))</f>
        <v>% of CO2 captured</v>
      </c>
      <c r="P188" s="358"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58" t="str">
        <f>IF(ISBLANK(INDEX('Policy Characteristics'!K:K,MATCH($C188,'Policy Characteristics'!$C:$C,0))),"",INDEX('Policy Characteristics'!K:K,MATCH($C188,'Policy Characteristics'!$C:$C,0)))</f>
        <v>ccs.html#ccs</v>
      </c>
      <c r="R188" s="358" t="str">
        <f>IF(ISBLANK(INDEX('Policy Characteristics'!L:L,MATCH($C188,'Policy Characteristics'!$C:$C,0))),"",INDEX('Policy Characteristics'!L:L,MATCH($C188,'Policy Characteristics'!$C:$C,0)))</f>
        <v>carbon-capture-and-sequestration.html</v>
      </c>
    </row>
    <row r="189" spans="1:18" s="5" customFormat="1" x14ac:dyDescent="0.35">
      <c r="A189" s="358" t="str">
        <f>IF(ISBLANK(INDEX('Policy Characteristics'!A:A,MATCH($C189,'Policy Characteristics'!$C:$C,0))),"",INDEX('Policy Characteristics'!A:A,MATCH($C189,'Policy Characteristics'!$C:$C,0)))</f>
        <v>Electricity Supply</v>
      </c>
      <c r="B189" s="358" t="str">
        <f>IF(ISBLANK(INDEX('Policy Characteristics'!B:B,MATCH($C189,'Policy Characteristics'!$C:$C,0))),"",INDEX('Policy Characteristics'!B:B,MATCH($C189,'Policy Characteristics'!$C:$C,0)))</f>
        <v>Carbon Capture and Sequestration</v>
      </c>
      <c r="C189" s="362" t="str">
        <f t="shared" ref="C189:C203" si="18">C$188</f>
        <v>Electricity Sector Fraction of Potential Additional CCS Achieved</v>
      </c>
      <c r="D189" s="9" t="s">
        <v>331</v>
      </c>
      <c r="E189" s="53"/>
      <c r="F189" s="9" t="s">
        <v>332</v>
      </c>
      <c r="G189" s="53"/>
      <c r="H189" s="56">
        <v>877</v>
      </c>
      <c r="I189" s="9" t="s">
        <v>45</v>
      </c>
      <c r="J189" s="360" t="str">
        <f>IF(ISBLANK(INDEX('Policy Characteristics'!D:D,MATCH($C189,'Policy Characteristics'!$C:$C,0))),"",INDEX('Policy Characteristics'!D:D,MATCH($C189,'Policy Characteristics'!$C:$C,0)))</f>
        <v>Electricity Sector CCS</v>
      </c>
      <c r="K189" s="358" t="str">
        <f>IF(ISBLANK(INDEX('Policy Characteristics'!E:E,MATCH($C189,'Policy Characteristics'!$C:$C,0))),"",INDEX('Policy Characteristics'!E:E,MATCH($C189,'Policy Characteristics'!$C:$C,0)))</f>
        <v>elec CCS</v>
      </c>
      <c r="L189" s="380">
        <f>IF(ISBLANK(INDEX('Policy Characteristics'!F:F,MATCH($C189,'Policy Characteristics'!$C:$C,0))),"",INDEX('Policy Characteristics'!F:F,MATCH($C189,'Policy Characteristics'!$C:$C,0)))</f>
        <v>0</v>
      </c>
      <c r="M189" s="380">
        <f>IF(ISBLANK(INDEX('Policy Characteristics'!G:G,MATCH($C189,'Policy Characteristics'!$C:$C,0))),"",INDEX('Policy Characteristics'!G:G,MATCH($C189,'Policy Characteristics'!$C:$C,0)))</f>
        <v>1</v>
      </c>
      <c r="N189" s="380">
        <f>IF(ISBLANK(INDEX('Policy Characteristics'!H:H,MATCH($C189,'Policy Characteristics'!$C:$C,0))),"",INDEX('Policy Characteristics'!H:H,MATCH($C189,'Policy Characteristics'!$C:$C,0)))</f>
        <v>0.01</v>
      </c>
      <c r="O189" s="358" t="str">
        <f>IF(ISBLANK(INDEX('Policy Characteristics'!I:I,MATCH($C189,'Policy Characteristics'!$C:$C,0))),"",INDEX('Policy Characteristics'!I:I,MATCH($C189,'Policy Characteristics'!$C:$C,0)))</f>
        <v>% of CO2 captured</v>
      </c>
      <c r="P189" s="358"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58" t="str">
        <f>IF(ISBLANK(INDEX('Policy Characteristics'!K:K,MATCH($C189,'Policy Characteristics'!$C:$C,0))),"",INDEX('Policy Characteristics'!K:K,MATCH($C189,'Policy Characteristics'!$C:$C,0)))</f>
        <v>ccs.html#ccs</v>
      </c>
      <c r="R189" s="358" t="str">
        <f>IF(ISBLANK(INDEX('Policy Characteristics'!L:L,MATCH($C189,'Policy Characteristics'!$C:$C,0))),"",INDEX('Policy Characteristics'!L:L,MATCH($C189,'Policy Characteristics'!$C:$C,0)))</f>
        <v>carbon-capture-and-sequestration.html</v>
      </c>
    </row>
    <row r="190" spans="1:18" s="5" customFormat="1" x14ac:dyDescent="0.35">
      <c r="A190" s="358" t="str">
        <f>IF(ISBLANK(INDEX('Policy Characteristics'!A:A,MATCH($C190,'Policy Characteristics'!$C:$C,0))),"",INDEX('Policy Characteristics'!A:A,MATCH($C190,'Policy Characteristics'!$C:$C,0)))</f>
        <v>Electricity Supply</v>
      </c>
      <c r="B190" s="358" t="str">
        <f>IF(ISBLANK(INDEX('Policy Characteristics'!B:B,MATCH($C190,'Policy Characteristics'!$C:$C,0))),"",INDEX('Policy Characteristics'!B:B,MATCH($C190,'Policy Characteristics'!$C:$C,0)))</f>
        <v>Carbon Capture and Sequestration</v>
      </c>
      <c r="C190" s="362" t="str">
        <f t="shared" si="18"/>
        <v>Electricity Sector Fraction of Potential Additional CCS Achieved</v>
      </c>
      <c r="D190" s="9" t="s">
        <v>78</v>
      </c>
      <c r="E190" s="53"/>
      <c r="F190" s="9" t="s">
        <v>92</v>
      </c>
      <c r="G190" s="53"/>
      <c r="H190" s="56">
        <v>878</v>
      </c>
      <c r="I190" s="53" t="s">
        <v>46</v>
      </c>
      <c r="J190" s="360" t="str">
        <f>IF(ISBLANK(INDEX('Policy Characteristics'!D:D,MATCH($C190,'Policy Characteristics'!$C:$C,0))),"",INDEX('Policy Characteristics'!D:D,MATCH($C190,'Policy Characteristics'!$C:$C,0)))</f>
        <v>Electricity Sector CCS</v>
      </c>
      <c r="K190" s="358" t="str">
        <f>IF(ISBLANK(INDEX('Policy Characteristics'!E:E,MATCH($C190,'Policy Characteristics'!$C:$C,0))),"",INDEX('Policy Characteristics'!E:E,MATCH($C190,'Policy Characteristics'!$C:$C,0)))</f>
        <v>elec CCS</v>
      </c>
      <c r="L190" s="380">
        <f>IF(ISBLANK(INDEX('Policy Characteristics'!F:F,MATCH($C190,'Policy Characteristics'!$C:$C,0))),"",INDEX('Policy Characteristics'!F:F,MATCH($C190,'Policy Characteristics'!$C:$C,0)))</f>
        <v>0</v>
      </c>
      <c r="M190" s="380">
        <f>IF(ISBLANK(INDEX('Policy Characteristics'!G:G,MATCH($C190,'Policy Characteristics'!$C:$C,0))),"",INDEX('Policy Characteristics'!G:G,MATCH($C190,'Policy Characteristics'!$C:$C,0)))</f>
        <v>1</v>
      </c>
      <c r="N190" s="380">
        <f>IF(ISBLANK(INDEX('Policy Characteristics'!H:H,MATCH($C190,'Policy Characteristics'!$C:$C,0))),"",INDEX('Policy Characteristics'!H:H,MATCH($C190,'Policy Characteristics'!$C:$C,0)))</f>
        <v>0.01</v>
      </c>
      <c r="O190" s="358" t="str">
        <f>IF(ISBLANK(INDEX('Policy Characteristics'!I:I,MATCH($C190,'Policy Characteristics'!$C:$C,0))),"",INDEX('Policy Characteristics'!I:I,MATCH($C190,'Policy Characteristics'!$C:$C,0)))</f>
        <v>% of CO2 captured</v>
      </c>
      <c r="P190" s="358"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58" t="str">
        <f>IF(ISBLANK(INDEX('Policy Characteristics'!K:K,MATCH($C190,'Policy Characteristics'!$C:$C,0))),"",INDEX('Policy Characteristics'!K:K,MATCH($C190,'Policy Characteristics'!$C:$C,0)))</f>
        <v>ccs.html#ccs</v>
      </c>
      <c r="R190" s="358" t="str">
        <f>IF(ISBLANK(INDEX('Policy Characteristics'!L:L,MATCH($C190,'Policy Characteristics'!$C:$C,0))),"",INDEX('Policy Characteristics'!L:L,MATCH($C190,'Policy Characteristics'!$C:$C,0)))</f>
        <v>carbon-capture-and-sequestration.html</v>
      </c>
    </row>
    <row r="191" spans="1:18" s="5" customFormat="1" x14ac:dyDescent="0.35">
      <c r="A191" s="358" t="str">
        <f>IF(ISBLANK(INDEX('Policy Characteristics'!A:A,MATCH($C191,'Policy Characteristics'!$C:$C,0))),"",INDEX('Policy Characteristics'!A:A,MATCH($C191,'Policy Characteristics'!$C:$C,0)))</f>
        <v>Electricity Supply</v>
      </c>
      <c r="B191" s="358" t="str">
        <f>IF(ISBLANK(INDEX('Policy Characteristics'!B:B,MATCH($C191,'Policy Characteristics'!$C:$C,0))),"",INDEX('Policy Characteristics'!B:B,MATCH($C191,'Policy Characteristics'!$C:$C,0)))</f>
        <v>Carbon Capture and Sequestration</v>
      </c>
      <c r="C191" s="362" t="str">
        <f t="shared" si="18"/>
        <v>Electricity Sector Fraction of Potential Additional CCS Achieved</v>
      </c>
      <c r="D191" s="9" t="s">
        <v>79</v>
      </c>
      <c r="E191" s="53"/>
      <c r="F191" s="9" t="s">
        <v>93</v>
      </c>
      <c r="G191" s="53"/>
      <c r="H191" s="56">
        <v>879</v>
      </c>
      <c r="I191" s="53" t="s">
        <v>46</v>
      </c>
      <c r="J191" s="360" t="str">
        <f>IF(ISBLANK(INDEX('Policy Characteristics'!D:D,MATCH($C191,'Policy Characteristics'!$C:$C,0))),"",INDEX('Policy Characteristics'!D:D,MATCH($C191,'Policy Characteristics'!$C:$C,0)))</f>
        <v>Electricity Sector CCS</v>
      </c>
      <c r="K191" s="358" t="str">
        <f>IF(ISBLANK(INDEX('Policy Characteristics'!E:E,MATCH($C191,'Policy Characteristics'!$C:$C,0))),"",INDEX('Policy Characteristics'!E:E,MATCH($C191,'Policy Characteristics'!$C:$C,0)))</f>
        <v>elec CCS</v>
      </c>
      <c r="L191" s="380">
        <f>IF(ISBLANK(INDEX('Policy Characteristics'!F:F,MATCH($C191,'Policy Characteristics'!$C:$C,0))),"",INDEX('Policy Characteristics'!F:F,MATCH($C191,'Policy Characteristics'!$C:$C,0)))</f>
        <v>0</v>
      </c>
      <c r="M191" s="380">
        <f>IF(ISBLANK(INDEX('Policy Characteristics'!G:G,MATCH($C191,'Policy Characteristics'!$C:$C,0))),"",INDEX('Policy Characteristics'!G:G,MATCH($C191,'Policy Characteristics'!$C:$C,0)))</f>
        <v>1</v>
      </c>
      <c r="N191" s="380">
        <f>IF(ISBLANK(INDEX('Policy Characteristics'!H:H,MATCH($C191,'Policy Characteristics'!$C:$C,0))),"",INDEX('Policy Characteristics'!H:H,MATCH($C191,'Policy Characteristics'!$C:$C,0)))</f>
        <v>0.01</v>
      </c>
      <c r="O191" s="358" t="str">
        <f>IF(ISBLANK(INDEX('Policy Characteristics'!I:I,MATCH($C191,'Policy Characteristics'!$C:$C,0))),"",INDEX('Policy Characteristics'!I:I,MATCH($C191,'Policy Characteristics'!$C:$C,0)))</f>
        <v>% of CO2 captured</v>
      </c>
      <c r="P191" s="358"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58" t="str">
        <f>IF(ISBLANK(INDEX('Policy Characteristics'!K:K,MATCH($C191,'Policy Characteristics'!$C:$C,0))),"",INDEX('Policy Characteristics'!K:K,MATCH($C191,'Policy Characteristics'!$C:$C,0)))</f>
        <v>ccs.html#ccs</v>
      </c>
      <c r="R191" s="358" t="str">
        <f>IF(ISBLANK(INDEX('Policy Characteristics'!L:L,MATCH($C191,'Policy Characteristics'!$C:$C,0))),"",INDEX('Policy Characteristics'!L:L,MATCH($C191,'Policy Characteristics'!$C:$C,0)))</f>
        <v>carbon-capture-and-sequestration.html</v>
      </c>
    </row>
    <row r="192" spans="1:18" s="5" customFormat="1" x14ac:dyDescent="0.35">
      <c r="A192" s="358" t="str">
        <f>IF(ISBLANK(INDEX('Policy Characteristics'!A:A,MATCH($C192,'Policy Characteristics'!$C:$C,0))),"",INDEX('Policy Characteristics'!A:A,MATCH($C192,'Policy Characteristics'!$C:$C,0)))</f>
        <v>Electricity Supply</v>
      </c>
      <c r="B192" s="358" t="str">
        <f>IF(ISBLANK(INDEX('Policy Characteristics'!B:B,MATCH($C192,'Policy Characteristics'!$C:$C,0))),"",INDEX('Policy Characteristics'!B:B,MATCH($C192,'Policy Characteristics'!$C:$C,0)))</f>
        <v>Carbon Capture and Sequestration</v>
      </c>
      <c r="C192" s="362" t="str">
        <f t="shared" si="18"/>
        <v>Electricity Sector Fraction of Potential Additional CCS Achieved</v>
      </c>
      <c r="D192" s="9" t="s">
        <v>478</v>
      </c>
      <c r="E192" s="53"/>
      <c r="F192" s="9" t="s">
        <v>481</v>
      </c>
      <c r="G192" s="53"/>
      <c r="H192" s="56">
        <v>880</v>
      </c>
      <c r="I192" s="53" t="s">
        <v>46</v>
      </c>
      <c r="J192" s="360" t="str">
        <f>IF(ISBLANK(INDEX('Policy Characteristics'!D:D,MATCH($C192,'Policy Characteristics'!$C:$C,0))),"",INDEX('Policy Characteristics'!D:D,MATCH($C192,'Policy Characteristics'!$C:$C,0)))</f>
        <v>Electricity Sector CCS</v>
      </c>
      <c r="K192" s="358" t="str">
        <f>IF(ISBLANK(INDEX('Policy Characteristics'!E:E,MATCH($C192,'Policy Characteristics'!$C:$C,0))),"",INDEX('Policy Characteristics'!E:E,MATCH($C192,'Policy Characteristics'!$C:$C,0)))</f>
        <v>elec CCS</v>
      </c>
      <c r="L192" s="380">
        <f>IF(ISBLANK(INDEX('Policy Characteristics'!F:F,MATCH($C192,'Policy Characteristics'!$C:$C,0))),"",INDEX('Policy Characteristics'!F:F,MATCH($C192,'Policy Characteristics'!$C:$C,0)))</f>
        <v>0</v>
      </c>
      <c r="M192" s="380">
        <f>IF(ISBLANK(INDEX('Policy Characteristics'!G:G,MATCH($C192,'Policy Characteristics'!$C:$C,0))),"",INDEX('Policy Characteristics'!G:G,MATCH($C192,'Policy Characteristics'!$C:$C,0)))</f>
        <v>1</v>
      </c>
      <c r="N192" s="380">
        <f>IF(ISBLANK(INDEX('Policy Characteristics'!H:H,MATCH($C192,'Policy Characteristics'!$C:$C,0))),"",INDEX('Policy Characteristics'!H:H,MATCH($C192,'Policy Characteristics'!$C:$C,0)))</f>
        <v>0.01</v>
      </c>
      <c r="O192" s="358" t="str">
        <f>IF(ISBLANK(INDEX('Policy Characteristics'!I:I,MATCH($C192,'Policy Characteristics'!$C:$C,0))),"",INDEX('Policy Characteristics'!I:I,MATCH($C192,'Policy Characteristics'!$C:$C,0)))</f>
        <v>% of CO2 captured</v>
      </c>
      <c r="P192" s="358"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58" t="str">
        <f>IF(ISBLANK(INDEX('Policy Characteristics'!K:K,MATCH($C192,'Policy Characteristics'!$C:$C,0))),"",INDEX('Policy Characteristics'!K:K,MATCH($C192,'Policy Characteristics'!$C:$C,0)))</f>
        <v>ccs.html#ccs</v>
      </c>
      <c r="R192" s="358" t="str">
        <f>IF(ISBLANK(INDEX('Policy Characteristics'!L:L,MATCH($C192,'Policy Characteristics'!$C:$C,0))),"",INDEX('Policy Characteristics'!L:L,MATCH($C192,'Policy Characteristics'!$C:$C,0)))</f>
        <v>carbon-capture-and-sequestration.html</v>
      </c>
    </row>
    <row r="193" spans="1:18" s="5" customFormat="1" x14ac:dyDescent="0.35">
      <c r="A193" s="358" t="str">
        <f>IF(ISBLANK(INDEX('Policy Characteristics'!A:A,MATCH($C193,'Policy Characteristics'!$C:$C,0))),"",INDEX('Policy Characteristics'!A:A,MATCH($C193,'Policy Characteristics'!$C:$C,0)))</f>
        <v>Electricity Supply</v>
      </c>
      <c r="B193" s="358" t="str">
        <f>IF(ISBLANK(INDEX('Policy Characteristics'!B:B,MATCH($C193,'Policy Characteristics'!$C:$C,0))),"",INDEX('Policy Characteristics'!B:B,MATCH($C193,'Policy Characteristics'!$C:$C,0)))</f>
        <v>Carbon Capture and Sequestration</v>
      </c>
      <c r="C193" s="362" t="str">
        <f t="shared" si="18"/>
        <v>Electricity Sector Fraction of Potential Additional CCS Achieved</v>
      </c>
      <c r="D193" s="9" t="s">
        <v>80</v>
      </c>
      <c r="E193" s="53"/>
      <c r="F193" s="9" t="s">
        <v>94</v>
      </c>
      <c r="G193" s="53"/>
      <c r="H193" s="56">
        <v>881</v>
      </c>
      <c r="I193" s="53" t="s">
        <v>46</v>
      </c>
      <c r="J193" s="360" t="str">
        <f>IF(ISBLANK(INDEX('Policy Characteristics'!D:D,MATCH($C193,'Policy Characteristics'!$C:$C,0))),"",INDEX('Policy Characteristics'!D:D,MATCH($C193,'Policy Characteristics'!$C:$C,0)))</f>
        <v>Electricity Sector CCS</v>
      </c>
      <c r="K193" s="358" t="str">
        <f>IF(ISBLANK(INDEX('Policy Characteristics'!E:E,MATCH($C193,'Policy Characteristics'!$C:$C,0))),"",INDEX('Policy Characteristics'!E:E,MATCH($C193,'Policy Characteristics'!$C:$C,0)))</f>
        <v>elec CCS</v>
      </c>
      <c r="L193" s="380">
        <f>IF(ISBLANK(INDEX('Policy Characteristics'!F:F,MATCH($C193,'Policy Characteristics'!$C:$C,0))),"",INDEX('Policy Characteristics'!F:F,MATCH($C193,'Policy Characteristics'!$C:$C,0)))</f>
        <v>0</v>
      </c>
      <c r="M193" s="380">
        <f>IF(ISBLANK(INDEX('Policy Characteristics'!G:G,MATCH($C193,'Policy Characteristics'!$C:$C,0))),"",INDEX('Policy Characteristics'!G:G,MATCH($C193,'Policy Characteristics'!$C:$C,0)))</f>
        <v>1</v>
      </c>
      <c r="N193" s="380">
        <f>IF(ISBLANK(INDEX('Policy Characteristics'!H:H,MATCH($C193,'Policy Characteristics'!$C:$C,0))),"",INDEX('Policy Characteristics'!H:H,MATCH($C193,'Policy Characteristics'!$C:$C,0)))</f>
        <v>0.01</v>
      </c>
      <c r="O193" s="358" t="str">
        <f>IF(ISBLANK(INDEX('Policy Characteristics'!I:I,MATCH($C193,'Policy Characteristics'!$C:$C,0))),"",INDEX('Policy Characteristics'!I:I,MATCH($C193,'Policy Characteristics'!$C:$C,0)))</f>
        <v>% of CO2 captured</v>
      </c>
      <c r="P193" s="358"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58" t="str">
        <f>IF(ISBLANK(INDEX('Policy Characteristics'!K:K,MATCH($C193,'Policy Characteristics'!$C:$C,0))),"",INDEX('Policy Characteristics'!K:K,MATCH($C193,'Policy Characteristics'!$C:$C,0)))</f>
        <v>ccs.html#ccs</v>
      </c>
      <c r="R193" s="358" t="str">
        <f>IF(ISBLANK(INDEX('Policy Characteristics'!L:L,MATCH($C193,'Policy Characteristics'!$C:$C,0))),"",INDEX('Policy Characteristics'!L:L,MATCH($C193,'Policy Characteristics'!$C:$C,0)))</f>
        <v>carbon-capture-and-sequestration.html</v>
      </c>
    </row>
    <row r="194" spans="1:18" s="5" customFormat="1" x14ac:dyDescent="0.35">
      <c r="A194" s="358" t="str">
        <f>IF(ISBLANK(INDEX('Policy Characteristics'!A:A,MATCH($C194,'Policy Characteristics'!$C:$C,0))),"",INDEX('Policy Characteristics'!A:A,MATCH($C194,'Policy Characteristics'!$C:$C,0)))</f>
        <v>Electricity Supply</v>
      </c>
      <c r="B194" s="358" t="str">
        <f>IF(ISBLANK(INDEX('Policy Characteristics'!B:B,MATCH($C194,'Policy Characteristics'!$C:$C,0))),"",INDEX('Policy Characteristics'!B:B,MATCH($C194,'Policy Characteristics'!$C:$C,0)))</f>
        <v>Carbon Capture and Sequestration</v>
      </c>
      <c r="C194" s="362" t="str">
        <f t="shared" si="18"/>
        <v>Electricity Sector Fraction of Potential Additional CCS Achieved</v>
      </c>
      <c r="D194" s="9" t="s">
        <v>81</v>
      </c>
      <c r="E194" s="53"/>
      <c r="F194" s="9" t="s">
        <v>95</v>
      </c>
      <c r="G194" s="53"/>
      <c r="H194" s="56">
        <v>882</v>
      </c>
      <c r="I194" s="53" t="s">
        <v>46</v>
      </c>
      <c r="J194" s="360" t="str">
        <f>IF(ISBLANK(INDEX('Policy Characteristics'!D:D,MATCH($C194,'Policy Characteristics'!$C:$C,0))),"",INDEX('Policy Characteristics'!D:D,MATCH($C194,'Policy Characteristics'!$C:$C,0)))</f>
        <v>Electricity Sector CCS</v>
      </c>
      <c r="K194" s="358" t="str">
        <f>IF(ISBLANK(INDEX('Policy Characteristics'!E:E,MATCH($C194,'Policy Characteristics'!$C:$C,0))),"",INDEX('Policy Characteristics'!E:E,MATCH($C194,'Policy Characteristics'!$C:$C,0)))</f>
        <v>elec CCS</v>
      </c>
      <c r="L194" s="380">
        <f>IF(ISBLANK(INDEX('Policy Characteristics'!F:F,MATCH($C194,'Policy Characteristics'!$C:$C,0))),"",INDEX('Policy Characteristics'!F:F,MATCH($C194,'Policy Characteristics'!$C:$C,0)))</f>
        <v>0</v>
      </c>
      <c r="M194" s="380">
        <f>IF(ISBLANK(INDEX('Policy Characteristics'!G:G,MATCH($C194,'Policy Characteristics'!$C:$C,0))),"",INDEX('Policy Characteristics'!G:G,MATCH($C194,'Policy Characteristics'!$C:$C,0)))</f>
        <v>1</v>
      </c>
      <c r="N194" s="380">
        <f>IF(ISBLANK(INDEX('Policy Characteristics'!H:H,MATCH($C194,'Policy Characteristics'!$C:$C,0))),"",INDEX('Policy Characteristics'!H:H,MATCH($C194,'Policy Characteristics'!$C:$C,0)))</f>
        <v>0.01</v>
      </c>
      <c r="O194" s="358" t="str">
        <f>IF(ISBLANK(INDEX('Policy Characteristics'!I:I,MATCH($C194,'Policy Characteristics'!$C:$C,0))),"",INDEX('Policy Characteristics'!I:I,MATCH($C194,'Policy Characteristics'!$C:$C,0)))</f>
        <v>% of CO2 captured</v>
      </c>
      <c r="P194" s="358"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58" t="str">
        <f>IF(ISBLANK(INDEX('Policy Characteristics'!K:K,MATCH($C194,'Policy Characteristics'!$C:$C,0))),"",INDEX('Policy Characteristics'!K:K,MATCH($C194,'Policy Characteristics'!$C:$C,0)))</f>
        <v>ccs.html#ccs</v>
      </c>
      <c r="R194" s="358" t="str">
        <f>IF(ISBLANK(INDEX('Policy Characteristics'!L:L,MATCH($C194,'Policy Characteristics'!$C:$C,0))),"",INDEX('Policy Characteristics'!L:L,MATCH($C194,'Policy Characteristics'!$C:$C,0)))</f>
        <v>carbon-capture-and-sequestration.html</v>
      </c>
    </row>
    <row r="195" spans="1:18" s="5" customFormat="1" x14ac:dyDescent="0.35">
      <c r="A195" s="358" t="str">
        <f>IF(ISBLANK(INDEX('Policy Characteristics'!A:A,MATCH($C195,'Policy Characteristics'!$C:$C,0))),"",INDEX('Policy Characteristics'!A:A,MATCH($C195,'Policy Characteristics'!$C:$C,0)))</f>
        <v>Electricity Supply</v>
      </c>
      <c r="B195" s="358" t="str">
        <f>IF(ISBLANK(INDEX('Policy Characteristics'!B:B,MATCH($C195,'Policy Characteristics'!$C:$C,0))),"",INDEX('Policy Characteristics'!B:B,MATCH($C195,'Policy Characteristics'!$C:$C,0)))</f>
        <v>Carbon Capture and Sequestration</v>
      </c>
      <c r="C195" s="362" t="str">
        <f t="shared" si="18"/>
        <v>Electricity Sector Fraction of Potential Additional CCS Achieved</v>
      </c>
      <c r="D195" s="9" t="s">
        <v>82</v>
      </c>
      <c r="E195" s="53"/>
      <c r="F195" s="9" t="s">
        <v>96</v>
      </c>
      <c r="G195" s="53"/>
      <c r="H195" s="56">
        <v>883</v>
      </c>
      <c r="I195" s="9" t="s">
        <v>45</v>
      </c>
      <c r="J195" s="360" t="str">
        <f>IF(ISBLANK(INDEX('Policy Characteristics'!D:D,MATCH($C195,'Policy Characteristics'!$C:$C,0))),"",INDEX('Policy Characteristics'!D:D,MATCH($C195,'Policy Characteristics'!$C:$C,0)))</f>
        <v>Electricity Sector CCS</v>
      </c>
      <c r="K195" s="358" t="str">
        <f>IF(ISBLANK(INDEX('Policy Characteristics'!E:E,MATCH($C195,'Policy Characteristics'!$C:$C,0))),"",INDEX('Policy Characteristics'!E:E,MATCH($C195,'Policy Characteristics'!$C:$C,0)))</f>
        <v>elec CCS</v>
      </c>
      <c r="L195" s="380">
        <f>IF(ISBLANK(INDEX('Policy Characteristics'!F:F,MATCH($C195,'Policy Characteristics'!$C:$C,0))),"",INDEX('Policy Characteristics'!F:F,MATCH($C195,'Policy Characteristics'!$C:$C,0)))</f>
        <v>0</v>
      </c>
      <c r="M195" s="380">
        <f>IF(ISBLANK(INDEX('Policy Characteristics'!G:G,MATCH($C195,'Policy Characteristics'!$C:$C,0))),"",INDEX('Policy Characteristics'!G:G,MATCH($C195,'Policy Characteristics'!$C:$C,0)))</f>
        <v>1</v>
      </c>
      <c r="N195" s="380">
        <f>IF(ISBLANK(INDEX('Policy Characteristics'!H:H,MATCH($C195,'Policy Characteristics'!$C:$C,0))),"",INDEX('Policy Characteristics'!H:H,MATCH($C195,'Policy Characteristics'!$C:$C,0)))</f>
        <v>0.01</v>
      </c>
      <c r="O195" s="358" t="str">
        <f>IF(ISBLANK(INDEX('Policy Characteristics'!I:I,MATCH($C195,'Policy Characteristics'!$C:$C,0))),"",INDEX('Policy Characteristics'!I:I,MATCH($C195,'Policy Characteristics'!$C:$C,0)))</f>
        <v>% of CO2 captured</v>
      </c>
      <c r="P195" s="358"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58" t="str">
        <f>IF(ISBLANK(INDEX('Policy Characteristics'!K:K,MATCH($C195,'Policy Characteristics'!$C:$C,0))),"",INDEX('Policy Characteristics'!K:K,MATCH($C195,'Policy Characteristics'!$C:$C,0)))</f>
        <v>ccs.html#ccs</v>
      </c>
      <c r="R195" s="358" t="str">
        <f>IF(ISBLANK(INDEX('Policy Characteristics'!L:L,MATCH($C195,'Policy Characteristics'!$C:$C,0))),"",INDEX('Policy Characteristics'!L:L,MATCH($C195,'Policy Characteristics'!$C:$C,0)))</f>
        <v>carbon-capture-and-sequestration.html</v>
      </c>
    </row>
    <row r="196" spans="1:18" s="5" customFormat="1" x14ac:dyDescent="0.35">
      <c r="A196" s="358" t="str">
        <f>IF(ISBLANK(INDEX('Policy Characteristics'!A:A,MATCH($C196,'Policy Characteristics'!$C:$C,0))),"",INDEX('Policy Characteristics'!A:A,MATCH($C196,'Policy Characteristics'!$C:$C,0)))</f>
        <v>Electricity Supply</v>
      </c>
      <c r="B196" s="358" t="str">
        <f>IF(ISBLANK(INDEX('Policy Characteristics'!B:B,MATCH($C196,'Policy Characteristics'!$C:$C,0))),"",INDEX('Policy Characteristics'!B:B,MATCH($C196,'Policy Characteristics'!$C:$C,0)))</f>
        <v>Carbon Capture and Sequestration</v>
      </c>
      <c r="C196" s="362" t="str">
        <f t="shared" si="18"/>
        <v>Electricity Sector Fraction of Potential Additional CCS Achieved</v>
      </c>
      <c r="D196" s="9" t="s">
        <v>2491</v>
      </c>
      <c r="E196" s="53"/>
      <c r="F196" s="9" t="s">
        <v>466</v>
      </c>
      <c r="G196" s="53"/>
      <c r="H196" s="56">
        <v>884</v>
      </c>
      <c r="I196" s="53" t="s">
        <v>46</v>
      </c>
      <c r="J196" s="360" t="str">
        <f>IF(ISBLANK(INDEX('Policy Characteristics'!D:D,MATCH($C196,'Policy Characteristics'!$C:$C,0))),"",INDEX('Policy Characteristics'!D:D,MATCH($C196,'Policy Characteristics'!$C:$C,0)))</f>
        <v>Electricity Sector CCS</v>
      </c>
      <c r="K196" s="358" t="str">
        <f>IF(ISBLANK(INDEX('Policy Characteristics'!E:E,MATCH($C196,'Policy Characteristics'!$C:$C,0))),"",INDEX('Policy Characteristics'!E:E,MATCH($C196,'Policy Characteristics'!$C:$C,0)))</f>
        <v>elec CCS</v>
      </c>
      <c r="L196" s="380">
        <f>IF(ISBLANK(INDEX('Policy Characteristics'!F:F,MATCH($C196,'Policy Characteristics'!$C:$C,0))),"",INDEX('Policy Characteristics'!F:F,MATCH($C196,'Policy Characteristics'!$C:$C,0)))</f>
        <v>0</v>
      </c>
      <c r="M196" s="380">
        <f>IF(ISBLANK(INDEX('Policy Characteristics'!G:G,MATCH($C196,'Policy Characteristics'!$C:$C,0))),"",INDEX('Policy Characteristics'!G:G,MATCH($C196,'Policy Characteristics'!$C:$C,0)))</f>
        <v>1</v>
      </c>
      <c r="N196" s="380">
        <f>IF(ISBLANK(INDEX('Policy Characteristics'!H:H,MATCH($C196,'Policy Characteristics'!$C:$C,0))),"",INDEX('Policy Characteristics'!H:H,MATCH($C196,'Policy Characteristics'!$C:$C,0)))</f>
        <v>0.01</v>
      </c>
      <c r="O196" s="358" t="str">
        <f>IF(ISBLANK(INDEX('Policy Characteristics'!I:I,MATCH($C196,'Policy Characteristics'!$C:$C,0))),"",INDEX('Policy Characteristics'!I:I,MATCH($C196,'Policy Characteristics'!$C:$C,0)))</f>
        <v>% of CO2 captured</v>
      </c>
      <c r="P196" s="358"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58" t="str">
        <f>IF(ISBLANK(INDEX('Policy Characteristics'!K:K,MATCH($C196,'Policy Characteristics'!$C:$C,0))),"",INDEX('Policy Characteristics'!K:K,MATCH($C196,'Policy Characteristics'!$C:$C,0)))</f>
        <v>ccs.html#ccs</v>
      </c>
      <c r="R196" s="358" t="str">
        <f>IF(ISBLANK(INDEX('Policy Characteristics'!L:L,MATCH($C196,'Policy Characteristics'!$C:$C,0))),"",INDEX('Policy Characteristics'!L:L,MATCH($C196,'Policy Characteristics'!$C:$C,0)))</f>
        <v>carbon-capture-and-sequestration.html</v>
      </c>
    </row>
    <row r="197" spans="1:18" s="5" customFormat="1" x14ac:dyDescent="0.35">
      <c r="A197" s="358" t="str">
        <f>IF(ISBLANK(INDEX('Policy Characteristics'!A:A,MATCH($C197,'Policy Characteristics'!$C:$C,0))),"",INDEX('Policy Characteristics'!A:A,MATCH($C197,'Policy Characteristics'!$C:$C,0)))</f>
        <v>Electricity Supply</v>
      </c>
      <c r="B197" s="358" t="str">
        <f>IF(ISBLANK(INDEX('Policy Characteristics'!B:B,MATCH($C197,'Policy Characteristics'!$C:$C,0))),"",INDEX('Policy Characteristics'!B:B,MATCH($C197,'Policy Characteristics'!$C:$C,0)))</f>
        <v>Carbon Capture and Sequestration</v>
      </c>
      <c r="C197" s="362" t="str">
        <f t="shared" si="18"/>
        <v>Electricity Sector Fraction of Potential Additional CCS Achieved</v>
      </c>
      <c r="D197" s="9" t="s">
        <v>333</v>
      </c>
      <c r="E197" s="53"/>
      <c r="F197" s="9" t="s">
        <v>335</v>
      </c>
      <c r="G197" s="53"/>
      <c r="H197" s="56">
        <v>885</v>
      </c>
      <c r="I197" s="9" t="s">
        <v>45</v>
      </c>
      <c r="J197" s="360" t="str">
        <f>IF(ISBLANK(INDEX('Policy Characteristics'!D:D,MATCH($C197,'Policy Characteristics'!$C:$C,0))),"",INDEX('Policy Characteristics'!D:D,MATCH($C197,'Policy Characteristics'!$C:$C,0)))</f>
        <v>Electricity Sector CCS</v>
      </c>
      <c r="K197" s="358" t="str">
        <f>IF(ISBLANK(INDEX('Policy Characteristics'!E:E,MATCH($C197,'Policy Characteristics'!$C:$C,0))),"",INDEX('Policy Characteristics'!E:E,MATCH($C197,'Policy Characteristics'!$C:$C,0)))</f>
        <v>elec CCS</v>
      </c>
      <c r="L197" s="380">
        <f>IF(ISBLANK(INDEX('Policy Characteristics'!F:F,MATCH($C197,'Policy Characteristics'!$C:$C,0))),"",INDEX('Policy Characteristics'!F:F,MATCH($C197,'Policy Characteristics'!$C:$C,0)))</f>
        <v>0</v>
      </c>
      <c r="M197" s="380">
        <f>IF(ISBLANK(INDEX('Policy Characteristics'!G:G,MATCH($C197,'Policy Characteristics'!$C:$C,0))),"",INDEX('Policy Characteristics'!G:G,MATCH($C197,'Policy Characteristics'!$C:$C,0)))</f>
        <v>1</v>
      </c>
      <c r="N197" s="380">
        <f>IF(ISBLANK(INDEX('Policy Characteristics'!H:H,MATCH($C197,'Policy Characteristics'!$C:$C,0))),"",INDEX('Policy Characteristics'!H:H,MATCH($C197,'Policy Characteristics'!$C:$C,0)))</f>
        <v>0.01</v>
      </c>
      <c r="O197" s="358" t="str">
        <f>IF(ISBLANK(INDEX('Policy Characteristics'!I:I,MATCH($C197,'Policy Characteristics'!$C:$C,0))),"",INDEX('Policy Characteristics'!I:I,MATCH($C197,'Policy Characteristics'!$C:$C,0)))</f>
        <v>% of CO2 captured</v>
      </c>
      <c r="P197" s="358"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58" t="str">
        <f>IF(ISBLANK(INDEX('Policy Characteristics'!K:K,MATCH($C197,'Policy Characteristics'!$C:$C,0))),"",INDEX('Policy Characteristics'!K:K,MATCH($C197,'Policy Characteristics'!$C:$C,0)))</f>
        <v>ccs.html#ccs</v>
      </c>
      <c r="R197" s="358" t="str">
        <f>IF(ISBLANK(INDEX('Policy Characteristics'!L:L,MATCH($C197,'Policy Characteristics'!$C:$C,0))),"",INDEX('Policy Characteristics'!L:L,MATCH($C197,'Policy Characteristics'!$C:$C,0)))</f>
        <v>carbon-capture-and-sequestration.html</v>
      </c>
    </row>
    <row r="198" spans="1:18" s="5" customFormat="1" x14ac:dyDescent="0.35">
      <c r="A198" s="358" t="str">
        <f>IF(ISBLANK(INDEX('Policy Characteristics'!A:A,MATCH($C198,'Policy Characteristics'!$C:$C,0))),"",INDEX('Policy Characteristics'!A:A,MATCH($C198,'Policy Characteristics'!$C:$C,0)))</f>
        <v>Electricity Supply</v>
      </c>
      <c r="B198" s="358" t="str">
        <f>IF(ISBLANK(INDEX('Policy Characteristics'!B:B,MATCH($C198,'Policy Characteristics'!$C:$C,0))),"",INDEX('Policy Characteristics'!B:B,MATCH($C198,'Policy Characteristics'!$C:$C,0)))</f>
        <v>Carbon Capture and Sequestration</v>
      </c>
      <c r="C198" s="362" t="str">
        <f t="shared" si="18"/>
        <v>Electricity Sector Fraction of Potential Additional CCS Achieved</v>
      </c>
      <c r="D198" s="9" t="s">
        <v>334</v>
      </c>
      <c r="E198" s="53"/>
      <c r="F198" s="9" t="s">
        <v>336</v>
      </c>
      <c r="G198" s="53"/>
      <c r="H198" s="56">
        <v>886</v>
      </c>
      <c r="I198" s="9" t="s">
        <v>45</v>
      </c>
      <c r="J198" s="360" t="str">
        <f>IF(ISBLANK(INDEX('Policy Characteristics'!D:D,MATCH($C198,'Policy Characteristics'!$C:$C,0))),"",INDEX('Policy Characteristics'!D:D,MATCH($C198,'Policy Characteristics'!$C:$C,0)))</f>
        <v>Electricity Sector CCS</v>
      </c>
      <c r="K198" s="358" t="str">
        <f>IF(ISBLANK(INDEX('Policy Characteristics'!E:E,MATCH($C198,'Policy Characteristics'!$C:$C,0))),"",INDEX('Policy Characteristics'!E:E,MATCH($C198,'Policy Characteristics'!$C:$C,0)))</f>
        <v>elec CCS</v>
      </c>
      <c r="L198" s="380">
        <f>IF(ISBLANK(INDEX('Policy Characteristics'!F:F,MATCH($C198,'Policy Characteristics'!$C:$C,0))),"",INDEX('Policy Characteristics'!F:F,MATCH($C198,'Policy Characteristics'!$C:$C,0)))</f>
        <v>0</v>
      </c>
      <c r="M198" s="380">
        <f>IF(ISBLANK(INDEX('Policy Characteristics'!G:G,MATCH($C198,'Policy Characteristics'!$C:$C,0))),"",INDEX('Policy Characteristics'!G:G,MATCH($C198,'Policy Characteristics'!$C:$C,0)))</f>
        <v>1</v>
      </c>
      <c r="N198" s="380">
        <f>IF(ISBLANK(INDEX('Policy Characteristics'!H:H,MATCH($C198,'Policy Characteristics'!$C:$C,0))),"",INDEX('Policy Characteristics'!H:H,MATCH($C198,'Policy Characteristics'!$C:$C,0)))</f>
        <v>0.01</v>
      </c>
      <c r="O198" s="358" t="str">
        <f>IF(ISBLANK(INDEX('Policy Characteristics'!I:I,MATCH($C198,'Policy Characteristics'!$C:$C,0))),"",INDEX('Policy Characteristics'!I:I,MATCH($C198,'Policy Characteristics'!$C:$C,0)))</f>
        <v>% of CO2 captured</v>
      </c>
      <c r="P198" s="358"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58" t="str">
        <f>IF(ISBLANK(INDEX('Policy Characteristics'!K:K,MATCH($C198,'Policy Characteristics'!$C:$C,0))),"",INDEX('Policy Characteristics'!K:K,MATCH($C198,'Policy Characteristics'!$C:$C,0)))</f>
        <v>ccs.html#ccs</v>
      </c>
      <c r="R198" s="358" t="str">
        <f>IF(ISBLANK(INDEX('Policy Characteristics'!L:L,MATCH($C198,'Policy Characteristics'!$C:$C,0))),"",INDEX('Policy Characteristics'!L:L,MATCH($C198,'Policy Characteristics'!$C:$C,0)))</f>
        <v>carbon-capture-and-sequestration.html</v>
      </c>
    </row>
    <row r="199" spans="1:18" s="5" customFormat="1" x14ac:dyDescent="0.35">
      <c r="A199" s="358" t="str">
        <f>IF(ISBLANK(INDEX('Policy Characteristics'!A:A,MATCH($C199,'Policy Characteristics'!$C:$C,0))),"",INDEX('Policy Characteristics'!A:A,MATCH($C199,'Policy Characteristics'!$C:$C,0)))</f>
        <v>Electricity Supply</v>
      </c>
      <c r="B199" s="358" t="str">
        <f>IF(ISBLANK(INDEX('Policy Characteristics'!B:B,MATCH($C199,'Policy Characteristics'!$C:$C,0))),"",INDEX('Policy Characteristics'!B:B,MATCH($C199,'Policy Characteristics'!$C:$C,0)))</f>
        <v>Carbon Capture and Sequestration</v>
      </c>
      <c r="C199" s="362" t="str">
        <f t="shared" si="18"/>
        <v>Electricity Sector Fraction of Potential Additional CCS Achieved</v>
      </c>
      <c r="D199" s="9" t="s">
        <v>474</v>
      </c>
      <c r="E199" s="53"/>
      <c r="F199" s="9" t="s">
        <v>473</v>
      </c>
      <c r="G199" s="53"/>
      <c r="H199" s="56">
        <v>887</v>
      </c>
      <c r="I199" s="9" t="s">
        <v>45</v>
      </c>
      <c r="J199" s="360" t="str">
        <f>IF(ISBLANK(INDEX('Policy Characteristics'!D:D,MATCH($C199,'Policy Characteristics'!$C:$C,0))),"",INDEX('Policy Characteristics'!D:D,MATCH($C199,'Policy Characteristics'!$C:$C,0)))</f>
        <v>Electricity Sector CCS</v>
      </c>
      <c r="K199" s="358" t="str">
        <f>IF(ISBLANK(INDEX('Policy Characteristics'!E:E,MATCH($C199,'Policy Characteristics'!$C:$C,0))),"",INDEX('Policy Characteristics'!E:E,MATCH($C199,'Policy Characteristics'!$C:$C,0)))</f>
        <v>elec CCS</v>
      </c>
      <c r="L199" s="380">
        <f>IF(ISBLANK(INDEX('Policy Characteristics'!F:F,MATCH($C199,'Policy Characteristics'!$C:$C,0))),"",INDEX('Policy Characteristics'!F:F,MATCH($C199,'Policy Characteristics'!$C:$C,0)))</f>
        <v>0</v>
      </c>
      <c r="M199" s="380">
        <f>IF(ISBLANK(INDEX('Policy Characteristics'!G:G,MATCH($C199,'Policy Characteristics'!$C:$C,0))),"",INDEX('Policy Characteristics'!G:G,MATCH($C199,'Policy Characteristics'!$C:$C,0)))</f>
        <v>1</v>
      </c>
      <c r="N199" s="380">
        <f>IF(ISBLANK(INDEX('Policy Characteristics'!H:H,MATCH($C199,'Policy Characteristics'!$C:$C,0))),"",INDEX('Policy Characteristics'!H:H,MATCH($C199,'Policy Characteristics'!$C:$C,0)))</f>
        <v>0.01</v>
      </c>
      <c r="O199" s="358" t="str">
        <f>IF(ISBLANK(INDEX('Policy Characteristics'!I:I,MATCH($C199,'Policy Characteristics'!$C:$C,0))),"",INDEX('Policy Characteristics'!I:I,MATCH($C199,'Policy Characteristics'!$C:$C,0)))</f>
        <v>% of CO2 captured</v>
      </c>
      <c r="P199" s="358"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58" t="str">
        <f>IF(ISBLANK(INDEX('Policy Characteristics'!K:K,MATCH($C199,'Policy Characteristics'!$C:$C,0))),"",INDEX('Policy Characteristics'!K:K,MATCH($C199,'Policy Characteristics'!$C:$C,0)))</f>
        <v>ccs.html#ccs</v>
      </c>
      <c r="R199" s="358" t="str">
        <f>IF(ISBLANK(INDEX('Policy Characteristics'!L:L,MATCH($C199,'Policy Characteristics'!$C:$C,0))),"",INDEX('Policy Characteristics'!L:L,MATCH($C199,'Policy Characteristics'!$C:$C,0)))</f>
        <v>carbon-capture-and-sequestration.html</v>
      </c>
    </row>
    <row r="200" spans="1:18" s="5" customFormat="1" x14ac:dyDescent="0.35">
      <c r="A200" s="358" t="str">
        <f>IF(ISBLANK(INDEX('Policy Characteristics'!A:A,MATCH($C200,'Policy Characteristics'!$C:$C,0))),"",INDEX('Policy Characteristics'!A:A,MATCH($C200,'Policy Characteristics'!$C:$C,0)))</f>
        <v>Electricity Supply</v>
      </c>
      <c r="B200" s="358" t="str">
        <f>IF(ISBLANK(INDEX('Policy Characteristics'!B:B,MATCH($C200,'Policy Characteristics'!$C:$C,0))),"",INDEX('Policy Characteristics'!B:B,MATCH($C200,'Policy Characteristics'!$C:$C,0)))</f>
        <v>Carbon Capture and Sequestration</v>
      </c>
      <c r="C200" s="362" t="str">
        <f t="shared" si="18"/>
        <v>Electricity Sector Fraction of Potential Additional CCS Achieved</v>
      </c>
      <c r="D200" s="9" t="s">
        <v>483</v>
      </c>
      <c r="E200" s="53"/>
      <c r="F200" s="9" t="s">
        <v>484</v>
      </c>
      <c r="G200" s="53"/>
      <c r="H200" s="56">
        <v>888</v>
      </c>
      <c r="I200" s="53" t="s">
        <v>46</v>
      </c>
      <c r="J200" s="360" t="str">
        <f>IF(ISBLANK(INDEX('Policy Characteristics'!D:D,MATCH($C200,'Policy Characteristics'!$C:$C,0))),"",INDEX('Policy Characteristics'!D:D,MATCH($C200,'Policy Characteristics'!$C:$C,0)))</f>
        <v>Electricity Sector CCS</v>
      </c>
      <c r="K200" s="358" t="str">
        <f>IF(ISBLANK(INDEX('Policy Characteristics'!E:E,MATCH($C200,'Policy Characteristics'!$C:$C,0))),"",INDEX('Policy Characteristics'!E:E,MATCH($C200,'Policy Characteristics'!$C:$C,0)))</f>
        <v>elec CCS</v>
      </c>
      <c r="L200" s="380">
        <f>IF(ISBLANK(INDEX('Policy Characteristics'!F:F,MATCH($C200,'Policy Characteristics'!$C:$C,0))),"",INDEX('Policy Characteristics'!F:F,MATCH($C200,'Policy Characteristics'!$C:$C,0)))</f>
        <v>0</v>
      </c>
      <c r="M200" s="380">
        <f>IF(ISBLANK(INDEX('Policy Characteristics'!G:G,MATCH($C200,'Policy Characteristics'!$C:$C,0))),"",INDEX('Policy Characteristics'!G:G,MATCH($C200,'Policy Characteristics'!$C:$C,0)))</f>
        <v>1</v>
      </c>
      <c r="N200" s="380">
        <f>IF(ISBLANK(INDEX('Policy Characteristics'!H:H,MATCH($C200,'Policy Characteristics'!$C:$C,0))),"",INDEX('Policy Characteristics'!H:H,MATCH($C200,'Policy Characteristics'!$C:$C,0)))</f>
        <v>0.01</v>
      </c>
      <c r="O200" s="358" t="str">
        <f>IF(ISBLANK(INDEX('Policy Characteristics'!I:I,MATCH($C200,'Policy Characteristics'!$C:$C,0))),"",INDEX('Policy Characteristics'!I:I,MATCH($C200,'Policy Characteristics'!$C:$C,0)))</f>
        <v>% of CO2 captured</v>
      </c>
      <c r="P200" s="358"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58" t="str">
        <f>IF(ISBLANK(INDEX('Policy Characteristics'!K:K,MATCH($C200,'Policy Characteristics'!$C:$C,0))),"",INDEX('Policy Characteristics'!K:K,MATCH($C200,'Policy Characteristics'!$C:$C,0)))</f>
        <v>ccs.html#ccs</v>
      </c>
      <c r="R200" s="358" t="str">
        <f>IF(ISBLANK(INDEX('Policy Characteristics'!L:L,MATCH($C200,'Policy Characteristics'!$C:$C,0))),"",INDEX('Policy Characteristics'!L:L,MATCH($C200,'Policy Characteristics'!$C:$C,0)))</f>
        <v>carbon-capture-and-sequestration.html</v>
      </c>
    </row>
    <row r="201" spans="1:18" s="5" customFormat="1" x14ac:dyDescent="0.35">
      <c r="A201" s="358" t="str">
        <f>IF(ISBLANK(INDEX('Policy Characteristics'!A:A,MATCH($C201,'Policy Characteristics'!$C:$C,0))),"",INDEX('Policy Characteristics'!A:A,MATCH($C201,'Policy Characteristics'!$C:$C,0)))</f>
        <v>Electricity Supply</v>
      </c>
      <c r="B201" s="358" t="str">
        <f>IF(ISBLANK(INDEX('Policy Characteristics'!B:B,MATCH($C201,'Policy Characteristics'!$C:$C,0))),"",INDEX('Policy Characteristics'!B:B,MATCH($C201,'Policy Characteristics'!$C:$C,0)))</f>
        <v>Carbon Capture and Sequestration</v>
      </c>
      <c r="C201" s="362" t="str">
        <f t="shared" si="18"/>
        <v>Electricity Sector Fraction of Potential Additional CCS Achieved</v>
      </c>
      <c r="D201" s="9" t="s">
        <v>2866</v>
      </c>
      <c r="E201" s="53"/>
      <c r="F201" s="9" t="s">
        <v>2543</v>
      </c>
      <c r="G201" s="53"/>
      <c r="H201" s="56">
        <v>889</v>
      </c>
      <c r="I201" s="53" t="s">
        <v>46</v>
      </c>
      <c r="J201" s="360" t="str">
        <f>IF(ISBLANK(INDEX('Policy Characteristics'!D:D,MATCH($C201,'Policy Characteristics'!$C:$C,0))),"",INDEX('Policy Characteristics'!D:D,MATCH($C201,'Policy Characteristics'!$C:$C,0)))</f>
        <v>Electricity Sector CCS</v>
      </c>
      <c r="K201" s="358" t="str">
        <f>IF(ISBLANK(INDEX('Policy Characteristics'!E:E,MATCH($C201,'Policy Characteristics'!$C:$C,0))),"",INDEX('Policy Characteristics'!E:E,MATCH($C201,'Policy Characteristics'!$C:$C,0)))</f>
        <v>elec CCS</v>
      </c>
      <c r="L201" s="380">
        <f>IF(ISBLANK(INDEX('Policy Characteristics'!F:F,MATCH($C201,'Policy Characteristics'!$C:$C,0))),"",INDEX('Policy Characteristics'!F:F,MATCH($C201,'Policy Characteristics'!$C:$C,0)))</f>
        <v>0</v>
      </c>
      <c r="M201" s="380">
        <f>IF(ISBLANK(INDEX('Policy Characteristics'!G:G,MATCH($C201,'Policy Characteristics'!$C:$C,0))),"",INDEX('Policy Characteristics'!G:G,MATCH($C201,'Policy Characteristics'!$C:$C,0)))</f>
        <v>1</v>
      </c>
      <c r="N201" s="380">
        <f>IF(ISBLANK(INDEX('Policy Characteristics'!H:H,MATCH($C201,'Policy Characteristics'!$C:$C,0))),"",INDEX('Policy Characteristics'!H:H,MATCH($C201,'Policy Characteristics'!$C:$C,0)))</f>
        <v>0.01</v>
      </c>
      <c r="O201" s="358" t="str">
        <f>IF(ISBLANK(INDEX('Policy Characteristics'!I:I,MATCH($C201,'Policy Characteristics'!$C:$C,0))),"",INDEX('Policy Characteristics'!I:I,MATCH($C201,'Policy Characteristics'!$C:$C,0)))</f>
        <v>% of CO2 captured</v>
      </c>
      <c r="P201" s="358"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58" t="str">
        <f>IF(ISBLANK(INDEX('Policy Characteristics'!K:K,MATCH($C201,'Policy Characteristics'!$C:$C,0))),"",INDEX('Policy Characteristics'!K:K,MATCH($C201,'Policy Characteristics'!$C:$C,0)))</f>
        <v>ccs.html#ccs</v>
      </c>
      <c r="R201" s="358" t="str">
        <f>IF(ISBLANK(INDEX('Policy Characteristics'!L:L,MATCH($C201,'Policy Characteristics'!$C:$C,0))),"",INDEX('Policy Characteristics'!L:L,MATCH($C201,'Policy Characteristics'!$C:$C,0)))</f>
        <v>carbon-capture-and-sequestration.html</v>
      </c>
    </row>
    <row r="202" spans="1:18" s="5" customFormat="1" x14ac:dyDescent="0.35">
      <c r="A202" s="358" t="str">
        <f>IF(ISBLANK(INDEX('Policy Characteristics'!A:A,MATCH($C202,'Policy Characteristics'!$C:$C,0))),"",INDEX('Policy Characteristics'!A:A,MATCH($C202,'Policy Characteristics'!$C:$C,0)))</f>
        <v>Electricity Supply</v>
      </c>
      <c r="B202" s="358" t="str">
        <f>IF(ISBLANK(INDEX('Policy Characteristics'!B:B,MATCH($C202,'Policy Characteristics'!$C:$C,0))),"",INDEX('Policy Characteristics'!B:B,MATCH($C202,'Policy Characteristics'!$C:$C,0)))</f>
        <v>Carbon Capture and Sequestration</v>
      </c>
      <c r="C202" s="362" t="str">
        <f t="shared" si="18"/>
        <v>Electricity Sector Fraction of Potential Additional CCS Achieved</v>
      </c>
      <c r="D202" s="9" t="s">
        <v>2867</v>
      </c>
      <c r="E202" s="53"/>
      <c r="F202" s="9" t="s">
        <v>2692</v>
      </c>
      <c r="G202" s="53"/>
      <c r="H202" s="56">
        <v>890</v>
      </c>
      <c r="I202" s="53" t="s">
        <v>46</v>
      </c>
      <c r="J202" s="360" t="str">
        <f>IF(ISBLANK(INDEX('Policy Characteristics'!D:D,MATCH($C202,'Policy Characteristics'!$C:$C,0))),"",INDEX('Policy Characteristics'!D:D,MATCH($C202,'Policy Characteristics'!$C:$C,0)))</f>
        <v>Electricity Sector CCS</v>
      </c>
      <c r="K202" s="358" t="str">
        <f>IF(ISBLANK(INDEX('Policy Characteristics'!E:E,MATCH($C202,'Policy Characteristics'!$C:$C,0))),"",INDEX('Policy Characteristics'!E:E,MATCH($C202,'Policy Characteristics'!$C:$C,0)))</f>
        <v>elec CCS</v>
      </c>
      <c r="L202" s="380">
        <f>IF(ISBLANK(INDEX('Policy Characteristics'!F:F,MATCH($C202,'Policy Characteristics'!$C:$C,0))),"",INDEX('Policy Characteristics'!F:F,MATCH($C202,'Policy Characteristics'!$C:$C,0)))</f>
        <v>0</v>
      </c>
      <c r="M202" s="380">
        <f>IF(ISBLANK(INDEX('Policy Characteristics'!G:G,MATCH($C202,'Policy Characteristics'!$C:$C,0))),"",INDEX('Policy Characteristics'!G:G,MATCH($C202,'Policy Characteristics'!$C:$C,0)))</f>
        <v>1</v>
      </c>
      <c r="N202" s="380">
        <f>IF(ISBLANK(INDEX('Policy Characteristics'!H:H,MATCH($C202,'Policy Characteristics'!$C:$C,0))),"",INDEX('Policy Characteristics'!H:H,MATCH($C202,'Policy Characteristics'!$C:$C,0)))</f>
        <v>0.01</v>
      </c>
      <c r="O202" s="358" t="str">
        <f>IF(ISBLANK(INDEX('Policy Characteristics'!I:I,MATCH($C202,'Policy Characteristics'!$C:$C,0))),"",INDEX('Policy Characteristics'!I:I,MATCH($C202,'Policy Characteristics'!$C:$C,0)))</f>
        <v>% of CO2 captured</v>
      </c>
      <c r="P202" s="358"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58" t="str">
        <f>IF(ISBLANK(INDEX('Policy Characteristics'!K:K,MATCH($C202,'Policy Characteristics'!$C:$C,0))),"",INDEX('Policy Characteristics'!K:K,MATCH($C202,'Policy Characteristics'!$C:$C,0)))</f>
        <v>ccs.html#ccs</v>
      </c>
      <c r="R202" s="358" t="str">
        <f>IF(ISBLANK(INDEX('Policy Characteristics'!L:L,MATCH($C202,'Policy Characteristics'!$C:$C,0))),"",INDEX('Policy Characteristics'!L:L,MATCH($C202,'Policy Characteristics'!$C:$C,0)))</f>
        <v>carbon-capture-and-sequestration.html</v>
      </c>
    </row>
    <row r="203" spans="1:18" s="5" customFormat="1" x14ac:dyDescent="0.35">
      <c r="A203" s="358" t="str">
        <f>IF(ISBLANK(INDEX('Policy Characteristics'!A:A,MATCH($C203,'Policy Characteristics'!$C:$C,0))),"",INDEX('Policy Characteristics'!A:A,MATCH($C203,'Policy Characteristics'!$C:$C,0)))</f>
        <v>Electricity Supply</v>
      </c>
      <c r="B203" s="358" t="str">
        <f>IF(ISBLANK(INDEX('Policy Characteristics'!B:B,MATCH($C203,'Policy Characteristics'!$C:$C,0))),"",INDEX('Policy Characteristics'!B:B,MATCH($C203,'Policy Characteristics'!$C:$C,0)))</f>
        <v>Carbon Capture and Sequestration</v>
      </c>
      <c r="C203" s="362" t="str">
        <f t="shared" si="18"/>
        <v>Electricity Sector Fraction of Potential Additional CCS Achieved</v>
      </c>
      <c r="D203" s="9" t="s">
        <v>2868</v>
      </c>
      <c r="E203" s="53"/>
      <c r="F203" s="9" t="s">
        <v>2545</v>
      </c>
      <c r="G203" s="53"/>
      <c r="H203" s="56">
        <v>891</v>
      </c>
      <c r="I203" s="9" t="s">
        <v>45</v>
      </c>
      <c r="J203" s="360" t="str">
        <f>IF(ISBLANK(INDEX('Policy Characteristics'!D:D,MATCH($C203,'Policy Characteristics'!$C:$C,0))),"",INDEX('Policy Characteristics'!D:D,MATCH($C203,'Policy Characteristics'!$C:$C,0)))</f>
        <v>Electricity Sector CCS</v>
      </c>
      <c r="K203" s="358" t="str">
        <f>IF(ISBLANK(INDEX('Policy Characteristics'!E:E,MATCH($C203,'Policy Characteristics'!$C:$C,0))),"",INDEX('Policy Characteristics'!E:E,MATCH($C203,'Policy Characteristics'!$C:$C,0)))</f>
        <v>elec CCS</v>
      </c>
      <c r="L203" s="380">
        <f>IF(ISBLANK(INDEX('Policy Characteristics'!F:F,MATCH($C203,'Policy Characteristics'!$C:$C,0))),"",INDEX('Policy Characteristics'!F:F,MATCH($C203,'Policy Characteristics'!$C:$C,0)))</f>
        <v>0</v>
      </c>
      <c r="M203" s="380">
        <f>IF(ISBLANK(INDEX('Policy Characteristics'!G:G,MATCH($C203,'Policy Characteristics'!$C:$C,0))),"",INDEX('Policy Characteristics'!G:G,MATCH($C203,'Policy Characteristics'!$C:$C,0)))</f>
        <v>1</v>
      </c>
      <c r="N203" s="380">
        <f>IF(ISBLANK(INDEX('Policy Characteristics'!H:H,MATCH($C203,'Policy Characteristics'!$C:$C,0))),"",INDEX('Policy Characteristics'!H:H,MATCH($C203,'Policy Characteristics'!$C:$C,0)))</f>
        <v>0.01</v>
      </c>
      <c r="O203" s="358" t="str">
        <f>IF(ISBLANK(INDEX('Policy Characteristics'!I:I,MATCH($C203,'Policy Characteristics'!$C:$C,0))),"",INDEX('Policy Characteristics'!I:I,MATCH($C203,'Policy Characteristics'!$C:$C,0)))</f>
        <v>% of CO2 captured</v>
      </c>
      <c r="P203" s="358"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58" t="str">
        <f>IF(ISBLANK(INDEX('Policy Characteristics'!K:K,MATCH($C203,'Policy Characteristics'!$C:$C,0))),"",INDEX('Policy Characteristics'!K:K,MATCH($C203,'Policy Characteristics'!$C:$C,0)))</f>
        <v>ccs.html#ccs</v>
      </c>
      <c r="R203" s="358" t="str">
        <f>IF(ISBLANK(INDEX('Policy Characteristics'!L:L,MATCH($C203,'Policy Characteristics'!$C:$C,0))),"",INDEX('Policy Characteristics'!L:L,MATCH($C203,'Policy Characteristics'!$C:$C,0)))</f>
        <v>carbon-capture-and-sequestration.html</v>
      </c>
    </row>
    <row r="204" spans="1:18" s="5" customFormat="1" x14ac:dyDescent="0.35">
      <c r="A204" s="358" t="str">
        <f>IF(ISBLANK(INDEX('Policy Characteristics'!A:A,MATCH($C204,'Policy Characteristics'!$C:$C,0))),"",INDEX('Policy Characteristics'!A:A,MATCH($C204,'Policy Characteristics'!$C:$C,0)))</f>
        <v>Electricity Supply</v>
      </c>
      <c r="B204" s="358" t="str">
        <f>IF(ISBLANK(INDEX('Policy Characteristics'!B:B,MATCH($C204,'Policy Characteristics'!$C:$C,0))),"",INDEX('Policy Characteristics'!B:B,MATCH($C204,'Policy Characteristics'!$C:$C,0)))</f>
        <v>Clean Electricity Standard</v>
      </c>
      <c r="C204" s="363" t="s">
        <v>2856</v>
      </c>
      <c r="D204" s="53"/>
      <c r="E204" s="53"/>
      <c r="F204" s="53"/>
      <c r="G204" s="53"/>
      <c r="H204" s="54">
        <v>508</v>
      </c>
      <c r="I204" s="53" t="s">
        <v>45</v>
      </c>
      <c r="J204" s="360" t="str">
        <f>IF(ISBLANK(INDEX('Policy Characteristics'!D:D,MATCH($C204,'Policy Characteristics'!$C:$C,0))),"",INDEX('Policy Characteristics'!D:D,MATCH($C204,'Policy Characteristics'!$C:$C,0)))</f>
        <v>Clean Electricity Standard</v>
      </c>
      <c r="K204" s="358" t="str">
        <f>IF(ISBLANK(INDEX('Policy Characteristics'!E:E,MATCH($C204,'Policy Characteristics'!$C:$C,0))),"",INDEX('Policy Characteristics'!E:E,MATCH($C204,'Policy Characteristics'!$C:$C,0)))</f>
        <v>elec renewable portfolio standards</v>
      </c>
      <c r="L204" s="380">
        <f>IF(ISBLANK(INDEX('Policy Characteristics'!F:F,MATCH($C204,'Policy Characteristics'!$C:$C,0))),"",INDEX('Policy Characteristics'!F:F,MATCH($C204,'Policy Characteristics'!$C:$C,0)))</f>
        <v>0</v>
      </c>
      <c r="M204" s="380">
        <f>IF(ISBLANK(INDEX('Policy Characteristics'!G:G,MATCH($C204,'Policy Characteristics'!$C:$C,0))),"",INDEX('Policy Characteristics'!G:G,MATCH($C204,'Policy Characteristics'!$C:$C,0)))</f>
        <v>1</v>
      </c>
      <c r="N204" s="380">
        <f>IF(ISBLANK(INDEX('Policy Characteristics'!H:H,MATCH($C204,'Policy Characteristics'!$C:$C,0))),"",INDEX('Policy Characteristics'!H:H,MATCH($C204,'Policy Characteristics'!$C:$C,0)))</f>
        <v>0.01</v>
      </c>
      <c r="O204" s="358" t="str">
        <f>IF(ISBLANK(INDEX('Policy Characteristics'!I:I,MATCH($C204,'Policy Characteristics'!$C:$C,0))),"",INDEX('Policy Characteristics'!I:I,MATCH($C204,'Policy Characteristics'!$C:$C,0)))</f>
        <v>% of electricity generation</v>
      </c>
      <c r="P204" s="358"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58" t="str">
        <f>IF(ISBLANK(INDEX('Policy Characteristics'!K:K,MATCH($C204,'Policy Characteristics'!$C:$C,0))),"",INDEX('Policy Characteristics'!K:K,MATCH($C204,'Policy Characteristics'!$C:$C,0)))</f>
        <v>electricity-sector-main.html#ces</v>
      </c>
      <c r="R204" s="358" t="str">
        <f>IF(ISBLANK(INDEX('Policy Characteristics'!L:L,MATCH($C204,'Policy Characteristics'!$C:$C,0))),"",INDEX('Policy Characteristics'!L:L,MATCH($C204,'Policy Characteristics'!$C:$C,0)))</f>
        <v>clean-energy-standard.html</v>
      </c>
    </row>
    <row r="205" spans="1:18" s="2" customFormat="1" x14ac:dyDescent="0.35">
      <c r="A205" s="358" t="str">
        <f>IF(ISBLANK(INDEX('Policy Characteristics'!A:A,MATCH($C205,'Policy Characteristics'!$C:$C,0))),"",INDEX('Policy Characteristics'!A:A,MATCH($C205,'Policy Characteristics'!$C:$C,0)))</f>
        <v>Electricity Supply</v>
      </c>
      <c r="B205" s="358" t="str">
        <f>IF(ISBLANK(INDEX('Policy Characteristics'!B:B,MATCH($C205,'Policy Characteristics'!$C:$C,0))),"",INDEX('Policy Characteristics'!B:B,MATCH($C205,'Policy Characteristics'!$C:$C,0)))</f>
        <v>Change Electricity Exports</v>
      </c>
      <c r="C205" s="361" t="s">
        <v>290</v>
      </c>
      <c r="D205" s="9"/>
      <c r="E205" s="9"/>
      <c r="F205" s="9"/>
      <c r="G205" s="9"/>
      <c r="H205" s="56">
        <v>148</v>
      </c>
      <c r="I205" s="53" t="s">
        <v>45</v>
      </c>
      <c r="J205" s="360" t="str">
        <f>IF(ISBLANK(INDEX('Policy Characteristics'!D:D,MATCH($C205,'Policy Characteristics'!$C:$C,0))),"",INDEX('Policy Characteristics'!D:D,MATCH($C205,'Policy Characteristics'!$C:$C,0)))</f>
        <v>Electricity Imports and Exports</v>
      </c>
      <c r="K205" s="358" t="str">
        <f>IF(ISBLANK(INDEX('Policy Characteristics'!E:E,MATCH($C205,'Policy Characteristics'!$C:$C,0))),"",INDEX('Policy Characteristics'!E:E,MATCH($C205,'Policy Characteristics'!$C:$C,0)))</f>
        <v>elec change exports</v>
      </c>
      <c r="L205" s="380">
        <f>IF(ISBLANK(INDEX('Policy Characteristics'!F:F,MATCH($C205,'Policy Characteristics'!$C:$C,0))),"",INDEX('Policy Characteristics'!F:F,MATCH($C205,'Policy Characteristics'!$C:$C,0)))</f>
        <v>-0.5</v>
      </c>
      <c r="M205" s="380">
        <f>IF(ISBLANK(INDEX('Policy Characteristics'!G:G,MATCH($C205,'Policy Characteristics'!$C:$C,0))),"",INDEX('Policy Characteristics'!G:G,MATCH($C205,'Policy Characteristics'!$C:$C,0)))</f>
        <v>1</v>
      </c>
      <c r="N205" s="380">
        <f>IF(ISBLANK(INDEX('Policy Characteristics'!H:H,MATCH($C205,'Policy Characteristics'!$C:$C,0))),"",INDEX('Policy Characteristics'!H:H,MATCH($C205,'Policy Characteristics'!$C:$C,0)))</f>
        <v>0.02</v>
      </c>
      <c r="O205" s="358" t="str">
        <f>IF(ISBLANK(INDEX('Policy Characteristics'!I:I,MATCH($C205,'Policy Characteristics'!$C:$C,0))),"",INDEX('Policy Characteristics'!I:I,MATCH($C205,'Policy Characteristics'!$C:$C,0)))</f>
        <v>% change in exports</v>
      </c>
      <c r="P205" s="358" t="str">
        <f>IF(ISBLANK(INDEX('Policy Characteristics'!J:J,MATCH($C205,'Policy Characteristics'!$C:$C,0))),"",INDEX('Policy Characteristics'!J:J,MATCH($C205,'Policy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205" s="358" t="str">
        <f>IF(ISBLANK(INDEX('Policy Characteristics'!K:K,MATCH($C205,'Policy Characteristics'!$C:$C,0))),"",INDEX('Policy Characteristics'!K:K,MATCH($C205,'Policy Characteristics'!$C:$C,0)))</f>
        <v>electricity-sector-main.html#elec-exports</v>
      </c>
      <c r="R205" s="358" t="str">
        <f>IF(ISBLANK(INDEX('Policy Characteristics'!L:L,MATCH($C205,'Policy Characteristics'!$C:$C,0))),"",INDEX('Policy Characteristics'!L:L,MATCH($C205,'Policy Characteristics'!$C:$C,0)))</f>
        <v>electricity-imports-exports.html</v>
      </c>
    </row>
    <row r="206" spans="1:18" s="2" customFormat="1" x14ac:dyDescent="0.35">
      <c r="A206" s="358" t="str">
        <f>IF(ISBLANK(INDEX('Policy Characteristics'!A:A,MATCH($C206,'Policy Characteristics'!$C:$C,0))),"",INDEX('Policy Characteristics'!A:A,MATCH($C206,'Policy Characteristics'!$C:$C,0)))</f>
        <v>Electricity Supply</v>
      </c>
      <c r="B206" s="358" t="str">
        <f>IF(ISBLANK(INDEX('Policy Characteristics'!B:B,MATCH($C206,'Policy Characteristics'!$C:$C,0))),"",INDEX('Policy Characteristics'!B:B,MATCH($C206,'Policy Characteristics'!$C:$C,0)))</f>
        <v>Change Electricity Imports</v>
      </c>
      <c r="C206" s="361" t="s">
        <v>289</v>
      </c>
      <c r="D206" s="53" t="s">
        <v>477</v>
      </c>
      <c r="E206" s="53"/>
      <c r="F206" s="53" t="s">
        <v>476</v>
      </c>
      <c r="G206" s="9"/>
      <c r="H206" s="56">
        <v>149</v>
      </c>
      <c r="I206" s="53" t="s">
        <v>45</v>
      </c>
      <c r="J206" s="360" t="str">
        <f>IF(ISBLANK(INDEX('Policy Characteristics'!D:D,MATCH($C206,'Policy Characteristics'!$C:$C,0))),"",INDEX('Policy Characteristics'!D:D,MATCH($C206,'Policy Characteristics'!$C:$C,0)))</f>
        <v>Electricity Imports and Exports</v>
      </c>
      <c r="K206" s="358" t="str">
        <f>IF(ISBLANK(INDEX('Policy Characteristics'!E:E,MATCH($C206,'Policy Characteristics'!$C:$C,0))),"",INDEX('Policy Characteristics'!E:E,MATCH($C206,'Policy Characteristics'!$C:$C,0)))</f>
        <v>elec change imports</v>
      </c>
      <c r="L206" s="380">
        <f>IF(ISBLANK(INDEX('Policy Characteristics'!F:F,MATCH($C206,'Policy Characteristics'!$C:$C,0))),"",INDEX('Policy Characteristics'!F:F,MATCH($C206,'Policy Characteristics'!$C:$C,0)))</f>
        <v>-0.5</v>
      </c>
      <c r="M206" s="380">
        <f>IF(ISBLANK(INDEX('Policy Characteristics'!G:G,MATCH($C206,'Policy Characteristics'!$C:$C,0))),"",INDEX('Policy Characteristics'!G:G,MATCH($C206,'Policy Characteristics'!$C:$C,0)))</f>
        <v>1</v>
      </c>
      <c r="N206" s="380">
        <f>IF(ISBLANK(INDEX('Policy Characteristics'!H:H,MATCH($C206,'Policy Characteristics'!$C:$C,0))),"",INDEX('Policy Characteristics'!H:H,MATCH($C206,'Policy Characteristics'!$C:$C,0)))</f>
        <v>0.02</v>
      </c>
      <c r="O206" s="358" t="str">
        <f>IF(ISBLANK(INDEX('Policy Characteristics'!I:I,MATCH($C206,'Policy Characteristics'!$C:$C,0))),"",INDEX('Policy Characteristics'!I:I,MATCH($C206,'Policy Characteristics'!$C:$C,0)))</f>
        <v>% change in imports</v>
      </c>
      <c r="P206" s="358"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6" s="358" t="str">
        <f>IF(ISBLANK(INDEX('Policy Characteristics'!K:K,MATCH($C206,'Policy Characteristics'!$C:$C,0))),"",INDEX('Policy Characteristics'!K:K,MATCH($C206,'Policy Characteristics'!$C:$C,0)))</f>
        <v>electricity-sector-main.html#elec-imports</v>
      </c>
      <c r="R206" s="358" t="str">
        <f>IF(ISBLANK(INDEX('Policy Characteristics'!L:L,MATCH($C206,'Policy Characteristics'!$C:$C,0))),"",INDEX('Policy Characteristics'!L:L,MATCH($C206,'Policy Characteristics'!$C:$C,0)))</f>
        <v>electricity-imports-exports.html</v>
      </c>
    </row>
    <row r="207" spans="1:18" s="2" customFormat="1" x14ac:dyDescent="0.35">
      <c r="A207" s="358" t="str">
        <f>IF(ISBLANK(INDEX('Policy Characteristics'!A:A,MATCH($C207,'Policy Characteristics'!$C:$C,0))),"",INDEX('Policy Characteristics'!A:A,MATCH($C207,'Policy Characteristics'!$C:$C,0)))</f>
        <v>Electricity Supply</v>
      </c>
      <c r="B207" s="358" t="str">
        <f>IF(ISBLANK(INDEX('Policy Characteristics'!B:B,MATCH($C207,'Policy Characteristics'!$C:$C,0))),"",INDEX('Policy Characteristics'!B:B,MATCH($C207,'Policy Characteristics'!$C:$C,0)))</f>
        <v>Change Electricity Imports</v>
      </c>
      <c r="C207" s="362" t="str">
        <f t="shared" ref="C207:C221" si="19">C$206</f>
        <v>Percent Change in Electricity Imports</v>
      </c>
      <c r="D207" s="9" t="s">
        <v>331</v>
      </c>
      <c r="E207" s="53"/>
      <c r="F207" s="9" t="s">
        <v>332</v>
      </c>
      <c r="G207" s="9"/>
      <c r="H207" s="56">
        <v>526</v>
      </c>
      <c r="I207" s="53" t="s">
        <v>45</v>
      </c>
      <c r="J207" s="360" t="str">
        <f>IF(ISBLANK(INDEX('Policy Characteristics'!D:D,MATCH($C207,'Policy Characteristics'!$C:$C,0))),"",INDEX('Policy Characteristics'!D:D,MATCH($C207,'Policy Characteristics'!$C:$C,0)))</f>
        <v>Electricity Imports and Exports</v>
      </c>
      <c r="K207" s="358" t="str">
        <f>IF(ISBLANK(INDEX('Policy Characteristics'!E:E,MATCH($C207,'Policy Characteristics'!$C:$C,0))),"",INDEX('Policy Characteristics'!E:E,MATCH($C207,'Policy Characteristics'!$C:$C,0)))</f>
        <v>elec change imports</v>
      </c>
      <c r="L207" s="380">
        <f>IF(ISBLANK(INDEX('Policy Characteristics'!F:F,MATCH($C207,'Policy Characteristics'!$C:$C,0))),"",INDEX('Policy Characteristics'!F:F,MATCH($C207,'Policy Characteristics'!$C:$C,0)))</f>
        <v>-0.5</v>
      </c>
      <c r="M207" s="380">
        <f>IF(ISBLANK(INDEX('Policy Characteristics'!G:G,MATCH($C207,'Policy Characteristics'!$C:$C,0))),"",INDEX('Policy Characteristics'!G:G,MATCH($C207,'Policy Characteristics'!$C:$C,0)))</f>
        <v>1</v>
      </c>
      <c r="N207" s="380">
        <f>IF(ISBLANK(INDEX('Policy Characteristics'!H:H,MATCH($C207,'Policy Characteristics'!$C:$C,0))),"",INDEX('Policy Characteristics'!H:H,MATCH($C207,'Policy Characteristics'!$C:$C,0)))</f>
        <v>0.02</v>
      </c>
      <c r="O207" s="358" t="str">
        <f>IF(ISBLANK(INDEX('Policy Characteristics'!I:I,MATCH($C207,'Policy Characteristics'!$C:$C,0))),"",INDEX('Policy Characteristics'!I:I,MATCH($C207,'Policy Characteristics'!$C:$C,0)))</f>
        <v>% change in imports</v>
      </c>
      <c r="P207" s="358"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7" s="358" t="str">
        <f>IF(ISBLANK(INDEX('Policy Characteristics'!K:K,MATCH($C207,'Policy Characteristics'!$C:$C,0))),"",INDEX('Policy Characteristics'!K:K,MATCH($C207,'Policy Characteristics'!$C:$C,0)))</f>
        <v>electricity-sector-main.html#elec-imports</v>
      </c>
      <c r="R207" s="358" t="str">
        <f>IF(ISBLANK(INDEX('Policy Characteristics'!L:L,MATCH($C207,'Policy Characteristics'!$C:$C,0))),"",INDEX('Policy Characteristics'!L:L,MATCH($C207,'Policy Characteristics'!$C:$C,0)))</f>
        <v>electricity-imports-exports.html</v>
      </c>
    </row>
    <row r="208" spans="1:18" s="2" customFormat="1" x14ac:dyDescent="0.35">
      <c r="A208" s="358" t="str">
        <f>IF(ISBLANK(INDEX('Policy Characteristics'!A:A,MATCH($C208,'Policy Characteristics'!$C:$C,0))),"",INDEX('Policy Characteristics'!A:A,MATCH($C208,'Policy Characteristics'!$C:$C,0)))</f>
        <v>Electricity Supply</v>
      </c>
      <c r="B208" s="358" t="str">
        <f>IF(ISBLANK(INDEX('Policy Characteristics'!B:B,MATCH($C208,'Policy Characteristics'!$C:$C,0))),"",INDEX('Policy Characteristics'!B:B,MATCH($C208,'Policy Characteristics'!$C:$C,0)))</f>
        <v>Change Electricity Imports</v>
      </c>
      <c r="C208" s="362" t="str">
        <f t="shared" si="19"/>
        <v>Percent Change in Electricity Imports</v>
      </c>
      <c r="D208" s="9" t="s">
        <v>78</v>
      </c>
      <c r="E208" s="53"/>
      <c r="F208" s="9" t="s">
        <v>92</v>
      </c>
      <c r="G208" s="9"/>
      <c r="H208" s="56">
        <v>527</v>
      </c>
      <c r="I208" s="53" t="s">
        <v>45</v>
      </c>
      <c r="J208" s="360" t="str">
        <f>IF(ISBLANK(INDEX('Policy Characteristics'!D:D,MATCH($C208,'Policy Characteristics'!$C:$C,0))),"",INDEX('Policy Characteristics'!D:D,MATCH($C208,'Policy Characteristics'!$C:$C,0)))</f>
        <v>Electricity Imports and Exports</v>
      </c>
      <c r="K208" s="358" t="str">
        <f>IF(ISBLANK(INDEX('Policy Characteristics'!E:E,MATCH($C208,'Policy Characteristics'!$C:$C,0))),"",INDEX('Policy Characteristics'!E:E,MATCH($C208,'Policy Characteristics'!$C:$C,0)))</f>
        <v>elec change imports</v>
      </c>
      <c r="L208" s="380">
        <f>IF(ISBLANK(INDEX('Policy Characteristics'!F:F,MATCH($C208,'Policy Characteristics'!$C:$C,0))),"",INDEX('Policy Characteristics'!F:F,MATCH($C208,'Policy Characteristics'!$C:$C,0)))</f>
        <v>-0.5</v>
      </c>
      <c r="M208" s="380">
        <f>IF(ISBLANK(INDEX('Policy Characteristics'!G:G,MATCH($C208,'Policy Characteristics'!$C:$C,0))),"",INDEX('Policy Characteristics'!G:G,MATCH($C208,'Policy Characteristics'!$C:$C,0)))</f>
        <v>1</v>
      </c>
      <c r="N208" s="380">
        <f>IF(ISBLANK(INDEX('Policy Characteristics'!H:H,MATCH($C208,'Policy Characteristics'!$C:$C,0))),"",INDEX('Policy Characteristics'!H:H,MATCH($C208,'Policy Characteristics'!$C:$C,0)))</f>
        <v>0.02</v>
      </c>
      <c r="O208" s="358" t="str">
        <f>IF(ISBLANK(INDEX('Policy Characteristics'!I:I,MATCH($C208,'Policy Characteristics'!$C:$C,0))),"",INDEX('Policy Characteristics'!I:I,MATCH($C208,'Policy Characteristics'!$C:$C,0)))</f>
        <v>% change in imports</v>
      </c>
      <c r="P208" s="358"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8" s="358" t="str">
        <f>IF(ISBLANK(INDEX('Policy Characteristics'!K:K,MATCH($C208,'Policy Characteristics'!$C:$C,0))),"",INDEX('Policy Characteristics'!K:K,MATCH($C208,'Policy Characteristics'!$C:$C,0)))</f>
        <v>electricity-sector-main.html#elec-imports</v>
      </c>
      <c r="R208" s="358" t="str">
        <f>IF(ISBLANK(INDEX('Policy Characteristics'!L:L,MATCH($C208,'Policy Characteristics'!$C:$C,0))),"",INDEX('Policy Characteristics'!L:L,MATCH($C208,'Policy Characteristics'!$C:$C,0)))</f>
        <v>electricity-imports-exports.html</v>
      </c>
    </row>
    <row r="209" spans="1:18" s="2" customFormat="1" x14ac:dyDescent="0.35">
      <c r="A209" s="358" t="str">
        <f>IF(ISBLANK(INDEX('Policy Characteristics'!A:A,MATCH($C209,'Policy Characteristics'!$C:$C,0))),"",INDEX('Policy Characteristics'!A:A,MATCH($C209,'Policy Characteristics'!$C:$C,0)))</f>
        <v>Electricity Supply</v>
      </c>
      <c r="B209" s="358" t="str">
        <f>IF(ISBLANK(INDEX('Policy Characteristics'!B:B,MATCH($C209,'Policy Characteristics'!$C:$C,0))),"",INDEX('Policy Characteristics'!B:B,MATCH($C209,'Policy Characteristics'!$C:$C,0)))</f>
        <v>Change Electricity Imports</v>
      </c>
      <c r="C209" s="362" t="str">
        <f t="shared" si="19"/>
        <v>Percent Change in Electricity Imports</v>
      </c>
      <c r="D209" s="9" t="s">
        <v>79</v>
      </c>
      <c r="E209" s="53"/>
      <c r="F209" s="9" t="s">
        <v>93</v>
      </c>
      <c r="G209" s="9"/>
      <c r="H209" s="56">
        <v>528</v>
      </c>
      <c r="I209" s="53" t="s">
        <v>45</v>
      </c>
      <c r="J209" s="360" t="str">
        <f>IF(ISBLANK(INDEX('Policy Characteristics'!D:D,MATCH($C209,'Policy Characteristics'!$C:$C,0))),"",INDEX('Policy Characteristics'!D:D,MATCH($C209,'Policy Characteristics'!$C:$C,0)))</f>
        <v>Electricity Imports and Exports</v>
      </c>
      <c r="K209" s="358" t="str">
        <f>IF(ISBLANK(INDEX('Policy Characteristics'!E:E,MATCH($C209,'Policy Characteristics'!$C:$C,0))),"",INDEX('Policy Characteristics'!E:E,MATCH($C209,'Policy Characteristics'!$C:$C,0)))</f>
        <v>elec change imports</v>
      </c>
      <c r="L209" s="380">
        <f>IF(ISBLANK(INDEX('Policy Characteristics'!F:F,MATCH($C209,'Policy Characteristics'!$C:$C,0))),"",INDEX('Policy Characteristics'!F:F,MATCH($C209,'Policy Characteristics'!$C:$C,0)))</f>
        <v>-0.5</v>
      </c>
      <c r="M209" s="380">
        <f>IF(ISBLANK(INDEX('Policy Characteristics'!G:G,MATCH($C209,'Policy Characteristics'!$C:$C,0))),"",INDEX('Policy Characteristics'!G:G,MATCH($C209,'Policy Characteristics'!$C:$C,0)))</f>
        <v>1</v>
      </c>
      <c r="N209" s="380">
        <f>IF(ISBLANK(INDEX('Policy Characteristics'!H:H,MATCH($C209,'Policy Characteristics'!$C:$C,0))),"",INDEX('Policy Characteristics'!H:H,MATCH($C209,'Policy Characteristics'!$C:$C,0)))</f>
        <v>0.02</v>
      </c>
      <c r="O209" s="358" t="str">
        <f>IF(ISBLANK(INDEX('Policy Characteristics'!I:I,MATCH($C209,'Policy Characteristics'!$C:$C,0))),"",INDEX('Policy Characteristics'!I:I,MATCH($C209,'Policy Characteristics'!$C:$C,0)))</f>
        <v>% change in imports</v>
      </c>
      <c r="P209" s="358"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9" s="358" t="str">
        <f>IF(ISBLANK(INDEX('Policy Characteristics'!K:K,MATCH($C209,'Policy Characteristics'!$C:$C,0))),"",INDEX('Policy Characteristics'!K:K,MATCH($C209,'Policy Characteristics'!$C:$C,0)))</f>
        <v>electricity-sector-main.html#elec-imports</v>
      </c>
      <c r="R209" s="358" t="str">
        <f>IF(ISBLANK(INDEX('Policy Characteristics'!L:L,MATCH($C209,'Policy Characteristics'!$C:$C,0))),"",INDEX('Policy Characteristics'!L:L,MATCH($C209,'Policy Characteristics'!$C:$C,0)))</f>
        <v>electricity-imports-exports.html</v>
      </c>
    </row>
    <row r="210" spans="1:18" s="2" customFormat="1" x14ac:dyDescent="0.35">
      <c r="A210" s="358" t="str">
        <f>IF(ISBLANK(INDEX('Policy Characteristics'!A:A,MATCH($C210,'Policy Characteristics'!$C:$C,0))),"",INDEX('Policy Characteristics'!A:A,MATCH($C210,'Policy Characteristics'!$C:$C,0)))</f>
        <v>Electricity Supply</v>
      </c>
      <c r="B210" s="358" t="str">
        <f>IF(ISBLANK(INDEX('Policy Characteristics'!B:B,MATCH($C210,'Policy Characteristics'!$C:$C,0))),"",INDEX('Policy Characteristics'!B:B,MATCH($C210,'Policy Characteristics'!$C:$C,0)))</f>
        <v>Change Electricity Imports</v>
      </c>
      <c r="C210" s="362" t="str">
        <f t="shared" si="19"/>
        <v>Percent Change in Electricity Imports</v>
      </c>
      <c r="D210" s="9" t="s">
        <v>478</v>
      </c>
      <c r="E210" s="53"/>
      <c r="F210" s="9" t="s">
        <v>481</v>
      </c>
      <c r="G210" s="9"/>
      <c r="H210" s="56">
        <v>529</v>
      </c>
      <c r="I210" s="53" t="s">
        <v>45</v>
      </c>
      <c r="J210" s="360" t="str">
        <f>IF(ISBLANK(INDEX('Policy Characteristics'!D:D,MATCH($C210,'Policy Characteristics'!$C:$C,0))),"",INDEX('Policy Characteristics'!D:D,MATCH($C210,'Policy Characteristics'!$C:$C,0)))</f>
        <v>Electricity Imports and Exports</v>
      </c>
      <c r="K210" s="358" t="str">
        <f>IF(ISBLANK(INDEX('Policy Characteristics'!E:E,MATCH($C210,'Policy Characteristics'!$C:$C,0))),"",INDEX('Policy Characteristics'!E:E,MATCH($C210,'Policy Characteristics'!$C:$C,0)))</f>
        <v>elec change imports</v>
      </c>
      <c r="L210" s="380">
        <f>IF(ISBLANK(INDEX('Policy Characteristics'!F:F,MATCH($C210,'Policy Characteristics'!$C:$C,0))),"",INDEX('Policy Characteristics'!F:F,MATCH($C210,'Policy Characteristics'!$C:$C,0)))</f>
        <v>-0.5</v>
      </c>
      <c r="M210" s="380">
        <f>IF(ISBLANK(INDEX('Policy Characteristics'!G:G,MATCH($C210,'Policy Characteristics'!$C:$C,0))),"",INDEX('Policy Characteristics'!G:G,MATCH($C210,'Policy Characteristics'!$C:$C,0)))</f>
        <v>1</v>
      </c>
      <c r="N210" s="380">
        <f>IF(ISBLANK(INDEX('Policy Characteristics'!H:H,MATCH($C210,'Policy Characteristics'!$C:$C,0))),"",INDEX('Policy Characteristics'!H:H,MATCH($C210,'Policy Characteristics'!$C:$C,0)))</f>
        <v>0.02</v>
      </c>
      <c r="O210" s="358" t="str">
        <f>IF(ISBLANK(INDEX('Policy Characteristics'!I:I,MATCH($C210,'Policy Characteristics'!$C:$C,0))),"",INDEX('Policy Characteristics'!I:I,MATCH($C210,'Policy Characteristics'!$C:$C,0)))</f>
        <v>% change in imports</v>
      </c>
      <c r="P210" s="358"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0" s="358" t="str">
        <f>IF(ISBLANK(INDEX('Policy Characteristics'!K:K,MATCH($C210,'Policy Characteristics'!$C:$C,0))),"",INDEX('Policy Characteristics'!K:K,MATCH($C210,'Policy Characteristics'!$C:$C,0)))</f>
        <v>electricity-sector-main.html#elec-imports</v>
      </c>
      <c r="R210" s="358" t="str">
        <f>IF(ISBLANK(INDEX('Policy Characteristics'!L:L,MATCH($C210,'Policy Characteristics'!$C:$C,0))),"",INDEX('Policy Characteristics'!L:L,MATCH($C210,'Policy Characteristics'!$C:$C,0)))</f>
        <v>electricity-imports-exports.html</v>
      </c>
    </row>
    <row r="211" spans="1:18" s="2" customFormat="1" x14ac:dyDescent="0.35">
      <c r="A211" s="358" t="str">
        <f>IF(ISBLANK(INDEX('Policy Characteristics'!A:A,MATCH($C211,'Policy Characteristics'!$C:$C,0))),"",INDEX('Policy Characteristics'!A:A,MATCH($C211,'Policy Characteristics'!$C:$C,0)))</f>
        <v>Electricity Supply</v>
      </c>
      <c r="B211" s="358" t="str">
        <f>IF(ISBLANK(INDEX('Policy Characteristics'!B:B,MATCH($C211,'Policy Characteristics'!$C:$C,0))),"",INDEX('Policy Characteristics'!B:B,MATCH($C211,'Policy Characteristics'!$C:$C,0)))</f>
        <v>Change Electricity Imports</v>
      </c>
      <c r="C211" s="362" t="str">
        <f t="shared" si="19"/>
        <v>Percent Change in Electricity Imports</v>
      </c>
      <c r="D211" s="9" t="s">
        <v>80</v>
      </c>
      <c r="E211" s="53"/>
      <c r="F211" s="9" t="s">
        <v>94</v>
      </c>
      <c r="G211" s="9"/>
      <c r="H211" s="56">
        <v>530</v>
      </c>
      <c r="I211" s="53" t="s">
        <v>45</v>
      </c>
      <c r="J211" s="360" t="str">
        <f>IF(ISBLANK(INDEX('Policy Characteristics'!D:D,MATCH($C211,'Policy Characteristics'!$C:$C,0))),"",INDEX('Policy Characteristics'!D:D,MATCH($C211,'Policy Characteristics'!$C:$C,0)))</f>
        <v>Electricity Imports and Exports</v>
      </c>
      <c r="K211" s="358" t="str">
        <f>IF(ISBLANK(INDEX('Policy Characteristics'!E:E,MATCH($C211,'Policy Characteristics'!$C:$C,0))),"",INDEX('Policy Characteristics'!E:E,MATCH($C211,'Policy Characteristics'!$C:$C,0)))</f>
        <v>elec change imports</v>
      </c>
      <c r="L211" s="380">
        <f>IF(ISBLANK(INDEX('Policy Characteristics'!F:F,MATCH($C211,'Policy Characteristics'!$C:$C,0))),"",INDEX('Policy Characteristics'!F:F,MATCH($C211,'Policy Characteristics'!$C:$C,0)))</f>
        <v>-0.5</v>
      </c>
      <c r="M211" s="380">
        <f>IF(ISBLANK(INDEX('Policy Characteristics'!G:G,MATCH($C211,'Policy Characteristics'!$C:$C,0))),"",INDEX('Policy Characteristics'!G:G,MATCH($C211,'Policy Characteristics'!$C:$C,0)))</f>
        <v>1</v>
      </c>
      <c r="N211" s="380">
        <f>IF(ISBLANK(INDEX('Policy Characteristics'!H:H,MATCH($C211,'Policy Characteristics'!$C:$C,0))),"",INDEX('Policy Characteristics'!H:H,MATCH($C211,'Policy Characteristics'!$C:$C,0)))</f>
        <v>0.02</v>
      </c>
      <c r="O211" s="358" t="str">
        <f>IF(ISBLANK(INDEX('Policy Characteristics'!I:I,MATCH($C211,'Policy Characteristics'!$C:$C,0))),"",INDEX('Policy Characteristics'!I:I,MATCH($C211,'Policy Characteristics'!$C:$C,0)))</f>
        <v>% change in imports</v>
      </c>
      <c r="P211" s="358"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1" s="358" t="str">
        <f>IF(ISBLANK(INDEX('Policy Characteristics'!K:K,MATCH($C211,'Policy Characteristics'!$C:$C,0))),"",INDEX('Policy Characteristics'!K:K,MATCH($C211,'Policy Characteristics'!$C:$C,0)))</f>
        <v>electricity-sector-main.html#elec-imports</v>
      </c>
      <c r="R211" s="358" t="str">
        <f>IF(ISBLANK(INDEX('Policy Characteristics'!L:L,MATCH($C211,'Policy Characteristics'!$C:$C,0))),"",INDEX('Policy Characteristics'!L:L,MATCH($C211,'Policy Characteristics'!$C:$C,0)))</f>
        <v>electricity-imports-exports.html</v>
      </c>
    </row>
    <row r="212" spans="1:18" s="2" customFormat="1" x14ac:dyDescent="0.35">
      <c r="A212" s="358" t="str">
        <f>IF(ISBLANK(INDEX('Policy Characteristics'!A:A,MATCH($C212,'Policy Characteristics'!$C:$C,0))),"",INDEX('Policy Characteristics'!A:A,MATCH($C212,'Policy Characteristics'!$C:$C,0)))</f>
        <v>Electricity Supply</v>
      </c>
      <c r="B212" s="358" t="str">
        <f>IF(ISBLANK(INDEX('Policy Characteristics'!B:B,MATCH($C212,'Policy Characteristics'!$C:$C,0))),"",INDEX('Policy Characteristics'!B:B,MATCH($C212,'Policy Characteristics'!$C:$C,0)))</f>
        <v>Change Electricity Imports</v>
      </c>
      <c r="C212" s="362" t="str">
        <f t="shared" si="19"/>
        <v>Percent Change in Electricity Imports</v>
      </c>
      <c r="D212" s="9" t="s">
        <v>81</v>
      </c>
      <c r="E212" s="53"/>
      <c r="F212" s="9" t="s">
        <v>95</v>
      </c>
      <c r="G212" s="9"/>
      <c r="H212" s="56">
        <v>531</v>
      </c>
      <c r="I212" s="53" t="s">
        <v>46</v>
      </c>
      <c r="J212" s="360" t="str">
        <f>IF(ISBLANK(INDEX('Policy Characteristics'!D:D,MATCH($C212,'Policy Characteristics'!$C:$C,0))),"",INDEX('Policy Characteristics'!D:D,MATCH($C212,'Policy Characteristics'!$C:$C,0)))</f>
        <v>Electricity Imports and Exports</v>
      </c>
      <c r="K212" s="358" t="str">
        <f>IF(ISBLANK(INDEX('Policy Characteristics'!E:E,MATCH($C212,'Policy Characteristics'!$C:$C,0))),"",INDEX('Policy Characteristics'!E:E,MATCH($C212,'Policy Characteristics'!$C:$C,0)))</f>
        <v>elec change imports</v>
      </c>
      <c r="L212" s="380">
        <f>IF(ISBLANK(INDEX('Policy Characteristics'!F:F,MATCH($C212,'Policy Characteristics'!$C:$C,0))),"",INDEX('Policy Characteristics'!F:F,MATCH($C212,'Policy Characteristics'!$C:$C,0)))</f>
        <v>-0.5</v>
      </c>
      <c r="M212" s="380">
        <f>IF(ISBLANK(INDEX('Policy Characteristics'!G:G,MATCH($C212,'Policy Characteristics'!$C:$C,0))),"",INDEX('Policy Characteristics'!G:G,MATCH($C212,'Policy Characteristics'!$C:$C,0)))</f>
        <v>1</v>
      </c>
      <c r="N212" s="380">
        <f>IF(ISBLANK(INDEX('Policy Characteristics'!H:H,MATCH($C212,'Policy Characteristics'!$C:$C,0))),"",INDEX('Policy Characteristics'!H:H,MATCH($C212,'Policy Characteristics'!$C:$C,0)))</f>
        <v>0.02</v>
      </c>
      <c r="O212" s="358" t="str">
        <f>IF(ISBLANK(INDEX('Policy Characteristics'!I:I,MATCH($C212,'Policy Characteristics'!$C:$C,0))),"",INDEX('Policy Characteristics'!I:I,MATCH($C212,'Policy Characteristics'!$C:$C,0)))</f>
        <v>% change in imports</v>
      </c>
      <c r="P212" s="358"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2" s="358" t="str">
        <f>IF(ISBLANK(INDEX('Policy Characteristics'!K:K,MATCH($C212,'Policy Characteristics'!$C:$C,0))),"",INDEX('Policy Characteristics'!K:K,MATCH($C212,'Policy Characteristics'!$C:$C,0)))</f>
        <v>electricity-sector-main.html#elec-imports</v>
      </c>
      <c r="R212" s="358" t="str">
        <f>IF(ISBLANK(INDEX('Policy Characteristics'!L:L,MATCH($C212,'Policy Characteristics'!$C:$C,0))),"",INDEX('Policy Characteristics'!L:L,MATCH($C212,'Policy Characteristics'!$C:$C,0)))</f>
        <v>electricity-imports-exports.html</v>
      </c>
    </row>
    <row r="213" spans="1:18" s="2" customFormat="1" x14ac:dyDescent="0.35">
      <c r="A213" s="358" t="str">
        <f>IF(ISBLANK(INDEX('Policy Characteristics'!A:A,MATCH($C213,'Policy Characteristics'!$C:$C,0))),"",INDEX('Policy Characteristics'!A:A,MATCH($C213,'Policy Characteristics'!$C:$C,0)))</f>
        <v>Electricity Supply</v>
      </c>
      <c r="B213" s="358" t="str">
        <f>IF(ISBLANK(INDEX('Policy Characteristics'!B:B,MATCH($C213,'Policy Characteristics'!$C:$C,0))),"",INDEX('Policy Characteristics'!B:B,MATCH($C213,'Policy Characteristics'!$C:$C,0)))</f>
        <v>Change Electricity Imports</v>
      </c>
      <c r="C213" s="362" t="str">
        <f t="shared" si="19"/>
        <v>Percent Change in Electricity Imports</v>
      </c>
      <c r="D213" s="9" t="s">
        <v>82</v>
      </c>
      <c r="E213" s="53"/>
      <c r="F213" s="9" t="s">
        <v>96</v>
      </c>
      <c r="G213" s="9"/>
      <c r="H213" s="56">
        <v>532</v>
      </c>
      <c r="I213" s="53" t="s">
        <v>45</v>
      </c>
      <c r="J213" s="360" t="str">
        <f>IF(ISBLANK(INDEX('Policy Characteristics'!D:D,MATCH($C213,'Policy Characteristics'!$C:$C,0))),"",INDEX('Policy Characteristics'!D:D,MATCH($C213,'Policy Characteristics'!$C:$C,0)))</f>
        <v>Electricity Imports and Exports</v>
      </c>
      <c r="K213" s="358" t="str">
        <f>IF(ISBLANK(INDEX('Policy Characteristics'!E:E,MATCH($C213,'Policy Characteristics'!$C:$C,0))),"",INDEX('Policy Characteristics'!E:E,MATCH($C213,'Policy Characteristics'!$C:$C,0)))</f>
        <v>elec change imports</v>
      </c>
      <c r="L213" s="380">
        <f>IF(ISBLANK(INDEX('Policy Characteristics'!F:F,MATCH($C213,'Policy Characteristics'!$C:$C,0))),"",INDEX('Policy Characteristics'!F:F,MATCH($C213,'Policy Characteristics'!$C:$C,0)))</f>
        <v>-0.5</v>
      </c>
      <c r="M213" s="380">
        <f>IF(ISBLANK(INDEX('Policy Characteristics'!G:G,MATCH($C213,'Policy Characteristics'!$C:$C,0))),"",INDEX('Policy Characteristics'!G:G,MATCH($C213,'Policy Characteristics'!$C:$C,0)))</f>
        <v>1</v>
      </c>
      <c r="N213" s="380">
        <f>IF(ISBLANK(INDEX('Policy Characteristics'!H:H,MATCH($C213,'Policy Characteristics'!$C:$C,0))),"",INDEX('Policy Characteristics'!H:H,MATCH($C213,'Policy Characteristics'!$C:$C,0)))</f>
        <v>0.02</v>
      </c>
      <c r="O213" s="358" t="str">
        <f>IF(ISBLANK(INDEX('Policy Characteristics'!I:I,MATCH($C213,'Policy Characteristics'!$C:$C,0))),"",INDEX('Policy Characteristics'!I:I,MATCH($C213,'Policy Characteristics'!$C:$C,0)))</f>
        <v>% change in imports</v>
      </c>
      <c r="P213" s="358"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3" s="358" t="str">
        <f>IF(ISBLANK(INDEX('Policy Characteristics'!K:K,MATCH($C213,'Policy Characteristics'!$C:$C,0))),"",INDEX('Policy Characteristics'!K:K,MATCH($C213,'Policy Characteristics'!$C:$C,0)))</f>
        <v>electricity-sector-main.html#elec-imports</v>
      </c>
      <c r="R213" s="358" t="str">
        <f>IF(ISBLANK(INDEX('Policy Characteristics'!L:L,MATCH($C213,'Policy Characteristics'!$C:$C,0))),"",INDEX('Policy Characteristics'!L:L,MATCH($C213,'Policy Characteristics'!$C:$C,0)))</f>
        <v>electricity-imports-exports.html</v>
      </c>
    </row>
    <row r="214" spans="1:18" s="2" customFormat="1" x14ac:dyDescent="0.35">
      <c r="A214" s="358" t="str">
        <f>IF(ISBLANK(INDEX('Policy Characteristics'!A:A,MATCH($C214,'Policy Characteristics'!$C:$C,0))),"",INDEX('Policy Characteristics'!A:A,MATCH($C214,'Policy Characteristics'!$C:$C,0)))</f>
        <v>Electricity Supply</v>
      </c>
      <c r="B214" s="358" t="str">
        <f>IF(ISBLANK(INDEX('Policy Characteristics'!B:B,MATCH($C214,'Policy Characteristics'!$C:$C,0))),"",INDEX('Policy Characteristics'!B:B,MATCH($C214,'Policy Characteristics'!$C:$C,0)))</f>
        <v>Change Electricity Imports</v>
      </c>
      <c r="C214" s="362" t="str">
        <f t="shared" si="19"/>
        <v>Percent Change in Electricity Imports</v>
      </c>
      <c r="D214" s="9" t="s">
        <v>2491</v>
      </c>
      <c r="E214" s="53"/>
      <c r="F214" s="9" t="s">
        <v>466</v>
      </c>
      <c r="G214" s="9"/>
      <c r="H214" s="56">
        <v>533</v>
      </c>
      <c r="I214" s="53" t="s">
        <v>46</v>
      </c>
      <c r="J214" s="360" t="str">
        <f>IF(ISBLANK(INDEX('Policy Characteristics'!D:D,MATCH($C214,'Policy Characteristics'!$C:$C,0))),"",INDEX('Policy Characteristics'!D:D,MATCH($C214,'Policy Characteristics'!$C:$C,0)))</f>
        <v>Electricity Imports and Exports</v>
      </c>
      <c r="K214" s="358" t="str">
        <f>IF(ISBLANK(INDEX('Policy Characteristics'!E:E,MATCH($C214,'Policy Characteristics'!$C:$C,0))),"",INDEX('Policy Characteristics'!E:E,MATCH($C214,'Policy Characteristics'!$C:$C,0)))</f>
        <v>elec change imports</v>
      </c>
      <c r="L214" s="380">
        <f>IF(ISBLANK(INDEX('Policy Characteristics'!F:F,MATCH($C214,'Policy Characteristics'!$C:$C,0))),"",INDEX('Policy Characteristics'!F:F,MATCH($C214,'Policy Characteristics'!$C:$C,0)))</f>
        <v>-0.5</v>
      </c>
      <c r="M214" s="380">
        <f>IF(ISBLANK(INDEX('Policy Characteristics'!G:G,MATCH($C214,'Policy Characteristics'!$C:$C,0))),"",INDEX('Policy Characteristics'!G:G,MATCH($C214,'Policy Characteristics'!$C:$C,0)))</f>
        <v>1</v>
      </c>
      <c r="N214" s="380">
        <f>IF(ISBLANK(INDEX('Policy Characteristics'!H:H,MATCH($C214,'Policy Characteristics'!$C:$C,0))),"",INDEX('Policy Characteristics'!H:H,MATCH($C214,'Policy Characteristics'!$C:$C,0)))</f>
        <v>0.02</v>
      </c>
      <c r="O214" s="358" t="str">
        <f>IF(ISBLANK(INDEX('Policy Characteristics'!I:I,MATCH($C214,'Policy Characteristics'!$C:$C,0))),"",INDEX('Policy Characteristics'!I:I,MATCH($C214,'Policy Characteristics'!$C:$C,0)))</f>
        <v>% change in imports</v>
      </c>
      <c r="P214" s="358"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4" s="358" t="str">
        <f>IF(ISBLANK(INDEX('Policy Characteristics'!K:K,MATCH($C214,'Policy Characteristics'!$C:$C,0))),"",INDEX('Policy Characteristics'!K:K,MATCH($C214,'Policy Characteristics'!$C:$C,0)))</f>
        <v>electricity-sector-main.html#elec-imports</v>
      </c>
      <c r="R214" s="358" t="str">
        <f>IF(ISBLANK(INDEX('Policy Characteristics'!L:L,MATCH($C214,'Policy Characteristics'!$C:$C,0))),"",INDEX('Policy Characteristics'!L:L,MATCH($C214,'Policy Characteristics'!$C:$C,0)))</f>
        <v>electricity-imports-exports.html</v>
      </c>
    </row>
    <row r="215" spans="1:18" s="2" customFormat="1" x14ac:dyDescent="0.35">
      <c r="A215" s="358" t="str">
        <f>IF(ISBLANK(INDEX('Policy Characteristics'!A:A,MATCH($C215,'Policy Characteristics'!$C:$C,0))),"",INDEX('Policy Characteristics'!A:A,MATCH($C215,'Policy Characteristics'!$C:$C,0)))</f>
        <v>Electricity Supply</v>
      </c>
      <c r="B215" s="358" t="str">
        <f>IF(ISBLANK(INDEX('Policy Characteristics'!B:B,MATCH($C215,'Policy Characteristics'!$C:$C,0))),"",INDEX('Policy Characteristics'!B:B,MATCH($C215,'Policy Characteristics'!$C:$C,0)))</f>
        <v>Change Electricity Imports</v>
      </c>
      <c r="C215" s="362" t="str">
        <f t="shared" si="19"/>
        <v>Percent Change in Electricity Imports</v>
      </c>
      <c r="D215" s="9" t="s">
        <v>333</v>
      </c>
      <c r="E215" s="53"/>
      <c r="F215" s="9" t="s">
        <v>335</v>
      </c>
      <c r="G215" s="9"/>
      <c r="H215" s="56">
        <v>534</v>
      </c>
      <c r="I215" s="53" t="s">
        <v>45</v>
      </c>
      <c r="J215" s="360" t="str">
        <f>IF(ISBLANK(INDEX('Policy Characteristics'!D:D,MATCH($C215,'Policy Characteristics'!$C:$C,0))),"",INDEX('Policy Characteristics'!D:D,MATCH($C215,'Policy Characteristics'!$C:$C,0)))</f>
        <v>Electricity Imports and Exports</v>
      </c>
      <c r="K215" s="358" t="str">
        <f>IF(ISBLANK(INDEX('Policy Characteristics'!E:E,MATCH($C215,'Policy Characteristics'!$C:$C,0))),"",INDEX('Policy Characteristics'!E:E,MATCH($C215,'Policy Characteristics'!$C:$C,0)))</f>
        <v>elec change imports</v>
      </c>
      <c r="L215" s="380">
        <f>IF(ISBLANK(INDEX('Policy Characteristics'!F:F,MATCH($C215,'Policy Characteristics'!$C:$C,0))),"",INDEX('Policy Characteristics'!F:F,MATCH($C215,'Policy Characteristics'!$C:$C,0)))</f>
        <v>-0.5</v>
      </c>
      <c r="M215" s="380">
        <f>IF(ISBLANK(INDEX('Policy Characteristics'!G:G,MATCH($C215,'Policy Characteristics'!$C:$C,0))),"",INDEX('Policy Characteristics'!G:G,MATCH($C215,'Policy Characteristics'!$C:$C,0)))</f>
        <v>1</v>
      </c>
      <c r="N215" s="380">
        <f>IF(ISBLANK(INDEX('Policy Characteristics'!H:H,MATCH($C215,'Policy Characteristics'!$C:$C,0))),"",INDEX('Policy Characteristics'!H:H,MATCH($C215,'Policy Characteristics'!$C:$C,0)))</f>
        <v>0.02</v>
      </c>
      <c r="O215" s="358" t="str">
        <f>IF(ISBLANK(INDEX('Policy Characteristics'!I:I,MATCH($C215,'Policy Characteristics'!$C:$C,0))),"",INDEX('Policy Characteristics'!I:I,MATCH($C215,'Policy Characteristics'!$C:$C,0)))</f>
        <v>% change in imports</v>
      </c>
      <c r="P215" s="358"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5" s="358" t="str">
        <f>IF(ISBLANK(INDEX('Policy Characteristics'!K:K,MATCH($C215,'Policy Characteristics'!$C:$C,0))),"",INDEX('Policy Characteristics'!K:K,MATCH($C215,'Policy Characteristics'!$C:$C,0)))</f>
        <v>electricity-sector-main.html#elec-imports</v>
      </c>
      <c r="R215" s="358" t="str">
        <f>IF(ISBLANK(INDEX('Policy Characteristics'!L:L,MATCH($C215,'Policy Characteristics'!$C:$C,0))),"",INDEX('Policy Characteristics'!L:L,MATCH($C215,'Policy Characteristics'!$C:$C,0)))</f>
        <v>electricity-imports-exports.html</v>
      </c>
    </row>
    <row r="216" spans="1:18" s="2" customFormat="1" x14ac:dyDescent="0.35">
      <c r="A216" s="358" t="str">
        <f>IF(ISBLANK(INDEX('Policy Characteristics'!A:A,MATCH($C216,'Policy Characteristics'!$C:$C,0))),"",INDEX('Policy Characteristics'!A:A,MATCH($C216,'Policy Characteristics'!$C:$C,0)))</f>
        <v>Electricity Supply</v>
      </c>
      <c r="B216" s="358" t="str">
        <f>IF(ISBLANK(INDEX('Policy Characteristics'!B:B,MATCH($C216,'Policy Characteristics'!$C:$C,0))),"",INDEX('Policy Characteristics'!B:B,MATCH($C216,'Policy Characteristics'!$C:$C,0)))</f>
        <v>Change Electricity Imports</v>
      </c>
      <c r="C216" s="362" t="str">
        <f t="shared" si="19"/>
        <v>Percent Change in Electricity Imports</v>
      </c>
      <c r="D216" s="9" t="s">
        <v>334</v>
      </c>
      <c r="E216" s="53"/>
      <c r="F216" s="9" t="s">
        <v>336</v>
      </c>
      <c r="G216" s="9"/>
      <c r="H216" s="56">
        <v>535</v>
      </c>
      <c r="I216" s="53" t="s">
        <v>46</v>
      </c>
      <c r="J216" s="360" t="str">
        <f>IF(ISBLANK(INDEX('Policy Characteristics'!D:D,MATCH($C216,'Policy Characteristics'!$C:$C,0))),"",INDEX('Policy Characteristics'!D:D,MATCH($C216,'Policy Characteristics'!$C:$C,0)))</f>
        <v>Electricity Imports and Exports</v>
      </c>
      <c r="K216" s="358" t="str">
        <f>IF(ISBLANK(INDEX('Policy Characteristics'!E:E,MATCH($C216,'Policy Characteristics'!$C:$C,0))),"",INDEX('Policy Characteristics'!E:E,MATCH($C216,'Policy Characteristics'!$C:$C,0)))</f>
        <v>elec change imports</v>
      </c>
      <c r="L216" s="380">
        <f>IF(ISBLANK(INDEX('Policy Characteristics'!F:F,MATCH($C216,'Policy Characteristics'!$C:$C,0))),"",INDEX('Policy Characteristics'!F:F,MATCH($C216,'Policy Characteristics'!$C:$C,0)))</f>
        <v>-0.5</v>
      </c>
      <c r="M216" s="380">
        <f>IF(ISBLANK(INDEX('Policy Characteristics'!G:G,MATCH($C216,'Policy Characteristics'!$C:$C,0))),"",INDEX('Policy Characteristics'!G:G,MATCH($C216,'Policy Characteristics'!$C:$C,0)))</f>
        <v>1</v>
      </c>
      <c r="N216" s="380">
        <f>IF(ISBLANK(INDEX('Policy Characteristics'!H:H,MATCH($C216,'Policy Characteristics'!$C:$C,0))),"",INDEX('Policy Characteristics'!H:H,MATCH($C216,'Policy Characteristics'!$C:$C,0)))</f>
        <v>0.02</v>
      </c>
      <c r="O216" s="358" t="str">
        <f>IF(ISBLANK(INDEX('Policy Characteristics'!I:I,MATCH($C216,'Policy Characteristics'!$C:$C,0))),"",INDEX('Policy Characteristics'!I:I,MATCH($C216,'Policy Characteristics'!$C:$C,0)))</f>
        <v>% change in imports</v>
      </c>
      <c r="P216" s="358"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6" s="358" t="str">
        <f>IF(ISBLANK(INDEX('Policy Characteristics'!K:K,MATCH($C216,'Policy Characteristics'!$C:$C,0))),"",INDEX('Policy Characteristics'!K:K,MATCH($C216,'Policy Characteristics'!$C:$C,0)))</f>
        <v>electricity-sector-main.html#elec-imports</v>
      </c>
      <c r="R216" s="358" t="str">
        <f>IF(ISBLANK(INDEX('Policy Characteristics'!L:L,MATCH($C216,'Policy Characteristics'!$C:$C,0))),"",INDEX('Policy Characteristics'!L:L,MATCH($C216,'Policy Characteristics'!$C:$C,0)))</f>
        <v>electricity-imports-exports.html</v>
      </c>
    </row>
    <row r="217" spans="1:18" s="2" customFormat="1" x14ac:dyDescent="0.35">
      <c r="A217" s="358" t="str">
        <f>IF(ISBLANK(INDEX('Policy Characteristics'!A:A,MATCH($C217,'Policy Characteristics'!$C:$C,0))),"",INDEX('Policy Characteristics'!A:A,MATCH($C217,'Policy Characteristics'!$C:$C,0)))</f>
        <v>Electricity Supply</v>
      </c>
      <c r="B217" s="358" t="str">
        <f>IF(ISBLANK(INDEX('Policy Characteristics'!B:B,MATCH($C217,'Policy Characteristics'!$C:$C,0))),"",INDEX('Policy Characteristics'!B:B,MATCH($C217,'Policy Characteristics'!$C:$C,0)))</f>
        <v>Change Electricity Imports</v>
      </c>
      <c r="C217" s="362" t="str">
        <f t="shared" si="19"/>
        <v>Percent Change in Electricity Imports</v>
      </c>
      <c r="D217" s="9" t="s">
        <v>474</v>
      </c>
      <c r="E217" s="53"/>
      <c r="F217" s="9" t="s">
        <v>473</v>
      </c>
      <c r="G217" s="9"/>
      <c r="H217" s="56">
        <v>536</v>
      </c>
      <c r="I217" s="53" t="s">
        <v>46</v>
      </c>
      <c r="J217" s="360" t="str">
        <f>IF(ISBLANK(INDEX('Policy Characteristics'!D:D,MATCH($C217,'Policy Characteristics'!$C:$C,0))),"",INDEX('Policy Characteristics'!D:D,MATCH($C217,'Policy Characteristics'!$C:$C,0)))</f>
        <v>Electricity Imports and Exports</v>
      </c>
      <c r="K217" s="358" t="str">
        <f>IF(ISBLANK(INDEX('Policy Characteristics'!E:E,MATCH($C217,'Policy Characteristics'!$C:$C,0))),"",INDEX('Policy Characteristics'!E:E,MATCH($C217,'Policy Characteristics'!$C:$C,0)))</f>
        <v>elec change imports</v>
      </c>
      <c r="L217" s="380">
        <f>IF(ISBLANK(INDEX('Policy Characteristics'!F:F,MATCH($C217,'Policy Characteristics'!$C:$C,0))),"",INDEX('Policy Characteristics'!F:F,MATCH($C217,'Policy Characteristics'!$C:$C,0)))</f>
        <v>-0.5</v>
      </c>
      <c r="M217" s="380">
        <f>IF(ISBLANK(INDEX('Policy Characteristics'!G:G,MATCH($C217,'Policy Characteristics'!$C:$C,0))),"",INDEX('Policy Characteristics'!G:G,MATCH($C217,'Policy Characteristics'!$C:$C,0)))</f>
        <v>1</v>
      </c>
      <c r="N217" s="380">
        <f>IF(ISBLANK(INDEX('Policy Characteristics'!H:H,MATCH($C217,'Policy Characteristics'!$C:$C,0))),"",INDEX('Policy Characteristics'!H:H,MATCH($C217,'Policy Characteristics'!$C:$C,0)))</f>
        <v>0.02</v>
      </c>
      <c r="O217" s="358" t="str">
        <f>IF(ISBLANK(INDEX('Policy Characteristics'!I:I,MATCH($C217,'Policy Characteristics'!$C:$C,0))),"",INDEX('Policy Characteristics'!I:I,MATCH($C217,'Policy Characteristics'!$C:$C,0)))</f>
        <v>% change in imports</v>
      </c>
      <c r="P217" s="358"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7" s="358" t="str">
        <f>IF(ISBLANK(INDEX('Policy Characteristics'!K:K,MATCH($C217,'Policy Characteristics'!$C:$C,0))),"",INDEX('Policy Characteristics'!K:K,MATCH($C217,'Policy Characteristics'!$C:$C,0)))</f>
        <v>electricity-sector-main.html#elec-imports</v>
      </c>
      <c r="R217" s="358" t="str">
        <f>IF(ISBLANK(INDEX('Policy Characteristics'!L:L,MATCH($C217,'Policy Characteristics'!$C:$C,0))),"",INDEX('Policy Characteristics'!L:L,MATCH($C217,'Policy Characteristics'!$C:$C,0)))</f>
        <v>electricity-imports-exports.html</v>
      </c>
    </row>
    <row r="218" spans="1:18" s="2" customFormat="1" x14ac:dyDescent="0.35">
      <c r="A218" s="358" t="str">
        <f>IF(ISBLANK(INDEX('Policy Characteristics'!A:A,MATCH($C218,'Policy Characteristics'!$C:$C,0))),"",INDEX('Policy Characteristics'!A:A,MATCH($C218,'Policy Characteristics'!$C:$C,0)))</f>
        <v>Electricity Supply</v>
      </c>
      <c r="B218" s="358" t="str">
        <f>IF(ISBLANK(INDEX('Policy Characteristics'!B:B,MATCH($C218,'Policy Characteristics'!$C:$C,0))),"",INDEX('Policy Characteristics'!B:B,MATCH($C218,'Policy Characteristics'!$C:$C,0)))</f>
        <v>Change Electricity Imports</v>
      </c>
      <c r="C218" s="362" t="str">
        <f t="shared" si="19"/>
        <v>Percent Change in Electricity Imports</v>
      </c>
      <c r="D218" s="9" t="s">
        <v>483</v>
      </c>
      <c r="E218" s="53"/>
      <c r="F218" s="9" t="s">
        <v>484</v>
      </c>
      <c r="G218" s="9"/>
      <c r="H218" s="56">
        <v>537</v>
      </c>
      <c r="I218" s="53" t="s">
        <v>46</v>
      </c>
      <c r="J218" s="360" t="str">
        <f>IF(ISBLANK(INDEX('Policy Characteristics'!D:D,MATCH($C218,'Policy Characteristics'!$C:$C,0))),"",INDEX('Policy Characteristics'!D:D,MATCH($C218,'Policy Characteristics'!$C:$C,0)))</f>
        <v>Electricity Imports and Exports</v>
      </c>
      <c r="K218" s="358" t="str">
        <f>IF(ISBLANK(INDEX('Policy Characteristics'!E:E,MATCH($C218,'Policy Characteristics'!$C:$C,0))),"",INDEX('Policy Characteristics'!E:E,MATCH($C218,'Policy Characteristics'!$C:$C,0)))</f>
        <v>elec change imports</v>
      </c>
      <c r="L218" s="380">
        <f>IF(ISBLANK(INDEX('Policy Characteristics'!F:F,MATCH($C218,'Policy Characteristics'!$C:$C,0))),"",INDEX('Policy Characteristics'!F:F,MATCH($C218,'Policy Characteristics'!$C:$C,0)))</f>
        <v>-0.5</v>
      </c>
      <c r="M218" s="380">
        <f>IF(ISBLANK(INDEX('Policy Characteristics'!G:G,MATCH($C218,'Policy Characteristics'!$C:$C,0))),"",INDEX('Policy Characteristics'!G:G,MATCH($C218,'Policy Characteristics'!$C:$C,0)))</f>
        <v>1</v>
      </c>
      <c r="N218" s="380">
        <f>IF(ISBLANK(INDEX('Policy Characteristics'!H:H,MATCH($C218,'Policy Characteristics'!$C:$C,0))),"",INDEX('Policy Characteristics'!H:H,MATCH($C218,'Policy Characteristics'!$C:$C,0)))</f>
        <v>0.02</v>
      </c>
      <c r="O218" s="358" t="str">
        <f>IF(ISBLANK(INDEX('Policy Characteristics'!I:I,MATCH($C218,'Policy Characteristics'!$C:$C,0))),"",INDEX('Policy Characteristics'!I:I,MATCH($C218,'Policy Characteristics'!$C:$C,0)))</f>
        <v>% change in imports</v>
      </c>
      <c r="P218" s="358"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8" s="358" t="str">
        <f>IF(ISBLANK(INDEX('Policy Characteristics'!K:K,MATCH($C218,'Policy Characteristics'!$C:$C,0))),"",INDEX('Policy Characteristics'!K:K,MATCH($C218,'Policy Characteristics'!$C:$C,0)))</f>
        <v>electricity-sector-main.html#elec-imports</v>
      </c>
      <c r="R218" s="358" t="str">
        <f>IF(ISBLANK(INDEX('Policy Characteristics'!L:L,MATCH($C218,'Policy Characteristics'!$C:$C,0))),"",INDEX('Policy Characteristics'!L:L,MATCH($C218,'Policy Characteristics'!$C:$C,0)))</f>
        <v>electricity-imports-exports.html</v>
      </c>
    </row>
    <row r="219" spans="1:18" s="2" customFormat="1" x14ac:dyDescent="0.35">
      <c r="A219" s="358" t="str">
        <f>IF(ISBLANK(INDEX('Policy Characteristics'!A:A,MATCH($C219,'Policy Characteristics'!$C:$C,0))),"",INDEX('Policy Characteristics'!A:A,MATCH($C219,'Policy Characteristics'!$C:$C,0)))</f>
        <v>Electricity Supply</v>
      </c>
      <c r="B219" s="358" t="str">
        <f>IF(ISBLANK(INDEX('Policy Characteristics'!B:B,MATCH($C219,'Policy Characteristics'!$C:$C,0))),"",INDEX('Policy Characteristics'!B:B,MATCH($C219,'Policy Characteristics'!$C:$C,0)))</f>
        <v>Change Electricity Imports</v>
      </c>
      <c r="C219" s="362" t="str">
        <f t="shared" si="19"/>
        <v>Percent Change in Electricity Imports</v>
      </c>
      <c r="D219" s="9" t="s">
        <v>2866</v>
      </c>
      <c r="E219" s="53"/>
      <c r="F219" s="9" t="s">
        <v>2543</v>
      </c>
      <c r="G219" s="9"/>
      <c r="H219" s="56">
        <v>538</v>
      </c>
      <c r="I219" s="53" t="s">
        <v>46</v>
      </c>
      <c r="J219" s="360" t="str">
        <f>IF(ISBLANK(INDEX('Policy Characteristics'!D:D,MATCH($C219,'Policy Characteristics'!$C:$C,0))),"",INDEX('Policy Characteristics'!D:D,MATCH($C219,'Policy Characteristics'!$C:$C,0)))</f>
        <v>Electricity Imports and Exports</v>
      </c>
      <c r="K219" s="358" t="str">
        <f>IF(ISBLANK(INDEX('Policy Characteristics'!E:E,MATCH($C219,'Policy Characteristics'!$C:$C,0))),"",INDEX('Policy Characteristics'!E:E,MATCH($C219,'Policy Characteristics'!$C:$C,0)))</f>
        <v>elec change imports</v>
      </c>
      <c r="L219" s="380">
        <f>IF(ISBLANK(INDEX('Policy Characteristics'!F:F,MATCH($C219,'Policy Characteristics'!$C:$C,0))),"",INDEX('Policy Characteristics'!F:F,MATCH($C219,'Policy Characteristics'!$C:$C,0)))</f>
        <v>-0.5</v>
      </c>
      <c r="M219" s="380">
        <f>IF(ISBLANK(INDEX('Policy Characteristics'!G:G,MATCH($C219,'Policy Characteristics'!$C:$C,0))),"",INDEX('Policy Characteristics'!G:G,MATCH($C219,'Policy Characteristics'!$C:$C,0)))</f>
        <v>1</v>
      </c>
      <c r="N219" s="380">
        <f>IF(ISBLANK(INDEX('Policy Characteristics'!H:H,MATCH($C219,'Policy Characteristics'!$C:$C,0))),"",INDEX('Policy Characteristics'!H:H,MATCH($C219,'Policy Characteristics'!$C:$C,0)))</f>
        <v>0.02</v>
      </c>
      <c r="O219" s="358" t="str">
        <f>IF(ISBLANK(INDEX('Policy Characteristics'!I:I,MATCH($C219,'Policy Characteristics'!$C:$C,0))),"",INDEX('Policy Characteristics'!I:I,MATCH($C219,'Policy Characteristics'!$C:$C,0)))</f>
        <v>% change in imports</v>
      </c>
      <c r="P219" s="358"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9" s="358" t="str">
        <f>IF(ISBLANK(INDEX('Policy Characteristics'!K:K,MATCH($C219,'Policy Characteristics'!$C:$C,0))),"",INDEX('Policy Characteristics'!K:K,MATCH($C219,'Policy Characteristics'!$C:$C,0)))</f>
        <v>electricity-sector-main.html#elec-imports</v>
      </c>
      <c r="R219" s="358" t="str">
        <f>IF(ISBLANK(INDEX('Policy Characteristics'!L:L,MATCH($C219,'Policy Characteristics'!$C:$C,0))),"",INDEX('Policy Characteristics'!L:L,MATCH($C219,'Policy Characteristics'!$C:$C,0)))</f>
        <v>electricity-imports-exports.html</v>
      </c>
    </row>
    <row r="220" spans="1:18" s="2" customFormat="1" x14ac:dyDescent="0.35">
      <c r="A220" s="358" t="str">
        <f>IF(ISBLANK(INDEX('Policy Characteristics'!A:A,MATCH($C220,'Policy Characteristics'!$C:$C,0))),"",INDEX('Policy Characteristics'!A:A,MATCH($C220,'Policy Characteristics'!$C:$C,0)))</f>
        <v>Electricity Supply</v>
      </c>
      <c r="B220" s="358" t="str">
        <f>IF(ISBLANK(INDEX('Policy Characteristics'!B:B,MATCH($C220,'Policy Characteristics'!$C:$C,0))),"",INDEX('Policy Characteristics'!B:B,MATCH($C220,'Policy Characteristics'!$C:$C,0)))</f>
        <v>Change Electricity Imports</v>
      </c>
      <c r="C220" s="362" t="str">
        <f t="shared" si="19"/>
        <v>Percent Change in Electricity Imports</v>
      </c>
      <c r="D220" s="9" t="s">
        <v>2867</v>
      </c>
      <c r="E220" s="53"/>
      <c r="F220" s="9" t="s">
        <v>2692</v>
      </c>
      <c r="G220" s="9"/>
      <c r="H220" s="56">
        <v>539</v>
      </c>
      <c r="I220" s="53" t="s">
        <v>46</v>
      </c>
      <c r="J220" s="360" t="str">
        <f>IF(ISBLANK(INDEX('Policy Characteristics'!D:D,MATCH($C220,'Policy Characteristics'!$C:$C,0))),"",INDEX('Policy Characteristics'!D:D,MATCH($C220,'Policy Characteristics'!$C:$C,0)))</f>
        <v>Electricity Imports and Exports</v>
      </c>
      <c r="K220" s="358" t="str">
        <f>IF(ISBLANK(INDEX('Policy Characteristics'!E:E,MATCH($C220,'Policy Characteristics'!$C:$C,0))),"",INDEX('Policy Characteristics'!E:E,MATCH($C220,'Policy Characteristics'!$C:$C,0)))</f>
        <v>elec change imports</v>
      </c>
      <c r="L220" s="380">
        <f>IF(ISBLANK(INDEX('Policy Characteristics'!F:F,MATCH($C220,'Policy Characteristics'!$C:$C,0))),"",INDEX('Policy Characteristics'!F:F,MATCH($C220,'Policy Characteristics'!$C:$C,0)))</f>
        <v>-0.5</v>
      </c>
      <c r="M220" s="380">
        <f>IF(ISBLANK(INDEX('Policy Characteristics'!G:G,MATCH($C220,'Policy Characteristics'!$C:$C,0))),"",INDEX('Policy Characteristics'!G:G,MATCH($C220,'Policy Characteristics'!$C:$C,0)))</f>
        <v>1</v>
      </c>
      <c r="N220" s="380">
        <f>IF(ISBLANK(INDEX('Policy Characteristics'!H:H,MATCH($C220,'Policy Characteristics'!$C:$C,0))),"",INDEX('Policy Characteristics'!H:H,MATCH($C220,'Policy Characteristics'!$C:$C,0)))</f>
        <v>0.02</v>
      </c>
      <c r="O220" s="358" t="str">
        <f>IF(ISBLANK(INDEX('Policy Characteristics'!I:I,MATCH($C220,'Policy Characteristics'!$C:$C,0))),"",INDEX('Policy Characteristics'!I:I,MATCH($C220,'Policy Characteristics'!$C:$C,0)))</f>
        <v>% change in imports</v>
      </c>
      <c r="P220" s="358"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0" s="358" t="str">
        <f>IF(ISBLANK(INDEX('Policy Characteristics'!K:K,MATCH($C220,'Policy Characteristics'!$C:$C,0))),"",INDEX('Policy Characteristics'!K:K,MATCH($C220,'Policy Characteristics'!$C:$C,0)))</f>
        <v>electricity-sector-main.html#elec-imports</v>
      </c>
      <c r="R220" s="358" t="str">
        <f>IF(ISBLANK(INDEX('Policy Characteristics'!L:L,MATCH($C220,'Policy Characteristics'!$C:$C,0))),"",INDEX('Policy Characteristics'!L:L,MATCH($C220,'Policy Characteristics'!$C:$C,0)))</f>
        <v>electricity-imports-exports.html</v>
      </c>
    </row>
    <row r="221" spans="1:18" s="2" customFormat="1" x14ac:dyDescent="0.35">
      <c r="A221" s="358" t="str">
        <f>IF(ISBLANK(INDEX('Policy Characteristics'!A:A,MATCH($C221,'Policy Characteristics'!$C:$C,0))),"",INDEX('Policy Characteristics'!A:A,MATCH($C221,'Policy Characteristics'!$C:$C,0)))</f>
        <v>Electricity Supply</v>
      </c>
      <c r="B221" s="358" t="str">
        <f>IF(ISBLANK(INDEX('Policy Characteristics'!B:B,MATCH($C221,'Policy Characteristics'!$C:$C,0))),"",INDEX('Policy Characteristics'!B:B,MATCH($C221,'Policy Characteristics'!$C:$C,0)))</f>
        <v>Change Electricity Imports</v>
      </c>
      <c r="C221" s="362" t="str">
        <f t="shared" si="19"/>
        <v>Percent Change in Electricity Imports</v>
      </c>
      <c r="D221" s="9" t="s">
        <v>2868</v>
      </c>
      <c r="E221" s="53"/>
      <c r="F221" s="9" t="s">
        <v>2545</v>
      </c>
      <c r="G221" s="9"/>
      <c r="H221" s="56">
        <v>540</v>
      </c>
      <c r="I221" s="53" t="s">
        <v>46</v>
      </c>
      <c r="J221" s="360" t="str">
        <f>IF(ISBLANK(INDEX('Policy Characteristics'!D:D,MATCH($C221,'Policy Characteristics'!$C:$C,0))),"",INDEX('Policy Characteristics'!D:D,MATCH($C221,'Policy Characteristics'!$C:$C,0)))</f>
        <v>Electricity Imports and Exports</v>
      </c>
      <c r="K221" s="358" t="str">
        <f>IF(ISBLANK(INDEX('Policy Characteristics'!E:E,MATCH($C221,'Policy Characteristics'!$C:$C,0))),"",INDEX('Policy Characteristics'!E:E,MATCH($C221,'Policy Characteristics'!$C:$C,0)))</f>
        <v>elec change imports</v>
      </c>
      <c r="L221" s="380">
        <f>IF(ISBLANK(INDEX('Policy Characteristics'!F:F,MATCH($C221,'Policy Characteristics'!$C:$C,0))),"",INDEX('Policy Characteristics'!F:F,MATCH($C221,'Policy Characteristics'!$C:$C,0)))</f>
        <v>-0.5</v>
      </c>
      <c r="M221" s="380">
        <f>IF(ISBLANK(INDEX('Policy Characteristics'!G:G,MATCH($C221,'Policy Characteristics'!$C:$C,0))),"",INDEX('Policy Characteristics'!G:G,MATCH($C221,'Policy Characteristics'!$C:$C,0)))</f>
        <v>1</v>
      </c>
      <c r="N221" s="380">
        <f>IF(ISBLANK(INDEX('Policy Characteristics'!H:H,MATCH($C221,'Policy Characteristics'!$C:$C,0))),"",INDEX('Policy Characteristics'!H:H,MATCH($C221,'Policy Characteristics'!$C:$C,0)))</f>
        <v>0.02</v>
      </c>
      <c r="O221" s="358" t="str">
        <f>IF(ISBLANK(INDEX('Policy Characteristics'!I:I,MATCH($C221,'Policy Characteristics'!$C:$C,0))),"",INDEX('Policy Characteristics'!I:I,MATCH($C221,'Policy Characteristics'!$C:$C,0)))</f>
        <v>% change in imports</v>
      </c>
      <c r="P221" s="358"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1" s="358" t="str">
        <f>IF(ISBLANK(INDEX('Policy Characteristics'!K:K,MATCH($C221,'Policy Characteristics'!$C:$C,0))),"",INDEX('Policy Characteristics'!K:K,MATCH($C221,'Policy Characteristics'!$C:$C,0)))</f>
        <v>electricity-sector-main.html#elec-imports</v>
      </c>
      <c r="R221" s="358" t="str">
        <f>IF(ISBLANK(INDEX('Policy Characteristics'!L:L,MATCH($C221,'Policy Characteristics'!$C:$C,0))),"",INDEX('Policy Characteristics'!L:L,MATCH($C221,'Policy Characteristics'!$C:$C,0)))</f>
        <v>electricity-imports-exports.html</v>
      </c>
    </row>
    <row r="222" spans="1:18" x14ac:dyDescent="0.35">
      <c r="A222" s="358" t="str">
        <f>IF(ISBLANK(INDEX('Policy Characteristics'!A:A,MATCH($C222,'Policy Characteristics'!$C:$C,0))),"",INDEX('Policy Characteristics'!A:A,MATCH($C222,'Policy Characteristics'!$C:$C,0)))</f>
        <v>Electricity Supply</v>
      </c>
      <c r="B222" s="358" t="str">
        <f>IF(ISBLANK(INDEX('Policy Characteristics'!B:B,MATCH($C222,'Policy Characteristics'!$C:$C,0))),"",INDEX('Policy Characteristics'!B:B,MATCH($C222,'Policy Characteristics'!$C:$C,0)))</f>
        <v>Non BAU Guaranteed Dispatch</v>
      </c>
      <c r="C222" s="363" t="s">
        <v>323</v>
      </c>
      <c r="D222" s="53"/>
      <c r="E222" s="53"/>
      <c r="F222" s="53"/>
      <c r="G222" s="53"/>
      <c r="H222" s="54">
        <v>619</v>
      </c>
      <c r="I222" s="53" t="s">
        <v>46</v>
      </c>
      <c r="J222" s="360" t="str">
        <f>IF(ISBLANK(INDEX('Policy Characteristics'!D:D,MATCH($C222,'Policy Characteristics'!$C:$C,0))),"",INDEX('Policy Characteristics'!D:D,MATCH($C222,'Policy Characteristics'!$C:$C,0)))</f>
        <v>Non BAU Guaranteed Dispatch</v>
      </c>
      <c r="K222" s="358" t="str">
        <f>IF(ISBLANK(INDEX('Policy Characteristics'!E:E,MATCH($C222,'Policy Characteristics'!$C:$C,0))),"",INDEX('Policy Characteristics'!E:E,MATCH($C222,'Policy Characteristics'!$C:$C,0)))</f>
        <v>elec non BAU guaranteed dispatch</v>
      </c>
      <c r="L222" s="358">
        <f>IF(ISBLANK(INDEX('Policy Characteristics'!F:F,MATCH($C222,'Policy Characteristics'!$C:$C,0))),"",INDEX('Policy Characteristics'!F:F,MATCH($C222,'Policy Characteristics'!$C:$C,0)))</f>
        <v>0</v>
      </c>
      <c r="M222" s="358">
        <f>IF(ISBLANK(INDEX('Policy Characteristics'!G:G,MATCH($C222,'Policy Characteristics'!$C:$C,0))),"",INDEX('Policy Characteristics'!G:G,MATCH($C222,'Policy Characteristics'!$C:$C,0)))</f>
        <v>1</v>
      </c>
      <c r="N222" s="358">
        <f>IF(ISBLANK(INDEX('Policy Characteristics'!H:H,MATCH($C222,'Policy Characteristics'!$C:$C,0))),"",INDEX('Policy Characteristics'!H:H,MATCH($C222,'Policy Characteristics'!$C:$C,0)))</f>
        <v>1</v>
      </c>
      <c r="O222" s="358" t="str">
        <f>IF(ISBLANK(INDEX('Policy Characteristics'!I:I,MATCH($C222,'Policy Characteristics'!$C:$C,0))),"",INDEX('Policy Characteristics'!I:I,MATCH($C222,'Policy Characteristics'!$C:$C,0)))</f>
        <v>on/off</v>
      </c>
      <c r="P222" s="358" t="str">
        <f>IF(ISBLANK(INDEX('Policy Characteristics'!J:J,MATCH($C222,'Policy Characteristics'!$C:$C,0))),"",INDEX('Policy Characteristics'!J:J,MATCH($C222,'Policy Characteristics'!$C:$C,0)))</f>
        <v/>
      </c>
      <c r="Q222" s="358" t="str">
        <f>IF(ISBLANK(INDEX('Policy Characteristics'!K:K,MATCH($C222,'Policy Characteristics'!$C:$C,0))),"",INDEX('Policy Characteristics'!K:K,MATCH($C222,'Policy Characteristics'!$C:$C,0)))</f>
        <v/>
      </c>
      <c r="R222" s="358" t="str">
        <f>IF(ISBLANK(INDEX('Policy Characteristics'!L:L,MATCH($C222,'Policy Characteristics'!$C:$C,0))),"",INDEX('Policy Characteristics'!L:L,MATCH($C222,'Policy Characteristics'!$C:$C,0)))</f>
        <v/>
      </c>
    </row>
    <row r="223" spans="1:18" x14ac:dyDescent="0.35">
      <c r="A223" s="358" t="str">
        <f>IF(ISBLANK(INDEX('Policy Characteristics'!A:A,MATCH($C223,'Policy Characteristics'!$C:$C,0))),"",INDEX('Policy Characteristics'!A:A,MATCH($C223,'Policy Characteristics'!$C:$C,0)))</f>
        <v>Electricity Supply</v>
      </c>
      <c r="B223" s="358" t="str">
        <f>IF(ISBLANK(INDEX('Policy Characteristics'!B:B,MATCH($C223,'Policy Characteristics'!$C:$C,0))),"",INDEX('Policy Characteristics'!B:B,MATCH($C223,'Policy Characteristics'!$C:$C,0)))</f>
        <v>Demand Response</v>
      </c>
      <c r="C223" s="363" t="s">
        <v>29</v>
      </c>
      <c r="D223" s="53"/>
      <c r="E223" s="53"/>
      <c r="F223" s="53"/>
      <c r="G223" s="53"/>
      <c r="H223" s="54">
        <v>30</v>
      </c>
      <c r="I223" s="53" t="s">
        <v>45</v>
      </c>
      <c r="J223" s="360" t="str">
        <f>IF(ISBLANK(INDEX('Policy Characteristics'!D:D,MATCH($C223,'Policy Characteristics'!$C:$C,0))),"",INDEX('Policy Characteristics'!D:D,MATCH($C223,'Policy Characteristics'!$C:$C,0)))</f>
        <v>Demand Response</v>
      </c>
      <c r="K223" s="358" t="str">
        <f>IF(ISBLANK(INDEX('Policy Characteristics'!E:E,MATCH($C223,'Policy Characteristics'!$C:$C,0))),"",INDEX('Policy Characteristics'!E:E,MATCH($C223,'Policy Characteristics'!$C:$C,0)))</f>
        <v>elec demand response</v>
      </c>
      <c r="L223" s="380">
        <f>IF(ISBLANK(INDEX('Policy Characteristics'!F:F,MATCH($C223,'Policy Characteristics'!$C:$C,0))),"",INDEX('Policy Characteristics'!F:F,MATCH($C223,'Policy Characteristics'!$C:$C,0)))</f>
        <v>0</v>
      </c>
      <c r="M223" s="380">
        <f>IF(ISBLANK(INDEX('Policy Characteristics'!G:G,MATCH($C223,'Policy Characteristics'!$C:$C,0))),"",INDEX('Policy Characteristics'!G:G,MATCH($C223,'Policy Characteristics'!$C:$C,0)))</f>
        <v>1</v>
      </c>
      <c r="N223" s="380">
        <f>IF(ISBLANK(INDEX('Policy Characteristics'!H:H,MATCH($C223,'Policy Characteristics'!$C:$C,0))),"",INDEX('Policy Characteristics'!H:H,MATCH($C223,'Policy Characteristics'!$C:$C,0)))</f>
        <v>0.01</v>
      </c>
      <c r="O223" s="358" t="str">
        <f>IF(ISBLANK(INDEX('Policy Characteristics'!I:I,MATCH($C223,'Policy Characteristics'!$C:$C,0))),"",INDEX('Policy Characteristics'!I:I,MATCH($C223,'Policy Characteristics'!$C:$C,0)))</f>
        <v>% of potential achieved</v>
      </c>
      <c r="P223" s="358"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v>
      </c>
      <c r="Q223" s="358" t="str">
        <f>IF(ISBLANK(INDEX('Policy Characteristics'!K:K,MATCH($C223,'Policy Characteristics'!$C:$C,0))),"",INDEX('Policy Characteristics'!K:K,MATCH($C223,'Policy Characteristics'!$C:$C,0)))</f>
        <v>electricity-sector-main.html#dr</v>
      </c>
      <c r="R223" s="358" t="str">
        <f>IF(ISBLANK(INDEX('Policy Characteristics'!L:L,MATCH($C223,'Policy Characteristics'!$C:$C,0))),"",INDEX('Policy Characteristics'!L:L,MATCH($C223,'Policy Characteristics'!$C:$C,0)))</f>
        <v>demand-response.html</v>
      </c>
    </row>
    <row r="224" spans="1:18" x14ac:dyDescent="0.35">
      <c r="A224" s="358" t="str">
        <f>IF(ISBLANK(INDEX('Policy Characteristics'!A:A,MATCH($C224,'Policy Characteristics'!$C:$C,0))),"",INDEX('Policy Characteristics'!A:A,MATCH($C224,'Policy Characteristics'!$C:$C,0)))</f>
        <v>Electricity Supply</v>
      </c>
      <c r="B224" s="358" t="str">
        <f>IF(ISBLANK(INDEX('Policy Characteristics'!B:B,MATCH($C224,'Policy Characteristics'!$C:$C,0))),"",INDEX('Policy Characteristics'!B:B,MATCH($C224,'Policy Characteristics'!$C:$C,0)))</f>
        <v>Early Retirement of Power Plants</v>
      </c>
      <c r="C224" s="363" t="s">
        <v>132</v>
      </c>
      <c r="D224" s="53" t="s">
        <v>477</v>
      </c>
      <c r="E224" s="53"/>
      <c r="F224" s="53" t="s">
        <v>476</v>
      </c>
      <c r="G224" s="53"/>
      <c r="H224" s="54">
        <v>31</v>
      </c>
      <c r="I224" s="53" t="s">
        <v>45</v>
      </c>
      <c r="J224" s="360" t="str">
        <f>IF(ISBLANK(INDEX('Policy Characteristics'!D:D,MATCH($C224,'Policy Characteristics'!$C:$C,0))),"",INDEX('Policy Characteristics'!D:D,MATCH($C224,'Policy Characteristics'!$C:$C,0)))</f>
        <v>Early Retirement of Power Plants</v>
      </c>
      <c r="K224" s="358" t="str">
        <f>IF(ISBLANK(INDEX('Policy Characteristics'!E:E,MATCH($C224,'Policy Characteristics'!$C:$C,0))),"",INDEX('Policy Characteristics'!E:E,MATCH($C224,'Policy Characteristics'!$C:$C,0)))</f>
        <v>elec early retirement</v>
      </c>
      <c r="L224" s="358">
        <f>IF(ISBLANK(INDEX('Policy Characteristics'!F:F,MATCH($C224,'Policy Characteristics'!$C:$C,0))),"",INDEX('Policy Characteristics'!F:F,MATCH($C224,'Policy Characteristics'!$C:$C,0)))</f>
        <v>0</v>
      </c>
      <c r="M224" s="358">
        <f>IF(ISBLANK(INDEX('Policy Characteristics'!G:G,MATCH($C224,'Policy Characteristics'!$C:$C,0))),"",INDEX('Policy Characteristics'!G:G,MATCH($C224,'Policy Characteristics'!$C:$C,0)))</f>
        <v>25000</v>
      </c>
      <c r="N224" s="358">
        <f>IF(ISBLANK(INDEX('Policy Characteristics'!H:H,MATCH($C224,'Policy Characteristics'!$C:$C,0))),"",INDEX('Policy Characteristics'!H:H,MATCH($C224,'Policy Characteristics'!$C:$C,0)))</f>
        <v>500</v>
      </c>
      <c r="O224" s="358" t="str">
        <f>IF(ISBLANK(INDEX('Policy Characteristics'!I:I,MATCH($C224,'Policy Characteristics'!$C:$C,0))),"",INDEX('Policy Characteristics'!I:I,MATCH($C224,'Policy Characteristics'!$C:$C,0)))</f>
        <v>MW/year</v>
      </c>
      <c r="P224" s="358"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4" s="358" t="str">
        <f>IF(ISBLANK(INDEX('Policy Characteristics'!K:K,MATCH($C224,'Policy Characteristics'!$C:$C,0))),"",INDEX('Policy Characteristics'!K:K,MATCH($C224,'Policy Characteristics'!$C:$C,0)))</f>
        <v>electricity-sector-main.html#early-ret</v>
      </c>
      <c r="R224" s="358" t="str">
        <f>IF(ISBLANK(INDEX('Policy Characteristics'!L:L,MATCH($C224,'Policy Characteristics'!$C:$C,0))),"",INDEX('Policy Characteristics'!L:L,MATCH($C224,'Policy Characteristics'!$C:$C,0)))</f>
        <v>early-retirement-of-power-plants.html</v>
      </c>
    </row>
    <row r="225" spans="1:18" x14ac:dyDescent="0.35">
      <c r="A225" s="358" t="str">
        <f>IF(ISBLANK(INDEX('Policy Characteristics'!A:A,MATCH($C225,'Policy Characteristics'!$C:$C,0))),"",INDEX('Policy Characteristics'!A:A,MATCH($C225,'Policy Characteristics'!$C:$C,0)))</f>
        <v>Electricity Supply</v>
      </c>
      <c r="B225" s="358" t="str">
        <f>IF(ISBLANK(INDEX('Policy Characteristics'!B:B,MATCH($C225,'Policy Characteristics'!$C:$C,0))),"",INDEX('Policy Characteristics'!B:B,MATCH($C225,'Policy Characteristics'!$C:$C,0)))</f>
        <v>Early Retirement of Power Plants</v>
      </c>
      <c r="C225" s="362" t="str">
        <f t="shared" ref="C225:C239" si="20">C$224</f>
        <v>Annual Additional Capacity Retired due to Early Retirement Policy</v>
      </c>
      <c r="D225" s="9" t="s">
        <v>331</v>
      </c>
      <c r="E225" s="53"/>
      <c r="F225" s="9" t="s">
        <v>332</v>
      </c>
      <c r="G225" s="53"/>
      <c r="H225" s="54">
        <v>620</v>
      </c>
      <c r="I225" s="53" t="s">
        <v>45</v>
      </c>
      <c r="J225" s="360" t="str">
        <f>IF(ISBLANK(INDEX('Policy Characteristics'!D:D,MATCH($C225,'Policy Characteristics'!$C:$C,0))),"",INDEX('Policy Characteristics'!D:D,MATCH($C225,'Policy Characteristics'!$C:$C,0)))</f>
        <v>Early Retirement of Power Plants</v>
      </c>
      <c r="K225" s="358" t="str">
        <f>IF(ISBLANK(INDEX('Policy Characteristics'!E:E,MATCH($C225,'Policy Characteristics'!$C:$C,0))),"",INDEX('Policy Characteristics'!E:E,MATCH($C225,'Policy Characteristics'!$C:$C,0)))</f>
        <v>elec early retirement</v>
      </c>
      <c r="L225" s="358">
        <f>IF(ISBLANK(INDEX('Policy Characteristics'!F:F,MATCH($C225,'Policy Characteristics'!$C:$C,0))),"",INDEX('Policy Characteristics'!F:F,MATCH($C225,'Policy Characteristics'!$C:$C,0)))</f>
        <v>0</v>
      </c>
      <c r="M225" s="358">
        <f>IF(ISBLANK(INDEX('Policy Characteristics'!G:G,MATCH($C225,'Policy Characteristics'!$C:$C,0))),"",INDEX('Policy Characteristics'!G:G,MATCH($C225,'Policy Characteristics'!$C:$C,0)))</f>
        <v>25000</v>
      </c>
      <c r="N225" s="358">
        <f>IF(ISBLANK(INDEX('Policy Characteristics'!H:H,MATCH($C225,'Policy Characteristics'!$C:$C,0))),"",INDEX('Policy Characteristics'!H:H,MATCH($C225,'Policy Characteristics'!$C:$C,0)))</f>
        <v>500</v>
      </c>
      <c r="O225" s="358" t="str">
        <f>IF(ISBLANK(INDEX('Policy Characteristics'!I:I,MATCH($C225,'Policy Characteristics'!$C:$C,0))),"",INDEX('Policy Characteristics'!I:I,MATCH($C225,'Policy Characteristics'!$C:$C,0)))</f>
        <v>MW/year</v>
      </c>
      <c r="P225" s="358"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5" s="358" t="str">
        <f>IF(ISBLANK(INDEX('Policy Characteristics'!K:K,MATCH($C225,'Policy Characteristics'!$C:$C,0))),"",INDEX('Policy Characteristics'!K:K,MATCH($C225,'Policy Characteristics'!$C:$C,0)))</f>
        <v>electricity-sector-main.html#early-ret</v>
      </c>
      <c r="R225" s="358" t="str">
        <f>IF(ISBLANK(INDEX('Policy Characteristics'!L:L,MATCH($C225,'Policy Characteristics'!$C:$C,0))),"",INDEX('Policy Characteristics'!L:L,MATCH($C225,'Policy Characteristics'!$C:$C,0)))</f>
        <v>early-retirement-of-power-plants.html</v>
      </c>
    </row>
    <row r="226" spans="1:18" x14ac:dyDescent="0.35">
      <c r="A226" s="358" t="str">
        <f>IF(ISBLANK(INDEX('Policy Characteristics'!A:A,MATCH($C226,'Policy Characteristics'!$C:$C,0))),"",INDEX('Policy Characteristics'!A:A,MATCH($C226,'Policy Characteristics'!$C:$C,0)))</f>
        <v>Electricity Supply</v>
      </c>
      <c r="B226" s="358" t="str">
        <f>IF(ISBLANK(INDEX('Policy Characteristics'!B:B,MATCH($C226,'Policy Characteristics'!$C:$C,0))),"",INDEX('Policy Characteristics'!B:B,MATCH($C226,'Policy Characteristics'!$C:$C,0)))</f>
        <v>Early Retirement of Power Plants</v>
      </c>
      <c r="C226" s="362" t="str">
        <f t="shared" si="20"/>
        <v>Annual Additional Capacity Retired due to Early Retirement Policy</v>
      </c>
      <c r="D226" s="9" t="s">
        <v>78</v>
      </c>
      <c r="E226" s="53"/>
      <c r="F226" s="9" t="s">
        <v>92</v>
      </c>
      <c r="G226" s="53"/>
      <c r="H226" s="54">
        <v>32</v>
      </c>
      <c r="I226" s="53" t="s">
        <v>45</v>
      </c>
      <c r="J226" s="360" t="str">
        <f>IF(ISBLANK(INDEX('Policy Characteristics'!D:D,MATCH($C226,'Policy Characteristics'!$C:$C,0))),"",INDEX('Policy Characteristics'!D:D,MATCH($C226,'Policy Characteristics'!$C:$C,0)))</f>
        <v>Early Retirement of Power Plants</v>
      </c>
      <c r="K226" s="358" t="str">
        <f>IF(ISBLANK(INDEX('Policy Characteristics'!E:E,MATCH($C226,'Policy Characteristics'!$C:$C,0))),"",INDEX('Policy Characteristics'!E:E,MATCH($C226,'Policy Characteristics'!$C:$C,0)))</f>
        <v>elec early retirement</v>
      </c>
      <c r="L226" s="358">
        <f>IF(ISBLANK(INDEX('Policy Characteristics'!F:F,MATCH($C226,'Policy Characteristics'!$C:$C,0))),"",INDEX('Policy Characteristics'!F:F,MATCH($C226,'Policy Characteristics'!$C:$C,0)))</f>
        <v>0</v>
      </c>
      <c r="M226" s="358">
        <f>IF(ISBLANK(INDEX('Policy Characteristics'!G:G,MATCH($C226,'Policy Characteristics'!$C:$C,0))),"",INDEX('Policy Characteristics'!G:G,MATCH($C226,'Policy Characteristics'!$C:$C,0)))</f>
        <v>25000</v>
      </c>
      <c r="N226" s="358">
        <f>IF(ISBLANK(INDEX('Policy Characteristics'!H:H,MATCH($C226,'Policy Characteristics'!$C:$C,0))),"",INDEX('Policy Characteristics'!H:H,MATCH($C226,'Policy Characteristics'!$C:$C,0)))</f>
        <v>500</v>
      </c>
      <c r="O226" s="358" t="str">
        <f>IF(ISBLANK(INDEX('Policy Characteristics'!I:I,MATCH($C226,'Policy Characteristics'!$C:$C,0))),"",INDEX('Policy Characteristics'!I:I,MATCH($C226,'Policy Characteristics'!$C:$C,0)))</f>
        <v>MW/year</v>
      </c>
      <c r="P226" s="358"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6" s="358" t="str">
        <f>IF(ISBLANK(INDEX('Policy Characteristics'!K:K,MATCH($C226,'Policy Characteristics'!$C:$C,0))),"",INDEX('Policy Characteristics'!K:K,MATCH($C226,'Policy Characteristics'!$C:$C,0)))</f>
        <v>electricity-sector-main.html#early-ret</v>
      </c>
      <c r="R226" s="358" t="str">
        <f>IF(ISBLANK(INDEX('Policy Characteristics'!L:L,MATCH($C226,'Policy Characteristics'!$C:$C,0))),"",INDEX('Policy Characteristics'!L:L,MATCH($C226,'Policy Characteristics'!$C:$C,0)))</f>
        <v>early-retirement-of-power-plants.html</v>
      </c>
    </row>
    <row r="227" spans="1:18" x14ac:dyDescent="0.35">
      <c r="A227" s="358" t="str">
        <f>IF(ISBLANK(INDEX('Policy Characteristics'!A:A,MATCH($C227,'Policy Characteristics'!$C:$C,0))),"",INDEX('Policy Characteristics'!A:A,MATCH($C227,'Policy Characteristics'!$C:$C,0)))</f>
        <v>Electricity Supply</v>
      </c>
      <c r="B227" s="358" t="str">
        <f>IF(ISBLANK(INDEX('Policy Characteristics'!B:B,MATCH($C227,'Policy Characteristics'!$C:$C,0))),"",INDEX('Policy Characteristics'!B:B,MATCH($C227,'Policy Characteristics'!$C:$C,0)))</f>
        <v>Early Retirement of Power Plants</v>
      </c>
      <c r="C227" s="362" t="str">
        <f t="shared" si="20"/>
        <v>Annual Additional Capacity Retired due to Early Retirement Policy</v>
      </c>
      <c r="D227" s="9" t="s">
        <v>79</v>
      </c>
      <c r="E227" s="53"/>
      <c r="F227" s="9" t="s">
        <v>93</v>
      </c>
      <c r="G227" s="53"/>
      <c r="H227" s="54">
        <v>621</v>
      </c>
      <c r="I227" s="53" t="s">
        <v>46</v>
      </c>
      <c r="J227" s="360" t="str">
        <f>IF(ISBLANK(INDEX('Policy Characteristics'!D:D,MATCH($C227,'Policy Characteristics'!$C:$C,0))),"",INDEX('Policy Characteristics'!D:D,MATCH($C227,'Policy Characteristics'!$C:$C,0)))</f>
        <v>Early Retirement of Power Plants</v>
      </c>
      <c r="K227" s="358" t="str">
        <f>IF(ISBLANK(INDEX('Policy Characteristics'!E:E,MATCH($C227,'Policy Characteristics'!$C:$C,0))),"",INDEX('Policy Characteristics'!E:E,MATCH($C227,'Policy Characteristics'!$C:$C,0)))</f>
        <v>elec early retirement</v>
      </c>
      <c r="L227" s="358">
        <f>IF(ISBLANK(INDEX('Policy Characteristics'!F:F,MATCH($C227,'Policy Characteristics'!$C:$C,0))),"",INDEX('Policy Characteristics'!F:F,MATCH($C227,'Policy Characteristics'!$C:$C,0)))</f>
        <v>0</v>
      </c>
      <c r="M227" s="358">
        <f>IF(ISBLANK(INDEX('Policy Characteristics'!G:G,MATCH($C227,'Policy Characteristics'!$C:$C,0))),"",INDEX('Policy Characteristics'!G:G,MATCH($C227,'Policy Characteristics'!$C:$C,0)))</f>
        <v>25000</v>
      </c>
      <c r="N227" s="358">
        <f>IF(ISBLANK(INDEX('Policy Characteristics'!H:H,MATCH($C227,'Policy Characteristics'!$C:$C,0))),"",INDEX('Policy Characteristics'!H:H,MATCH($C227,'Policy Characteristics'!$C:$C,0)))</f>
        <v>500</v>
      </c>
      <c r="O227" s="358" t="str">
        <f>IF(ISBLANK(INDEX('Policy Characteristics'!I:I,MATCH($C227,'Policy Characteristics'!$C:$C,0))),"",INDEX('Policy Characteristics'!I:I,MATCH($C227,'Policy Characteristics'!$C:$C,0)))</f>
        <v>MW/year</v>
      </c>
      <c r="P227" s="358"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7" s="358" t="str">
        <f>IF(ISBLANK(INDEX('Policy Characteristics'!K:K,MATCH($C227,'Policy Characteristics'!$C:$C,0))),"",INDEX('Policy Characteristics'!K:K,MATCH($C227,'Policy Characteristics'!$C:$C,0)))</f>
        <v>electricity-sector-main.html#early-ret</v>
      </c>
      <c r="R227" s="358" t="str">
        <f>IF(ISBLANK(INDEX('Policy Characteristics'!L:L,MATCH($C227,'Policy Characteristics'!$C:$C,0))),"",INDEX('Policy Characteristics'!L:L,MATCH($C227,'Policy Characteristics'!$C:$C,0)))</f>
        <v>early-retirement-of-power-plants.html</v>
      </c>
    </row>
    <row r="228" spans="1:18" x14ac:dyDescent="0.35">
      <c r="A228" s="358" t="str">
        <f>IF(ISBLANK(INDEX('Policy Characteristics'!A:A,MATCH($C228,'Policy Characteristics'!$C:$C,0))),"",INDEX('Policy Characteristics'!A:A,MATCH($C228,'Policy Characteristics'!$C:$C,0)))</f>
        <v>Electricity Supply</v>
      </c>
      <c r="B228" s="358" t="str">
        <f>IF(ISBLANK(INDEX('Policy Characteristics'!B:B,MATCH($C228,'Policy Characteristics'!$C:$C,0))),"",INDEX('Policy Characteristics'!B:B,MATCH($C228,'Policy Characteristics'!$C:$C,0)))</f>
        <v>Early Retirement of Power Plants</v>
      </c>
      <c r="C228" s="362" t="str">
        <f t="shared" si="20"/>
        <v>Annual Additional Capacity Retired due to Early Retirement Policy</v>
      </c>
      <c r="D228" s="9" t="s">
        <v>478</v>
      </c>
      <c r="E228" s="53"/>
      <c r="F228" s="9" t="s">
        <v>481</v>
      </c>
      <c r="G228" s="53"/>
      <c r="H228" s="54">
        <v>622</v>
      </c>
      <c r="I228" s="53" t="s">
        <v>46</v>
      </c>
      <c r="J228" s="360" t="str">
        <f>IF(ISBLANK(INDEX('Policy Characteristics'!D:D,MATCH($C228,'Policy Characteristics'!$C:$C,0))),"",INDEX('Policy Characteristics'!D:D,MATCH($C228,'Policy Characteristics'!$C:$C,0)))</f>
        <v>Early Retirement of Power Plants</v>
      </c>
      <c r="K228" s="358" t="str">
        <f>IF(ISBLANK(INDEX('Policy Characteristics'!E:E,MATCH($C228,'Policy Characteristics'!$C:$C,0))),"",INDEX('Policy Characteristics'!E:E,MATCH($C228,'Policy Characteristics'!$C:$C,0)))</f>
        <v>elec early retirement</v>
      </c>
      <c r="L228" s="358">
        <f>IF(ISBLANK(INDEX('Policy Characteristics'!F:F,MATCH($C228,'Policy Characteristics'!$C:$C,0))),"",INDEX('Policy Characteristics'!F:F,MATCH($C228,'Policy Characteristics'!$C:$C,0)))</f>
        <v>0</v>
      </c>
      <c r="M228" s="358">
        <f>IF(ISBLANK(INDEX('Policy Characteristics'!G:G,MATCH($C228,'Policy Characteristics'!$C:$C,0))),"",INDEX('Policy Characteristics'!G:G,MATCH($C228,'Policy Characteristics'!$C:$C,0)))</f>
        <v>25000</v>
      </c>
      <c r="N228" s="358">
        <f>IF(ISBLANK(INDEX('Policy Characteristics'!H:H,MATCH($C228,'Policy Characteristics'!$C:$C,0))),"",INDEX('Policy Characteristics'!H:H,MATCH($C228,'Policy Characteristics'!$C:$C,0)))</f>
        <v>500</v>
      </c>
      <c r="O228" s="358" t="str">
        <f>IF(ISBLANK(INDEX('Policy Characteristics'!I:I,MATCH($C228,'Policy Characteristics'!$C:$C,0))),"",INDEX('Policy Characteristics'!I:I,MATCH($C228,'Policy Characteristics'!$C:$C,0)))</f>
        <v>MW/year</v>
      </c>
      <c r="P228" s="358"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8" s="358" t="str">
        <f>IF(ISBLANK(INDEX('Policy Characteristics'!K:K,MATCH($C228,'Policy Characteristics'!$C:$C,0))),"",INDEX('Policy Characteristics'!K:K,MATCH($C228,'Policy Characteristics'!$C:$C,0)))</f>
        <v>electricity-sector-main.html#early-ret</v>
      </c>
      <c r="R228" s="358" t="str">
        <f>IF(ISBLANK(INDEX('Policy Characteristics'!L:L,MATCH($C228,'Policy Characteristics'!$C:$C,0))),"",INDEX('Policy Characteristics'!L:L,MATCH($C228,'Policy Characteristics'!$C:$C,0)))</f>
        <v>early-retirement-of-power-plants.html</v>
      </c>
    </row>
    <row r="229" spans="1:18" x14ac:dyDescent="0.35">
      <c r="A229" s="358" t="str">
        <f>IF(ISBLANK(INDEX('Policy Characteristics'!A:A,MATCH($C229,'Policy Characteristics'!$C:$C,0))),"",INDEX('Policy Characteristics'!A:A,MATCH($C229,'Policy Characteristics'!$C:$C,0)))</f>
        <v>Electricity Supply</v>
      </c>
      <c r="B229" s="358" t="str">
        <f>IF(ISBLANK(INDEX('Policy Characteristics'!B:B,MATCH($C229,'Policy Characteristics'!$C:$C,0))),"",INDEX('Policy Characteristics'!B:B,MATCH($C229,'Policy Characteristics'!$C:$C,0)))</f>
        <v>Early Retirement of Power Plants</v>
      </c>
      <c r="C229" s="362" t="str">
        <f t="shared" si="20"/>
        <v>Annual Additional Capacity Retired due to Early Retirement Policy</v>
      </c>
      <c r="D229" s="9" t="s">
        <v>80</v>
      </c>
      <c r="E229" s="53"/>
      <c r="F229" s="9" t="s">
        <v>94</v>
      </c>
      <c r="G229" s="53"/>
      <c r="H229" s="54">
        <v>623</v>
      </c>
      <c r="I229" s="53" t="s">
        <v>46</v>
      </c>
      <c r="J229" s="360" t="str">
        <f>IF(ISBLANK(INDEX('Policy Characteristics'!D:D,MATCH($C229,'Policy Characteristics'!$C:$C,0))),"",INDEX('Policy Characteristics'!D:D,MATCH($C229,'Policy Characteristics'!$C:$C,0)))</f>
        <v>Early Retirement of Power Plants</v>
      </c>
      <c r="K229" s="358" t="str">
        <f>IF(ISBLANK(INDEX('Policy Characteristics'!E:E,MATCH($C229,'Policy Characteristics'!$C:$C,0))),"",INDEX('Policy Characteristics'!E:E,MATCH($C229,'Policy Characteristics'!$C:$C,0)))</f>
        <v>elec early retirement</v>
      </c>
      <c r="L229" s="358">
        <f>IF(ISBLANK(INDEX('Policy Characteristics'!F:F,MATCH($C229,'Policy Characteristics'!$C:$C,0))),"",INDEX('Policy Characteristics'!F:F,MATCH($C229,'Policy Characteristics'!$C:$C,0)))</f>
        <v>0</v>
      </c>
      <c r="M229" s="358">
        <f>IF(ISBLANK(INDEX('Policy Characteristics'!G:G,MATCH($C229,'Policy Characteristics'!$C:$C,0))),"",INDEX('Policy Characteristics'!G:G,MATCH($C229,'Policy Characteristics'!$C:$C,0)))</f>
        <v>25000</v>
      </c>
      <c r="N229" s="358">
        <f>IF(ISBLANK(INDEX('Policy Characteristics'!H:H,MATCH($C229,'Policy Characteristics'!$C:$C,0))),"",INDEX('Policy Characteristics'!H:H,MATCH($C229,'Policy Characteristics'!$C:$C,0)))</f>
        <v>500</v>
      </c>
      <c r="O229" s="358" t="str">
        <f>IF(ISBLANK(INDEX('Policy Characteristics'!I:I,MATCH($C229,'Policy Characteristics'!$C:$C,0))),"",INDEX('Policy Characteristics'!I:I,MATCH($C229,'Policy Characteristics'!$C:$C,0)))</f>
        <v>MW/year</v>
      </c>
      <c r="P229" s="358"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9" s="358" t="str">
        <f>IF(ISBLANK(INDEX('Policy Characteristics'!K:K,MATCH($C229,'Policy Characteristics'!$C:$C,0))),"",INDEX('Policy Characteristics'!K:K,MATCH($C229,'Policy Characteristics'!$C:$C,0)))</f>
        <v>electricity-sector-main.html#early-ret</v>
      </c>
      <c r="R229" s="358" t="str">
        <f>IF(ISBLANK(INDEX('Policy Characteristics'!L:L,MATCH($C229,'Policy Characteristics'!$C:$C,0))),"",INDEX('Policy Characteristics'!L:L,MATCH($C229,'Policy Characteristics'!$C:$C,0)))</f>
        <v>early-retirement-of-power-plants.html</v>
      </c>
    </row>
    <row r="230" spans="1:18" x14ac:dyDescent="0.35">
      <c r="A230" s="358" t="str">
        <f>IF(ISBLANK(INDEX('Policy Characteristics'!A:A,MATCH($C230,'Policy Characteristics'!$C:$C,0))),"",INDEX('Policy Characteristics'!A:A,MATCH($C230,'Policy Characteristics'!$C:$C,0)))</f>
        <v>Electricity Supply</v>
      </c>
      <c r="B230" s="358" t="str">
        <f>IF(ISBLANK(INDEX('Policy Characteristics'!B:B,MATCH($C230,'Policy Characteristics'!$C:$C,0))),"",INDEX('Policy Characteristics'!B:B,MATCH($C230,'Policy Characteristics'!$C:$C,0)))</f>
        <v>Early Retirement of Power Plants</v>
      </c>
      <c r="C230" s="362" t="str">
        <f t="shared" si="20"/>
        <v>Annual Additional Capacity Retired due to Early Retirement Policy</v>
      </c>
      <c r="D230" s="9" t="s">
        <v>81</v>
      </c>
      <c r="E230" s="53"/>
      <c r="F230" s="9" t="s">
        <v>95</v>
      </c>
      <c r="G230" s="53"/>
      <c r="H230" s="54">
        <v>624</v>
      </c>
      <c r="I230" s="53" t="s">
        <v>46</v>
      </c>
      <c r="J230" s="360" t="str">
        <f>IF(ISBLANK(INDEX('Policy Characteristics'!D:D,MATCH($C230,'Policy Characteristics'!$C:$C,0))),"",INDEX('Policy Characteristics'!D:D,MATCH($C230,'Policy Characteristics'!$C:$C,0)))</f>
        <v>Early Retirement of Power Plants</v>
      </c>
      <c r="K230" s="358" t="str">
        <f>IF(ISBLANK(INDEX('Policy Characteristics'!E:E,MATCH($C230,'Policy Characteristics'!$C:$C,0))),"",INDEX('Policy Characteristics'!E:E,MATCH($C230,'Policy Characteristics'!$C:$C,0)))</f>
        <v>elec early retirement</v>
      </c>
      <c r="L230" s="358">
        <f>IF(ISBLANK(INDEX('Policy Characteristics'!F:F,MATCH($C230,'Policy Characteristics'!$C:$C,0))),"",INDEX('Policy Characteristics'!F:F,MATCH($C230,'Policy Characteristics'!$C:$C,0)))</f>
        <v>0</v>
      </c>
      <c r="M230" s="358">
        <f>IF(ISBLANK(INDEX('Policy Characteristics'!G:G,MATCH($C230,'Policy Characteristics'!$C:$C,0))),"",INDEX('Policy Characteristics'!G:G,MATCH($C230,'Policy Characteristics'!$C:$C,0)))</f>
        <v>25000</v>
      </c>
      <c r="N230" s="358">
        <f>IF(ISBLANK(INDEX('Policy Characteristics'!H:H,MATCH($C230,'Policy Characteristics'!$C:$C,0))),"",INDEX('Policy Characteristics'!H:H,MATCH($C230,'Policy Characteristics'!$C:$C,0)))</f>
        <v>500</v>
      </c>
      <c r="O230" s="358" t="str">
        <f>IF(ISBLANK(INDEX('Policy Characteristics'!I:I,MATCH($C230,'Policy Characteristics'!$C:$C,0))),"",INDEX('Policy Characteristics'!I:I,MATCH($C230,'Policy Characteristics'!$C:$C,0)))</f>
        <v>MW/year</v>
      </c>
      <c r="P230" s="358"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0" s="358" t="str">
        <f>IF(ISBLANK(INDEX('Policy Characteristics'!K:K,MATCH($C230,'Policy Characteristics'!$C:$C,0))),"",INDEX('Policy Characteristics'!K:K,MATCH($C230,'Policy Characteristics'!$C:$C,0)))</f>
        <v>electricity-sector-main.html#early-ret</v>
      </c>
      <c r="R230" s="358" t="str">
        <f>IF(ISBLANK(INDEX('Policy Characteristics'!L:L,MATCH($C230,'Policy Characteristics'!$C:$C,0))),"",INDEX('Policy Characteristics'!L:L,MATCH($C230,'Policy Characteristics'!$C:$C,0)))</f>
        <v>early-retirement-of-power-plants.html</v>
      </c>
    </row>
    <row r="231" spans="1:18" x14ac:dyDescent="0.35">
      <c r="A231" s="358" t="str">
        <f>IF(ISBLANK(INDEX('Policy Characteristics'!A:A,MATCH($C231,'Policy Characteristics'!$C:$C,0))),"",INDEX('Policy Characteristics'!A:A,MATCH($C231,'Policy Characteristics'!$C:$C,0)))</f>
        <v>Electricity Supply</v>
      </c>
      <c r="B231" s="358" t="str">
        <f>IF(ISBLANK(INDEX('Policy Characteristics'!B:B,MATCH($C231,'Policy Characteristics'!$C:$C,0))),"",INDEX('Policy Characteristics'!B:B,MATCH($C231,'Policy Characteristics'!$C:$C,0)))</f>
        <v>Early Retirement of Power Plants</v>
      </c>
      <c r="C231" s="362" t="str">
        <f t="shared" si="20"/>
        <v>Annual Additional Capacity Retired due to Early Retirement Policy</v>
      </c>
      <c r="D231" s="9" t="s">
        <v>82</v>
      </c>
      <c r="E231" s="53"/>
      <c r="F231" s="9" t="s">
        <v>96</v>
      </c>
      <c r="G231" s="53"/>
      <c r="H231" s="54">
        <v>625</v>
      </c>
      <c r="I231" s="53" t="s">
        <v>46</v>
      </c>
      <c r="J231" s="360" t="str">
        <f>IF(ISBLANK(INDEX('Policy Characteristics'!D:D,MATCH($C231,'Policy Characteristics'!$C:$C,0))),"",INDEX('Policy Characteristics'!D:D,MATCH($C231,'Policy Characteristics'!$C:$C,0)))</f>
        <v>Early Retirement of Power Plants</v>
      </c>
      <c r="K231" s="358" t="str">
        <f>IF(ISBLANK(INDEX('Policy Characteristics'!E:E,MATCH($C231,'Policy Characteristics'!$C:$C,0))),"",INDEX('Policy Characteristics'!E:E,MATCH($C231,'Policy Characteristics'!$C:$C,0)))</f>
        <v>elec early retirement</v>
      </c>
      <c r="L231" s="358">
        <f>IF(ISBLANK(INDEX('Policy Characteristics'!F:F,MATCH($C231,'Policy Characteristics'!$C:$C,0))),"",INDEX('Policy Characteristics'!F:F,MATCH($C231,'Policy Characteristics'!$C:$C,0)))</f>
        <v>0</v>
      </c>
      <c r="M231" s="358">
        <f>IF(ISBLANK(INDEX('Policy Characteristics'!G:G,MATCH($C231,'Policy Characteristics'!$C:$C,0))),"",INDEX('Policy Characteristics'!G:G,MATCH($C231,'Policy Characteristics'!$C:$C,0)))</f>
        <v>25000</v>
      </c>
      <c r="N231" s="358">
        <f>IF(ISBLANK(INDEX('Policy Characteristics'!H:H,MATCH($C231,'Policy Characteristics'!$C:$C,0))),"",INDEX('Policy Characteristics'!H:H,MATCH($C231,'Policy Characteristics'!$C:$C,0)))</f>
        <v>500</v>
      </c>
      <c r="O231" s="358" t="str">
        <f>IF(ISBLANK(INDEX('Policy Characteristics'!I:I,MATCH($C231,'Policy Characteristics'!$C:$C,0))),"",INDEX('Policy Characteristics'!I:I,MATCH($C231,'Policy Characteristics'!$C:$C,0)))</f>
        <v>MW/year</v>
      </c>
      <c r="P231" s="358"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1" s="358" t="str">
        <f>IF(ISBLANK(INDEX('Policy Characteristics'!K:K,MATCH($C231,'Policy Characteristics'!$C:$C,0))),"",INDEX('Policy Characteristics'!K:K,MATCH($C231,'Policy Characteristics'!$C:$C,0)))</f>
        <v>electricity-sector-main.html#early-ret</v>
      </c>
      <c r="R231" s="358" t="str">
        <f>IF(ISBLANK(INDEX('Policy Characteristics'!L:L,MATCH($C231,'Policy Characteristics'!$C:$C,0))),"",INDEX('Policy Characteristics'!L:L,MATCH($C231,'Policy Characteristics'!$C:$C,0)))</f>
        <v>early-retirement-of-power-plants.html</v>
      </c>
    </row>
    <row r="232" spans="1:18" x14ac:dyDescent="0.35">
      <c r="A232" s="358" t="str">
        <f>IF(ISBLANK(INDEX('Policy Characteristics'!A:A,MATCH($C232,'Policy Characteristics'!$C:$C,0))),"",INDEX('Policy Characteristics'!A:A,MATCH($C232,'Policy Characteristics'!$C:$C,0)))</f>
        <v>Electricity Supply</v>
      </c>
      <c r="B232" s="358" t="str">
        <f>IF(ISBLANK(INDEX('Policy Characteristics'!B:B,MATCH($C232,'Policy Characteristics'!$C:$C,0))),"",INDEX('Policy Characteristics'!B:B,MATCH($C232,'Policy Characteristics'!$C:$C,0)))</f>
        <v>Early Retirement of Power Plants</v>
      </c>
      <c r="C232" s="362" t="str">
        <f t="shared" si="20"/>
        <v>Annual Additional Capacity Retired due to Early Retirement Policy</v>
      </c>
      <c r="D232" s="9" t="s">
        <v>2491</v>
      </c>
      <c r="E232" s="53"/>
      <c r="F232" s="9" t="s">
        <v>466</v>
      </c>
      <c r="G232" s="53"/>
      <c r="H232" s="54">
        <v>626</v>
      </c>
      <c r="I232" s="53" t="s">
        <v>46</v>
      </c>
      <c r="J232" s="360" t="str">
        <f>IF(ISBLANK(INDEX('Policy Characteristics'!D:D,MATCH($C232,'Policy Characteristics'!$C:$C,0))),"",INDEX('Policy Characteristics'!D:D,MATCH($C232,'Policy Characteristics'!$C:$C,0)))</f>
        <v>Early Retirement of Power Plants</v>
      </c>
      <c r="K232" s="358" t="str">
        <f>IF(ISBLANK(INDEX('Policy Characteristics'!E:E,MATCH($C232,'Policy Characteristics'!$C:$C,0))),"",INDEX('Policy Characteristics'!E:E,MATCH($C232,'Policy Characteristics'!$C:$C,0)))</f>
        <v>elec early retirement</v>
      </c>
      <c r="L232" s="358">
        <f>IF(ISBLANK(INDEX('Policy Characteristics'!F:F,MATCH($C232,'Policy Characteristics'!$C:$C,0))),"",INDEX('Policy Characteristics'!F:F,MATCH($C232,'Policy Characteristics'!$C:$C,0)))</f>
        <v>0</v>
      </c>
      <c r="M232" s="358">
        <f>IF(ISBLANK(INDEX('Policy Characteristics'!G:G,MATCH($C232,'Policy Characteristics'!$C:$C,0))),"",INDEX('Policy Characteristics'!G:G,MATCH($C232,'Policy Characteristics'!$C:$C,0)))</f>
        <v>25000</v>
      </c>
      <c r="N232" s="358">
        <f>IF(ISBLANK(INDEX('Policy Characteristics'!H:H,MATCH($C232,'Policy Characteristics'!$C:$C,0))),"",INDEX('Policy Characteristics'!H:H,MATCH($C232,'Policy Characteristics'!$C:$C,0)))</f>
        <v>500</v>
      </c>
      <c r="O232" s="358" t="str">
        <f>IF(ISBLANK(INDEX('Policy Characteristics'!I:I,MATCH($C232,'Policy Characteristics'!$C:$C,0))),"",INDEX('Policy Characteristics'!I:I,MATCH($C232,'Policy Characteristics'!$C:$C,0)))</f>
        <v>MW/year</v>
      </c>
      <c r="P232" s="358"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2" s="358" t="str">
        <f>IF(ISBLANK(INDEX('Policy Characteristics'!K:K,MATCH($C232,'Policy Characteristics'!$C:$C,0))),"",INDEX('Policy Characteristics'!K:K,MATCH($C232,'Policy Characteristics'!$C:$C,0)))</f>
        <v>electricity-sector-main.html#early-ret</v>
      </c>
      <c r="R232" s="358" t="str">
        <f>IF(ISBLANK(INDEX('Policy Characteristics'!L:L,MATCH($C232,'Policy Characteristics'!$C:$C,0))),"",INDEX('Policy Characteristics'!L:L,MATCH($C232,'Policy Characteristics'!$C:$C,0)))</f>
        <v>early-retirement-of-power-plants.html</v>
      </c>
    </row>
    <row r="233" spans="1:18" x14ac:dyDescent="0.35">
      <c r="A233" s="358" t="str">
        <f>IF(ISBLANK(INDEX('Policy Characteristics'!A:A,MATCH($C233,'Policy Characteristics'!$C:$C,0))),"",INDEX('Policy Characteristics'!A:A,MATCH($C233,'Policy Characteristics'!$C:$C,0)))</f>
        <v>Electricity Supply</v>
      </c>
      <c r="B233" s="358" t="str">
        <f>IF(ISBLANK(INDEX('Policy Characteristics'!B:B,MATCH($C233,'Policy Characteristics'!$C:$C,0))),"",INDEX('Policy Characteristics'!B:B,MATCH($C233,'Policy Characteristics'!$C:$C,0)))</f>
        <v>Early Retirement of Power Plants</v>
      </c>
      <c r="C233" s="362" t="str">
        <f t="shared" si="20"/>
        <v>Annual Additional Capacity Retired due to Early Retirement Policy</v>
      </c>
      <c r="D233" s="9" t="s">
        <v>333</v>
      </c>
      <c r="E233" s="53"/>
      <c r="F233" s="9" t="s">
        <v>335</v>
      </c>
      <c r="G233" s="53"/>
      <c r="H233" s="54">
        <v>627</v>
      </c>
      <c r="I233" s="53" t="s">
        <v>46</v>
      </c>
      <c r="J233" s="360" t="str">
        <f>IF(ISBLANK(INDEX('Policy Characteristics'!D:D,MATCH($C233,'Policy Characteristics'!$C:$C,0))),"",INDEX('Policy Characteristics'!D:D,MATCH($C233,'Policy Characteristics'!$C:$C,0)))</f>
        <v>Early Retirement of Power Plants</v>
      </c>
      <c r="K233" s="358" t="str">
        <f>IF(ISBLANK(INDEX('Policy Characteristics'!E:E,MATCH($C233,'Policy Characteristics'!$C:$C,0))),"",INDEX('Policy Characteristics'!E:E,MATCH($C233,'Policy Characteristics'!$C:$C,0)))</f>
        <v>elec early retirement</v>
      </c>
      <c r="L233" s="358">
        <f>IF(ISBLANK(INDEX('Policy Characteristics'!F:F,MATCH($C233,'Policy Characteristics'!$C:$C,0))),"",INDEX('Policy Characteristics'!F:F,MATCH($C233,'Policy Characteristics'!$C:$C,0)))</f>
        <v>0</v>
      </c>
      <c r="M233" s="358">
        <f>IF(ISBLANK(INDEX('Policy Characteristics'!G:G,MATCH($C233,'Policy Characteristics'!$C:$C,0))),"",INDEX('Policy Characteristics'!G:G,MATCH($C233,'Policy Characteristics'!$C:$C,0)))</f>
        <v>25000</v>
      </c>
      <c r="N233" s="358">
        <f>IF(ISBLANK(INDEX('Policy Characteristics'!H:H,MATCH($C233,'Policy Characteristics'!$C:$C,0))),"",INDEX('Policy Characteristics'!H:H,MATCH($C233,'Policy Characteristics'!$C:$C,0)))</f>
        <v>500</v>
      </c>
      <c r="O233" s="358" t="str">
        <f>IF(ISBLANK(INDEX('Policy Characteristics'!I:I,MATCH($C233,'Policy Characteristics'!$C:$C,0))),"",INDEX('Policy Characteristics'!I:I,MATCH($C233,'Policy Characteristics'!$C:$C,0)))</f>
        <v>MW/year</v>
      </c>
      <c r="P233" s="358"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3" s="358" t="str">
        <f>IF(ISBLANK(INDEX('Policy Characteristics'!K:K,MATCH($C233,'Policy Characteristics'!$C:$C,0))),"",INDEX('Policy Characteristics'!K:K,MATCH($C233,'Policy Characteristics'!$C:$C,0)))</f>
        <v>electricity-sector-main.html#early-ret</v>
      </c>
      <c r="R233" s="358" t="str">
        <f>IF(ISBLANK(INDEX('Policy Characteristics'!L:L,MATCH($C233,'Policy Characteristics'!$C:$C,0))),"",INDEX('Policy Characteristics'!L:L,MATCH($C233,'Policy Characteristics'!$C:$C,0)))</f>
        <v>early-retirement-of-power-plants.html</v>
      </c>
    </row>
    <row r="234" spans="1:18" x14ac:dyDescent="0.35">
      <c r="A234" s="358" t="str">
        <f>IF(ISBLANK(INDEX('Policy Characteristics'!A:A,MATCH($C234,'Policy Characteristics'!$C:$C,0))),"",INDEX('Policy Characteristics'!A:A,MATCH($C234,'Policy Characteristics'!$C:$C,0)))</f>
        <v>Electricity Supply</v>
      </c>
      <c r="B234" s="358" t="str">
        <f>IF(ISBLANK(INDEX('Policy Characteristics'!B:B,MATCH($C234,'Policy Characteristics'!$C:$C,0))),"",INDEX('Policy Characteristics'!B:B,MATCH($C234,'Policy Characteristics'!$C:$C,0)))</f>
        <v>Early Retirement of Power Plants</v>
      </c>
      <c r="C234" s="362" t="str">
        <f t="shared" si="20"/>
        <v>Annual Additional Capacity Retired due to Early Retirement Policy</v>
      </c>
      <c r="D234" s="9" t="s">
        <v>334</v>
      </c>
      <c r="E234" s="53"/>
      <c r="F234" s="9" t="s">
        <v>336</v>
      </c>
      <c r="G234" s="53"/>
      <c r="H234" s="54">
        <v>628</v>
      </c>
      <c r="I234" s="53" t="s">
        <v>45</v>
      </c>
      <c r="J234" s="360" t="str">
        <f>IF(ISBLANK(INDEX('Policy Characteristics'!D:D,MATCH($C234,'Policy Characteristics'!$C:$C,0))),"",INDEX('Policy Characteristics'!D:D,MATCH($C234,'Policy Characteristics'!$C:$C,0)))</f>
        <v>Early Retirement of Power Plants</v>
      </c>
      <c r="K234" s="358" t="str">
        <f>IF(ISBLANK(INDEX('Policy Characteristics'!E:E,MATCH($C234,'Policy Characteristics'!$C:$C,0))),"",INDEX('Policy Characteristics'!E:E,MATCH($C234,'Policy Characteristics'!$C:$C,0)))</f>
        <v>elec early retirement</v>
      </c>
      <c r="L234" s="358">
        <f>IF(ISBLANK(INDEX('Policy Characteristics'!F:F,MATCH($C234,'Policy Characteristics'!$C:$C,0))),"",INDEX('Policy Characteristics'!F:F,MATCH($C234,'Policy Characteristics'!$C:$C,0)))</f>
        <v>0</v>
      </c>
      <c r="M234" s="358">
        <f>IF(ISBLANK(INDEX('Policy Characteristics'!G:G,MATCH($C234,'Policy Characteristics'!$C:$C,0))),"",INDEX('Policy Characteristics'!G:G,MATCH($C234,'Policy Characteristics'!$C:$C,0)))</f>
        <v>25000</v>
      </c>
      <c r="N234" s="358">
        <f>IF(ISBLANK(INDEX('Policy Characteristics'!H:H,MATCH($C234,'Policy Characteristics'!$C:$C,0))),"",INDEX('Policy Characteristics'!H:H,MATCH($C234,'Policy Characteristics'!$C:$C,0)))</f>
        <v>500</v>
      </c>
      <c r="O234" s="358" t="str">
        <f>IF(ISBLANK(INDEX('Policy Characteristics'!I:I,MATCH($C234,'Policy Characteristics'!$C:$C,0))),"",INDEX('Policy Characteristics'!I:I,MATCH($C234,'Policy Characteristics'!$C:$C,0)))</f>
        <v>MW/year</v>
      </c>
      <c r="P234" s="358"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4" s="358" t="str">
        <f>IF(ISBLANK(INDEX('Policy Characteristics'!K:K,MATCH($C234,'Policy Characteristics'!$C:$C,0))),"",INDEX('Policy Characteristics'!K:K,MATCH($C234,'Policy Characteristics'!$C:$C,0)))</f>
        <v>electricity-sector-main.html#early-ret</v>
      </c>
      <c r="R234" s="358" t="str">
        <f>IF(ISBLANK(INDEX('Policy Characteristics'!L:L,MATCH($C234,'Policy Characteristics'!$C:$C,0))),"",INDEX('Policy Characteristics'!L:L,MATCH($C234,'Policy Characteristics'!$C:$C,0)))</f>
        <v>early-retirement-of-power-plants.html</v>
      </c>
    </row>
    <row r="235" spans="1:18" x14ac:dyDescent="0.35">
      <c r="A235" s="358" t="str">
        <f>IF(ISBLANK(INDEX('Policy Characteristics'!A:A,MATCH($C235,'Policy Characteristics'!$C:$C,0))),"",INDEX('Policy Characteristics'!A:A,MATCH($C235,'Policy Characteristics'!$C:$C,0)))</f>
        <v>Electricity Supply</v>
      </c>
      <c r="B235" s="358" t="str">
        <f>IF(ISBLANK(INDEX('Policy Characteristics'!B:B,MATCH($C235,'Policy Characteristics'!$C:$C,0))),"",INDEX('Policy Characteristics'!B:B,MATCH($C235,'Policy Characteristics'!$C:$C,0)))</f>
        <v>Early Retirement of Power Plants</v>
      </c>
      <c r="C235" s="362" t="str">
        <f t="shared" si="20"/>
        <v>Annual Additional Capacity Retired due to Early Retirement Policy</v>
      </c>
      <c r="D235" s="9" t="s">
        <v>474</v>
      </c>
      <c r="E235" s="53"/>
      <c r="F235" s="9" t="s">
        <v>473</v>
      </c>
      <c r="G235" s="53"/>
      <c r="H235" s="54">
        <v>590</v>
      </c>
      <c r="I235" s="53" t="s">
        <v>45</v>
      </c>
      <c r="J235" s="360" t="str">
        <f>IF(ISBLANK(INDEX('Policy Characteristics'!D:D,MATCH($C235,'Policy Characteristics'!$C:$C,0))),"",INDEX('Policy Characteristics'!D:D,MATCH($C235,'Policy Characteristics'!$C:$C,0)))</f>
        <v>Early Retirement of Power Plants</v>
      </c>
      <c r="K235" s="358" t="str">
        <f>IF(ISBLANK(INDEX('Policy Characteristics'!E:E,MATCH($C235,'Policy Characteristics'!$C:$C,0))),"",INDEX('Policy Characteristics'!E:E,MATCH($C235,'Policy Characteristics'!$C:$C,0)))</f>
        <v>elec early retirement</v>
      </c>
      <c r="L235" s="358">
        <f>IF(ISBLANK(INDEX('Policy Characteristics'!F:F,MATCH($C235,'Policy Characteristics'!$C:$C,0))),"",INDEX('Policy Characteristics'!F:F,MATCH($C235,'Policy Characteristics'!$C:$C,0)))</f>
        <v>0</v>
      </c>
      <c r="M235" s="358">
        <f>IF(ISBLANK(INDEX('Policy Characteristics'!G:G,MATCH($C235,'Policy Characteristics'!$C:$C,0))),"",INDEX('Policy Characteristics'!G:G,MATCH($C235,'Policy Characteristics'!$C:$C,0)))</f>
        <v>25000</v>
      </c>
      <c r="N235" s="358">
        <f>IF(ISBLANK(INDEX('Policy Characteristics'!H:H,MATCH($C235,'Policy Characteristics'!$C:$C,0))),"",INDEX('Policy Characteristics'!H:H,MATCH($C235,'Policy Characteristics'!$C:$C,0)))</f>
        <v>500</v>
      </c>
      <c r="O235" s="358" t="str">
        <f>IF(ISBLANK(INDEX('Policy Characteristics'!I:I,MATCH($C235,'Policy Characteristics'!$C:$C,0))),"",INDEX('Policy Characteristics'!I:I,MATCH($C235,'Policy Characteristics'!$C:$C,0)))</f>
        <v>MW/year</v>
      </c>
      <c r="P235" s="358"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5" s="358" t="str">
        <f>IF(ISBLANK(INDEX('Policy Characteristics'!K:K,MATCH($C235,'Policy Characteristics'!$C:$C,0))),"",INDEX('Policy Characteristics'!K:K,MATCH($C235,'Policy Characteristics'!$C:$C,0)))</f>
        <v>electricity-sector-main.html#early-ret</v>
      </c>
      <c r="R235" s="358" t="str">
        <f>IF(ISBLANK(INDEX('Policy Characteristics'!L:L,MATCH($C235,'Policy Characteristics'!$C:$C,0))),"",INDEX('Policy Characteristics'!L:L,MATCH($C235,'Policy Characteristics'!$C:$C,0)))</f>
        <v>early-retirement-of-power-plants.html</v>
      </c>
    </row>
    <row r="236" spans="1:18" x14ac:dyDescent="0.35">
      <c r="A236" s="358" t="str">
        <f>IF(ISBLANK(INDEX('Policy Characteristics'!A:A,MATCH($C236,'Policy Characteristics'!$C:$C,0))),"",INDEX('Policy Characteristics'!A:A,MATCH($C236,'Policy Characteristics'!$C:$C,0)))</f>
        <v>Electricity Supply</v>
      </c>
      <c r="B236" s="358" t="str">
        <f>IF(ISBLANK(INDEX('Policy Characteristics'!B:B,MATCH($C236,'Policy Characteristics'!$C:$C,0))),"",INDEX('Policy Characteristics'!B:B,MATCH($C236,'Policy Characteristics'!$C:$C,0)))</f>
        <v>Early Retirement of Power Plants</v>
      </c>
      <c r="C236" s="362" t="str">
        <f t="shared" si="20"/>
        <v>Annual Additional Capacity Retired due to Early Retirement Policy</v>
      </c>
      <c r="D236" s="9" t="s">
        <v>483</v>
      </c>
      <c r="E236" s="53"/>
      <c r="F236" s="9" t="s">
        <v>484</v>
      </c>
      <c r="G236" s="53"/>
      <c r="H236" s="54">
        <v>629</v>
      </c>
      <c r="I236" s="53" t="s">
        <v>46</v>
      </c>
      <c r="J236" s="360" t="str">
        <f>IF(ISBLANK(INDEX('Policy Characteristics'!D:D,MATCH($C236,'Policy Characteristics'!$C:$C,0))),"",INDEX('Policy Characteristics'!D:D,MATCH($C236,'Policy Characteristics'!$C:$C,0)))</f>
        <v>Early Retirement of Power Plants</v>
      </c>
      <c r="K236" s="358" t="str">
        <f>IF(ISBLANK(INDEX('Policy Characteristics'!E:E,MATCH($C236,'Policy Characteristics'!$C:$C,0))),"",INDEX('Policy Characteristics'!E:E,MATCH($C236,'Policy Characteristics'!$C:$C,0)))</f>
        <v>elec early retirement</v>
      </c>
      <c r="L236" s="358">
        <f>IF(ISBLANK(INDEX('Policy Characteristics'!F:F,MATCH($C236,'Policy Characteristics'!$C:$C,0))),"",INDEX('Policy Characteristics'!F:F,MATCH($C236,'Policy Characteristics'!$C:$C,0)))</f>
        <v>0</v>
      </c>
      <c r="M236" s="358">
        <f>IF(ISBLANK(INDEX('Policy Characteristics'!G:G,MATCH($C236,'Policy Characteristics'!$C:$C,0))),"",INDEX('Policy Characteristics'!G:G,MATCH($C236,'Policy Characteristics'!$C:$C,0)))</f>
        <v>25000</v>
      </c>
      <c r="N236" s="358">
        <f>IF(ISBLANK(INDEX('Policy Characteristics'!H:H,MATCH($C236,'Policy Characteristics'!$C:$C,0))),"",INDEX('Policy Characteristics'!H:H,MATCH($C236,'Policy Characteristics'!$C:$C,0)))</f>
        <v>500</v>
      </c>
      <c r="O236" s="358" t="str">
        <f>IF(ISBLANK(INDEX('Policy Characteristics'!I:I,MATCH($C236,'Policy Characteristics'!$C:$C,0))),"",INDEX('Policy Characteristics'!I:I,MATCH($C236,'Policy Characteristics'!$C:$C,0)))</f>
        <v>MW/year</v>
      </c>
      <c r="P236" s="358"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6" s="358" t="str">
        <f>IF(ISBLANK(INDEX('Policy Characteristics'!K:K,MATCH($C236,'Policy Characteristics'!$C:$C,0))),"",INDEX('Policy Characteristics'!K:K,MATCH($C236,'Policy Characteristics'!$C:$C,0)))</f>
        <v>electricity-sector-main.html#early-ret</v>
      </c>
      <c r="R236" s="358" t="str">
        <f>IF(ISBLANK(INDEX('Policy Characteristics'!L:L,MATCH($C236,'Policy Characteristics'!$C:$C,0))),"",INDEX('Policy Characteristics'!L:L,MATCH($C236,'Policy Characteristics'!$C:$C,0)))</f>
        <v>early-retirement-of-power-plants.html</v>
      </c>
    </row>
    <row r="237" spans="1:18" x14ac:dyDescent="0.35">
      <c r="A237" s="358" t="str">
        <f>IF(ISBLANK(INDEX('Policy Characteristics'!A:A,MATCH($C237,'Policy Characteristics'!$C:$C,0))),"",INDEX('Policy Characteristics'!A:A,MATCH($C237,'Policy Characteristics'!$C:$C,0)))</f>
        <v>Electricity Supply</v>
      </c>
      <c r="B237" s="358" t="str">
        <f>IF(ISBLANK(INDEX('Policy Characteristics'!B:B,MATCH($C237,'Policy Characteristics'!$C:$C,0))),"",INDEX('Policy Characteristics'!B:B,MATCH($C237,'Policy Characteristics'!$C:$C,0)))</f>
        <v>Early Retirement of Power Plants</v>
      </c>
      <c r="C237" s="362" t="str">
        <f t="shared" si="20"/>
        <v>Annual Additional Capacity Retired due to Early Retirement Policy</v>
      </c>
      <c r="D237" s="9" t="s">
        <v>2866</v>
      </c>
      <c r="E237" s="53"/>
      <c r="F237" s="9" t="s">
        <v>2543</v>
      </c>
      <c r="G237" s="53"/>
      <c r="H237" s="54">
        <v>630</v>
      </c>
      <c r="I237" s="53" t="s">
        <v>46</v>
      </c>
      <c r="J237" s="360" t="str">
        <f>IF(ISBLANK(INDEX('Policy Characteristics'!D:D,MATCH($C237,'Policy Characteristics'!$C:$C,0))),"",INDEX('Policy Characteristics'!D:D,MATCH($C237,'Policy Characteristics'!$C:$C,0)))</f>
        <v>Early Retirement of Power Plants</v>
      </c>
      <c r="K237" s="358" t="str">
        <f>IF(ISBLANK(INDEX('Policy Characteristics'!E:E,MATCH($C237,'Policy Characteristics'!$C:$C,0))),"",INDEX('Policy Characteristics'!E:E,MATCH($C237,'Policy Characteristics'!$C:$C,0)))</f>
        <v>elec early retirement</v>
      </c>
      <c r="L237" s="358">
        <f>IF(ISBLANK(INDEX('Policy Characteristics'!F:F,MATCH($C237,'Policy Characteristics'!$C:$C,0))),"",INDEX('Policy Characteristics'!F:F,MATCH($C237,'Policy Characteristics'!$C:$C,0)))</f>
        <v>0</v>
      </c>
      <c r="M237" s="358">
        <f>IF(ISBLANK(INDEX('Policy Characteristics'!G:G,MATCH($C237,'Policy Characteristics'!$C:$C,0))),"",INDEX('Policy Characteristics'!G:G,MATCH($C237,'Policy Characteristics'!$C:$C,0)))</f>
        <v>25000</v>
      </c>
      <c r="N237" s="358">
        <f>IF(ISBLANK(INDEX('Policy Characteristics'!H:H,MATCH($C237,'Policy Characteristics'!$C:$C,0))),"",INDEX('Policy Characteristics'!H:H,MATCH($C237,'Policy Characteristics'!$C:$C,0)))</f>
        <v>500</v>
      </c>
      <c r="O237" s="358" t="str">
        <f>IF(ISBLANK(INDEX('Policy Characteristics'!I:I,MATCH($C237,'Policy Characteristics'!$C:$C,0))),"",INDEX('Policy Characteristics'!I:I,MATCH($C237,'Policy Characteristics'!$C:$C,0)))</f>
        <v>MW/year</v>
      </c>
      <c r="P237" s="358"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7" s="358" t="str">
        <f>IF(ISBLANK(INDEX('Policy Characteristics'!K:K,MATCH($C237,'Policy Characteristics'!$C:$C,0))),"",INDEX('Policy Characteristics'!K:K,MATCH($C237,'Policy Characteristics'!$C:$C,0)))</f>
        <v>electricity-sector-main.html#early-ret</v>
      </c>
      <c r="R237" s="358" t="str">
        <f>IF(ISBLANK(INDEX('Policy Characteristics'!L:L,MATCH($C237,'Policy Characteristics'!$C:$C,0))),"",INDEX('Policy Characteristics'!L:L,MATCH($C237,'Policy Characteristics'!$C:$C,0)))</f>
        <v>early-retirement-of-power-plants.html</v>
      </c>
    </row>
    <row r="238" spans="1:18" x14ac:dyDescent="0.35">
      <c r="A238" s="358" t="str">
        <f>IF(ISBLANK(INDEX('Policy Characteristics'!A:A,MATCH($C238,'Policy Characteristics'!$C:$C,0))),"",INDEX('Policy Characteristics'!A:A,MATCH($C238,'Policy Characteristics'!$C:$C,0)))</f>
        <v>Electricity Supply</v>
      </c>
      <c r="B238" s="358" t="str">
        <f>IF(ISBLANK(INDEX('Policy Characteristics'!B:B,MATCH($C238,'Policy Characteristics'!$C:$C,0))),"",INDEX('Policy Characteristics'!B:B,MATCH($C238,'Policy Characteristics'!$C:$C,0)))</f>
        <v>Early Retirement of Power Plants</v>
      </c>
      <c r="C238" s="362" t="str">
        <f t="shared" si="20"/>
        <v>Annual Additional Capacity Retired due to Early Retirement Policy</v>
      </c>
      <c r="D238" s="9" t="s">
        <v>2867</v>
      </c>
      <c r="E238" s="53"/>
      <c r="F238" s="9" t="s">
        <v>2692</v>
      </c>
      <c r="G238" s="53"/>
      <c r="H238" s="54">
        <v>631</v>
      </c>
      <c r="I238" s="53" t="s">
        <v>46</v>
      </c>
      <c r="J238" s="360" t="str">
        <f>IF(ISBLANK(INDEX('Policy Characteristics'!D:D,MATCH($C238,'Policy Characteristics'!$C:$C,0))),"",INDEX('Policy Characteristics'!D:D,MATCH($C238,'Policy Characteristics'!$C:$C,0)))</f>
        <v>Early Retirement of Power Plants</v>
      </c>
      <c r="K238" s="358" t="str">
        <f>IF(ISBLANK(INDEX('Policy Characteristics'!E:E,MATCH($C238,'Policy Characteristics'!$C:$C,0))),"",INDEX('Policy Characteristics'!E:E,MATCH($C238,'Policy Characteristics'!$C:$C,0)))</f>
        <v>elec early retirement</v>
      </c>
      <c r="L238" s="358">
        <f>IF(ISBLANK(INDEX('Policy Characteristics'!F:F,MATCH($C238,'Policy Characteristics'!$C:$C,0))),"",INDEX('Policy Characteristics'!F:F,MATCH($C238,'Policy Characteristics'!$C:$C,0)))</f>
        <v>0</v>
      </c>
      <c r="M238" s="358">
        <f>IF(ISBLANK(INDEX('Policy Characteristics'!G:G,MATCH($C238,'Policy Characteristics'!$C:$C,0))),"",INDEX('Policy Characteristics'!G:G,MATCH($C238,'Policy Characteristics'!$C:$C,0)))</f>
        <v>25000</v>
      </c>
      <c r="N238" s="358">
        <f>IF(ISBLANK(INDEX('Policy Characteristics'!H:H,MATCH($C238,'Policy Characteristics'!$C:$C,0))),"",INDEX('Policy Characteristics'!H:H,MATCH($C238,'Policy Characteristics'!$C:$C,0)))</f>
        <v>500</v>
      </c>
      <c r="O238" s="358" t="str">
        <f>IF(ISBLANK(INDEX('Policy Characteristics'!I:I,MATCH($C238,'Policy Characteristics'!$C:$C,0))),"",INDEX('Policy Characteristics'!I:I,MATCH($C238,'Policy Characteristics'!$C:$C,0)))</f>
        <v>MW/year</v>
      </c>
      <c r="P238" s="358"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8" s="358" t="str">
        <f>IF(ISBLANK(INDEX('Policy Characteristics'!K:K,MATCH($C238,'Policy Characteristics'!$C:$C,0))),"",INDEX('Policy Characteristics'!K:K,MATCH($C238,'Policy Characteristics'!$C:$C,0)))</f>
        <v>electricity-sector-main.html#early-ret</v>
      </c>
      <c r="R238" s="358" t="str">
        <f>IF(ISBLANK(INDEX('Policy Characteristics'!L:L,MATCH($C238,'Policy Characteristics'!$C:$C,0))),"",INDEX('Policy Characteristics'!L:L,MATCH($C238,'Policy Characteristics'!$C:$C,0)))</f>
        <v>early-retirement-of-power-plants.html</v>
      </c>
    </row>
    <row r="239" spans="1:18" x14ac:dyDescent="0.35">
      <c r="A239" s="358" t="str">
        <f>IF(ISBLANK(INDEX('Policy Characteristics'!A:A,MATCH($C239,'Policy Characteristics'!$C:$C,0))),"",INDEX('Policy Characteristics'!A:A,MATCH($C239,'Policy Characteristics'!$C:$C,0)))</f>
        <v>Electricity Supply</v>
      </c>
      <c r="B239" s="358" t="str">
        <f>IF(ISBLANK(INDEX('Policy Characteristics'!B:B,MATCH($C239,'Policy Characteristics'!$C:$C,0))),"",INDEX('Policy Characteristics'!B:B,MATCH($C239,'Policy Characteristics'!$C:$C,0)))</f>
        <v>Early Retirement of Power Plants</v>
      </c>
      <c r="C239" s="362" t="str">
        <f t="shared" si="20"/>
        <v>Annual Additional Capacity Retired due to Early Retirement Policy</v>
      </c>
      <c r="D239" s="9" t="s">
        <v>2868</v>
      </c>
      <c r="E239" s="53"/>
      <c r="F239" s="9" t="s">
        <v>2545</v>
      </c>
      <c r="G239" s="53"/>
      <c r="H239" s="54">
        <v>632</v>
      </c>
      <c r="I239" s="53" t="s">
        <v>46</v>
      </c>
      <c r="J239" s="360" t="str">
        <f>IF(ISBLANK(INDEX('Policy Characteristics'!D:D,MATCH($C239,'Policy Characteristics'!$C:$C,0))),"",INDEX('Policy Characteristics'!D:D,MATCH($C239,'Policy Characteristics'!$C:$C,0)))</f>
        <v>Early Retirement of Power Plants</v>
      </c>
      <c r="K239" s="358" t="str">
        <f>IF(ISBLANK(INDEX('Policy Characteristics'!E:E,MATCH($C239,'Policy Characteristics'!$C:$C,0))),"",INDEX('Policy Characteristics'!E:E,MATCH($C239,'Policy Characteristics'!$C:$C,0)))</f>
        <v>elec early retirement</v>
      </c>
      <c r="L239" s="358">
        <f>IF(ISBLANK(INDEX('Policy Characteristics'!F:F,MATCH($C239,'Policy Characteristics'!$C:$C,0))),"",INDEX('Policy Characteristics'!F:F,MATCH($C239,'Policy Characteristics'!$C:$C,0)))</f>
        <v>0</v>
      </c>
      <c r="M239" s="358">
        <f>IF(ISBLANK(INDEX('Policy Characteristics'!G:G,MATCH($C239,'Policy Characteristics'!$C:$C,0))),"",INDEX('Policy Characteristics'!G:G,MATCH($C239,'Policy Characteristics'!$C:$C,0)))</f>
        <v>25000</v>
      </c>
      <c r="N239" s="358">
        <f>IF(ISBLANK(INDEX('Policy Characteristics'!H:H,MATCH($C239,'Policy Characteristics'!$C:$C,0))),"",INDEX('Policy Characteristics'!H:H,MATCH($C239,'Policy Characteristics'!$C:$C,0)))</f>
        <v>500</v>
      </c>
      <c r="O239" s="358" t="str">
        <f>IF(ISBLANK(INDEX('Policy Characteristics'!I:I,MATCH($C239,'Policy Characteristics'!$C:$C,0))),"",INDEX('Policy Characteristics'!I:I,MATCH($C239,'Policy Characteristics'!$C:$C,0)))</f>
        <v>MW/year</v>
      </c>
      <c r="P239" s="358"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9" s="358" t="str">
        <f>IF(ISBLANK(INDEX('Policy Characteristics'!K:K,MATCH($C239,'Policy Characteristics'!$C:$C,0))),"",INDEX('Policy Characteristics'!K:K,MATCH($C239,'Policy Characteristics'!$C:$C,0)))</f>
        <v>electricity-sector-main.html#early-ret</v>
      </c>
      <c r="R239" s="358" t="str">
        <f>IF(ISBLANK(INDEX('Policy Characteristics'!L:L,MATCH($C239,'Policy Characteristics'!$C:$C,0))),"",INDEX('Policy Characteristics'!L:L,MATCH($C239,'Policy Characteristics'!$C:$C,0)))</f>
        <v>early-retirement-of-power-plants.html</v>
      </c>
    </row>
    <row r="240" spans="1:18" x14ac:dyDescent="0.35">
      <c r="A240" s="358" t="str">
        <f>IF(ISBLANK(INDEX('Policy Characteristics'!A:A,MATCH($C240,'Policy Characteristics'!$C:$C,0))),"",INDEX('Policy Characteristics'!A:A,MATCH($C240,'Policy Characteristics'!$C:$C,0)))</f>
        <v>Electricity Supply</v>
      </c>
      <c r="B240" s="358" t="str">
        <f>IF(ISBLANK(INDEX('Policy Characteristics'!B:B,MATCH($C240,'Policy Characteristics'!$C:$C,0))),"",INDEX('Policy Characteristics'!B:B,MATCH($C240,'Policy Characteristics'!$C:$C,0)))</f>
        <v>Grid-Scale Electricity Storage</v>
      </c>
      <c r="C240" s="363" t="s">
        <v>3132</v>
      </c>
      <c r="D240" s="53"/>
      <c r="E240" s="53"/>
      <c r="F240" s="53"/>
      <c r="G240" s="53"/>
      <c r="H240" s="54">
        <v>33</v>
      </c>
      <c r="I240" s="53" t="s">
        <v>45</v>
      </c>
      <c r="J240" s="360" t="str">
        <f>IF(ISBLANK(INDEX('Policy Characteristics'!D:D,MATCH($C240,'Policy Characteristics'!$C:$C,0))),"",INDEX('Policy Characteristics'!D:D,MATCH($C240,'Policy Characteristics'!$C:$C,0)))</f>
        <v>Grid-Scale Electricity Storage</v>
      </c>
      <c r="K240" s="358" t="str">
        <f>IF(ISBLANK(INDEX('Policy Characteristics'!E:E,MATCH($C240,'Policy Characteristics'!$C:$C,0))),"",INDEX('Policy Characteristics'!E:E,MATCH($C240,'Policy Characteristics'!$C:$C,0)))</f>
        <v>elec storage growth</v>
      </c>
      <c r="L240" s="380">
        <f>IF(ISBLANK(INDEX('Policy Characteristics'!F:F,MATCH($C240,'Policy Characteristics'!$C:$C,0))),"",INDEX('Policy Characteristics'!F:F,MATCH($C240,'Policy Characteristics'!$C:$C,0)))</f>
        <v>0</v>
      </c>
      <c r="M240" s="380">
        <f>IF(ISBLANK(INDEX('Policy Characteristics'!G:G,MATCH($C240,'Policy Characteristics'!$C:$C,0))),"",INDEX('Policy Characteristics'!G:G,MATCH($C240,'Policy Characteristics'!$C:$C,0)))</f>
        <v>1</v>
      </c>
      <c r="N240" s="380">
        <f>IF(ISBLANK(INDEX('Policy Characteristics'!H:H,MATCH($C240,'Policy Characteristics'!$C:$C,0))),"",INDEX('Policy Characteristics'!H:H,MATCH($C240,'Policy Characteristics'!$C:$C,0)))</f>
        <v>0.01</v>
      </c>
      <c r="O240" s="358" t="str">
        <f>IF(ISBLANK(INDEX('Policy Characteristics'!I:I,MATCH($C240,'Policy Characteristics'!$C:$C,0))),"",INDEX('Policy Characteristics'!I:I,MATCH($C240,'Policy Characteristics'!$C:$C,0)))</f>
        <v>% of potential achieved</v>
      </c>
      <c r="P240" s="358" t="str">
        <f>IF(ISBLANK(INDEX('Policy Characteristics'!J:J,MATCH($C240,'Policy Characteristics'!$C:$C,0))),"",INDEX('Policy Characteristics'!J:J,MATCH($C240,'Policy Characteristics'!$C:$C,0)))</f>
        <v>**Description:**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v>
      </c>
      <c r="Q240" s="358" t="str">
        <f>IF(ISBLANK(INDEX('Policy Characteristics'!K:K,MATCH($C240,'Policy Characteristics'!$C:$C,0))),"",INDEX('Policy Characteristics'!K:K,MATCH($C240,'Policy Characteristics'!$C:$C,0)))</f>
        <v>electricity-sector-main.html#storage</v>
      </c>
      <c r="R240" s="358" t="str">
        <f>IF(ISBLANK(INDEX('Policy Characteristics'!L:L,MATCH($C240,'Policy Characteristics'!$C:$C,0))),"",INDEX('Policy Characteristics'!L:L,MATCH($C240,'Policy Characteristics'!$C:$C,0)))</f>
        <v>grid-scale-electricity-storage.html</v>
      </c>
    </row>
    <row r="241" spans="1:18" x14ac:dyDescent="0.35">
      <c r="A241" s="358" t="str">
        <f>IF(ISBLANK(INDEX('Policy Characteristics'!A:A,MATCH($C241,'Policy Characteristics'!$C:$C,0))),"",INDEX('Policy Characteristics'!A:A,MATCH($C241,'Policy Characteristics'!$C:$C,0)))</f>
        <v>Electricity Supply</v>
      </c>
      <c r="B241" s="358" t="str">
        <f>IF(ISBLANK(INDEX('Policy Characteristics'!B:B,MATCH($C241,'Policy Characteristics'!$C:$C,0))),"",INDEX('Policy Characteristics'!B:B,MATCH($C241,'Policy Characteristics'!$C:$C,0)))</f>
        <v>Increase Transmission</v>
      </c>
      <c r="C241" s="363" t="s">
        <v>301</v>
      </c>
      <c r="D241" s="53"/>
      <c r="E241" s="53"/>
      <c r="F241" s="53"/>
      <c r="G241" s="53"/>
      <c r="H241" s="54">
        <v>34</v>
      </c>
      <c r="I241" s="53" t="s">
        <v>45</v>
      </c>
      <c r="J241" s="360" t="str">
        <f>IF(ISBLANK(INDEX('Policy Characteristics'!D:D,MATCH($C241,'Policy Characteristics'!$C:$C,0))),"",INDEX('Policy Characteristics'!D:D,MATCH($C241,'Policy Characteristics'!$C:$C,0)))</f>
        <v>Increase Transmission</v>
      </c>
      <c r="K241" s="358" t="str">
        <f>IF(ISBLANK(INDEX('Policy Characteristics'!E:E,MATCH($C241,'Policy Characteristics'!$C:$C,0))),"",INDEX('Policy Characteristics'!E:E,MATCH($C241,'Policy Characteristics'!$C:$C,0)))</f>
        <v>elec transmission growth</v>
      </c>
      <c r="L241" s="380">
        <f>IF(ISBLANK(INDEX('Policy Characteristics'!F:F,MATCH($C241,'Policy Characteristics'!$C:$C,0))),"",INDEX('Policy Characteristics'!F:F,MATCH($C241,'Policy Characteristics'!$C:$C,0)))</f>
        <v>0</v>
      </c>
      <c r="M241" s="380">
        <f>IF(ISBLANK(INDEX('Policy Characteristics'!G:G,MATCH($C241,'Policy Characteristics'!$C:$C,0))),"",INDEX('Policy Characteristics'!G:G,MATCH($C241,'Policy Characteristics'!$C:$C,0)))</f>
        <v>1.1299999999999999</v>
      </c>
      <c r="N241" s="380">
        <f>IF(ISBLANK(INDEX('Policy Characteristics'!H:H,MATCH($C241,'Policy Characteristics'!$C:$C,0))),"",INDEX('Policy Characteristics'!H:H,MATCH($C241,'Policy Characteristics'!$C:$C,0)))</f>
        <v>0.01</v>
      </c>
      <c r="O241" s="358" t="str">
        <f>IF(ISBLANK(INDEX('Policy Characteristics'!I:I,MATCH($C241,'Policy Characteristics'!$C:$C,0))),"",INDEX('Policy Characteristics'!I:I,MATCH($C241,'Policy Characteristics'!$C:$C,0)))</f>
        <v>% increase in transmission capacity</v>
      </c>
      <c r="P241" s="358" t="str">
        <f>IF(ISBLANK(INDEX('Policy Characteristics'!J:J,MATCH($C241,'Policy Characteristics'!$C:$C,0))),"",INDEX('Policy Characteristics'!J:J,MATCH($C241,'Policy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58" t="str">
        <f>IF(ISBLANK(INDEX('Policy Characteristics'!K:K,MATCH($C241,'Policy Characteristics'!$C:$C,0))),"",INDEX('Policy Characteristics'!K:K,MATCH($C241,'Policy Characteristics'!$C:$C,0)))</f>
        <v>electricity-sector-main.html#transmission</v>
      </c>
      <c r="R241" s="358" t="str">
        <f>IF(ISBLANK(INDEX('Policy Characteristics'!L:L,MATCH($C241,'Policy Characteristics'!$C:$C,0))),"",INDEX('Policy Characteristics'!L:L,MATCH($C241,'Policy Characteristics'!$C:$C,0)))</f>
        <v>increase-transmission.html</v>
      </c>
    </row>
    <row r="242" spans="1:18" x14ac:dyDescent="0.35">
      <c r="A242" s="358" t="str">
        <f>IF(ISBLANK(INDEX('Policy Characteristics'!A:A,MATCH($C242,'Policy Characteristics'!$C:$C,0))),"",INDEX('Policy Characteristics'!A:A,MATCH($C242,'Policy Characteristics'!$C:$C,0)))</f>
        <v>Electricity Supply</v>
      </c>
      <c r="B242" s="358" t="str">
        <f>IF(ISBLANK(INDEX('Policy Characteristics'!B:B,MATCH($C242,'Policy Characteristics'!$C:$C,0))),"",INDEX('Policy Characteristics'!B:B,MATCH($C242,'Policy Characteristics'!$C:$C,0)))</f>
        <v>Non BAU Capacity Retirement Schedule</v>
      </c>
      <c r="C242" s="363" t="s">
        <v>3189</v>
      </c>
      <c r="D242" s="53" t="s">
        <v>477</v>
      </c>
      <c r="E242" s="53"/>
      <c r="F242" s="53" t="s">
        <v>476</v>
      </c>
      <c r="G242" s="53"/>
      <c r="H242" s="54">
        <v>860</v>
      </c>
      <c r="I242" s="53" t="s">
        <v>46</v>
      </c>
      <c r="J242" s="360" t="str">
        <f>IF(ISBLANK(INDEX('Policy Characteristics'!D:D,MATCH($C242,'Policy Characteristics'!$C:$C,0))),"",INDEX('Policy Characteristics'!D:D,MATCH($C242,'Policy Characteristics'!$C:$C,0)))</f>
        <v>Non BAU Capacity Retirement Schedule</v>
      </c>
      <c r="K242" s="358" t="str">
        <f>IF(ISBLANK(INDEX('Policy Characteristics'!E:E,MATCH($C242,'Policy Characteristics'!$C:$C,0))),"",INDEX('Policy Characteristics'!E:E,MATCH($C242,'Policy Characteristics'!$C:$C,0)))</f>
        <v/>
      </c>
      <c r="L242" s="358">
        <f>IF(ISBLANK(INDEX('Policy Characteristics'!F:F,MATCH($C242,'Policy Characteristics'!$C:$C,0))),"",INDEX('Policy Characteristics'!F:F,MATCH($C242,'Policy Characteristics'!$C:$C,0)))</f>
        <v>0</v>
      </c>
      <c r="M242" s="358">
        <f>IF(ISBLANK(INDEX('Policy Characteristics'!G:G,MATCH($C242,'Policy Characteristics'!$C:$C,0))),"",INDEX('Policy Characteristics'!G:G,MATCH($C242,'Policy Characteristics'!$C:$C,0)))</f>
        <v>1</v>
      </c>
      <c r="N242" s="358">
        <f>IF(ISBLANK(INDEX('Policy Characteristics'!H:H,MATCH($C242,'Policy Characteristics'!$C:$C,0))),"",INDEX('Policy Characteristics'!H:H,MATCH($C242,'Policy Characteristics'!$C:$C,0)))</f>
        <v>1</v>
      </c>
      <c r="O242" s="358" t="str">
        <f>IF(ISBLANK(INDEX('Policy Characteristics'!I:I,MATCH($C242,'Policy Characteristics'!$C:$C,0))),"",INDEX('Policy Characteristics'!I:I,MATCH($C242,'Policy Characteristics'!$C:$C,0)))</f>
        <v>on/off</v>
      </c>
      <c r="P242" s="358"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2" s="358" t="str">
        <f>IF(ISBLANK(INDEX('Policy Characteristics'!K:K,MATCH($C242,'Policy Characteristics'!$C:$C,0))),"",INDEX('Policy Characteristics'!K:K,MATCH($C242,'Policy Characteristics'!$C:$C,0)))</f>
        <v/>
      </c>
      <c r="R242" s="358" t="str">
        <f>IF(ISBLANK(INDEX('Policy Characteristics'!L:L,MATCH($C242,'Policy Characteristics'!$C:$C,0))),"",INDEX('Policy Characteristics'!L:L,MATCH($C242,'Policy Characteristics'!$C:$C,0)))</f>
        <v/>
      </c>
    </row>
    <row r="243" spans="1:18" x14ac:dyDescent="0.35">
      <c r="A243" s="358" t="str">
        <f>IF(ISBLANK(INDEX('Policy Characteristics'!A:A,MATCH($C243,'Policy Characteristics'!$C:$C,0))),"",INDEX('Policy Characteristics'!A:A,MATCH($C243,'Policy Characteristics'!$C:$C,0)))</f>
        <v>Electricity Supply</v>
      </c>
      <c r="B243" s="358" t="str">
        <f>IF(ISBLANK(INDEX('Policy Characteristics'!B:B,MATCH($C243,'Policy Characteristics'!$C:$C,0))),"",INDEX('Policy Characteristics'!B:B,MATCH($C243,'Policy Characteristics'!$C:$C,0)))</f>
        <v>Non BAU Capacity Retirement Schedule</v>
      </c>
      <c r="C243" s="362" t="str">
        <f t="shared" ref="C243:C257" si="21">C$242</f>
        <v>Boolean Use Non BAU Capacity Retirement Schedule</v>
      </c>
      <c r="D243" s="9" t="s">
        <v>331</v>
      </c>
      <c r="E243" s="53"/>
      <c r="F243" s="9" t="s">
        <v>332</v>
      </c>
      <c r="G243" s="53"/>
      <c r="H243" s="54">
        <v>861</v>
      </c>
      <c r="I243" s="53" t="s">
        <v>46</v>
      </c>
      <c r="J243" s="360" t="str">
        <f>IF(ISBLANK(INDEX('Policy Characteristics'!D:D,MATCH($C243,'Policy Characteristics'!$C:$C,0))),"",INDEX('Policy Characteristics'!D:D,MATCH($C243,'Policy Characteristics'!$C:$C,0)))</f>
        <v>Non BAU Capacity Retirement Schedule</v>
      </c>
      <c r="K243" s="358" t="str">
        <f>IF(ISBLANK(INDEX('Policy Characteristics'!E:E,MATCH($C243,'Policy Characteristics'!$C:$C,0))),"",INDEX('Policy Characteristics'!E:E,MATCH($C243,'Policy Characteristics'!$C:$C,0)))</f>
        <v/>
      </c>
      <c r="L243" s="358">
        <f>IF(ISBLANK(INDEX('Policy Characteristics'!F:F,MATCH($C243,'Policy Characteristics'!$C:$C,0))),"",INDEX('Policy Characteristics'!F:F,MATCH($C243,'Policy Characteristics'!$C:$C,0)))</f>
        <v>0</v>
      </c>
      <c r="M243" s="358">
        <f>IF(ISBLANK(INDEX('Policy Characteristics'!G:G,MATCH($C243,'Policy Characteristics'!$C:$C,0))),"",INDEX('Policy Characteristics'!G:G,MATCH($C243,'Policy Characteristics'!$C:$C,0)))</f>
        <v>1</v>
      </c>
      <c r="N243" s="358">
        <f>IF(ISBLANK(INDEX('Policy Characteristics'!H:H,MATCH($C243,'Policy Characteristics'!$C:$C,0))),"",INDEX('Policy Characteristics'!H:H,MATCH($C243,'Policy Characteristics'!$C:$C,0)))</f>
        <v>1</v>
      </c>
      <c r="O243" s="358" t="str">
        <f>IF(ISBLANK(INDEX('Policy Characteristics'!I:I,MATCH($C243,'Policy Characteristics'!$C:$C,0))),"",INDEX('Policy Characteristics'!I:I,MATCH($C243,'Policy Characteristics'!$C:$C,0)))</f>
        <v>on/off</v>
      </c>
      <c r="P243" s="358"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3" s="358" t="str">
        <f>IF(ISBLANK(INDEX('Policy Characteristics'!K:K,MATCH($C243,'Policy Characteristics'!$C:$C,0))),"",INDEX('Policy Characteristics'!K:K,MATCH($C243,'Policy Characteristics'!$C:$C,0)))</f>
        <v/>
      </c>
      <c r="R243" s="358" t="str">
        <f>IF(ISBLANK(INDEX('Policy Characteristics'!L:L,MATCH($C243,'Policy Characteristics'!$C:$C,0))),"",INDEX('Policy Characteristics'!L:L,MATCH($C243,'Policy Characteristics'!$C:$C,0)))</f>
        <v/>
      </c>
    </row>
    <row r="244" spans="1:18" x14ac:dyDescent="0.35">
      <c r="A244" s="358" t="str">
        <f>IF(ISBLANK(INDEX('Policy Characteristics'!A:A,MATCH($C244,'Policy Characteristics'!$C:$C,0))),"",INDEX('Policy Characteristics'!A:A,MATCH($C244,'Policy Characteristics'!$C:$C,0)))</f>
        <v>Electricity Supply</v>
      </c>
      <c r="B244" s="358" t="str">
        <f>IF(ISBLANK(INDEX('Policy Characteristics'!B:B,MATCH($C244,'Policy Characteristics'!$C:$C,0))),"",INDEX('Policy Characteristics'!B:B,MATCH($C244,'Policy Characteristics'!$C:$C,0)))</f>
        <v>Non BAU Capacity Retirement Schedule</v>
      </c>
      <c r="C244" s="362" t="str">
        <f t="shared" si="21"/>
        <v>Boolean Use Non BAU Capacity Retirement Schedule</v>
      </c>
      <c r="D244" s="9" t="s">
        <v>78</v>
      </c>
      <c r="E244" s="53"/>
      <c r="F244" s="9" t="s">
        <v>92</v>
      </c>
      <c r="G244" s="53"/>
      <c r="H244" s="54">
        <v>862</v>
      </c>
      <c r="I244" s="53" t="s">
        <v>45</v>
      </c>
      <c r="J244" s="360" t="str">
        <f>IF(ISBLANK(INDEX('Policy Characteristics'!D:D,MATCH($C244,'Policy Characteristics'!$C:$C,0))),"",INDEX('Policy Characteristics'!D:D,MATCH($C244,'Policy Characteristics'!$C:$C,0)))</f>
        <v>Non BAU Capacity Retirement Schedule</v>
      </c>
      <c r="K244" s="358" t="str">
        <f>IF(ISBLANK(INDEX('Policy Characteristics'!E:E,MATCH($C244,'Policy Characteristics'!$C:$C,0))),"",INDEX('Policy Characteristics'!E:E,MATCH($C244,'Policy Characteristics'!$C:$C,0)))</f>
        <v/>
      </c>
      <c r="L244" s="358">
        <f>IF(ISBLANK(INDEX('Policy Characteristics'!F:F,MATCH($C244,'Policy Characteristics'!$C:$C,0))),"",INDEX('Policy Characteristics'!F:F,MATCH($C244,'Policy Characteristics'!$C:$C,0)))</f>
        <v>0</v>
      </c>
      <c r="M244" s="358">
        <f>IF(ISBLANK(INDEX('Policy Characteristics'!G:G,MATCH($C244,'Policy Characteristics'!$C:$C,0))),"",INDEX('Policy Characteristics'!G:G,MATCH($C244,'Policy Characteristics'!$C:$C,0)))</f>
        <v>1</v>
      </c>
      <c r="N244" s="358">
        <f>IF(ISBLANK(INDEX('Policy Characteristics'!H:H,MATCH($C244,'Policy Characteristics'!$C:$C,0))),"",INDEX('Policy Characteristics'!H:H,MATCH($C244,'Policy Characteristics'!$C:$C,0)))</f>
        <v>1</v>
      </c>
      <c r="O244" s="358" t="str">
        <f>IF(ISBLANK(INDEX('Policy Characteristics'!I:I,MATCH($C244,'Policy Characteristics'!$C:$C,0))),"",INDEX('Policy Characteristics'!I:I,MATCH($C244,'Policy Characteristics'!$C:$C,0)))</f>
        <v>on/off</v>
      </c>
      <c r="P244" s="358"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4" s="358" t="str">
        <f>IF(ISBLANK(INDEX('Policy Characteristics'!K:K,MATCH($C244,'Policy Characteristics'!$C:$C,0))),"",INDEX('Policy Characteristics'!K:K,MATCH($C244,'Policy Characteristics'!$C:$C,0)))</f>
        <v/>
      </c>
      <c r="R244" s="358" t="str">
        <f>IF(ISBLANK(INDEX('Policy Characteristics'!L:L,MATCH($C244,'Policy Characteristics'!$C:$C,0))),"",INDEX('Policy Characteristics'!L:L,MATCH($C244,'Policy Characteristics'!$C:$C,0)))</f>
        <v/>
      </c>
    </row>
    <row r="245" spans="1:18" x14ac:dyDescent="0.35">
      <c r="A245" s="358" t="str">
        <f>IF(ISBLANK(INDEX('Policy Characteristics'!A:A,MATCH($C245,'Policy Characteristics'!$C:$C,0))),"",INDEX('Policy Characteristics'!A:A,MATCH($C245,'Policy Characteristics'!$C:$C,0)))</f>
        <v>Electricity Supply</v>
      </c>
      <c r="B245" s="358" t="str">
        <f>IF(ISBLANK(INDEX('Policy Characteristics'!B:B,MATCH($C245,'Policy Characteristics'!$C:$C,0))),"",INDEX('Policy Characteristics'!B:B,MATCH($C245,'Policy Characteristics'!$C:$C,0)))</f>
        <v>Non BAU Capacity Retirement Schedule</v>
      </c>
      <c r="C245" s="362" t="str">
        <f t="shared" si="21"/>
        <v>Boolean Use Non BAU Capacity Retirement Schedule</v>
      </c>
      <c r="D245" s="9" t="s">
        <v>79</v>
      </c>
      <c r="E245" s="53"/>
      <c r="F245" s="9" t="s">
        <v>93</v>
      </c>
      <c r="G245" s="53"/>
      <c r="H245" s="54">
        <v>863</v>
      </c>
      <c r="I245" s="53" t="s">
        <v>46</v>
      </c>
      <c r="J245" s="360" t="str">
        <f>IF(ISBLANK(INDEX('Policy Characteristics'!D:D,MATCH($C245,'Policy Characteristics'!$C:$C,0))),"",INDEX('Policy Characteristics'!D:D,MATCH($C245,'Policy Characteristics'!$C:$C,0)))</f>
        <v>Non BAU Capacity Retirement Schedule</v>
      </c>
      <c r="K245" s="358" t="str">
        <f>IF(ISBLANK(INDEX('Policy Characteristics'!E:E,MATCH($C245,'Policy Characteristics'!$C:$C,0))),"",INDEX('Policy Characteristics'!E:E,MATCH($C245,'Policy Characteristics'!$C:$C,0)))</f>
        <v/>
      </c>
      <c r="L245" s="358">
        <f>IF(ISBLANK(INDEX('Policy Characteristics'!F:F,MATCH($C245,'Policy Characteristics'!$C:$C,0))),"",INDEX('Policy Characteristics'!F:F,MATCH($C245,'Policy Characteristics'!$C:$C,0)))</f>
        <v>0</v>
      </c>
      <c r="M245" s="358">
        <f>IF(ISBLANK(INDEX('Policy Characteristics'!G:G,MATCH($C245,'Policy Characteristics'!$C:$C,0))),"",INDEX('Policy Characteristics'!G:G,MATCH($C245,'Policy Characteristics'!$C:$C,0)))</f>
        <v>1</v>
      </c>
      <c r="N245" s="358">
        <f>IF(ISBLANK(INDEX('Policy Characteristics'!H:H,MATCH($C245,'Policy Characteristics'!$C:$C,0))),"",INDEX('Policy Characteristics'!H:H,MATCH($C245,'Policy Characteristics'!$C:$C,0)))</f>
        <v>1</v>
      </c>
      <c r="O245" s="358" t="str">
        <f>IF(ISBLANK(INDEX('Policy Characteristics'!I:I,MATCH($C245,'Policy Characteristics'!$C:$C,0))),"",INDEX('Policy Characteristics'!I:I,MATCH($C245,'Policy Characteristics'!$C:$C,0)))</f>
        <v>on/off</v>
      </c>
      <c r="P245" s="358"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5" s="358" t="str">
        <f>IF(ISBLANK(INDEX('Policy Characteristics'!K:K,MATCH($C245,'Policy Characteristics'!$C:$C,0))),"",INDEX('Policy Characteristics'!K:K,MATCH($C245,'Policy Characteristics'!$C:$C,0)))</f>
        <v/>
      </c>
      <c r="R245" s="358" t="str">
        <f>IF(ISBLANK(INDEX('Policy Characteristics'!L:L,MATCH($C245,'Policy Characteristics'!$C:$C,0))),"",INDEX('Policy Characteristics'!L:L,MATCH($C245,'Policy Characteristics'!$C:$C,0)))</f>
        <v/>
      </c>
    </row>
    <row r="246" spans="1:18" x14ac:dyDescent="0.35">
      <c r="A246" s="358" t="str">
        <f>IF(ISBLANK(INDEX('Policy Characteristics'!A:A,MATCH($C246,'Policy Characteristics'!$C:$C,0))),"",INDEX('Policy Characteristics'!A:A,MATCH($C246,'Policy Characteristics'!$C:$C,0)))</f>
        <v>Electricity Supply</v>
      </c>
      <c r="B246" s="358" t="str">
        <f>IF(ISBLANK(INDEX('Policy Characteristics'!B:B,MATCH($C246,'Policy Characteristics'!$C:$C,0))),"",INDEX('Policy Characteristics'!B:B,MATCH($C246,'Policy Characteristics'!$C:$C,0)))</f>
        <v>Non BAU Capacity Retirement Schedule</v>
      </c>
      <c r="C246" s="362" t="str">
        <f t="shared" si="21"/>
        <v>Boolean Use Non BAU Capacity Retirement Schedule</v>
      </c>
      <c r="D246" s="9" t="s">
        <v>478</v>
      </c>
      <c r="E246" s="53"/>
      <c r="F246" s="9" t="s">
        <v>481</v>
      </c>
      <c r="G246" s="53"/>
      <c r="H246" s="54">
        <v>864</v>
      </c>
      <c r="I246" s="53" t="s">
        <v>46</v>
      </c>
      <c r="J246" s="360" t="str">
        <f>IF(ISBLANK(INDEX('Policy Characteristics'!D:D,MATCH($C246,'Policy Characteristics'!$C:$C,0))),"",INDEX('Policy Characteristics'!D:D,MATCH($C246,'Policy Characteristics'!$C:$C,0)))</f>
        <v>Non BAU Capacity Retirement Schedule</v>
      </c>
      <c r="K246" s="358" t="str">
        <f>IF(ISBLANK(INDEX('Policy Characteristics'!E:E,MATCH($C246,'Policy Characteristics'!$C:$C,0))),"",INDEX('Policy Characteristics'!E:E,MATCH($C246,'Policy Characteristics'!$C:$C,0)))</f>
        <v/>
      </c>
      <c r="L246" s="358">
        <f>IF(ISBLANK(INDEX('Policy Characteristics'!F:F,MATCH($C246,'Policy Characteristics'!$C:$C,0))),"",INDEX('Policy Characteristics'!F:F,MATCH($C246,'Policy Characteristics'!$C:$C,0)))</f>
        <v>0</v>
      </c>
      <c r="M246" s="358">
        <f>IF(ISBLANK(INDEX('Policy Characteristics'!G:G,MATCH($C246,'Policy Characteristics'!$C:$C,0))),"",INDEX('Policy Characteristics'!G:G,MATCH($C246,'Policy Characteristics'!$C:$C,0)))</f>
        <v>1</v>
      </c>
      <c r="N246" s="358">
        <f>IF(ISBLANK(INDEX('Policy Characteristics'!H:H,MATCH($C246,'Policy Characteristics'!$C:$C,0))),"",INDEX('Policy Characteristics'!H:H,MATCH($C246,'Policy Characteristics'!$C:$C,0)))</f>
        <v>1</v>
      </c>
      <c r="O246" s="358" t="str">
        <f>IF(ISBLANK(INDEX('Policy Characteristics'!I:I,MATCH($C246,'Policy Characteristics'!$C:$C,0))),"",INDEX('Policy Characteristics'!I:I,MATCH($C246,'Policy Characteristics'!$C:$C,0)))</f>
        <v>on/off</v>
      </c>
      <c r="P246" s="358"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6" s="358" t="str">
        <f>IF(ISBLANK(INDEX('Policy Characteristics'!K:K,MATCH($C246,'Policy Characteristics'!$C:$C,0))),"",INDEX('Policy Characteristics'!K:K,MATCH($C246,'Policy Characteristics'!$C:$C,0)))</f>
        <v/>
      </c>
      <c r="R246" s="358" t="str">
        <f>IF(ISBLANK(INDEX('Policy Characteristics'!L:L,MATCH($C246,'Policy Characteristics'!$C:$C,0))),"",INDEX('Policy Characteristics'!L:L,MATCH($C246,'Policy Characteristics'!$C:$C,0)))</f>
        <v/>
      </c>
    </row>
    <row r="247" spans="1:18" x14ac:dyDescent="0.35">
      <c r="A247" s="358" t="str">
        <f>IF(ISBLANK(INDEX('Policy Characteristics'!A:A,MATCH($C247,'Policy Characteristics'!$C:$C,0))),"",INDEX('Policy Characteristics'!A:A,MATCH($C247,'Policy Characteristics'!$C:$C,0)))</f>
        <v>Electricity Supply</v>
      </c>
      <c r="B247" s="358" t="str">
        <f>IF(ISBLANK(INDEX('Policy Characteristics'!B:B,MATCH($C247,'Policy Characteristics'!$C:$C,0))),"",INDEX('Policy Characteristics'!B:B,MATCH($C247,'Policy Characteristics'!$C:$C,0)))</f>
        <v>Non BAU Capacity Retirement Schedule</v>
      </c>
      <c r="C247" s="362" t="str">
        <f t="shared" si="21"/>
        <v>Boolean Use Non BAU Capacity Retirement Schedule</v>
      </c>
      <c r="D247" s="9" t="s">
        <v>80</v>
      </c>
      <c r="E247" s="53"/>
      <c r="F247" s="9" t="s">
        <v>94</v>
      </c>
      <c r="G247" s="53"/>
      <c r="H247" s="54">
        <v>865</v>
      </c>
      <c r="I247" s="53" t="s">
        <v>46</v>
      </c>
      <c r="J247" s="360" t="str">
        <f>IF(ISBLANK(INDEX('Policy Characteristics'!D:D,MATCH($C247,'Policy Characteristics'!$C:$C,0))),"",INDEX('Policy Characteristics'!D:D,MATCH($C247,'Policy Characteristics'!$C:$C,0)))</f>
        <v>Non BAU Capacity Retirement Schedule</v>
      </c>
      <c r="K247" s="358" t="str">
        <f>IF(ISBLANK(INDEX('Policy Characteristics'!E:E,MATCH($C247,'Policy Characteristics'!$C:$C,0))),"",INDEX('Policy Characteristics'!E:E,MATCH($C247,'Policy Characteristics'!$C:$C,0)))</f>
        <v/>
      </c>
      <c r="L247" s="358">
        <f>IF(ISBLANK(INDEX('Policy Characteristics'!F:F,MATCH($C247,'Policy Characteristics'!$C:$C,0))),"",INDEX('Policy Characteristics'!F:F,MATCH($C247,'Policy Characteristics'!$C:$C,0)))</f>
        <v>0</v>
      </c>
      <c r="M247" s="358">
        <f>IF(ISBLANK(INDEX('Policy Characteristics'!G:G,MATCH($C247,'Policy Characteristics'!$C:$C,0))),"",INDEX('Policy Characteristics'!G:G,MATCH($C247,'Policy Characteristics'!$C:$C,0)))</f>
        <v>1</v>
      </c>
      <c r="N247" s="358">
        <f>IF(ISBLANK(INDEX('Policy Characteristics'!H:H,MATCH($C247,'Policy Characteristics'!$C:$C,0))),"",INDEX('Policy Characteristics'!H:H,MATCH($C247,'Policy Characteristics'!$C:$C,0)))</f>
        <v>1</v>
      </c>
      <c r="O247" s="358" t="str">
        <f>IF(ISBLANK(INDEX('Policy Characteristics'!I:I,MATCH($C247,'Policy Characteristics'!$C:$C,0))),"",INDEX('Policy Characteristics'!I:I,MATCH($C247,'Policy Characteristics'!$C:$C,0)))</f>
        <v>on/off</v>
      </c>
      <c r="P247" s="358"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7" s="358" t="str">
        <f>IF(ISBLANK(INDEX('Policy Characteristics'!K:K,MATCH($C247,'Policy Characteristics'!$C:$C,0))),"",INDEX('Policy Characteristics'!K:K,MATCH($C247,'Policy Characteristics'!$C:$C,0)))</f>
        <v/>
      </c>
      <c r="R247" s="358" t="str">
        <f>IF(ISBLANK(INDEX('Policy Characteristics'!L:L,MATCH($C247,'Policy Characteristics'!$C:$C,0))),"",INDEX('Policy Characteristics'!L:L,MATCH($C247,'Policy Characteristics'!$C:$C,0)))</f>
        <v/>
      </c>
    </row>
    <row r="248" spans="1:18" x14ac:dyDescent="0.35">
      <c r="A248" s="358" t="str">
        <f>IF(ISBLANK(INDEX('Policy Characteristics'!A:A,MATCH($C248,'Policy Characteristics'!$C:$C,0))),"",INDEX('Policy Characteristics'!A:A,MATCH($C248,'Policy Characteristics'!$C:$C,0)))</f>
        <v>Electricity Supply</v>
      </c>
      <c r="B248" s="358" t="str">
        <f>IF(ISBLANK(INDEX('Policy Characteristics'!B:B,MATCH($C248,'Policy Characteristics'!$C:$C,0))),"",INDEX('Policy Characteristics'!B:B,MATCH($C248,'Policy Characteristics'!$C:$C,0)))</f>
        <v>Non BAU Capacity Retirement Schedule</v>
      </c>
      <c r="C248" s="362" t="str">
        <f t="shared" si="21"/>
        <v>Boolean Use Non BAU Capacity Retirement Schedule</v>
      </c>
      <c r="D248" s="9" t="s">
        <v>81</v>
      </c>
      <c r="E248" s="53"/>
      <c r="F248" s="9" t="s">
        <v>95</v>
      </c>
      <c r="G248" s="53"/>
      <c r="H248" s="54">
        <v>866</v>
      </c>
      <c r="I248" s="53" t="s">
        <v>46</v>
      </c>
      <c r="J248" s="360" t="str">
        <f>IF(ISBLANK(INDEX('Policy Characteristics'!D:D,MATCH($C248,'Policy Characteristics'!$C:$C,0))),"",INDEX('Policy Characteristics'!D:D,MATCH($C248,'Policy Characteristics'!$C:$C,0)))</f>
        <v>Non BAU Capacity Retirement Schedule</v>
      </c>
      <c r="K248" s="358" t="str">
        <f>IF(ISBLANK(INDEX('Policy Characteristics'!E:E,MATCH($C248,'Policy Characteristics'!$C:$C,0))),"",INDEX('Policy Characteristics'!E:E,MATCH($C248,'Policy Characteristics'!$C:$C,0)))</f>
        <v/>
      </c>
      <c r="L248" s="358">
        <f>IF(ISBLANK(INDEX('Policy Characteristics'!F:F,MATCH($C248,'Policy Characteristics'!$C:$C,0))),"",INDEX('Policy Characteristics'!F:F,MATCH($C248,'Policy Characteristics'!$C:$C,0)))</f>
        <v>0</v>
      </c>
      <c r="M248" s="358">
        <f>IF(ISBLANK(INDEX('Policy Characteristics'!G:G,MATCH($C248,'Policy Characteristics'!$C:$C,0))),"",INDEX('Policy Characteristics'!G:G,MATCH($C248,'Policy Characteristics'!$C:$C,0)))</f>
        <v>1</v>
      </c>
      <c r="N248" s="358">
        <f>IF(ISBLANK(INDEX('Policy Characteristics'!H:H,MATCH($C248,'Policy Characteristics'!$C:$C,0))),"",INDEX('Policy Characteristics'!H:H,MATCH($C248,'Policy Characteristics'!$C:$C,0)))</f>
        <v>1</v>
      </c>
      <c r="O248" s="358" t="str">
        <f>IF(ISBLANK(INDEX('Policy Characteristics'!I:I,MATCH($C248,'Policy Characteristics'!$C:$C,0))),"",INDEX('Policy Characteristics'!I:I,MATCH($C248,'Policy Characteristics'!$C:$C,0)))</f>
        <v>on/off</v>
      </c>
      <c r="P248" s="358"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8" s="358" t="str">
        <f>IF(ISBLANK(INDEX('Policy Characteristics'!K:K,MATCH($C248,'Policy Characteristics'!$C:$C,0))),"",INDEX('Policy Characteristics'!K:K,MATCH($C248,'Policy Characteristics'!$C:$C,0)))</f>
        <v/>
      </c>
      <c r="R248" s="358" t="str">
        <f>IF(ISBLANK(INDEX('Policy Characteristics'!L:L,MATCH($C248,'Policy Characteristics'!$C:$C,0))),"",INDEX('Policy Characteristics'!L:L,MATCH($C248,'Policy Characteristics'!$C:$C,0)))</f>
        <v/>
      </c>
    </row>
    <row r="249" spans="1:18" x14ac:dyDescent="0.35">
      <c r="A249" s="358" t="str">
        <f>IF(ISBLANK(INDEX('Policy Characteristics'!A:A,MATCH($C249,'Policy Characteristics'!$C:$C,0))),"",INDEX('Policy Characteristics'!A:A,MATCH($C249,'Policy Characteristics'!$C:$C,0)))</f>
        <v>Electricity Supply</v>
      </c>
      <c r="B249" s="358" t="str">
        <f>IF(ISBLANK(INDEX('Policy Characteristics'!B:B,MATCH($C249,'Policy Characteristics'!$C:$C,0))),"",INDEX('Policy Characteristics'!B:B,MATCH($C249,'Policy Characteristics'!$C:$C,0)))</f>
        <v>Non BAU Capacity Retirement Schedule</v>
      </c>
      <c r="C249" s="362" t="str">
        <f t="shared" si="21"/>
        <v>Boolean Use Non BAU Capacity Retirement Schedule</v>
      </c>
      <c r="D249" s="9" t="s">
        <v>82</v>
      </c>
      <c r="E249" s="53"/>
      <c r="F249" s="9" t="s">
        <v>96</v>
      </c>
      <c r="G249" s="53"/>
      <c r="H249" s="54">
        <v>867</v>
      </c>
      <c r="I249" s="53" t="s">
        <v>46</v>
      </c>
      <c r="J249" s="360" t="str">
        <f>IF(ISBLANK(INDEX('Policy Characteristics'!D:D,MATCH($C249,'Policy Characteristics'!$C:$C,0))),"",INDEX('Policy Characteristics'!D:D,MATCH($C249,'Policy Characteristics'!$C:$C,0)))</f>
        <v>Non BAU Capacity Retirement Schedule</v>
      </c>
      <c r="K249" s="358" t="str">
        <f>IF(ISBLANK(INDEX('Policy Characteristics'!E:E,MATCH($C249,'Policy Characteristics'!$C:$C,0))),"",INDEX('Policy Characteristics'!E:E,MATCH($C249,'Policy Characteristics'!$C:$C,0)))</f>
        <v/>
      </c>
      <c r="L249" s="358">
        <f>IF(ISBLANK(INDEX('Policy Characteristics'!F:F,MATCH($C249,'Policy Characteristics'!$C:$C,0))),"",INDEX('Policy Characteristics'!F:F,MATCH($C249,'Policy Characteristics'!$C:$C,0)))</f>
        <v>0</v>
      </c>
      <c r="M249" s="358">
        <f>IF(ISBLANK(INDEX('Policy Characteristics'!G:G,MATCH($C249,'Policy Characteristics'!$C:$C,0))),"",INDEX('Policy Characteristics'!G:G,MATCH($C249,'Policy Characteristics'!$C:$C,0)))</f>
        <v>1</v>
      </c>
      <c r="N249" s="358">
        <f>IF(ISBLANK(INDEX('Policy Characteristics'!H:H,MATCH($C249,'Policy Characteristics'!$C:$C,0))),"",INDEX('Policy Characteristics'!H:H,MATCH($C249,'Policy Characteristics'!$C:$C,0)))</f>
        <v>1</v>
      </c>
      <c r="O249" s="358" t="str">
        <f>IF(ISBLANK(INDEX('Policy Characteristics'!I:I,MATCH($C249,'Policy Characteristics'!$C:$C,0))),"",INDEX('Policy Characteristics'!I:I,MATCH($C249,'Policy Characteristics'!$C:$C,0)))</f>
        <v>on/off</v>
      </c>
      <c r="P249" s="358"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9" s="358" t="str">
        <f>IF(ISBLANK(INDEX('Policy Characteristics'!K:K,MATCH($C249,'Policy Characteristics'!$C:$C,0))),"",INDEX('Policy Characteristics'!K:K,MATCH($C249,'Policy Characteristics'!$C:$C,0)))</f>
        <v/>
      </c>
      <c r="R249" s="358" t="str">
        <f>IF(ISBLANK(INDEX('Policy Characteristics'!L:L,MATCH($C249,'Policy Characteristics'!$C:$C,0))),"",INDEX('Policy Characteristics'!L:L,MATCH($C249,'Policy Characteristics'!$C:$C,0)))</f>
        <v/>
      </c>
    </row>
    <row r="250" spans="1:18" x14ac:dyDescent="0.35">
      <c r="A250" s="358" t="str">
        <f>IF(ISBLANK(INDEX('Policy Characteristics'!A:A,MATCH($C250,'Policy Characteristics'!$C:$C,0))),"",INDEX('Policy Characteristics'!A:A,MATCH($C250,'Policy Characteristics'!$C:$C,0)))</f>
        <v>Electricity Supply</v>
      </c>
      <c r="B250" s="358" t="str">
        <f>IF(ISBLANK(INDEX('Policy Characteristics'!B:B,MATCH($C250,'Policy Characteristics'!$C:$C,0))),"",INDEX('Policy Characteristics'!B:B,MATCH($C250,'Policy Characteristics'!$C:$C,0)))</f>
        <v>Non BAU Capacity Retirement Schedule</v>
      </c>
      <c r="C250" s="362" t="str">
        <f t="shared" si="21"/>
        <v>Boolean Use Non BAU Capacity Retirement Schedule</v>
      </c>
      <c r="D250" s="9" t="s">
        <v>2491</v>
      </c>
      <c r="E250" s="53"/>
      <c r="F250" s="9" t="s">
        <v>466</v>
      </c>
      <c r="G250" s="53"/>
      <c r="H250" s="54">
        <v>868</v>
      </c>
      <c r="I250" s="53" t="s">
        <v>46</v>
      </c>
      <c r="J250" s="360" t="str">
        <f>IF(ISBLANK(INDEX('Policy Characteristics'!D:D,MATCH($C250,'Policy Characteristics'!$C:$C,0))),"",INDEX('Policy Characteristics'!D:D,MATCH($C250,'Policy Characteristics'!$C:$C,0)))</f>
        <v>Non BAU Capacity Retirement Schedule</v>
      </c>
      <c r="K250" s="358" t="str">
        <f>IF(ISBLANK(INDEX('Policy Characteristics'!E:E,MATCH($C250,'Policy Characteristics'!$C:$C,0))),"",INDEX('Policy Characteristics'!E:E,MATCH($C250,'Policy Characteristics'!$C:$C,0)))</f>
        <v/>
      </c>
      <c r="L250" s="358">
        <f>IF(ISBLANK(INDEX('Policy Characteristics'!F:F,MATCH($C250,'Policy Characteristics'!$C:$C,0))),"",INDEX('Policy Characteristics'!F:F,MATCH($C250,'Policy Characteristics'!$C:$C,0)))</f>
        <v>0</v>
      </c>
      <c r="M250" s="358">
        <f>IF(ISBLANK(INDEX('Policy Characteristics'!G:G,MATCH($C250,'Policy Characteristics'!$C:$C,0))),"",INDEX('Policy Characteristics'!G:G,MATCH($C250,'Policy Characteristics'!$C:$C,0)))</f>
        <v>1</v>
      </c>
      <c r="N250" s="358">
        <f>IF(ISBLANK(INDEX('Policy Characteristics'!H:H,MATCH($C250,'Policy Characteristics'!$C:$C,0))),"",INDEX('Policy Characteristics'!H:H,MATCH($C250,'Policy Characteristics'!$C:$C,0)))</f>
        <v>1</v>
      </c>
      <c r="O250" s="358" t="str">
        <f>IF(ISBLANK(INDEX('Policy Characteristics'!I:I,MATCH($C250,'Policy Characteristics'!$C:$C,0))),"",INDEX('Policy Characteristics'!I:I,MATCH($C250,'Policy Characteristics'!$C:$C,0)))</f>
        <v>on/off</v>
      </c>
      <c r="P250" s="358"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0" s="358" t="str">
        <f>IF(ISBLANK(INDEX('Policy Characteristics'!K:K,MATCH($C250,'Policy Characteristics'!$C:$C,0))),"",INDEX('Policy Characteristics'!K:K,MATCH($C250,'Policy Characteristics'!$C:$C,0)))</f>
        <v/>
      </c>
      <c r="R250" s="358" t="str">
        <f>IF(ISBLANK(INDEX('Policy Characteristics'!L:L,MATCH($C250,'Policy Characteristics'!$C:$C,0))),"",INDEX('Policy Characteristics'!L:L,MATCH($C250,'Policy Characteristics'!$C:$C,0)))</f>
        <v/>
      </c>
    </row>
    <row r="251" spans="1:18" x14ac:dyDescent="0.35">
      <c r="A251" s="358" t="str">
        <f>IF(ISBLANK(INDEX('Policy Characteristics'!A:A,MATCH($C251,'Policy Characteristics'!$C:$C,0))),"",INDEX('Policy Characteristics'!A:A,MATCH($C251,'Policy Characteristics'!$C:$C,0)))</f>
        <v>Electricity Supply</v>
      </c>
      <c r="B251" s="358" t="str">
        <f>IF(ISBLANK(INDEX('Policy Characteristics'!B:B,MATCH($C251,'Policy Characteristics'!$C:$C,0))),"",INDEX('Policy Characteristics'!B:B,MATCH($C251,'Policy Characteristics'!$C:$C,0)))</f>
        <v>Non BAU Capacity Retirement Schedule</v>
      </c>
      <c r="C251" s="362" t="str">
        <f t="shared" si="21"/>
        <v>Boolean Use Non BAU Capacity Retirement Schedule</v>
      </c>
      <c r="D251" s="9" t="s">
        <v>333</v>
      </c>
      <c r="E251" s="53"/>
      <c r="F251" s="9" t="s">
        <v>335</v>
      </c>
      <c r="G251" s="53"/>
      <c r="H251" s="54">
        <v>869</v>
      </c>
      <c r="I251" s="53" t="s">
        <v>46</v>
      </c>
      <c r="J251" s="360" t="str">
        <f>IF(ISBLANK(INDEX('Policy Characteristics'!D:D,MATCH($C251,'Policy Characteristics'!$C:$C,0))),"",INDEX('Policy Characteristics'!D:D,MATCH($C251,'Policy Characteristics'!$C:$C,0)))</f>
        <v>Non BAU Capacity Retirement Schedule</v>
      </c>
      <c r="K251" s="358" t="str">
        <f>IF(ISBLANK(INDEX('Policy Characteristics'!E:E,MATCH($C251,'Policy Characteristics'!$C:$C,0))),"",INDEX('Policy Characteristics'!E:E,MATCH($C251,'Policy Characteristics'!$C:$C,0)))</f>
        <v/>
      </c>
      <c r="L251" s="358">
        <f>IF(ISBLANK(INDEX('Policy Characteristics'!F:F,MATCH($C251,'Policy Characteristics'!$C:$C,0))),"",INDEX('Policy Characteristics'!F:F,MATCH($C251,'Policy Characteristics'!$C:$C,0)))</f>
        <v>0</v>
      </c>
      <c r="M251" s="358">
        <f>IF(ISBLANK(INDEX('Policy Characteristics'!G:G,MATCH($C251,'Policy Characteristics'!$C:$C,0))),"",INDEX('Policy Characteristics'!G:G,MATCH($C251,'Policy Characteristics'!$C:$C,0)))</f>
        <v>1</v>
      </c>
      <c r="N251" s="358">
        <f>IF(ISBLANK(INDEX('Policy Characteristics'!H:H,MATCH($C251,'Policy Characteristics'!$C:$C,0))),"",INDEX('Policy Characteristics'!H:H,MATCH($C251,'Policy Characteristics'!$C:$C,0)))</f>
        <v>1</v>
      </c>
      <c r="O251" s="358" t="str">
        <f>IF(ISBLANK(INDEX('Policy Characteristics'!I:I,MATCH($C251,'Policy Characteristics'!$C:$C,0))),"",INDEX('Policy Characteristics'!I:I,MATCH($C251,'Policy Characteristics'!$C:$C,0)))</f>
        <v>on/off</v>
      </c>
      <c r="P251" s="358"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1" s="358" t="str">
        <f>IF(ISBLANK(INDEX('Policy Characteristics'!K:K,MATCH($C251,'Policy Characteristics'!$C:$C,0))),"",INDEX('Policy Characteristics'!K:K,MATCH($C251,'Policy Characteristics'!$C:$C,0)))</f>
        <v/>
      </c>
      <c r="R251" s="358" t="str">
        <f>IF(ISBLANK(INDEX('Policy Characteristics'!L:L,MATCH($C251,'Policy Characteristics'!$C:$C,0))),"",INDEX('Policy Characteristics'!L:L,MATCH($C251,'Policy Characteristics'!$C:$C,0)))</f>
        <v/>
      </c>
    </row>
    <row r="252" spans="1:18" x14ac:dyDescent="0.35">
      <c r="A252" s="358" t="str">
        <f>IF(ISBLANK(INDEX('Policy Characteristics'!A:A,MATCH($C252,'Policy Characteristics'!$C:$C,0))),"",INDEX('Policy Characteristics'!A:A,MATCH($C252,'Policy Characteristics'!$C:$C,0)))</f>
        <v>Electricity Supply</v>
      </c>
      <c r="B252" s="358" t="str">
        <f>IF(ISBLANK(INDEX('Policy Characteristics'!B:B,MATCH($C252,'Policy Characteristics'!$C:$C,0))),"",INDEX('Policy Characteristics'!B:B,MATCH($C252,'Policy Characteristics'!$C:$C,0)))</f>
        <v>Non BAU Capacity Retirement Schedule</v>
      </c>
      <c r="C252" s="362" t="str">
        <f t="shared" si="21"/>
        <v>Boolean Use Non BAU Capacity Retirement Schedule</v>
      </c>
      <c r="D252" s="9" t="s">
        <v>334</v>
      </c>
      <c r="E252" s="53"/>
      <c r="F252" s="9" t="s">
        <v>336</v>
      </c>
      <c r="G252" s="53"/>
      <c r="H252" s="54">
        <v>870</v>
      </c>
      <c r="I252" s="53" t="s">
        <v>46</v>
      </c>
      <c r="J252" s="360" t="str">
        <f>IF(ISBLANK(INDEX('Policy Characteristics'!D:D,MATCH($C252,'Policy Characteristics'!$C:$C,0))),"",INDEX('Policy Characteristics'!D:D,MATCH($C252,'Policy Characteristics'!$C:$C,0)))</f>
        <v>Non BAU Capacity Retirement Schedule</v>
      </c>
      <c r="K252" s="358" t="str">
        <f>IF(ISBLANK(INDEX('Policy Characteristics'!E:E,MATCH($C252,'Policy Characteristics'!$C:$C,0))),"",INDEX('Policy Characteristics'!E:E,MATCH($C252,'Policy Characteristics'!$C:$C,0)))</f>
        <v/>
      </c>
      <c r="L252" s="358">
        <f>IF(ISBLANK(INDEX('Policy Characteristics'!F:F,MATCH($C252,'Policy Characteristics'!$C:$C,0))),"",INDEX('Policy Characteristics'!F:F,MATCH($C252,'Policy Characteristics'!$C:$C,0)))</f>
        <v>0</v>
      </c>
      <c r="M252" s="358">
        <f>IF(ISBLANK(INDEX('Policy Characteristics'!G:G,MATCH($C252,'Policy Characteristics'!$C:$C,0))),"",INDEX('Policy Characteristics'!G:G,MATCH($C252,'Policy Characteristics'!$C:$C,0)))</f>
        <v>1</v>
      </c>
      <c r="N252" s="358">
        <f>IF(ISBLANK(INDEX('Policy Characteristics'!H:H,MATCH($C252,'Policy Characteristics'!$C:$C,0))),"",INDEX('Policy Characteristics'!H:H,MATCH($C252,'Policy Characteristics'!$C:$C,0)))</f>
        <v>1</v>
      </c>
      <c r="O252" s="358" t="str">
        <f>IF(ISBLANK(INDEX('Policy Characteristics'!I:I,MATCH($C252,'Policy Characteristics'!$C:$C,0))),"",INDEX('Policy Characteristics'!I:I,MATCH($C252,'Policy Characteristics'!$C:$C,0)))</f>
        <v>on/off</v>
      </c>
      <c r="P252" s="358"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2" s="358" t="str">
        <f>IF(ISBLANK(INDEX('Policy Characteristics'!K:K,MATCH($C252,'Policy Characteristics'!$C:$C,0))),"",INDEX('Policy Characteristics'!K:K,MATCH($C252,'Policy Characteristics'!$C:$C,0)))</f>
        <v/>
      </c>
      <c r="R252" s="358" t="str">
        <f>IF(ISBLANK(INDEX('Policy Characteristics'!L:L,MATCH($C252,'Policy Characteristics'!$C:$C,0))),"",INDEX('Policy Characteristics'!L:L,MATCH($C252,'Policy Characteristics'!$C:$C,0)))</f>
        <v/>
      </c>
    </row>
    <row r="253" spans="1:18" x14ac:dyDescent="0.35">
      <c r="A253" s="358" t="str">
        <f>IF(ISBLANK(INDEX('Policy Characteristics'!A:A,MATCH($C253,'Policy Characteristics'!$C:$C,0))),"",INDEX('Policy Characteristics'!A:A,MATCH($C253,'Policy Characteristics'!$C:$C,0)))</f>
        <v>Electricity Supply</v>
      </c>
      <c r="B253" s="358" t="str">
        <f>IF(ISBLANK(INDEX('Policy Characteristics'!B:B,MATCH($C253,'Policy Characteristics'!$C:$C,0))),"",INDEX('Policy Characteristics'!B:B,MATCH($C253,'Policy Characteristics'!$C:$C,0)))</f>
        <v>Non BAU Capacity Retirement Schedule</v>
      </c>
      <c r="C253" s="362" t="str">
        <f t="shared" si="21"/>
        <v>Boolean Use Non BAU Capacity Retirement Schedule</v>
      </c>
      <c r="D253" s="9" t="s">
        <v>474</v>
      </c>
      <c r="E253" s="53"/>
      <c r="F253" s="9" t="s">
        <v>473</v>
      </c>
      <c r="G253" s="53"/>
      <c r="H253" s="54">
        <v>871</v>
      </c>
      <c r="I253" s="53" t="s">
        <v>46</v>
      </c>
      <c r="J253" s="360" t="str">
        <f>IF(ISBLANK(INDEX('Policy Characteristics'!D:D,MATCH($C253,'Policy Characteristics'!$C:$C,0))),"",INDEX('Policy Characteristics'!D:D,MATCH($C253,'Policy Characteristics'!$C:$C,0)))</f>
        <v>Non BAU Capacity Retirement Schedule</v>
      </c>
      <c r="K253" s="358" t="str">
        <f>IF(ISBLANK(INDEX('Policy Characteristics'!E:E,MATCH($C253,'Policy Characteristics'!$C:$C,0))),"",INDEX('Policy Characteristics'!E:E,MATCH($C253,'Policy Characteristics'!$C:$C,0)))</f>
        <v/>
      </c>
      <c r="L253" s="358">
        <f>IF(ISBLANK(INDEX('Policy Characteristics'!F:F,MATCH($C253,'Policy Characteristics'!$C:$C,0))),"",INDEX('Policy Characteristics'!F:F,MATCH($C253,'Policy Characteristics'!$C:$C,0)))</f>
        <v>0</v>
      </c>
      <c r="M253" s="358">
        <f>IF(ISBLANK(INDEX('Policy Characteristics'!G:G,MATCH($C253,'Policy Characteristics'!$C:$C,0))),"",INDEX('Policy Characteristics'!G:G,MATCH($C253,'Policy Characteristics'!$C:$C,0)))</f>
        <v>1</v>
      </c>
      <c r="N253" s="358">
        <f>IF(ISBLANK(INDEX('Policy Characteristics'!H:H,MATCH($C253,'Policy Characteristics'!$C:$C,0))),"",INDEX('Policy Characteristics'!H:H,MATCH($C253,'Policy Characteristics'!$C:$C,0)))</f>
        <v>1</v>
      </c>
      <c r="O253" s="358" t="str">
        <f>IF(ISBLANK(INDEX('Policy Characteristics'!I:I,MATCH($C253,'Policy Characteristics'!$C:$C,0))),"",INDEX('Policy Characteristics'!I:I,MATCH($C253,'Policy Characteristics'!$C:$C,0)))</f>
        <v>on/off</v>
      </c>
      <c r="P253" s="358"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3" s="358" t="str">
        <f>IF(ISBLANK(INDEX('Policy Characteristics'!K:K,MATCH($C253,'Policy Characteristics'!$C:$C,0))),"",INDEX('Policy Characteristics'!K:K,MATCH($C253,'Policy Characteristics'!$C:$C,0)))</f>
        <v/>
      </c>
      <c r="R253" s="358" t="str">
        <f>IF(ISBLANK(INDEX('Policy Characteristics'!L:L,MATCH($C253,'Policy Characteristics'!$C:$C,0))),"",INDEX('Policy Characteristics'!L:L,MATCH($C253,'Policy Characteristics'!$C:$C,0)))</f>
        <v/>
      </c>
    </row>
    <row r="254" spans="1:18" x14ac:dyDescent="0.35">
      <c r="A254" s="358" t="str">
        <f>IF(ISBLANK(INDEX('Policy Characteristics'!A:A,MATCH($C254,'Policy Characteristics'!$C:$C,0))),"",INDEX('Policy Characteristics'!A:A,MATCH($C254,'Policy Characteristics'!$C:$C,0)))</f>
        <v>Electricity Supply</v>
      </c>
      <c r="B254" s="358" t="str">
        <f>IF(ISBLANK(INDEX('Policy Characteristics'!B:B,MATCH($C254,'Policy Characteristics'!$C:$C,0))),"",INDEX('Policy Characteristics'!B:B,MATCH($C254,'Policy Characteristics'!$C:$C,0)))</f>
        <v>Non BAU Capacity Retirement Schedule</v>
      </c>
      <c r="C254" s="362" t="str">
        <f t="shared" si="21"/>
        <v>Boolean Use Non BAU Capacity Retirement Schedule</v>
      </c>
      <c r="D254" s="9" t="s">
        <v>483</v>
      </c>
      <c r="E254" s="53"/>
      <c r="F254" s="9" t="s">
        <v>484</v>
      </c>
      <c r="G254" s="53"/>
      <c r="H254" s="54">
        <v>872</v>
      </c>
      <c r="I254" s="53" t="s">
        <v>46</v>
      </c>
      <c r="J254" s="360" t="str">
        <f>IF(ISBLANK(INDEX('Policy Characteristics'!D:D,MATCH($C254,'Policy Characteristics'!$C:$C,0))),"",INDEX('Policy Characteristics'!D:D,MATCH($C254,'Policy Characteristics'!$C:$C,0)))</f>
        <v>Non BAU Capacity Retirement Schedule</v>
      </c>
      <c r="K254" s="358" t="str">
        <f>IF(ISBLANK(INDEX('Policy Characteristics'!E:E,MATCH($C254,'Policy Characteristics'!$C:$C,0))),"",INDEX('Policy Characteristics'!E:E,MATCH($C254,'Policy Characteristics'!$C:$C,0)))</f>
        <v/>
      </c>
      <c r="L254" s="358">
        <f>IF(ISBLANK(INDEX('Policy Characteristics'!F:F,MATCH($C254,'Policy Characteristics'!$C:$C,0))),"",INDEX('Policy Characteristics'!F:F,MATCH($C254,'Policy Characteristics'!$C:$C,0)))</f>
        <v>0</v>
      </c>
      <c r="M254" s="358">
        <f>IF(ISBLANK(INDEX('Policy Characteristics'!G:G,MATCH($C254,'Policy Characteristics'!$C:$C,0))),"",INDEX('Policy Characteristics'!G:G,MATCH($C254,'Policy Characteristics'!$C:$C,0)))</f>
        <v>1</v>
      </c>
      <c r="N254" s="358">
        <f>IF(ISBLANK(INDEX('Policy Characteristics'!H:H,MATCH($C254,'Policy Characteristics'!$C:$C,0))),"",INDEX('Policy Characteristics'!H:H,MATCH($C254,'Policy Characteristics'!$C:$C,0)))</f>
        <v>1</v>
      </c>
      <c r="O254" s="358" t="str">
        <f>IF(ISBLANK(INDEX('Policy Characteristics'!I:I,MATCH($C254,'Policy Characteristics'!$C:$C,0))),"",INDEX('Policy Characteristics'!I:I,MATCH($C254,'Policy Characteristics'!$C:$C,0)))</f>
        <v>on/off</v>
      </c>
      <c r="P254" s="358"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4" s="358" t="str">
        <f>IF(ISBLANK(INDEX('Policy Characteristics'!K:K,MATCH($C254,'Policy Characteristics'!$C:$C,0))),"",INDEX('Policy Characteristics'!K:K,MATCH($C254,'Policy Characteristics'!$C:$C,0)))</f>
        <v/>
      </c>
      <c r="R254" s="358" t="str">
        <f>IF(ISBLANK(INDEX('Policy Characteristics'!L:L,MATCH($C254,'Policy Characteristics'!$C:$C,0))),"",INDEX('Policy Characteristics'!L:L,MATCH($C254,'Policy Characteristics'!$C:$C,0)))</f>
        <v/>
      </c>
    </row>
    <row r="255" spans="1:18" x14ac:dyDescent="0.35">
      <c r="A255" s="358" t="str">
        <f>IF(ISBLANK(INDEX('Policy Characteristics'!A:A,MATCH($C255,'Policy Characteristics'!$C:$C,0))),"",INDEX('Policy Characteristics'!A:A,MATCH($C255,'Policy Characteristics'!$C:$C,0)))</f>
        <v>Electricity Supply</v>
      </c>
      <c r="B255" s="358" t="str">
        <f>IF(ISBLANK(INDEX('Policy Characteristics'!B:B,MATCH($C255,'Policy Characteristics'!$C:$C,0))),"",INDEX('Policy Characteristics'!B:B,MATCH($C255,'Policy Characteristics'!$C:$C,0)))</f>
        <v>Non BAU Capacity Retirement Schedule</v>
      </c>
      <c r="C255" s="362" t="str">
        <f t="shared" si="21"/>
        <v>Boolean Use Non BAU Capacity Retirement Schedule</v>
      </c>
      <c r="D255" s="9" t="s">
        <v>2866</v>
      </c>
      <c r="E255" s="53"/>
      <c r="F255" s="9" t="s">
        <v>2543</v>
      </c>
      <c r="G255" s="53"/>
      <c r="H255" s="54">
        <v>873</v>
      </c>
      <c r="I255" s="53" t="s">
        <v>46</v>
      </c>
      <c r="J255" s="360" t="str">
        <f>IF(ISBLANK(INDEX('Policy Characteristics'!D:D,MATCH($C255,'Policy Characteristics'!$C:$C,0))),"",INDEX('Policy Characteristics'!D:D,MATCH($C255,'Policy Characteristics'!$C:$C,0)))</f>
        <v>Non BAU Capacity Retirement Schedule</v>
      </c>
      <c r="K255" s="358" t="str">
        <f>IF(ISBLANK(INDEX('Policy Characteristics'!E:E,MATCH($C255,'Policy Characteristics'!$C:$C,0))),"",INDEX('Policy Characteristics'!E:E,MATCH($C255,'Policy Characteristics'!$C:$C,0)))</f>
        <v/>
      </c>
      <c r="L255" s="358">
        <f>IF(ISBLANK(INDEX('Policy Characteristics'!F:F,MATCH($C255,'Policy Characteristics'!$C:$C,0))),"",INDEX('Policy Characteristics'!F:F,MATCH($C255,'Policy Characteristics'!$C:$C,0)))</f>
        <v>0</v>
      </c>
      <c r="M255" s="358">
        <f>IF(ISBLANK(INDEX('Policy Characteristics'!G:G,MATCH($C255,'Policy Characteristics'!$C:$C,0))),"",INDEX('Policy Characteristics'!G:G,MATCH($C255,'Policy Characteristics'!$C:$C,0)))</f>
        <v>1</v>
      </c>
      <c r="N255" s="358">
        <f>IF(ISBLANK(INDEX('Policy Characteristics'!H:H,MATCH($C255,'Policy Characteristics'!$C:$C,0))),"",INDEX('Policy Characteristics'!H:H,MATCH($C255,'Policy Characteristics'!$C:$C,0)))</f>
        <v>1</v>
      </c>
      <c r="O255" s="358" t="str">
        <f>IF(ISBLANK(INDEX('Policy Characteristics'!I:I,MATCH($C255,'Policy Characteristics'!$C:$C,0))),"",INDEX('Policy Characteristics'!I:I,MATCH($C255,'Policy Characteristics'!$C:$C,0)))</f>
        <v>on/off</v>
      </c>
      <c r="P255" s="358"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5" s="358" t="str">
        <f>IF(ISBLANK(INDEX('Policy Characteristics'!K:K,MATCH($C255,'Policy Characteristics'!$C:$C,0))),"",INDEX('Policy Characteristics'!K:K,MATCH($C255,'Policy Characteristics'!$C:$C,0)))</f>
        <v/>
      </c>
      <c r="R255" s="358" t="str">
        <f>IF(ISBLANK(INDEX('Policy Characteristics'!L:L,MATCH($C255,'Policy Characteristics'!$C:$C,0))),"",INDEX('Policy Characteristics'!L:L,MATCH($C255,'Policy Characteristics'!$C:$C,0)))</f>
        <v/>
      </c>
    </row>
    <row r="256" spans="1:18" x14ac:dyDescent="0.35">
      <c r="A256" s="358" t="str">
        <f>IF(ISBLANK(INDEX('Policy Characteristics'!A:A,MATCH($C256,'Policy Characteristics'!$C:$C,0))),"",INDEX('Policy Characteristics'!A:A,MATCH($C256,'Policy Characteristics'!$C:$C,0)))</f>
        <v>Electricity Supply</v>
      </c>
      <c r="B256" s="358" t="str">
        <f>IF(ISBLANK(INDEX('Policy Characteristics'!B:B,MATCH($C256,'Policy Characteristics'!$C:$C,0))),"",INDEX('Policy Characteristics'!B:B,MATCH($C256,'Policy Characteristics'!$C:$C,0)))</f>
        <v>Non BAU Capacity Retirement Schedule</v>
      </c>
      <c r="C256" s="362" t="str">
        <f t="shared" si="21"/>
        <v>Boolean Use Non BAU Capacity Retirement Schedule</v>
      </c>
      <c r="D256" s="9" t="s">
        <v>2867</v>
      </c>
      <c r="E256" s="53"/>
      <c r="F256" s="9" t="s">
        <v>2692</v>
      </c>
      <c r="G256" s="53"/>
      <c r="H256" s="54">
        <v>874</v>
      </c>
      <c r="I256" s="53" t="s">
        <v>46</v>
      </c>
      <c r="J256" s="360" t="str">
        <f>IF(ISBLANK(INDEX('Policy Characteristics'!D:D,MATCH($C256,'Policy Characteristics'!$C:$C,0))),"",INDEX('Policy Characteristics'!D:D,MATCH($C256,'Policy Characteristics'!$C:$C,0)))</f>
        <v>Non BAU Capacity Retirement Schedule</v>
      </c>
      <c r="K256" s="358" t="str">
        <f>IF(ISBLANK(INDEX('Policy Characteristics'!E:E,MATCH($C256,'Policy Characteristics'!$C:$C,0))),"",INDEX('Policy Characteristics'!E:E,MATCH($C256,'Policy Characteristics'!$C:$C,0)))</f>
        <v/>
      </c>
      <c r="L256" s="358">
        <f>IF(ISBLANK(INDEX('Policy Characteristics'!F:F,MATCH($C256,'Policy Characteristics'!$C:$C,0))),"",INDEX('Policy Characteristics'!F:F,MATCH($C256,'Policy Characteristics'!$C:$C,0)))</f>
        <v>0</v>
      </c>
      <c r="M256" s="358">
        <f>IF(ISBLANK(INDEX('Policy Characteristics'!G:G,MATCH($C256,'Policy Characteristics'!$C:$C,0))),"",INDEX('Policy Characteristics'!G:G,MATCH($C256,'Policy Characteristics'!$C:$C,0)))</f>
        <v>1</v>
      </c>
      <c r="N256" s="358">
        <f>IF(ISBLANK(INDEX('Policy Characteristics'!H:H,MATCH($C256,'Policy Characteristics'!$C:$C,0))),"",INDEX('Policy Characteristics'!H:H,MATCH($C256,'Policy Characteristics'!$C:$C,0)))</f>
        <v>1</v>
      </c>
      <c r="O256" s="358" t="str">
        <f>IF(ISBLANK(INDEX('Policy Characteristics'!I:I,MATCH($C256,'Policy Characteristics'!$C:$C,0))),"",INDEX('Policy Characteristics'!I:I,MATCH($C256,'Policy Characteristics'!$C:$C,0)))</f>
        <v>on/off</v>
      </c>
      <c r="P256" s="358"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6" s="358" t="str">
        <f>IF(ISBLANK(INDEX('Policy Characteristics'!K:K,MATCH($C256,'Policy Characteristics'!$C:$C,0))),"",INDEX('Policy Characteristics'!K:K,MATCH($C256,'Policy Characteristics'!$C:$C,0)))</f>
        <v/>
      </c>
      <c r="R256" s="358" t="str">
        <f>IF(ISBLANK(INDEX('Policy Characteristics'!L:L,MATCH($C256,'Policy Characteristics'!$C:$C,0))),"",INDEX('Policy Characteristics'!L:L,MATCH($C256,'Policy Characteristics'!$C:$C,0)))</f>
        <v/>
      </c>
    </row>
    <row r="257" spans="1:18" x14ac:dyDescent="0.35">
      <c r="A257" s="358" t="str">
        <f>IF(ISBLANK(INDEX('Policy Characteristics'!A:A,MATCH($C257,'Policy Characteristics'!$C:$C,0))),"",INDEX('Policy Characteristics'!A:A,MATCH($C257,'Policy Characteristics'!$C:$C,0)))</f>
        <v>Electricity Supply</v>
      </c>
      <c r="B257" s="358" t="str">
        <f>IF(ISBLANK(INDEX('Policy Characteristics'!B:B,MATCH($C257,'Policy Characteristics'!$C:$C,0))),"",INDEX('Policy Characteristics'!B:B,MATCH($C257,'Policy Characteristics'!$C:$C,0)))</f>
        <v>Non BAU Capacity Retirement Schedule</v>
      </c>
      <c r="C257" s="362" t="str">
        <f t="shared" si="21"/>
        <v>Boolean Use Non BAU Capacity Retirement Schedule</v>
      </c>
      <c r="D257" s="9" t="s">
        <v>2868</v>
      </c>
      <c r="E257" s="53"/>
      <c r="F257" s="9" t="s">
        <v>2545</v>
      </c>
      <c r="G257" s="53"/>
      <c r="H257" s="54">
        <v>875</v>
      </c>
      <c r="I257" s="53" t="s">
        <v>46</v>
      </c>
      <c r="J257" s="360" t="str">
        <f>IF(ISBLANK(INDEX('Policy Characteristics'!D:D,MATCH($C257,'Policy Characteristics'!$C:$C,0))),"",INDEX('Policy Characteristics'!D:D,MATCH($C257,'Policy Characteristics'!$C:$C,0)))</f>
        <v>Non BAU Capacity Retirement Schedule</v>
      </c>
      <c r="K257" s="358" t="str">
        <f>IF(ISBLANK(INDEX('Policy Characteristics'!E:E,MATCH($C257,'Policy Characteristics'!$C:$C,0))),"",INDEX('Policy Characteristics'!E:E,MATCH($C257,'Policy Characteristics'!$C:$C,0)))</f>
        <v/>
      </c>
      <c r="L257" s="358">
        <f>IF(ISBLANK(INDEX('Policy Characteristics'!F:F,MATCH($C257,'Policy Characteristics'!$C:$C,0))),"",INDEX('Policy Characteristics'!F:F,MATCH($C257,'Policy Characteristics'!$C:$C,0)))</f>
        <v>0</v>
      </c>
      <c r="M257" s="358">
        <f>IF(ISBLANK(INDEX('Policy Characteristics'!G:G,MATCH($C257,'Policy Characteristics'!$C:$C,0))),"",INDEX('Policy Characteristics'!G:G,MATCH($C257,'Policy Characteristics'!$C:$C,0)))</f>
        <v>1</v>
      </c>
      <c r="N257" s="358">
        <f>IF(ISBLANK(INDEX('Policy Characteristics'!H:H,MATCH($C257,'Policy Characteristics'!$C:$C,0))),"",INDEX('Policy Characteristics'!H:H,MATCH($C257,'Policy Characteristics'!$C:$C,0)))</f>
        <v>1</v>
      </c>
      <c r="O257" s="358" t="str">
        <f>IF(ISBLANK(INDEX('Policy Characteristics'!I:I,MATCH($C257,'Policy Characteristics'!$C:$C,0))),"",INDEX('Policy Characteristics'!I:I,MATCH($C257,'Policy Characteristics'!$C:$C,0)))</f>
        <v>on/off</v>
      </c>
      <c r="P257" s="358"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7" s="358" t="str">
        <f>IF(ISBLANK(INDEX('Policy Characteristics'!K:K,MATCH($C257,'Policy Characteristics'!$C:$C,0))),"",INDEX('Policy Characteristics'!K:K,MATCH($C257,'Policy Characteristics'!$C:$C,0)))</f>
        <v/>
      </c>
      <c r="R257" s="358" t="str">
        <f>IF(ISBLANK(INDEX('Policy Characteristics'!L:L,MATCH($C257,'Policy Characteristics'!$C:$C,0))),"",INDEX('Policy Characteristics'!L:L,MATCH($C257,'Policy Characteristics'!$C:$C,0)))</f>
        <v/>
      </c>
    </row>
    <row r="258" spans="1:18" s="5" customFormat="1" x14ac:dyDescent="0.35">
      <c r="A258" s="358" t="str">
        <f>IF(ISBLANK(INDEX('Policy Characteristics'!A:A,MATCH($C258,'Policy Characteristics'!$C:$C,0))),"",INDEX('Policy Characteristics'!A:A,MATCH($C258,'Policy Characteristics'!$C:$C,0)))</f>
        <v>Electricity Supply</v>
      </c>
      <c r="B258" s="358" t="str">
        <f>IF(ISBLANK(INDEX('Policy Characteristics'!B:B,MATCH($C258,'Policy Characteristics'!$C:$C,0))),"",INDEX('Policy Characteristics'!B:B,MATCH($C258,'Policy Characteristics'!$C:$C,0)))</f>
        <v>Non BAU Mandated Capacity Construction</v>
      </c>
      <c r="C258" s="363" t="s">
        <v>134</v>
      </c>
      <c r="D258" s="53" t="s">
        <v>477</v>
      </c>
      <c r="E258" s="53"/>
      <c r="F258" s="53" t="s">
        <v>476</v>
      </c>
      <c r="G258" s="53"/>
      <c r="H258" s="54">
        <v>633</v>
      </c>
      <c r="I258" s="53" t="s">
        <v>46</v>
      </c>
      <c r="J258" s="360" t="str">
        <f>IF(ISBLANK(INDEX('Policy Characteristics'!D:D,MATCH($C258,'Policy Characteristics'!$C:$C,0))),"",INDEX('Policy Characteristics'!D:D,MATCH($C258,'Policy Characteristics'!$C:$C,0)))</f>
        <v>Non BAU Mandated Capacity Construction</v>
      </c>
      <c r="K258" s="358" t="str">
        <f>IF(ISBLANK(INDEX('Policy Characteristics'!E:E,MATCH($C258,'Policy Characteristics'!$C:$C,0))),"",INDEX('Policy Characteristics'!E:E,MATCH($C258,'Policy Characteristics'!$C:$C,0)))</f>
        <v/>
      </c>
      <c r="L258" s="358">
        <f>IF(ISBLANK(INDEX('Policy Characteristics'!F:F,MATCH($C258,'Policy Characteristics'!$C:$C,0))),"",INDEX('Policy Characteristics'!F:F,MATCH($C258,'Policy Characteristics'!$C:$C,0)))</f>
        <v>0</v>
      </c>
      <c r="M258" s="358">
        <f>IF(ISBLANK(INDEX('Policy Characteristics'!G:G,MATCH($C258,'Policy Characteristics'!$C:$C,0))),"",INDEX('Policy Characteristics'!G:G,MATCH($C258,'Policy Characteristics'!$C:$C,0)))</f>
        <v>1</v>
      </c>
      <c r="N258" s="358">
        <f>IF(ISBLANK(INDEX('Policy Characteristics'!H:H,MATCH($C258,'Policy Characteristics'!$C:$C,0))),"",INDEX('Policy Characteristics'!H:H,MATCH($C258,'Policy Characteristics'!$C:$C,0)))</f>
        <v>1</v>
      </c>
      <c r="O258" s="358" t="str">
        <f>IF(ISBLANK(INDEX('Policy Characteristics'!I:I,MATCH($C258,'Policy Characteristics'!$C:$C,0))),"",INDEX('Policy Characteristics'!I:I,MATCH($C258,'Policy Characteristics'!$C:$C,0)))</f>
        <v>on/off</v>
      </c>
      <c r="P258" s="358"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58" t="str">
        <f>IF(ISBLANK(INDEX('Policy Characteristics'!K:K,MATCH($C258,'Policy Characteristics'!$C:$C,0))),"",INDEX('Policy Characteristics'!K:K,MATCH($C258,'Policy Characteristics'!$C:$C,0)))</f>
        <v/>
      </c>
      <c r="R258" s="358" t="str">
        <f>IF(ISBLANK(INDEX('Policy Characteristics'!L:L,MATCH($C258,'Policy Characteristics'!$C:$C,0))),"",INDEX('Policy Characteristics'!L:L,MATCH($C258,'Policy Characteristics'!$C:$C,0)))</f>
        <v/>
      </c>
    </row>
    <row r="259" spans="1:18" s="5" customFormat="1" x14ac:dyDescent="0.35">
      <c r="A259" s="358" t="str">
        <f>IF(ISBLANK(INDEX('Policy Characteristics'!A:A,MATCH($C259,'Policy Characteristics'!$C:$C,0))),"",INDEX('Policy Characteristics'!A:A,MATCH($C259,'Policy Characteristics'!$C:$C,0)))</f>
        <v>Electricity Supply</v>
      </c>
      <c r="B259" s="358" t="str">
        <f>IF(ISBLANK(INDEX('Policy Characteristics'!B:B,MATCH($C259,'Policy Characteristics'!$C:$C,0))),"",INDEX('Policy Characteristics'!B:B,MATCH($C259,'Policy Characteristics'!$C:$C,0)))</f>
        <v>Non BAU Mandated Capacity Construction</v>
      </c>
      <c r="C259" s="362" t="str">
        <f t="shared" ref="C259:C273" si="22">C$258</f>
        <v>Boolean Use Non BAU Mandated Capacity Construction Schedule</v>
      </c>
      <c r="D259" s="9" t="s">
        <v>331</v>
      </c>
      <c r="E259" s="53"/>
      <c r="F259" s="9" t="s">
        <v>332</v>
      </c>
      <c r="G259" s="53"/>
      <c r="H259" s="54">
        <v>634</v>
      </c>
      <c r="I259" s="53" t="s">
        <v>45</v>
      </c>
      <c r="J259" s="360" t="str">
        <f>IF(ISBLANK(INDEX('Policy Characteristics'!D:D,MATCH($C259,'Policy Characteristics'!$C:$C,0))),"",INDEX('Policy Characteristics'!D:D,MATCH($C259,'Policy Characteristics'!$C:$C,0)))</f>
        <v>Non BAU Mandated Capacity Construction</v>
      </c>
      <c r="K259" s="358" t="str">
        <f>IF(ISBLANK(INDEX('Policy Characteristics'!E:E,MATCH($C259,'Policy Characteristics'!$C:$C,0))),"",INDEX('Policy Characteristics'!E:E,MATCH($C259,'Policy Characteristics'!$C:$C,0)))</f>
        <v/>
      </c>
      <c r="L259" s="358">
        <f>IF(ISBLANK(INDEX('Policy Characteristics'!F:F,MATCH($C259,'Policy Characteristics'!$C:$C,0))),"",INDEX('Policy Characteristics'!F:F,MATCH($C259,'Policy Characteristics'!$C:$C,0)))</f>
        <v>0</v>
      </c>
      <c r="M259" s="358">
        <f>IF(ISBLANK(INDEX('Policy Characteristics'!G:G,MATCH($C259,'Policy Characteristics'!$C:$C,0))),"",INDEX('Policy Characteristics'!G:G,MATCH($C259,'Policy Characteristics'!$C:$C,0)))</f>
        <v>1</v>
      </c>
      <c r="N259" s="358">
        <f>IF(ISBLANK(INDEX('Policy Characteristics'!H:H,MATCH($C259,'Policy Characteristics'!$C:$C,0))),"",INDEX('Policy Characteristics'!H:H,MATCH($C259,'Policy Characteristics'!$C:$C,0)))</f>
        <v>1</v>
      </c>
      <c r="O259" s="358" t="str">
        <f>IF(ISBLANK(INDEX('Policy Characteristics'!I:I,MATCH($C259,'Policy Characteristics'!$C:$C,0))),"",INDEX('Policy Characteristics'!I:I,MATCH($C259,'Policy Characteristics'!$C:$C,0)))</f>
        <v>on/off</v>
      </c>
      <c r="P259" s="358"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58" t="str">
        <f>IF(ISBLANK(INDEX('Policy Characteristics'!K:K,MATCH($C259,'Policy Characteristics'!$C:$C,0))),"",INDEX('Policy Characteristics'!K:K,MATCH($C259,'Policy Characteristics'!$C:$C,0)))</f>
        <v/>
      </c>
      <c r="R259" s="358" t="str">
        <f>IF(ISBLANK(INDEX('Policy Characteristics'!L:L,MATCH($C259,'Policy Characteristics'!$C:$C,0))),"",INDEX('Policy Characteristics'!L:L,MATCH($C259,'Policy Characteristics'!$C:$C,0)))</f>
        <v/>
      </c>
    </row>
    <row r="260" spans="1:18" s="5" customFormat="1" x14ac:dyDescent="0.35">
      <c r="A260" s="358" t="str">
        <f>IF(ISBLANK(INDEX('Policy Characteristics'!A:A,MATCH($C260,'Policy Characteristics'!$C:$C,0))),"",INDEX('Policy Characteristics'!A:A,MATCH($C260,'Policy Characteristics'!$C:$C,0)))</f>
        <v>Electricity Supply</v>
      </c>
      <c r="B260" s="358" t="str">
        <f>IF(ISBLANK(INDEX('Policy Characteristics'!B:B,MATCH($C260,'Policy Characteristics'!$C:$C,0))),"",INDEX('Policy Characteristics'!B:B,MATCH($C260,'Policy Characteristics'!$C:$C,0)))</f>
        <v>Non BAU Mandated Capacity Construction</v>
      </c>
      <c r="C260" s="362" t="str">
        <f t="shared" si="22"/>
        <v>Boolean Use Non BAU Mandated Capacity Construction Schedule</v>
      </c>
      <c r="D260" s="9" t="s">
        <v>78</v>
      </c>
      <c r="E260" s="53"/>
      <c r="F260" s="9" t="s">
        <v>92</v>
      </c>
      <c r="G260" s="53"/>
      <c r="H260" s="54">
        <v>635</v>
      </c>
      <c r="I260" s="53" t="s">
        <v>46</v>
      </c>
      <c r="J260" s="360" t="str">
        <f>IF(ISBLANK(INDEX('Policy Characteristics'!D:D,MATCH($C260,'Policy Characteristics'!$C:$C,0))),"",INDEX('Policy Characteristics'!D:D,MATCH($C260,'Policy Characteristics'!$C:$C,0)))</f>
        <v>Non BAU Mandated Capacity Construction</v>
      </c>
      <c r="K260" s="358" t="str">
        <f>IF(ISBLANK(INDEX('Policy Characteristics'!E:E,MATCH($C260,'Policy Characteristics'!$C:$C,0))),"",INDEX('Policy Characteristics'!E:E,MATCH($C260,'Policy Characteristics'!$C:$C,0)))</f>
        <v/>
      </c>
      <c r="L260" s="358">
        <f>IF(ISBLANK(INDEX('Policy Characteristics'!F:F,MATCH($C260,'Policy Characteristics'!$C:$C,0))),"",INDEX('Policy Characteristics'!F:F,MATCH($C260,'Policy Characteristics'!$C:$C,0)))</f>
        <v>0</v>
      </c>
      <c r="M260" s="358">
        <f>IF(ISBLANK(INDEX('Policy Characteristics'!G:G,MATCH($C260,'Policy Characteristics'!$C:$C,0))),"",INDEX('Policy Characteristics'!G:G,MATCH($C260,'Policy Characteristics'!$C:$C,0)))</f>
        <v>1</v>
      </c>
      <c r="N260" s="358">
        <f>IF(ISBLANK(INDEX('Policy Characteristics'!H:H,MATCH($C260,'Policy Characteristics'!$C:$C,0))),"",INDEX('Policy Characteristics'!H:H,MATCH($C260,'Policy Characteristics'!$C:$C,0)))</f>
        <v>1</v>
      </c>
      <c r="O260" s="358" t="str">
        <f>IF(ISBLANK(INDEX('Policy Characteristics'!I:I,MATCH($C260,'Policy Characteristics'!$C:$C,0))),"",INDEX('Policy Characteristics'!I:I,MATCH($C260,'Policy Characteristics'!$C:$C,0)))</f>
        <v>on/off</v>
      </c>
      <c r="P260" s="358"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58" t="str">
        <f>IF(ISBLANK(INDEX('Policy Characteristics'!K:K,MATCH($C260,'Policy Characteristics'!$C:$C,0))),"",INDEX('Policy Characteristics'!K:K,MATCH($C260,'Policy Characteristics'!$C:$C,0)))</f>
        <v/>
      </c>
      <c r="R260" s="358" t="str">
        <f>IF(ISBLANK(INDEX('Policy Characteristics'!L:L,MATCH($C260,'Policy Characteristics'!$C:$C,0))),"",INDEX('Policy Characteristics'!L:L,MATCH($C260,'Policy Characteristics'!$C:$C,0)))</f>
        <v/>
      </c>
    </row>
    <row r="261" spans="1:18" s="5" customFormat="1" x14ac:dyDescent="0.35">
      <c r="A261" s="358" t="str">
        <f>IF(ISBLANK(INDEX('Policy Characteristics'!A:A,MATCH($C261,'Policy Characteristics'!$C:$C,0))),"",INDEX('Policy Characteristics'!A:A,MATCH($C261,'Policy Characteristics'!$C:$C,0)))</f>
        <v>Electricity Supply</v>
      </c>
      <c r="B261" s="358" t="str">
        <f>IF(ISBLANK(INDEX('Policy Characteristics'!B:B,MATCH($C261,'Policy Characteristics'!$C:$C,0))),"",INDEX('Policy Characteristics'!B:B,MATCH($C261,'Policy Characteristics'!$C:$C,0)))</f>
        <v>Non BAU Mandated Capacity Construction</v>
      </c>
      <c r="C261" s="362" t="str">
        <f t="shared" si="22"/>
        <v>Boolean Use Non BAU Mandated Capacity Construction Schedule</v>
      </c>
      <c r="D261" s="9" t="s">
        <v>79</v>
      </c>
      <c r="E261" s="53"/>
      <c r="F261" s="9" t="s">
        <v>93</v>
      </c>
      <c r="G261" s="53"/>
      <c r="H261" s="54">
        <v>636</v>
      </c>
      <c r="I261" s="53" t="s">
        <v>46</v>
      </c>
      <c r="J261" s="360" t="str">
        <f>IF(ISBLANK(INDEX('Policy Characteristics'!D:D,MATCH($C261,'Policy Characteristics'!$C:$C,0))),"",INDEX('Policy Characteristics'!D:D,MATCH($C261,'Policy Characteristics'!$C:$C,0)))</f>
        <v>Non BAU Mandated Capacity Construction</v>
      </c>
      <c r="K261" s="358" t="str">
        <f>IF(ISBLANK(INDEX('Policy Characteristics'!E:E,MATCH($C261,'Policy Characteristics'!$C:$C,0))),"",INDEX('Policy Characteristics'!E:E,MATCH($C261,'Policy Characteristics'!$C:$C,0)))</f>
        <v/>
      </c>
      <c r="L261" s="358">
        <f>IF(ISBLANK(INDEX('Policy Characteristics'!F:F,MATCH($C261,'Policy Characteristics'!$C:$C,0))),"",INDEX('Policy Characteristics'!F:F,MATCH($C261,'Policy Characteristics'!$C:$C,0)))</f>
        <v>0</v>
      </c>
      <c r="M261" s="358">
        <f>IF(ISBLANK(INDEX('Policy Characteristics'!G:G,MATCH($C261,'Policy Characteristics'!$C:$C,0))),"",INDEX('Policy Characteristics'!G:G,MATCH($C261,'Policy Characteristics'!$C:$C,0)))</f>
        <v>1</v>
      </c>
      <c r="N261" s="358">
        <f>IF(ISBLANK(INDEX('Policy Characteristics'!H:H,MATCH($C261,'Policy Characteristics'!$C:$C,0))),"",INDEX('Policy Characteristics'!H:H,MATCH($C261,'Policy Characteristics'!$C:$C,0)))</f>
        <v>1</v>
      </c>
      <c r="O261" s="358" t="str">
        <f>IF(ISBLANK(INDEX('Policy Characteristics'!I:I,MATCH($C261,'Policy Characteristics'!$C:$C,0))),"",INDEX('Policy Characteristics'!I:I,MATCH($C261,'Policy Characteristics'!$C:$C,0)))</f>
        <v>on/off</v>
      </c>
      <c r="P261" s="358"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58" t="str">
        <f>IF(ISBLANK(INDEX('Policy Characteristics'!K:K,MATCH($C261,'Policy Characteristics'!$C:$C,0))),"",INDEX('Policy Characteristics'!K:K,MATCH($C261,'Policy Characteristics'!$C:$C,0)))</f>
        <v/>
      </c>
      <c r="R261" s="358" t="str">
        <f>IF(ISBLANK(INDEX('Policy Characteristics'!L:L,MATCH($C261,'Policy Characteristics'!$C:$C,0))),"",INDEX('Policy Characteristics'!L:L,MATCH($C261,'Policy Characteristics'!$C:$C,0)))</f>
        <v/>
      </c>
    </row>
    <row r="262" spans="1:18" s="5" customFormat="1" x14ac:dyDescent="0.35">
      <c r="A262" s="358" t="str">
        <f>IF(ISBLANK(INDEX('Policy Characteristics'!A:A,MATCH($C262,'Policy Characteristics'!$C:$C,0))),"",INDEX('Policy Characteristics'!A:A,MATCH($C262,'Policy Characteristics'!$C:$C,0)))</f>
        <v>Electricity Supply</v>
      </c>
      <c r="B262" s="358" t="str">
        <f>IF(ISBLANK(INDEX('Policy Characteristics'!B:B,MATCH($C262,'Policy Characteristics'!$C:$C,0))),"",INDEX('Policy Characteristics'!B:B,MATCH($C262,'Policy Characteristics'!$C:$C,0)))</f>
        <v>Non BAU Mandated Capacity Construction</v>
      </c>
      <c r="C262" s="362" t="str">
        <f t="shared" si="22"/>
        <v>Boolean Use Non BAU Mandated Capacity Construction Schedule</v>
      </c>
      <c r="D262" s="9" t="s">
        <v>478</v>
      </c>
      <c r="E262" s="53"/>
      <c r="F262" s="9" t="s">
        <v>481</v>
      </c>
      <c r="G262" s="53"/>
      <c r="H262" s="54">
        <v>637</v>
      </c>
      <c r="I262" s="53" t="s">
        <v>46</v>
      </c>
      <c r="J262" s="360" t="str">
        <f>IF(ISBLANK(INDEX('Policy Characteristics'!D:D,MATCH($C262,'Policy Characteristics'!$C:$C,0))),"",INDEX('Policy Characteristics'!D:D,MATCH($C262,'Policy Characteristics'!$C:$C,0)))</f>
        <v>Non BAU Mandated Capacity Construction</v>
      </c>
      <c r="K262" s="358" t="str">
        <f>IF(ISBLANK(INDEX('Policy Characteristics'!E:E,MATCH($C262,'Policy Characteristics'!$C:$C,0))),"",INDEX('Policy Characteristics'!E:E,MATCH($C262,'Policy Characteristics'!$C:$C,0)))</f>
        <v/>
      </c>
      <c r="L262" s="358">
        <f>IF(ISBLANK(INDEX('Policy Characteristics'!F:F,MATCH($C262,'Policy Characteristics'!$C:$C,0))),"",INDEX('Policy Characteristics'!F:F,MATCH($C262,'Policy Characteristics'!$C:$C,0)))</f>
        <v>0</v>
      </c>
      <c r="M262" s="358">
        <f>IF(ISBLANK(INDEX('Policy Characteristics'!G:G,MATCH($C262,'Policy Characteristics'!$C:$C,0))),"",INDEX('Policy Characteristics'!G:G,MATCH($C262,'Policy Characteristics'!$C:$C,0)))</f>
        <v>1</v>
      </c>
      <c r="N262" s="358">
        <f>IF(ISBLANK(INDEX('Policy Characteristics'!H:H,MATCH($C262,'Policy Characteristics'!$C:$C,0))),"",INDEX('Policy Characteristics'!H:H,MATCH($C262,'Policy Characteristics'!$C:$C,0)))</f>
        <v>1</v>
      </c>
      <c r="O262" s="358" t="str">
        <f>IF(ISBLANK(INDEX('Policy Characteristics'!I:I,MATCH($C262,'Policy Characteristics'!$C:$C,0))),"",INDEX('Policy Characteristics'!I:I,MATCH($C262,'Policy Characteristics'!$C:$C,0)))</f>
        <v>on/off</v>
      </c>
      <c r="P262" s="358"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58" t="str">
        <f>IF(ISBLANK(INDEX('Policy Characteristics'!K:K,MATCH($C262,'Policy Characteristics'!$C:$C,0))),"",INDEX('Policy Characteristics'!K:K,MATCH($C262,'Policy Characteristics'!$C:$C,0)))</f>
        <v/>
      </c>
      <c r="R262" s="358" t="str">
        <f>IF(ISBLANK(INDEX('Policy Characteristics'!L:L,MATCH($C262,'Policy Characteristics'!$C:$C,0))),"",INDEX('Policy Characteristics'!L:L,MATCH($C262,'Policy Characteristics'!$C:$C,0)))</f>
        <v/>
      </c>
    </row>
    <row r="263" spans="1:18" s="5" customFormat="1" x14ac:dyDescent="0.35">
      <c r="A263" s="358" t="str">
        <f>IF(ISBLANK(INDEX('Policy Characteristics'!A:A,MATCH($C263,'Policy Characteristics'!$C:$C,0))),"",INDEX('Policy Characteristics'!A:A,MATCH($C263,'Policy Characteristics'!$C:$C,0)))</f>
        <v>Electricity Supply</v>
      </c>
      <c r="B263" s="358" t="str">
        <f>IF(ISBLANK(INDEX('Policy Characteristics'!B:B,MATCH($C263,'Policy Characteristics'!$C:$C,0))),"",INDEX('Policy Characteristics'!B:B,MATCH($C263,'Policy Characteristics'!$C:$C,0)))</f>
        <v>Non BAU Mandated Capacity Construction</v>
      </c>
      <c r="C263" s="362" t="str">
        <f t="shared" si="22"/>
        <v>Boolean Use Non BAU Mandated Capacity Construction Schedule</v>
      </c>
      <c r="D263" s="9" t="s">
        <v>80</v>
      </c>
      <c r="E263" s="53"/>
      <c r="F263" s="9" t="s">
        <v>94</v>
      </c>
      <c r="G263" s="53"/>
      <c r="H263" s="54">
        <v>638</v>
      </c>
      <c r="I263" s="53" t="s">
        <v>46</v>
      </c>
      <c r="J263" s="360" t="str">
        <f>IF(ISBLANK(INDEX('Policy Characteristics'!D:D,MATCH($C263,'Policy Characteristics'!$C:$C,0))),"",INDEX('Policy Characteristics'!D:D,MATCH($C263,'Policy Characteristics'!$C:$C,0)))</f>
        <v>Non BAU Mandated Capacity Construction</v>
      </c>
      <c r="K263" s="358" t="str">
        <f>IF(ISBLANK(INDEX('Policy Characteristics'!E:E,MATCH($C263,'Policy Characteristics'!$C:$C,0))),"",INDEX('Policy Characteristics'!E:E,MATCH($C263,'Policy Characteristics'!$C:$C,0)))</f>
        <v/>
      </c>
      <c r="L263" s="358">
        <f>IF(ISBLANK(INDEX('Policy Characteristics'!F:F,MATCH($C263,'Policy Characteristics'!$C:$C,0))),"",INDEX('Policy Characteristics'!F:F,MATCH($C263,'Policy Characteristics'!$C:$C,0)))</f>
        <v>0</v>
      </c>
      <c r="M263" s="358">
        <f>IF(ISBLANK(INDEX('Policy Characteristics'!G:G,MATCH($C263,'Policy Characteristics'!$C:$C,0))),"",INDEX('Policy Characteristics'!G:G,MATCH($C263,'Policy Characteristics'!$C:$C,0)))</f>
        <v>1</v>
      </c>
      <c r="N263" s="358">
        <f>IF(ISBLANK(INDEX('Policy Characteristics'!H:H,MATCH($C263,'Policy Characteristics'!$C:$C,0))),"",INDEX('Policy Characteristics'!H:H,MATCH($C263,'Policy Characteristics'!$C:$C,0)))</f>
        <v>1</v>
      </c>
      <c r="O263" s="358" t="str">
        <f>IF(ISBLANK(INDEX('Policy Characteristics'!I:I,MATCH($C263,'Policy Characteristics'!$C:$C,0))),"",INDEX('Policy Characteristics'!I:I,MATCH($C263,'Policy Characteristics'!$C:$C,0)))</f>
        <v>on/off</v>
      </c>
      <c r="P263" s="358"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58" t="str">
        <f>IF(ISBLANK(INDEX('Policy Characteristics'!K:K,MATCH($C263,'Policy Characteristics'!$C:$C,0))),"",INDEX('Policy Characteristics'!K:K,MATCH($C263,'Policy Characteristics'!$C:$C,0)))</f>
        <v/>
      </c>
      <c r="R263" s="358" t="str">
        <f>IF(ISBLANK(INDEX('Policy Characteristics'!L:L,MATCH($C263,'Policy Characteristics'!$C:$C,0))),"",INDEX('Policy Characteristics'!L:L,MATCH($C263,'Policy Characteristics'!$C:$C,0)))</f>
        <v/>
      </c>
    </row>
    <row r="264" spans="1:18" s="5" customFormat="1" x14ac:dyDescent="0.35">
      <c r="A264" s="358" t="str">
        <f>IF(ISBLANK(INDEX('Policy Characteristics'!A:A,MATCH($C264,'Policy Characteristics'!$C:$C,0))),"",INDEX('Policy Characteristics'!A:A,MATCH($C264,'Policy Characteristics'!$C:$C,0)))</f>
        <v>Electricity Supply</v>
      </c>
      <c r="B264" s="358" t="str">
        <f>IF(ISBLANK(INDEX('Policy Characteristics'!B:B,MATCH($C264,'Policy Characteristics'!$C:$C,0))),"",INDEX('Policy Characteristics'!B:B,MATCH($C264,'Policy Characteristics'!$C:$C,0)))</f>
        <v>Non BAU Mandated Capacity Construction</v>
      </c>
      <c r="C264" s="362" t="str">
        <f t="shared" si="22"/>
        <v>Boolean Use Non BAU Mandated Capacity Construction Schedule</v>
      </c>
      <c r="D264" s="9" t="s">
        <v>81</v>
      </c>
      <c r="E264" s="53"/>
      <c r="F264" s="9" t="s">
        <v>95</v>
      </c>
      <c r="G264" s="53"/>
      <c r="H264" s="54">
        <v>639</v>
      </c>
      <c r="I264" s="53" t="s">
        <v>46</v>
      </c>
      <c r="J264" s="360" t="str">
        <f>IF(ISBLANK(INDEX('Policy Characteristics'!D:D,MATCH($C264,'Policy Characteristics'!$C:$C,0))),"",INDEX('Policy Characteristics'!D:D,MATCH($C264,'Policy Characteristics'!$C:$C,0)))</f>
        <v>Non BAU Mandated Capacity Construction</v>
      </c>
      <c r="K264" s="358" t="str">
        <f>IF(ISBLANK(INDEX('Policy Characteristics'!E:E,MATCH($C264,'Policy Characteristics'!$C:$C,0))),"",INDEX('Policy Characteristics'!E:E,MATCH($C264,'Policy Characteristics'!$C:$C,0)))</f>
        <v/>
      </c>
      <c r="L264" s="358">
        <f>IF(ISBLANK(INDEX('Policy Characteristics'!F:F,MATCH($C264,'Policy Characteristics'!$C:$C,0))),"",INDEX('Policy Characteristics'!F:F,MATCH($C264,'Policy Characteristics'!$C:$C,0)))</f>
        <v>0</v>
      </c>
      <c r="M264" s="358">
        <f>IF(ISBLANK(INDEX('Policy Characteristics'!G:G,MATCH($C264,'Policy Characteristics'!$C:$C,0))),"",INDEX('Policy Characteristics'!G:G,MATCH($C264,'Policy Characteristics'!$C:$C,0)))</f>
        <v>1</v>
      </c>
      <c r="N264" s="358">
        <f>IF(ISBLANK(INDEX('Policy Characteristics'!H:H,MATCH($C264,'Policy Characteristics'!$C:$C,0))),"",INDEX('Policy Characteristics'!H:H,MATCH($C264,'Policy Characteristics'!$C:$C,0)))</f>
        <v>1</v>
      </c>
      <c r="O264" s="358" t="str">
        <f>IF(ISBLANK(INDEX('Policy Characteristics'!I:I,MATCH($C264,'Policy Characteristics'!$C:$C,0))),"",INDEX('Policy Characteristics'!I:I,MATCH($C264,'Policy Characteristics'!$C:$C,0)))</f>
        <v>on/off</v>
      </c>
      <c r="P264" s="358"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58" t="str">
        <f>IF(ISBLANK(INDEX('Policy Characteristics'!K:K,MATCH($C264,'Policy Characteristics'!$C:$C,0))),"",INDEX('Policy Characteristics'!K:K,MATCH($C264,'Policy Characteristics'!$C:$C,0)))</f>
        <v/>
      </c>
      <c r="R264" s="358" t="str">
        <f>IF(ISBLANK(INDEX('Policy Characteristics'!L:L,MATCH($C264,'Policy Characteristics'!$C:$C,0))),"",INDEX('Policy Characteristics'!L:L,MATCH($C264,'Policy Characteristics'!$C:$C,0)))</f>
        <v/>
      </c>
    </row>
    <row r="265" spans="1:18" s="5" customFormat="1" x14ac:dyDescent="0.35">
      <c r="A265" s="358" t="str">
        <f>IF(ISBLANK(INDEX('Policy Characteristics'!A:A,MATCH($C265,'Policy Characteristics'!$C:$C,0))),"",INDEX('Policy Characteristics'!A:A,MATCH($C265,'Policy Characteristics'!$C:$C,0)))</f>
        <v>Electricity Supply</v>
      </c>
      <c r="B265" s="358" t="str">
        <f>IF(ISBLANK(INDEX('Policy Characteristics'!B:B,MATCH($C265,'Policy Characteristics'!$C:$C,0))),"",INDEX('Policy Characteristics'!B:B,MATCH($C265,'Policy Characteristics'!$C:$C,0)))</f>
        <v>Non BAU Mandated Capacity Construction</v>
      </c>
      <c r="C265" s="362" t="str">
        <f t="shared" si="22"/>
        <v>Boolean Use Non BAU Mandated Capacity Construction Schedule</v>
      </c>
      <c r="D265" s="9" t="s">
        <v>82</v>
      </c>
      <c r="E265" s="53"/>
      <c r="F265" s="9" t="s">
        <v>96</v>
      </c>
      <c r="G265" s="53"/>
      <c r="H265" s="54">
        <v>640</v>
      </c>
      <c r="I265" s="53" t="s">
        <v>46</v>
      </c>
      <c r="J265" s="360" t="str">
        <f>IF(ISBLANK(INDEX('Policy Characteristics'!D:D,MATCH($C265,'Policy Characteristics'!$C:$C,0))),"",INDEX('Policy Characteristics'!D:D,MATCH($C265,'Policy Characteristics'!$C:$C,0)))</f>
        <v>Non BAU Mandated Capacity Construction</v>
      </c>
      <c r="K265" s="358" t="str">
        <f>IF(ISBLANK(INDEX('Policy Characteristics'!E:E,MATCH($C265,'Policy Characteristics'!$C:$C,0))),"",INDEX('Policy Characteristics'!E:E,MATCH($C265,'Policy Characteristics'!$C:$C,0)))</f>
        <v/>
      </c>
      <c r="L265" s="358">
        <f>IF(ISBLANK(INDEX('Policy Characteristics'!F:F,MATCH($C265,'Policy Characteristics'!$C:$C,0))),"",INDEX('Policy Characteristics'!F:F,MATCH($C265,'Policy Characteristics'!$C:$C,0)))</f>
        <v>0</v>
      </c>
      <c r="M265" s="358">
        <f>IF(ISBLANK(INDEX('Policy Characteristics'!G:G,MATCH($C265,'Policy Characteristics'!$C:$C,0))),"",INDEX('Policy Characteristics'!G:G,MATCH($C265,'Policy Characteristics'!$C:$C,0)))</f>
        <v>1</v>
      </c>
      <c r="N265" s="358">
        <f>IF(ISBLANK(INDEX('Policy Characteristics'!H:H,MATCH($C265,'Policy Characteristics'!$C:$C,0))),"",INDEX('Policy Characteristics'!H:H,MATCH($C265,'Policy Characteristics'!$C:$C,0)))</f>
        <v>1</v>
      </c>
      <c r="O265" s="358" t="str">
        <f>IF(ISBLANK(INDEX('Policy Characteristics'!I:I,MATCH($C265,'Policy Characteristics'!$C:$C,0))),"",INDEX('Policy Characteristics'!I:I,MATCH($C265,'Policy Characteristics'!$C:$C,0)))</f>
        <v>on/off</v>
      </c>
      <c r="P265" s="358"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58" t="str">
        <f>IF(ISBLANK(INDEX('Policy Characteristics'!K:K,MATCH($C265,'Policy Characteristics'!$C:$C,0))),"",INDEX('Policy Characteristics'!K:K,MATCH($C265,'Policy Characteristics'!$C:$C,0)))</f>
        <v/>
      </c>
      <c r="R265" s="358" t="str">
        <f>IF(ISBLANK(INDEX('Policy Characteristics'!L:L,MATCH($C265,'Policy Characteristics'!$C:$C,0))),"",INDEX('Policy Characteristics'!L:L,MATCH($C265,'Policy Characteristics'!$C:$C,0)))</f>
        <v/>
      </c>
    </row>
    <row r="266" spans="1:18" s="5" customFormat="1" x14ac:dyDescent="0.35">
      <c r="A266" s="358" t="str">
        <f>IF(ISBLANK(INDEX('Policy Characteristics'!A:A,MATCH($C266,'Policy Characteristics'!$C:$C,0))),"",INDEX('Policy Characteristics'!A:A,MATCH($C266,'Policy Characteristics'!$C:$C,0)))</f>
        <v>Electricity Supply</v>
      </c>
      <c r="B266" s="358" t="str">
        <f>IF(ISBLANK(INDEX('Policy Characteristics'!B:B,MATCH($C266,'Policy Characteristics'!$C:$C,0))),"",INDEX('Policy Characteristics'!B:B,MATCH($C266,'Policy Characteristics'!$C:$C,0)))</f>
        <v>Non BAU Mandated Capacity Construction</v>
      </c>
      <c r="C266" s="362" t="str">
        <f t="shared" si="22"/>
        <v>Boolean Use Non BAU Mandated Capacity Construction Schedule</v>
      </c>
      <c r="D266" s="9" t="s">
        <v>2491</v>
      </c>
      <c r="E266" s="53"/>
      <c r="F266" s="9" t="s">
        <v>466</v>
      </c>
      <c r="G266" s="53"/>
      <c r="H266" s="54">
        <v>641</v>
      </c>
      <c r="I266" s="53" t="s">
        <v>46</v>
      </c>
      <c r="J266" s="360" t="str">
        <f>IF(ISBLANK(INDEX('Policy Characteristics'!D:D,MATCH($C266,'Policy Characteristics'!$C:$C,0))),"",INDEX('Policy Characteristics'!D:D,MATCH($C266,'Policy Characteristics'!$C:$C,0)))</f>
        <v>Non BAU Mandated Capacity Construction</v>
      </c>
      <c r="K266" s="358" t="str">
        <f>IF(ISBLANK(INDEX('Policy Characteristics'!E:E,MATCH($C266,'Policy Characteristics'!$C:$C,0))),"",INDEX('Policy Characteristics'!E:E,MATCH($C266,'Policy Characteristics'!$C:$C,0)))</f>
        <v/>
      </c>
      <c r="L266" s="358">
        <f>IF(ISBLANK(INDEX('Policy Characteristics'!F:F,MATCH($C266,'Policy Characteristics'!$C:$C,0))),"",INDEX('Policy Characteristics'!F:F,MATCH($C266,'Policy Characteristics'!$C:$C,0)))</f>
        <v>0</v>
      </c>
      <c r="M266" s="358">
        <f>IF(ISBLANK(INDEX('Policy Characteristics'!G:G,MATCH($C266,'Policy Characteristics'!$C:$C,0))),"",INDEX('Policy Characteristics'!G:G,MATCH($C266,'Policy Characteristics'!$C:$C,0)))</f>
        <v>1</v>
      </c>
      <c r="N266" s="358">
        <f>IF(ISBLANK(INDEX('Policy Characteristics'!H:H,MATCH($C266,'Policy Characteristics'!$C:$C,0))),"",INDEX('Policy Characteristics'!H:H,MATCH($C266,'Policy Characteristics'!$C:$C,0)))</f>
        <v>1</v>
      </c>
      <c r="O266" s="358" t="str">
        <f>IF(ISBLANK(INDEX('Policy Characteristics'!I:I,MATCH($C266,'Policy Characteristics'!$C:$C,0))),"",INDEX('Policy Characteristics'!I:I,MATCH($C266,'Policy Characteristics'!$C:$C,0)))</f>
        <v>on/off</v>
      </c>
      <c r="P266" s="358"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58" t="str">
        <f>IF(ISBLANK(INDEX('Policy Characteristics'!K:K,MATCH($C266,'Policy Characteristics'!$C:$C,0))),"",INDEX('Policy Characteristics'!K:K,MATCH($C266,'Policy Characteristics'!$C:$C,0)))</f>
        <v/>
      </c>
      <c r="R266" s="358" t="str">
        <f>IF(ISBLANK(INDEX('Policy Characteristics'!L:L,MATCH($C266,'Policy Characteristics'!$C:$C,0))),"",INDEX('Policy Characteristics'!L:L,MATCH($C266,'Policy Characteristics'!$C:$C,0)))</f>
        <v/>
      </c>
    </row>
    <row r="267" spans="1:18" s="5" customFormat="1" x14ac:dyDescent="0.35">
      <c r="A267" s="358" t="str">
        <f>IF(ISBLANK(INDEX('Policy Characteristics'!A:A,MATCH($C267,'Policy Characteristics'!$C:$C,0))),"",INDEX('Policy Characteristics'!A:A,MATCH($C267,'Policy Characteristics'!$C:$C,0)))</f>
        <v>Electricity Supply</v>
      </c>
      <c r="B267" s="358" t="str">
        <f>IF(ISBLANK(INDEX('Policy Characteristics'!B:B,MATCH($C267,'Policy Characteristics'!$C:$C,0))),"",INDEX('Policy Characteristics'!B:B,MATCH($C267,'Policy Characteristics'!$C:$C,0)))</f>
        <v>Non BAU Mandated Capacity Construction</v>
      </c>
      <c r="C267" s="362" t="str">
        <f t="shared" si="22"/>
        <v>Boolean Use Non BAU Mandated Capacity Construction Schedule</v>
      </c>
      <c r="D267" s="9" t="s">
        <v>333</v>
      </c>
      <c r="E267" s="53"/>
      <c r="F267" s="9" t="s">
        <v>335</v>
      </c>
      <c r="G267" s="53"/>
      <c r="H267" s="54">
        <v>642</v>
      </c>
      <c r="I267" s="53" t="s">
        <v>46</v>
      </c>
      <c r="J267" s="360" t="str">
        <f>IF(ISBLANK(INDEX('Policy Characteristics'!D:D,MATCH($C267,'Policy Characteristics'!$C:$C,0))),"",INDEX('Policy Characteristics'!D:D,MATCH($C267,'Policy Characteristics'!$C:$C,0)))</f>
        <v>Non BAU Mandated Capacity Construction</v>
      </c>
      <c r="K267" s="358" t="str">
        <f>IF(ISBLANK(INDEX('Policy Characteristics'!E:E,MATCH($C267,'Policy Characteristics'!$C:$C,0))),"",INDEX('Policy Characteristics'!E:E,MATCH($C267,'Policy Characteristics'!$C:$C,0)))</f>
        <v/>
      </c>
      <c r="L267" s="358">
        <f>IF(ISBLANK(INDEX('Policy Characteristics'!F:F,MATCH($C267,'Policy Characteristics'!$C:$C,0))),"",INDEX('Policy Characteristics'!F:F,MATCH($C267,'Policy Characteristics'!$C:$C,0)))</f>
        <v>0</v>
      </c>
      <c r="M267" s="358">
        <f>IF(ISBLANK(INDEX('Policy Characteristics'!G:G,MATCH($C267,'Policy Characteristics'!$C:$C,0))),"",INDEX('Policy Characteristics'!G:G,MATCH($C267,'Policy Characteristics'!$C:$C,0)))</f>
        <v>1</v>
      </c>
      <c r="N267" s="358">
        <f>IF(ISBLANK(INDEX('Policy Characteristics'!H:H,MATCH($C267,'Policy Characteristics'!$C:$C,0))),"",INDEX('Policy Characteristics'!H:H,MATCH($C267,'Policy Characteristics'!$C:$C,0)))</f>
        <v>1</v>
      </c>
      <c r="O267" s="358" t="str">
        <f>IF(ISBLANK(INDEX('Policy Characteristics'!I:I,MATCH($C267,'Policy Characteristics'!$C:$C,0))),"",INDEX('Policy Characteristics'!I:I,MATCH($C267,'Policy Characteristics'!$C:$C,0)))</f>
        <v>on/off</v>
      </c>
      <c r="P267" s="358"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58" t="str">
        <f>IF(ISBLANK(INDEX('Policy Characteristics'!K:K,MATCH($C267,'Policy Characteristics'!$C:$C,0))),"",INDEX('Policy Characteristics'!K:K,MATCH($C267,'Policy Characteristics'!$C:$C,0)))</f>
        <v/>
      </c>
      <c r="R267" s="358" t="str">
        <f>IF(ISBLANK(INDEX('Policy Characteristics'!L:L,MATCH($C267,'Policy Characteristics'!$C:$C,0))),"",INDEX('Policy Characteristics'!L:L,MATCH($C267,'Policy Characteristics'!$C:$C,0)))</f>
        <v/>
      </c>
    </row>
    <row r="268" spans="1:18" s="5" customFormat="1" x14ac:dyDescent="0.35">
      <c r="A268" s="358" t="str">
        <f>IF(ISBLANK(INDEX('Policy Characteristics'!A:A,MATCH($C268,'Policy Characteristics'!$C:$C,0))),"",INDEX('Policy Characteristics'!A:A,MATCH($C268,'Policy Characteristics'!$C:$C,0)))</f>
        <v>Electricity Supply</v>
      </c>
      <c r="B268" s="358" t="str">
        <f>IF(ISBLANK(INDEX('Policy Characteristics'!B:B,MATCH($C268,'Policy Characteristics'!$C:$C,0))),"",INDEX('Policy Characteristics'!B:B,MATCH($C268,'Policy Characteristics'!$C:$C,0)))</f>
        <v>Non BAU Mandated Capacity Construction</v>
      </c>
      <c r="C268" s="362" t="str">
        <f t="shared" si="22"/>
        <v>Boolean Use Non BAU Mandated Capacity Construction Schedule</v>
      </c>
      <c r="D268" s="9" t="s">
        <v>334</v>
      </c>
      <c r="E268" s="53"/>
      <c r="F268" s="9" t="s">
        <v>336</v>
      </c>
      <c r="G268" s="53"/>
      <c r="H268" s="54">
        <v>643</v>
      </c>
      <c r="I268" s="53" t="s">
        <v>46</v>
      </c>
      <c r="J268" s="360" t="str">
        <f>IF(ISBLANK(INDEX('Policy Characteristics'!D:D,MATCH($C268,'Policy Characteristics'!$C:$C,0))),"",INDEX('Policy Characteristics'!D:D,MATCH($C268,'Policy Characteristics'!$C:$C,0)))</f>
        <v>Non BAU Mandated Capacity Construction</v>
      </c>
      <c r="K268" s="358" t="str">
        <f>IF(ISBLANK(INDEX('Policy Characteristics'!E:E,MATCH($C268,'Policy Characteristics'!$C:$C,0))),"",INDEX('Policy Characteristics'!E:E,MATCH($C268,'Policy Characteristics'!$C:$C,0)))</f>
        <v/>
      </c>
      <c r="L268" s="358">
        <f>IF(ISBLANK(INDEX('Policy Characteristics'!F:F,MATCH($C268,'Policy Characteristics'!$C:$C,0))),"",INDEX('Policy Characteristics'!F:F,MATCH($C268,'Policy Characteristics'!$C:$C,0)))</f>
        <v>0</v>
      </c>
      <c r="M268" s="358">
        <f>IF(ISBLANK(INDEX('Policy Characteristics'!G:G,MATCH($C268,'Policy Characteristics'!$C:$C,0))),"",INDEX('Policy Characteristics'!G:G,MATCH($C268,'Policy Characteristics'!$C:$C,0)))</f>
        <v>1</v>
      </c>
      <c r="N268" s="358">
        <f>IF(ISBLANK(INDEX('Policy Characteristics'!H:H,MATCH($C268,'Policy Characteristics'!$C:$C,0))),"",INDEX('Policy Characteristics'!H:H,MATCH($C268,'Policy Characteristics'!$C:$C,0)))</f>
        <v>1</v>
      </c>
      <c r="O268" s="358" t="str">
        <f>IF(ISBLANK(INDEX('Policy Characteristics'!I:I,MATCH($C268,'Policy Characteristics'!$C:$C,0))),"",INDEX('Policy Characteristics'!I:I,MATCH($C268,'Policy Characteristics'!$C:$C,0)))</f>
        <v>on/off</v>
      </c>
      <c r="P268" s="358"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58" t="str">
        <f>IF(ISBLANK(INDEX('Policy Characteristics'!K:K,MATCH($C268,'Policy Characteristics'!$C:$C,0))),"",INDEX('Policy Characteristics'!K:K,MATCH($C268,'Policy Characteristics'!$C:$C,0)))</f>
        <v/>
      </c>
      <c r="R268" s="358" t="str">
        <f>IF(ISBLANK(INDEX('Policy Characteristics'!L:L,MATCH($C268,'Policy Characteristics'!$C:$C,0))),"",INDEX('Policy Characteristics'!L:L,MATCH($C268,'Policy Characteristics'!$C:$C,0)))</f>
        <v/>
      </c>
    </row>
    <row r="269" spans="1:18" s="5" customFormat="1" x14ac:dyDescent="0.35">
      <c r="A269" s="358" t="str">
        <f>IF(ISBLANK(INDEX('Policy Characteristics'!A:A,MATCH($C269,'Policy Characteristics'!$C:$C,0))),"",INDEX('Policy Characteristics'!A:A,MATCH($C269,'Policy Characteristics'!$C:$C,0)))</f>
        <v>Electricity Supply</v>
      </c>
      <c r="B269" s="358" t="str">
        <f>IF(ISBLANK(INDEX('Policy Characteristics'!B:B,MATCH($C269,'Policy Characteristics'!$C:$C,0))),"",INDEX('Policy Characteristics'!B:B,MATCH($C269,'Policy Characteristics'!$C:$C,0)))</f>
        <v>Non BAU Mandated Capacity Construction</v>
      </c>
      <c r="C269" s="362" t="str">
        <f t="shared" si="22"/>
        <v>Boolean Use Non BAU Mandated Capacity Construction Schedule</v>
      </c>
      <c r="D269" s="9" t="s">
        <v>474</v>
      </c>
      <c r="E269" s="53"/>
      <c r="F269" s="9" t="s">
        <v>473</v>
      </c>
      <c r="G269" s="53"/>
      <c r="H269" s="54">
        <v>644</v>
      </c>
      <c r="I269" s="53" t="s">
        <v>46</v>
      </c>
      <c r="J269" s="360" t="str">
        <f>IF(ISBLANK(INDEX('Policy Characteristics'!D:D,MATCH($C269,'Policy Characteristics'!$C:$C,0))),"",INDEX('Policy Characteristics'!D:D,MATCH($C269,'Policy Characteristics'!$C:$C,0)))</f>
        <v>Non BAU Mandated Capacity Construction</v>
      </c>
      <c r="K269" s="358" t="str">
        <f>IF(ISBLANK(INDEX('Policy Characteristics'!E:E,MATCH($C269,'Policy Characteristics'!$C:$C,0))),"",INDEX('Policy Characteristics'!E:E,MATCH($C269,'Policy Characteristics'!$C:$C,0)))</f>
        <v/>
      </c>
      <c r="L269" s="358">
        <f>IF(ISBLANK(INDEX('Policy Characteristics'!F:F,MATCH($C269,'Policy Characteristics'!$C:$C,0))),"",INDEX('Policy Characteristics'!F:F,MATCH($C269,'Policy Characteristics'!$C:$C,0)))</f>
        <v>0</v>
      </c>
      <c r="M269" s="358">
        <f>IF(ISBLANK(INDEX('Policy Characteristics'!G:G,MATCH($C269,'Policy Characteristics'!$C:$C,0))),"",INDEX('Policy Characteristics'!G:G,MATCH($C269,'Policy Characteristics'!$C:$C,0)))</f>
        <v>1</v>
      </c>
      <c r="N269" s="358">
        <f>IF(ISBLANK(INDEX('Policy Characteristics'!H:H,MATCH($C269,'Policy Characteristics'!$C:$C,0))),"",INDEX('Policy Characteristics'!H:H,MATCH($C269,'Policy Characteristics'!$C:$C,0)))</f>
        <v>1</v>
      </c>
      <c r="O269" s="358" t="str">
        <f>IF(ISBLANK(INDEX('Policy Characteristics'!I:I,MATCH($C269,'Policy Characteristics'!$C:$C,0))),"",INDEX('Policy Characteristics'!I:I,MATCH($C269,'Policy Characteristics'!$C:$C,0)))</f>
        <v>on/off</v>
      </c>
      <c r="P269" s="358"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58" t="str">
        <f>IF(ISBLANK(INDEX('Policy Characteristics'!K:K,MATCH($C269,'Policy Characteristics'!$C:$C,0))),"",INDEX('Policy Characteristics'!K:K,MATCH($C269,'Policy Characteristics'!$C:$C,0)))</f>
        <v/>
      </c>
      <c r="R269" s="358" t="str">
        <f>IF(ISBLANK(INDEX('Policy Characteristics'!L:L,MATCH($C269,'Policy Characteristics'!$C:$C,0))),"",INDEX('Policy Characteristics'!L:L,MATCH($C269,'Policy Characteristics'!$C:$C,0)))</f>
        <v/>
      </c>
    </row>
    <row r="270" spans="1:18" s="5" customFormat="1" x14ac:dyDescent="0.35">
      <c r="A270" s="358" t="str">
        <f>IF(ISBLANK(INDEX('Policy Characteristics'!A:A,MATCH($C270,'Policy Characteristics'!$C:$C,0))),"",INDEX('Policy Characteristics'!A:A,MATCH($C270,'Policy Characteristics'!$C:$C,0)))</f>
        <v>Electricity Supply</v>
      </c>
      <c r="B270" s="358" t="str">
        <f>IF(ISBLANK(INDEX('Policy Characteristics'!B:B,MATCH($C270,'Policy Characteristics'!$C:$C,0))),"",INDEX('Policy Characteristics'!B:B,MATCH($C270,'Policy Characteristics'!$C:$C,0)))</f>
        <v>Non BAU Mandated Capacity Construction</v>
      </c>
      <c r="C270" s="362" t="str">
        <f t="shared" si="22"/>
        <v>Boolean Use Non BAU Mandated Capacity Construction Schedule</v>
      </c>
      <c r="D270" s="9" t="s">
        <v>483</v>
      </c>
      <c r="E270" s="53"/>
      <c r="F270" s="9" t="s">
        <v>484</v>
      </c>
      <c r="G270" s="53"/>
      <c r="H270" s="54">
        <v>645</v>
      </c>
      <c r="I270" s="53" t="s">
        <v>46</v>
      </c>
      <c r="J270" s="360" t="str">
        <f>IF(ISBLANK(INDEX('Policy Characteristics'!D:D,MATCH($C270,'Policy Characteristics'!$C:$C,0))),"",INDEX('Policy Characteristics'!D:D,MATCH($C270,'Policy Characteristics'!$C:$C,0)))</f>
        <v>Non BAU Mandated Capacity Construction</v>
      </c>
      <c r="K270" s="358" t="str">
        <f>IF(ISBLANK(INDEX('Policy Characteristics'!E:E,MATCH($C270,'Policy Characteristics'!$C:$C,0))),"",INDEX('Policy Characteristics'!E:E,MATCH($C270,'Policy Characteristics'!$C:$C,0)))</f>
        <v/>
      </c>
      <c r="L270" s="358">
        <f>IF(ISBLANK(INDEX('Policy Characteristics'!F:F,MATCH($C270,'Policy Characteristics'!$C:$C,0))),"",INDEX('Policy Characteristics'!F:F,MATCH($C270,'Policy Characteristics'!$C:$C,0)))</f>
        <v>0</v>
      </c>
      <c r="M270" s="358">
        <f>IF(ISBLANK(INDEX('Policy Characteristics'!G:G,MATCH($C270,'Policy Characteristics'!$C:$C,0))),"",INDEX('Policy Characteristics'!G:G,MATCH($C270,'Policy Characteristics'!$C:$C,0)))</f>
        <v>1</v>
      </c>
      <c r="N270" s="358">
        <f>IF(ISBLANK(INDEX('Policy Characteristics'!H:H,MATCH($C270,'Policy Characteristics'!$C:$C,0))),"",INDEX('Policy Characteristics'!H:H,MATCH($C270,'Policy Characteristics'!$C:$C,0)))</f>
        <v>1</v>
      </c>
      <c r="O270" s="358" t="str">
        <f>IF(ISBLANK(INDEX('Policy Characteristics'!I:I,MATCH($C270,'Policy Characteristics'!$C:$C,0))),"",INDEX('Policy Characteristics'!I:I,MATCH($C270,'Policy Characteristics'!$C:$C,0)))</f>
        <v>on/off</v>
      </c>
      <c r="P270" s="358"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58" t="str">
        <f>IF(ISBLANK(INDEX('Policy Characteristics'!K:K,MATCH($C270,'Policy Characteristics'!$C:$C,0))),"",INDEX('Policy Characteristics'!K:K,MATCH($C270,'Policy Characteristics'!$C:$C,0)))</f>
        <v/>
      </c>
      <c r="R270" s="358" t="str">
        <f>IF(ISBLANK(INDEX('Policy Characteristics'!L:L,MATCH($C270,'Policy Characteristics'!$C:$C,0))),"",INDEX('Policy Characteristics'!L:L,MATCH($C270,'Policy Characteristics'!$C:$C,0)))</f>
        <v/>
      </c>
    </row>
    <row r="271" spans="1:18" s="5" customFormat="1" x14ac:dyDescent="0.35">
      <c r="A271" s="358" t="str">
        <f>IF(ISBLANK(INDEX('Policy Characteristics'!A:A,MATCH($C271,'Policy Characteristics'!$C:$C,0))),"",INDEX('Policy Characteristics'!A:A,MATCH($C271,'Policy Characteristics'!$C:$C,0)))</f>
        <v>Electricity Supply</v>
      </c>
      <c r="B271" s="358" t="str">
        <f>IF(ISBLANK(INDEX('Policy Characteristics'!B:B,MATCH($C271,'Policy Characteristics'!$C:$C,0))),"",INDEX('Policy Characteristics'!B:B,MATCH($C271,'Policy Characteristics'!$C:$C,0)))</f>
        <v>Non BAU Mandated Capacity Construction</v>
      </c>
      <c r="C271" s="362" t="str">
        <f t="shared" si="22"/>
        <v>Boolean Use Non BAU Mandated Capacity Construction Schedule</v>
      </c>
      <c r="D271" s="9" t="s">
        <v>2866</v>
      </c>
      <c r="E271" s="53"/>
      <c r="F271" s="9" t="s">
        <v>2543</v>
      </c>
      <c r="G271" s="53"/>
      <c r="H271" s="54">
        <v>646</v>
      </c>
      <c r="I271" s="53" t="s">
        <v>46</v>
      </c>
      <c r="J271" s="360" t="str">
        <f>IF(ISBLANK(INDEX('Policy Characteristics'!D:D,MATCH($C271,'Policy Characteristics'!$C:$C,0))),"",INDEX('Policy Characteristics'!D:D,MATCH($C271,'Policy Characteristics'!$C:$C,0)))</f>
        <v>Non BAU Mandated Capacity Construction</v>
      </c>
      <c r="K271" s="358" t="str">
        <f>IF(ISBLANK(INDEX('Policy Characteristics'!E:E,MATCH($C271,'Policy Characteristics'!$C:$C,0))),"",INDEX('Policy Characteristics'!E:E,MATCH($C271,'Policy Characteristics'!$C:$C,0)))</f>
        <v/>
      </c>
      <c r="L271" s="358">
        <f>IF(ISBLANK(INDEX('Policy Characteristics'!F:F,MATCH($C271,'Policy Characteristics'!$C:$C,0))),"",INDEX('Policy Characteristics'!F:F,MATCH($C271,'Policy Characteristics'!$C:$C,0)))</f>
        <v>0</v>
      </c>
      <c r="M271" s="358">
        <f>IF(ISBLANK(INDEX('Policy Characteristics'!G:G,MATCH($C271,'Policy Characteristics'!$C:$C,0))),"",INDEX('Policy Characteristics'!G:G,MATCH($C271,'Policy Characteristics'!$C:$C,0)))</f>
        <v>1</v>
      </c>
      <c r="N271" s="358">
        <f>IF(ISBLANK(INDEX('Policy Characteristics'!H:H,MATCH($C271,'Policy Characteristics'!$C:$C,0))),"",INDEX('Policy Characteristics'!H:H,MATCH($C271,'Policy Characteristics'!$C:$C,0)))</f>
        <v>1</v>
      </c>
      <c r="O271" s="358" t="str">
        <f>IF(ISBLANK(INDEX('Policy Characteristics'!I:I,MATCH($C271,'Policy Characteristics'!$C:$C,0))),"",INDEX('Policy Characteristics'!I:I,MATCH($C271,'Policy Characteristics'!$C:$C,0)))</f>
        <v>on/off</v>
      </c>
      <c r="P271" s="358"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58" t="str">
        <f>IF(ISBLANK(INDEX('Policy Characteristics'!K:K,MATCH($C271,'Policy Characteristics'!$C:$C,0))),"",INDEX('Policy Characteristics'!K:K,MATCH($C271,'Policy Characteristics'!$C:$C,0)))</f>
        <v/>
      </c>
      <c r="R271" s="358" t="str">
        <f>IF(ISBLANK(INDEX('Policy Characteristics'!L:L,MATCH($C271,'Policy Characteristics'!$C:$C,0))),"",INDEX('Policy Characteristics'!L:L,MATCH($C271,'Policy Characteristics'!$C:$C,0)))</f>
        <v/>
      </c>
    </row>
    <row r="272" spans="1:18" s="5" customFormat="1" x14ac:dyDescent="0.35">
      <c r="A272" s="358" t="str">
        <f>IF(ISBLANK(INDEX('Policy Characteristics'!A:A,MATCH($C272,'Policy Characteristics'!$C:$C,0))),"",INDEX('Policy Characteristics'!A:A,MATCH($C272,'Policy Characteristics'!$C:$C,0)))</f>
        <v>Electricity Supply</v>
      </c>
      <c r="B272" s="358" t="str">
        <f>IF(ISBLANK(INDEX('Policy Characteristics'!B:B,MATCH($C272,'Policy Characteristics'!$C:$C,0))),"",INDEX('Policy Characteristics'!B:B,MATCH($C272,'Policy Characteristics'!$C:$C,0)))</f>
        <v>Non BAU Mandated Capacity Construction</v>
      </c>
      <c r="C272" s="362" t="str">
        <f t="shared" si="22"/>
        <v>Boolean Use Non BAU Mandated Capacity Construction Schedule</v>
      </c>
      <c r="D272" s="9" t="s">
        <v>2867</v>
      </c>
      <c r="E272" s="53"/>
      <c r="F272" s="9" t="s">
        <v>2692</v>
      </c>
      <c r="G272" s="53"/>
      <c r="H272" s="54">
        <v>647</v>
      </c>
      <c r="I272" s="53" t="s">
        <v>46</v>
      </c>
      <c r="J272" s="360" t="str">
        <f>IF(ISBLANK(INDEX('Policy Characteristics'!D:D,MATCH($C272,'Policy Characteristics'!$C:$C,0))),"",INDEX('Policy Characteristics'!D:D,MATCH($C272,'Policy Characteristics'!$C:$C,0)))</f>
        <v>Non BAU Mandated Capacity Construction</v>
      </c>
      <c r="K272" s="358" t="str">
        <f>IF(ISBLANK(INDEX('Policy Characteristics'!E:E,MATCH($C272,'Policy Characteristics'!$C:$C,0))),"",INDEX('Policy Characteristics'!E:E,MATCH($C272,'Policy Characteristics'!$C:$C,0)))</f>
        <v/>
      </c>
      <c r="L272" s="358">
        <f>IF(ISBLANK(INDEX('Policy Characteristics'!F:F,MATCH($C272,'Policy Characteristics'!$C:$C,0))),"",INDEX('Policy Characteristics'!F:F,MATCH($C272,'Policy Characteristics'!$C:$C,0)))</f>
        <v>0</v>
      </c>
      <c r="M272" s="358">
        <f>IF(ISBLANK(INDEX('Policy Characteristics'!G:G,MATCH($C272,'Policy Characteristics'!$C:$C,0))),"",INDEX('Policy Characteristics'!G:G,MATCH($C272,'Policy Characteristics'!$C:$C,0)))</f>
        <v>1</v>
      </c>
      <c r="N272" s="358">
        <f>IF(ISBLANK(INDEX('Policy Characteristics'!H:H,MATCH($C272,'Policy Characteristics'!$C:$C,0))),"",INDEX('Policy Characteristics'!H:H,MATCH($C272,'Policy Characteristics'!$C:$C,0)))</f>
        <v>1</v>
      </c>
      <c r="O272" s="358" t="str">
        <f>IF(ISBLANK(INDEX('Policy Characteristics'!I:I,MATCH($C272,'Policy Characteristics'!$C:$C,0))),"",INDEX('Policy Characteristics'!I:I,MATCH($C272,'Policy Characteristics'!$C:$C,0)))</f>
        <v>on/off</v>
      </c>
      <c r="P272" s="358"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58" t="str">
        <f>IF(ISBLANK(INDEX('Policy Characteristics'!K:K,MATCH($C272,'Policy Characteristics'!$C:$C,0))),"",INDEX('Policy Characteristics'!K:K,MATCH($C272,'Policy Characteristics'!$C:$C,0)))</f>
        <v/>
      </c>
      <c r="R272" s="358" t="str">
        <f>IF(ISBLANK(INDEX('Policy Characteristics'!L:L,MATCH($C272,'Policy Characteristics'!$C:$C,0))),"",INDEX('Policy Characteristics'!L:L,MATCH($C272,'Policy Characteristics'!$C:$C,0)))</f>
        <v/>
      </c>
    </row>
    <row r="273" spans="1:18" s="5" customFormat="1" x14ac:dyDescent="0.35">
      <c r="A273" s="358" t="str">
        <f>IF(ISBLANK(INDEX('Policy Characteristics'!A:A,MATCH($C273,'Policy Characteristics'!$C:$C,0))),"",INDEX('Policy Characteristics'!A:A,MATCH($C273,'Policy Characteristics'!$C:$C,0)))</f>
        <v>Electricity Supply</v>
      </c>
      <c r="B273" s="358" t="str">
        <f>IF(ISBLANK(INDEX('Policy Characteristics'!B:B,MATCH($C273,'Policy Characteristics'!$C:$C,0))),"",INDEX('Policy Characteristics'!B:B,MATCH($C273,'Policy Characteristics'!$C:$C,0)))</f>
        <v>Non BAU Mandated Capacity Construction</v>
      </c>
      <c r="C273" s="362" t="str">
        <f t="shared" si="22"/>
        <v>Boolean Use Non BAU Mandated Capacity Construction Schedule</v>
      </c>
      <c r="D273" s="9" t="s">
        <v>2868</v>
      </c>
      <c r="E273" s="53"/>
      <c r="F273" s="9" t="s">
        <v>2545</v>
      </c>
      <c r="G273" s="53"/>
      <c r="H273" s="54">
        <v>648</v>
      </c>
      <c r="I273" s="53" t="s">
        <v>46</v>
      </c>
      <c r="J273" s="360" t="str">
        <f>IF(ISBLANK(INDEX('Policy Characteristics'!D:D,MATCH($C273,'Policy Characteristics'!$C:$C,0))),"",INDEX('Policy Characteristics'!D:D,MATCH($C273,'Policy Characteristics'!$C:$C,0)))</f>
        <v>Non BAU Mandated Capacity Construction</v>
      </c>
      <c r="K273" s="358" t="str">
        <f>IF(ISBLANK(INDEX('Policy Characteristics'!E:E,MATCH($C273,'Policy Characteristics'!$C:$C,0))),"",INDEX('Policy Characteristics'!E:E,MATCH($C273,'Policy Characteristics'!$C:$C,0)))</f>
        <v/>
      </c>
      <c r="L273" s="358">
        <f>IF(ISBLANK(INDEX('Policy Characteristics'!F:F,MATCH($C273,'Policy Characteristics'!$C:$C,0))),"",INDEX('Policy Characteristics'!F:F,MATCH($C273,'Policy Characteristics'!$C:$C,0)))</f>
        <v>0</v>
      </c>
      <c r="M273" s="358">
        <f>IF(ISBLANK(INDEX('Policy Characteristics'!G:G,MATCH($C273,'Policy Characteristics'!$C:$C,0))),"",INDEX('Policy Characteristics'!G:G,MATCH($C273,'Policy Characteristics'!$C:$C,0)))</f>
        <v>1</v>
      </c>
      <c r="N273" s="358">
        <f>IF(ISBLANK(INDEX('Policy Characteristics'!H:H,MATCH($C273,'Policy Characteristics'!$C:$C,0))),"",INDEX('Policy Characteristics'!H:H,MATCH($C273,'Policy Characteristics'!$C:$C,0)))</f>
        <v>1</v>
      </c>
      <c r="O273" s="358" t="str">
        <f>IF(ISBLANK(INDEX('Policy Characteristics'!I:I,MATCH($C273,'Policy Characteristics'!$C:$C,0))),"",INDEX('Policy Characteristics'!I:I,MATCH($C273,'Policy Characteristics'!$C:$C,0)))</f>
        <v>on/off</v>
      </c>
      <c r="P273" s="358"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58" t="str">
        <f>IF(ISBLANK(INDEX('Policy Characteristics'!K:K,MATCH($C273,'Policy Characteristics'!$C:$C,0))),"",INDEX('Policy Characteristics'!K:K,MATCH($C273,'Policy Characteristics'!$C:$C,0)))</f>
        <v/>
      </c>
      <c r="R273" s="358" t="str">
        <f>IF(ISBLANK(INDEX('Policy Characteristics'!L:L,MATCH($C273,'Policy Characteristics'!$C:$C,0))),"",INDEX('Policy Characteristics'!L:L,MATCH($C273,'Policy Characteristics'!$C:$C,0)))</f>
        <v/>
      </c>
    </row>
    <row r="274" spans="1:18" s="5" customFormat="1" x14ac:dyDescent="0.35">
      <c r="A274" s="358" t="str">
        <f>IF(ISBLANK(INDEX('Policy Characteristics'!A:A,MATCH($C274,'Policy Characteristics'!$C:$C,0))),"",INDEX('Policy Characteristics'!A:A,MATCH($C274,'Policy Characteristics'!$C:$C,0)))</f>
        <v>Electricity Supply</v>
      </c>
      <c r="B274" s="358" t="str">
        <f>IF(ISBLANK(INDEX('Policy Characteristics'!B:B,MATCH($C274,'Policy Characteristics'!$C:$C,0))),"",INDEX('Policy Characteristics'!B:B,MATCH($C274,'Policy Characteristics'!$C:$C,0)))</f>
        <v>Non BAU RPS Qualifying Resources</v>
      </c>
      <c r="C274" s="363" t="s">
        <v>385</v>
      </c>
      <c r="D274" s="53"/>
      <c r="E274" s="53"/>
      <c r="F274" s="53"/>
      <c r="G274" s="53"/>
      <c r="H274" s="54">
        <v>649</v>
      </c>
      <c r="I274" s="53" t="s">
        <v>46</v>
      </c>
      <c r="J274" s="360" t="str">
        <f>IF(ISBLANK(INDEX('Policy Characteristics'!D:D,MATCH($C274,'Policy Characteristics'!$C:$C,0))),"",INDEX('Policy Characteristics'!D:D,MATCH($C274,'Policy Characteristics'!$C:$C,0)))</f>
        <v>Non BAU RPS Qualifying Resources</v>
      </c>
      <c r="K274" s="358" t="str">
        <f>IF(ISBLANK(INDEX('Policy Characteristics'!E:E,MATCH($C274,'Policy Characteristics'!$C:$C,0))),"",INDEX('Policy Characteristics'!E:E,MATCH($C274,'Policy Characteristics'!$C:$C,0)))</f>
        <v>elec non BAU RPS qualifying resources</v>
      </c>
      <c r="L274" s="358">
        <f>IF(ISBLANK(INDEX('Policy Characteristics'!F:F,MATCH($C274,'Policy Characteristics'!$C:$C,0))),"",INDEX('Policy Characteristics'!F:F,MATCH($C274,'Policy Characteristics'!$C:$C,0)))</f>
        <v>0</v>
      </c>
      <c r="M274" s="358">
        <f>IF(ISBLANK(INDEX('Policy Characteristics'!G:G,MATCH($C274,'Policy Characteristics'!$C:$C,0))),"",INDEX('Policy Characteristics'!G:G,MATCH($C274,'Policy Characteristics'!$C:$C,0)))</f>
        <v>1</v>
      </c>
      <c r="N274" s="358">
        <f>IF(ISBLANK(INDEX('Policy Characteristics'!H:H,MATCH($C274,'Policy Characteristics'!$C:$C,0))),"",INDEX('Policy Characteristics'!H:H,MATCH($C274,'Policy Characteristics'!$C:$C,0)))</f>
        <v>1</v>
      </c>
      <c r="O274" s="358" t="str">
        <f>IF(ISBLANK(INDEX('Policy Characteristics'!I:I,MATCH($C274,'Policy Characteristics'!$C:$C,0))),"",INDEX('Policy Characteristics'!I:I,MATCH($C274,'Policy Characteristics'!$C:$C,0)))</f>
        <v>on/off</v>
      </c>
      <c r="P274" s="358" t="str">
        <f>IF(ISBLANK(INDEX('Policy Characteristics'!J:J,MATCH($C274,'Policy Characteristics'!$C:$C,0))),"",INDEX('Policy Characteristics'!J:J,MATCH($C274,'Policy Characteristics'!$C:$C,0)))</f>
        <v/>
      </c>
      <c r="Q274" s="358" t="str">
        <f>IF(ISBLANK(INDEX('Policy Characteristics'!K:K,MATCH($C274,'Policy Characteristics'!$C:$C,0))),"",INDEX('Policy Characteristics'!K:K,MATCH($C274,'Policy Characteristics'!$C:$C,0)))</f>
        <v/>
      </c>
      <c r="R274" s="358" t="str">
        <f>IF(ISBLANK(INDEX('Policy Characteristics'!L:L,MATCH($C274,'Policy Characteristics'!$C:$C,0))),"",INDEX('Policy Characteristics'!L:L,MATCH($C274,'Policy Characteristics'!$C:$C,0)))</f>
        <v/>
      </c>
    </row>
    <row r="275" spans="1:18" s="5" customFormat="1" x14ac:dyDescent="0.35">
      <c r="A275" s="358" t="str">
        <f>IF(ISBLANK(INDEX('Policy Characteristics'!A:A,MATCH($C275,'Policy Characteristics'!$C:$C,0))),"",INDEX('Policy Characteristics'!A:A,MATCH($C275,'Policy Characteristics'!$C:$C,0)))</f>
        <v>Electricity Supply</v>
      </c>
      <c r="B275" s="358" t="str">
        <f>IF(ISBLANK(INDEX('Policy Characteristics'!B:B,MATCH($C275,'Policy Characteristics'!$C:$C,0))),"",INDEX('Policy Characteristics'!B:B,MATCH($C275,'Policy Characteristics'!$C:$C,0)))</f>
        <v>Nuclear Plant Lifetime Extension</v>
      </c>
      <c r="C275" s="363" t="s">
        <v>2295</v>
      </c>
      <c r="D275" s="9"/>
      <c r="E275" s="55"/>
      <c r="F275" s="9"/>
      <c r="G275" s="55"/>
      <c r="H275" s="54">
        <v>35</v>
      </c>
      <c r="I275" s="9" t="s">
        <v>46</v>
      </c>
      <c r="J275" s="360" t="str">
        <f>IF(ISBLANK(INDEX('Policy Characteristics'!D:D,MATCH($C275,'Policy Characteristics'!$C:$C,0))),"",INDEX('Policy Characteristics'!D:D,MATCH($C275,'Policy Characteristics'!$C:$C,0)))</f>
        <v>Nuclear Lifetime Extension</v>
      </c>
      <c r="K275" s="358" t="str">
        <f>IF(ISBLANK(INDEX('Policy Characteristics'!E:E,MATCH($C275,'Policy Characteristics'!$C:$C,0))),"",INDEX('Policy Characteristics'!E:E,MATCH($C275,'Policy Characteristics'!$C:$C,0)))</f>
        <v/>
      </c>
      <c r="L275" s="358">
        <f>IF(ISBLANK(INDEX('Policy Characteristics'!F:F,MATCH($C275,'Policy Characteristics'!$C:$C,0))),"",INDEX('Policy Characteristics'!F:F,MATCH($C275,'Policy Characteristics'!$C:$C,0)))</f>
        <v>0</v>
      </c>
      <c r="M275" s="358">
        <f>IF(ISBLANK(INDEX('Policy Characteristics'!G:G,MATCH($C275,'Policy Characteristics'!$C:$C,0))),"",INDEX('Policy Characteristics'!G:G,MATCH($C275,'Policy Characteristics'!$C:$C,0)))</f>
        <v>20</v>
      </c>
      <c r="N275" s="358">
        <f>IF(ISBLANK(INDEX('Policy Characteristics'!H:H,MATCH($C275,'Policy Characteristics'!$C:$C,0))),"",INDEX('Policy Characteristics'!H:H,MATCH($C275,'Policy Characteristics'!$C:$C,0)))</f>
        <v>1</v>
      </c>
      <c r="O275" s="358" t="str">
        <f>IF(ISBLANK(INDEX('Policy Characteristics'!I:I,MATCH($C275,'Policy Characteristics'!$C:$C,0))),"",INDEX('Policy Characteristics'!I:I,MATCH($C275,'Policy Characteristics'!$C:$C,0)))</f>
        <v>year(s)</v>
      </c>
      <c r="P275" s="358" t="str">
        <f>IF(ISBLANK(INDEX('Policy Characteristics'!J:J,MATCH($C275,'Policy Characteristics'!$C:$C,0))),"",INDEX('Policy Characteristics'!J:J,MATCH($C275,'Policy Characteristics'!$C:$C,0)))</f>
        <v>**Description:** This policy extends the lifetime of all nuclear plants by the specified number of years.</v>
      </c>
      <c r="Q275" s="358" t="str">
        <f>IF(ISBLANK(INDEX('Policy Characteristics'!K:K,MATCH($C275,'Policy Characteristics'!$C:$C,0))),"",INDEX('Policy Characteristics'!K:K,MATCH($C275,'Policy Characteristics'!$C:$C,0)))</f>
        <v>electricity-sector-main.html#life-ext</v>
      </c>
      <c r="R275" s="358" t="str">
        <f>IF(ISBLANK(INDEX('Policy Characteristics'!L:L,MATCH($C275,'Policy Characteristics'!$C:$C,0))),"",INDEX('Policy Characteristics'!L:L,MATCH($C275,'Policy Characteristics'!$C:$C,0)))</f>
        <v>nuclear-lifetime-extension.html</v>
      </c>
    </row>
    <row r="276" spans="1:18" s="2" customFormat="1" x14ac:dyDescent="0.35">
      <c r="A276" s="358" t="str">
        <f>IF(ISBLANK(INDEX('Policy Characteristics'!A:A,MATCH($C276,'Policy Characteristics'!$C:$C,0))),"",INDEX('Policy Characteristics'!A:A,MATCH($C276,'Policy Characteristics'!$C:$C,0)))</f>
        <v>Electricity Supply</v>
      </c>
      <c r="B276" s="358" t="str">
        <f>IF(ISBLANK(INDEX('Policy Characteristics'!B:B,MATCH($C276,'Policy Characteristics'!$C:$C,0))),"",INDEX('Policy Characteristics'!B:B,MATCH($C276,'Policy Characteristics'!$C:$C,0)))</f>
        <v>Reduce Plant Downtime</v>
      </c>
      <c r="C276" s="361" t="s">
        <v>271</v>
      </c>
      <c r="D276" s="9" t="s">
        <v>477</v>
      </c>
      <c r="E276" s="9" t="s">
        <v>272</v>
      </c>
      <c r="F276" s="53"/>
      <c r="G276" s="9"/>
      <c r="H276" s="56">
        <v>650</v>
      </c>
      <c r="I276" s="9" t="s">
        <v>46</v>
      </c>
      <c r="J276" s="360" t="str">
        <f>IF(ISBLANK(INDEX('Policy Characteristics'!D:D,MATCH($C276,'Policy Characteristics'!$C:$C,0))),"",INDEX('Policy Characteristics'!D:D,MATCH($C276,'Policy Characteristics'!$C:$C,0)))</f>
        <v>Reduce Plant Downtime</v>
      </c>
      <c r="K276" s="358" t="str">
        <f>IF(ISBLANK(INDEX('Policy Characteristics'!E:E,MATCH($C276,'Policy Characteristics'!$C:$C,0))),"",INDEX('Policy Characteristics'!E:E,MATCH($C276,'Policy Characteristics'!$C:$C,0)))</f>
        <v>elec reduce plant downtime</v>
      </c>
      <c r="L276" s="380">
        <f>IF(ISBLANK(INDEX('Policy Characteristics'!F:F,MATCH($C276,'Policy Characteristics'!$C:$C,0))),"",INDEX('Policy Characteristics'!F:F,MATCH($C276,'Policy Characteristics'!$C:$C,0)))</f>
        <v>0</v>
      </c>
      <c r="M276" s="380">
        <f>IF(ISBLANK(INDEX('Policy Characteristics'!G:G,MATCH($C276,'Policy Characteristics'!$C:$C,0))),"",INDEX('Policy Characteristics'!G:G,MATCH($C276,'Policy Characteristics'!$C:$C,0)))</f>
        <v>0.6</v>
      </c>
      <c r="N276" s="380">
        <f>IF(ISBLANK(INDEX('Policy Characteristics'!H:H,MATCH($C276,'Policy Characteristics'!$C:$C,0))),"",INDEX('Policy Characteristics'!H:H,MATCH($C276,'Policy Characteristics'!$C:$C,0)))</f>
        <v>0.01</v>
      </c>
      <c r="O276" s="358" t="str">
        <f>IF(ISBLANK(INDEX('Policy Characteristics'!I:I,MATCH($C276,'Policy Characteristics'!$C:$C,0))),"",INDEX('Policy Characteristics'!I:I,MATCH($C276,'Policy Characteristics'!$C:$C,0)))</f>
        <v>% reduction in downtime</v>
      </c>
      <c r="P276" s="358"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58" t="str">
        <f>IF(ISBLANK(INDEX('Policy Characteristics'!K:K,MATCH($C276,'Policy Characteristics'!$C:$C,0))),"",INDEX('Policy Characteristics'!K:K,MATCH($C276,'Policy Characteristics'!$C:$C,0)))</f>
        <v>electricity-sector-main.html#red-downtime</v>
      </c>
      <c r="R276" s="358" t="str">
        <f>IF(ISBLANK(INDEX('Policy Characteristics'!L:L,MATCH($C276,'Policy Characteristics'!$C:$C,0))),"",INDEX('Policy Characteristics'!L:L,MATCH($C276,'Policy Characteristics'!$C:$C,0)))</f>
        <v>reduce-downtime.html</v>
      </c>
    </row>
    <row r="277" spans="1:18" s="2" customFormat="1" x14ac:dyDescent="0.35">
      <c r="A277" s="358" t="str">
        <f>IF(ISBLANK(INDEX('Policy Characteristics'!A:A,MATCH($C277,'Policy Characteristics'!$C:$C,0))),"",INDEX('Policy Characteristics'!A:A,MATCH($C277,'Policy Characteristics'!$C:$C,0)))</f>
        <v>Electricity Supply</v>
      </c>
      <c r="B277" s="358" t="str">
        <f>IF(ISBLANK(INDEX('Policy Characteristics'!B:B,MATCH($C277,'Policy Characteristics'!$C:$C,0))),"",INDEX('Policy Characteristics'!B:B,MATCH($C277,'Policy Characteristics'!$C:$C,0)))</f>
        <v>Reduce Plant Downtime</v>
      </c>
      <c r="C277" s="364" t="str">
        <f t="shared" ref="C277:C306" si="23">C$276</f>
        <v>Percentage Reduction in Plant Downtime</v>
      </c>
      <c r="D277" s="9" t="s">
        <v>477</v>
      </c>
      <c r="E277" s="9" t="s">
        <v>273</v>
      </c>
      <c r="F277" s="53"/>
      <c r="G277" s="9"/>
      <c r="H277" s="56">
        <v>651</v>
      </c>
      <c r="I277" s="9" t="s">
        <v>46</v>
      </c>
      <c r="J277" s="360" t="str">
        <f>IF(ISBLANK(INDEX('Policy Characteristics'!D:D,MATCH($C277,'Policy Characteristics'!$C:$C,0))),"",INDEX('Policy Characteristics'!D:D,MATCH($C277,'Policy Characteristics'!$C:$C,0)))</f>
        <v>Reduce Plant Downtime</v>
      </c>
      <c r="K277" s="358" t="str">
        <f>IF(ISBLANK(INDEX('Policy Characteristics'!E:E,MATCH($C277,'Policy Characteristics'!$C:$C,0))),"",INDEX('Policy Characteristics'!E:E,MATCH($C277,'Policy Characteristics'!$C:$C,0)))</f>
        <v>elec reduce plant downtime</v>
      </c>
      <c r="L277" s="380">
        <f>IF(ISBLANK(INDEX('Policy Characteristics'!F:F,MATCH($C277,'Policy Characteristics'!$C:$C,0))),"",INDEX('Policy Characteristics'!F:F,MATCH($C277,'Policy Characteristics'!$C:$C,0)))</f>
        <v>0</v>
      </c>
      <c r="M277" s="380">
        <f>IF(ISBLANK(INDEX('Policy Characteristics'!G:G,MATCH($C277,'Policy Characteristics'!$C:$C,0))),"",INDEX('Policy Characteristics'!G:G,MATCH($C277,'Policy Characteristics'!$C:$C,0)))</f>
        <v>0.6</v>
      </c>
      <c r="N277" s="380">
        <f>IF(ISBLANK(INDEX('Policy Characteristics'!H:H,MATCH($C277,'Policy Characteristics'!$C:$C,0))),"",INDEX('Policy Characteristics'!H:H,MATCH($C277,'Policy Characteristics'!$C:$C,0)))</f>
        <v>0.01</v>
      </c>
      <c r="O277" s="358" t="str">
        <f>IF(ISBLANK(INDEX('Policy Characteristics'!I:I,MATCH($C277,'Policy Characteristics'!$C:$C,0))),"",INDEX('Policy Characteristics'!I:I,MATCH($C277,'Policy Characteristics'!$C:$C,0)))</f>
        <v>% reduction in downtime</v>
      </c>
      <c r="P277" s="358"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58" t="str">
        <f>IF(ISBLANK(INDEX('Policy Characteristics'!K:K,MATCH($C277,'Policy Characteristics'!$C:$C,0))),"",INDEX('Policy Characteristics'!K:K,MATCH($C277,'Policy Characteristics'!$C:$C,0)))</f>
        <v>electricity-sector-main.html#red-downtime</v>
      </c>
      <c r="R277" s="358" t="str">
        <f>IF(ISBLANK(INDEX('Policy Characteristics'!L:L,MATCH($C277,'Policy Characteristics'!$C:$C,0))),"",INDEX('Policy Characteristics'!L:L,MATCH($C277,'Policy Characteristics'!$C:$C,0)))</f>
        <v>reduce-downtime.html</v>
      </c>
    </row>
    <row r="278" spans="1:18" s="2" customFormat="1" x14ac:dyDescent="0.35">
      <c r="A278" s="358" t="str">
        <f>IF(ISBLANK(INDEX('Policy Characteristics'!A:A,MATCH($C278,'Policy Characteristics'!$C:$C,0))),"",INDEX('Policy Characteristics'!A:A,MATCH($C278,'Policy Characteristics'!$C:$C,0)))</f>
        <v>Electricity Supply</v>
      </c>
      <c r="B278" s="358" t="str">
        <f>IF(ISBLANK(INDEX('Policy Characteristics'!B:B,MATCH($C278,'Policy Characteristics'!$C:$C,0))),"",INDEX('Policy Characteristics'!B:B,MATCH($C278,'Policy Characteristics'!$C:$C,0)))</f>
        <v>Reduce Plant Downtime</v>
      </c>
      <c r="C278" s="364" t="str">
        <f t="shared" si="23"/>
        <v>Percentage Reduction in Plant Downtime</v>
      </c>
      <c r="D278" s="9" t="s">
        <v>477</v>
      </c>
      <c r="E278" s="9" t="s">
        <v>274</v>
      </c>
      <c r="F278" s="53"/>
      <c r="G278" s="9"/>
      <c r="H278" s="56">
        <v>652</v>
      </c>
      <c r="I278" s="9" t="s">
        <v>46</v>
      </c>
      <c r="J278" s="360" t="str">
        <f>IF(ISBLANK(INDEX('Policy Characteristics'!D:D,MATCH($C278,'Policy Characteristics'!$C:$C,0))),"",INDEX('Policy Characteristics'!D:D,MATCH($C278,'Policy Characteristics'!$C:$C,0)))</f>
        <v>Reduce Plant Downtime</v>
      </c>
      <c r="K278" s="358" t="str">
        <f>IF(ISBLANK(INDEX('Policy Characteristics'!E:E,MATCH($C278,'Policy Characteristics'!$C:$C,0))),"",INDEX('Policy Characteristics'!E:E,MATCH($C278,'Policy Characteristics'!$C:$C,0)))</f>
        <v>elec reduce plant downtime</v>
      </c>
      <c r="L278" s="380">
        <f>IF(ISBLANK(INDEX('Policy Characteristics'!F:F,MATCH($C278,'Policy Characteristics'!$C:$C,0))),"",INDEX('Policy Characteristics'!F:F,MATCH($C278,'Policy Characteristics'!$C:$C,0)))</f>
        <v>0</v>
      </c>
      <c r="M278" s="380">
        <f>IF(ISBLANK(INDEX('Policy Characteristics'!G:G,MATCH($C278,'Policy Characteristics'!$C:$C,0))),"",INDEX('Policy Characteristics'!G:G,MATCH($C278,'Policy Characteristics'!$C:$C,0)))</f>
        <v>0.6</v>
      </c>
      <c r="N278" s="380">
        <f>IF(ISBLANK(INDEX('Policy Characteristics'!H:H,MATCH($C278,'Policy Characteristics'!$C:$C,0))),"",INDEX('Policy Characteristics'!H:H,MATCH($C278,'Policy Characteristics'!$C:$C,0)))</f>
        <v>0.01</v>
      </c>
      <c r="O278" s="358" t="str">
        <f>IF(ISBLANK(INDEX('Policy Characteristics'!I:I,MATCH($C278,'Policy Characteristics'!$C:$C,0))),"",INDEX('Policy Characteristics'!I:I,MATCH($C278,'Policy Characteristics'!$C:$C,0)))</f>
        <v>% reduction in downtime</v>
      </c>
      <c r="P278" s="358"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58" t="str">
        <f>IF(ISBLANK(INDEX('Policy Characteristics'!K:K,MATCH($C278,'Policy Characteristics'!$C:$C,0))),"",INDEX('Policy Characteristics'!K:K,MATCH($C278,'Policy Characteristics'!$C:$C,0)))</f>
        <v>electricity-sector-main.html#red-downtime</v>
      </c>
      <c r="R278" s="358" t="str">
        <f>IF(ISBLANK(INDEX('Policy Characteristics'!L:L,MATCH($C278,'Policy Characteristics'!$C:$C,0))),"",INDEX('Policy Characteristics'!L:L,MATCH($C278,'Policy Characteristics'!$C:$C,0)))</f>
        <v>reduce-downtime.html</v>
      </c>
    </row>
    <row r="279" spans="1:18" s="2" customFormat="1" x14ac:dyDescent="0.35">
      <c r="A279" s="358" t="str">
        <f>IF(ISBLANK(INDEX('Policy Characteristics'!A:A,MATCH($C279,'Policy Characteristics'!$C:$C,0))),"",INDEX('Policy Characteristics'!A:A,MATCH($C279,'Policy Characteristics'!$C:$C,0)))</f>
        <v>Electricity Supply</v>
      </c>
      <c r="B279" s="358" t="str">
        <f>IF(ISBLANK(INDEX('Policy Characteristics'!B:B,MATCH($C279,'Policy Characteristics'!$C:$C,0))),"",INDEX('Policy Characteristics'!B:B,MATCH($C279,'Policy Characteristics'!$C:$C,0)))</f>
        <v>Reduce Plant Downtime</v>
      </c>
      <c r="C279" s="364" t="str">
        <f t="shared" si="23"/>
        <v>Percentage Reduction in Plant Downtime</v>
      </c>
      <c r="D279" s="9" t="s">
        <v>331</v>
      </c>
      <c r="E279" s="9" t="s">
        <v>272</v>
      </c>
      <c r="F279" s="9" t="s">
        <v>326</v>
      </c>
      <c r="G279" s="9" t="s">
        <v>332</v>
      </c>
      <c r="H279" s="56">
        <v>141</v>
      </c>
      <c r="I279" s="9" t="s">
        <v>45</v>
      </c>
      <c r="J279" s="360" t="str">
        <f>IF(ISBLANK(INDEX('Policy Characteristics'!D:D,MATCH($C279,'Policy Characteristics'!$C:$C,0))),"",INDEX('Policy Characteristics'!D:D,MATCH($C279,'Policy Characteristics'!$C:$C,0)))</f>
        <v>Reduce Plant Downtime</v>
      </c>
      <c r="K279" s="358" t="str">
        <f>IF(ISBLANK(INDEX('Policy Characteristics'!E:E,MATCH($C279,'Policy Characteristics'!$C:$C,0))),"",INDEX('Policy Characteristics'!E:E,MATCH($C279,'Policy Characteristics'!$C:$C,0)))</f>
        <v>elec reduce plant downtime</v>
      </c>
      <c r="L279" s="380">
        <f>IF(ISBLANK(INDEX('Policy Characteristics'!F:F,MATCH($C279,'Policy Characteristics'!$C:$C,0))),"",INDEX('Policy Characteristics'!F:F,MATCH($C279,'Policy Characteristics'!$C:$C,0)))</f>
        <v>0</v>
      </c>
      <c r="M279" s="380">
        <f>IF(ISBLANK(INDEX('Policy Characteristics'!G:G,MATCH($C279,'Policy Characteristics'!$C:$C,0))),"",INDEX('Policy Characteristics'!G:G,MATCH($C279,'Policy Characteristics'!$C:$C,0)))</f>
        <v>0.6</v>
      </c>
      <c r="N279" s="380">
        <f>IF(ISBLANK(INDEX('Policy Characteristics'!H:H,MATCH($C279,'Policy Characteristics'!$C:$C,0))),"",INDEX('Policy Characteristics'!H:H,MATCH($C279,'Policy Characteristics'!$C:$C,0)))</f>
        <v>0.01</v>
      </c>
      <c r="O279" s="358" t="str">
        <f>IF(ISBLANK(INDEX('Policy Characteristics'!I:I,MATCH($C279,'Policy Characteristics'!$C:$C,0))),"",INDEX('Policy Characteristics'!I:I,MATCH($C279,'Policy Characteristics'!$C:$C,0)))</f>
        <v>% reduction in downtime</v>
      </c>
      <c r="P279" s="358"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58" t="str">
        <f>IF(ISBLANK(INDEX('Policy Characteristics'!K:K,MATCH($C279,'Policy Characteristics'!$C:$C,0))),"",INDEX('Policy Characteristics'!K:K,MATCH($C279,'Policy Characteristics'!$C:$C,0)))</f>
        <v>electricity-sector-main.html#red-downtime</v>
      </c>
      <c r="R279" s="358" t="str">
        <f>IF(ISBLANK(INDEX('Policy Characteristics'!L:L,MATCH($C279,'Policy Characteristics'!$C:$C,0))),"",INDEX('Policy Characteristics'!L:L,MATCH($C279,'Policy Characteristics'!$C:$C,0)))</f>
        <v>reduce-downtime.html</v>
      </c>
    </row>
    <row r="280" spans="1:18" s="2" customFormat="1" x14ac:dyDescent="0.35">
      <c r="A280" s="358" t="str">
        <f>IF(ISBLANK(INDEX('Policy Characteristics'!A:A,MATCH($C280,'Policy Characteristics'!$C:$C,0))),"",INDEX('Policy Characteristics'!A:A,MATCH($C280,'Policy Characteristics'!$C:$C,0)))</f>
        <v>Electricity Supply</v>
      </c>
      <c r="B280" s="358" t="str">
        <f>IF(ISBLANK(INDEX('Policy Characteristics'!B:B,MATCH($C280,'Policy Characteristics'!$C:$C,0))),"",INDEX('Policy Characteristics'!B:B,MATCH($C280,'Policy Characteristics'!$C:$C,0)))</f>
        <v>Reduce Plant Downtime</v>
      </c>
      <c r="C280" s="364" t="str">
        <f t="shared" si="23"/>
        <v>Percentage Reduction in Plant Downtime</v>
      </c>
      <c r="D280" s="9" t="s">
        <v>331</v>
      </c>
      <c r="E280" s="9" t="s">
        <v>273</v>
      </c>
      <c r="F280" s="9"/>
      <c r="G280" s="9"/>
      <c r="H280" s="56">
        <v>653</v>
      </c>
      <c r="I280" s="9" t="s">
        <v>46</v>
      </c>
      <c r="J280" s="360" t="str">
        <f>IF(ISBLANK(INDEX('Policy Characteristics'!D:D,MATCH($C280,'Policy Characteristics'!$C:$C,0))),"",INDEX('Policy Characteristics'!D:D,MATCH($C280,'Policy Characteristics'!$C:$C,0)))</f>
        <v>Reduce Plant Downtime</v>
      </c>
      <c r="K280" s="358" t="str">
        <f>IF(ISBLANK(INDEX('Policy Characteristics'!E:E,MATCH($C280,'Policy Characteristics'!$C:$C,0))),"",INDEX('Policy Characteristics'!E:E,MATCH($C280,'Policy Characteristics'!$C:$C,0)))</f>
        <v>elec reduce plant downtime</v>
      </c>
      <c r="L280" s="380">
        <f>IF(ISBLANK(INDEX('Policy Characteristics'!F:F,MATCH($C280,'Policy Characteristics'!$C:$C,0))),"",INDEX('Policy Characteristics'!F:F,MATCH($C280,'Policy Characteristics'!$C:$C,0)))</f>
        <v>0</v>
      </c>
      <c r="M280" s="380">
        <f>IF(ISBLANK(INDEX('Policy Characteristics'!G:G,MATCH($C280,'Policy Characteristics'!$C:$C,0))),"",INDEX('Policy Characteristics'!G:G,MATCH($C280,'Policy Characteristics'!$C:$C,0)))</f>
        <v>0.6</v>
      </c>
      <c r="N280" s="380">
        <f>IF(ISBLANK(INDEX('Policy Characteristics'!H:H,MATCH($C280,'Policy Characteristics'!$C:$C,0))),"",INDEX('Policy Characteristics'!H:H,MATCH($C280,'Policy Characteristics'!$C:$C,0)))</f>
        <v>0.01</v>
      </c>
      <c r="O280" s="358" t="str">
        <f>IF(ISBLANK(INDEX('Policy Characteristics'!I:I,MATCH($C280,'Policy Characteristics'!$C:$C,0))),"",INDEX('Policy Characteristics'!I:I,MATCH($C280,'Policy Characteristics'!$C:$C,0)))</f>
        <v>% reduction in downtime</v>
      </c>
      <c r="P280" s="358"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58" t="str">
        <f>IF(ISBLANK(INDEX('Policy Characteristics'!K:K,MATCH($C280,'Policy Characteristics'!$C:$C,0))),"",INDEX('Policy Characteristics'!K:K,MATCH($C280,'Policy Characteristics'!$C:$C,0)))</f>
        <v>electricity-sector-main.html#red-downtime</v>
      </c>
      <c r="R280" s="358" t="str">
        <f>IF(ISBLANK(INDEX('Policy Characteristics'!L:L,MATCH($C280,'Policy Characteristics'!$C:$C,0))),"",INDEX('Policy Characteristics'!L:L,MATCH($C280,'Policy Characteristics'!$C:$C,0)))</f>
        <v>reduce-downtime.html</v>
      </c>
    </row>
    <row r="281" spans="1:18" s="2" customFormat="1" x14ac:dyDescent="0.35">
      <c r="A281" s="358" t="str">
        <f>IF(ISBLANK(INDEX('Policy Characteristics'!A:A,MATCH($C281,'Policy Characteristics'!$C:$C,0))),"",INDEX('Policy Characteristics'!A:A,MATCH($C281,'Policy Characteristics'!$C:$C,0)))</f>
        <v>Electricity Supply</v>
      </c>
      <c r="B281" s="358" t="str">
        <f>IF(ISBLANK(INDEX('Policy Characteristics'!B:B,MATCH($C281,'Policy Characteristics'!$C:$C,0))),"",INDEX('Policy Characteristics'!B:B,MATCH($C281,'Policy Characteristics'!$C:$C,0)))</f>
        <v>Reduce Plant Downtime</v>
      </c>
      <c r="C281" s="364" t="str">
        <f t="shared" si="23"/>
        <v>Percentage Reduction in Plant Downtime</v>
      </c>
      <c r="D281" s="9" t="s">
        <v>331</v>
      </c>
      <c r="E281" s="9" t="s">
        <v>274</v>
      </c>
      <c r="F281" s="9"/>
      <c r="G281" s="9"/>
      <c r="H281" s="56">
        <v>654</v>
      </c>
      <c r="I281" s="9" t="s">
        <v>46</v>
      </c>
      <c r="J281" s="360" t="str">
        <f>IF(ISBLANK(INDEX('Policy Characteristics'!D:D,MATCH($C281,'Policy Characteristics'!$C:$C,0))),"",INDEX('Policy Characteristics'!D:D,MATCH($C281,'Policy Characteristics'!$C:$C,0)))</f>
        <v>Reduce Plant Downtime</v>
      </c>
      <c r="K281" s="358" t="str">
        <f>IF(ISBLANK(INDEX('Policy Characteristics'!E:E,MATCH($C281,'Policy Characteristics'!$C:$C,0))),"",INDEX('Policy Characteristics'!E:E,MATCH($C281,'Policy Characteristics'!$C:$C,0)))</f>
        <v>elec reduce plant downtime</v>
      </c>
      <c r="L281" s="380">
        <f>IF(ISBLANK(INDEX('Policy Characteristics'!F:F,MATCH($C281,'Policy Characteristics'!$C:$C,0))),"",INDEX('Policy Characteristics'!F:F,MATCH($C281,'Policy Characteristics'!$C:$C,0)))</f>
        <v>0</v>
      </c>
      <c r="M281" s="380">
        <f>IF(ISBLANK(INDEX('Policy Characteristics'!G:G,MATCH($C281,'Policy Characteristics'!$C:$C,0))),"",INDEX('Policy Characteristics'!G:G,MATCH($C281,'Policy Characteristics'!$C:$C,0)))</f>
        <v>0.6</v>
      </c>
      <c r="N281" s="380">
        <f>IF(ISBLANK(INDEX('Policy Characteristics'!H:H,MATCH($C281,'Policy Characteristics'!$C:$C,0))),"",INDEX('Policy Characteristics'!H:H,MATCH($C281,'Policy Characteristics'!$C:$C,0)))</f>
        <v>0.01</v>
      </c>
      <c r="O281" s="358" t="str">
        <f>IF(ISBLANK(INDEX('Policy Characteristics'!I:I,MATCH($C281,'Policy Characteristics'!$C:$C,0))),"",INDEX('Policy Characteristics'!I:I,MATCH($C281,'Policy Characteristics'!$C:$C,0)))</f>
        <v>% reduction in downtime</v>
      </c>
      <c r="P281" s="358"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58" t="str">
        <f>IF(ISBLANK(INDEX('Policy Characteristics'!K:K,MATCH($C281,'Policy Characteristics'!$C:$C,0))),"",INDEX('Policy Characteristics'!K:K,MATCH($C281,'Policy Characteristics'!$C:$C,0)))</f>
        <v>electricity-sector-main.html#red-downtime</v>
      </c>
      <c r="R281" s="358" t="str">
        <f>IF(ISBLANK(INDEX('Policy Characteristics'!L:L,MATCH($C281,'Policy Characteristics'!$C:$C,0))),"",INDEX('Policy Characteristics'!L:L,MATCH($C281,'Policy Characteristics'!$C:$C,0)))</f>
        <v>reduce-downtime.html</v>
      </c>
    </row>
    <row r="282" spans="1:18" s="2" customFormat="1" x14ac:dyDescent="0.35">
      <c r="A282" s="358" t="str">
        <f>IF(ISBLANK(INDEX('Policy Characteristics'!A:A,MATCH($C282,'Policy Characteristics'!$C:$C,0))),"",INDEX('Policy Characteristics'!A:A,MATCH($C282,'Policy Characteristics'!$C:$C,0)))</f>
        <v>Electricity Supply</v>
      </c>
      <c r="B282" s="358" t="str">
        <f>IF(ISBLANK(INDEX('Policy Characteristics'!B:B,MATCH($C282,'Policy Characteristics'!$C:$C,0))),"",INDEX('Policy Characteristics'!B:B,MATCH($C282,'Policy Characteristics'!$C:$C,0)))</f>
        <v>Reduce Plant Downtime</v>
      </c>
      <c r="C282" s="364" t="str">
        <f t="shared" si="23"/>
        <v>Percentage Reduction in Plant Downtime</v>
      </c>
      <c r="D282" s="9" t="s">
        <v>78</v>
      </c>
      <c r="E282" s="9" t="s">
        <v>272</v>
      </c>
      <c r="F282" s="9"/>
      <c r="G282" s="9"/>
      <c r="H282" s="56">
        <v>655</v>
      </c>
      <c r="I282" s="9" t="s">
        <v>46</v>
      </c>
      <c r="J282" s="360" t="str">
        <f>IF(ISBLANK(INDEX('Policy Characteristics'!D:D,MATCH($C282,'Policy Characteristics'!$C:$C,0))),"",INDEX('Policy Characteristics'!D:D,MATCH($C282,'Policy Characteristics'!$C:$C,0)))</f>
        <v>Reduce Plant Downtime</v>
      </c>
      <c r="K282" s="358" t="str">
        <f>IF(ISBLANK(INDEX('Policy Characteristics'!E:E,MATCH($C282,'Policy Characteristics'!$C:$C,0))),"",INDEX('Policy Characteristics'!E:E,MATCH($C282,'Policy Characteristics'!$C:$C,0)))</f>
        <v>elec reduce plant downtime</v>
      </c>
      <c r="L282" s="380">
        <f>IF(ISBLANK(INDEX('Policy Characteristics'!F:F,MATCH($C282,'Policy Characteristics'!$C:$C,0))),"",INDEX('Policy Characteristics'!F:F,MATCH($C282,'Policy Characteristics'!$C:$C,0)))</f>
        <v>0</v>
      </c>
      <c r="M282" s="380">
        <f>IF(ISBLANK(INDEX('Policy Characteristics'!G:G,MATCH($C282,'Policy Characteristics'!$C:$C,0))),"",INDEX('Policy Characteristics'!G:G,MATCH($C282,'Policy Characteristics'!$C:$C,0)))</f>
        <v>0.6</v>
      </c>
      <c r="N282" s="380">
        <f>IF(ISBLANK(INDEX('Policy Characteristics'!H:H,MATCH($C282,'Policy Characteristics'!$C:$C,0))),"",INDEX('Policy Characteristics'!H:H,MATCH($C282,'Policy Characteristics'!$C:$C,0)))</f>
        <v>0.01</v>
      </c>
      <c r="O282" s="358" t="str">
        <f>IF(ISBLANK(INDEX('Policy Characteristics'!I:I,MATCH($C282,'Policy Characteristics'!$C:$C,0))),"",INDEX('Policy Characteristics'!I:I,MATCH($C282,'Policy Characteristics'!$C:$C,0)))</f>
        <v>% reduction in downtime</v>
      </c>
      <c r="P282" s="358"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58" t="str">
        <f>IF(ISBLANK(INDEX('Policy Characteristics'!K:K,MATCH($C282,'Policy Characteristics'!$C:$C,0))),"",INDEX('Policy Characteristics'!K:K,MATCH($C282,'Policy Characteristics'!$C:$C,0)))</f>
        <v>electricity-sector-main.html#red-downtime</v>
      </c>
      <c r="R282" s="358" t="str">
        <f>IF(ISBLANK(INDEX('Policy Characteristics'!L:L,MATCH($C282,'Policy Characteristics'!$C:$C,0))),"",INDEX('Policy Characteristics'!L:L,MATCH($C282,'Policy Characteristics'!$C:$C,0)))</f>
        <v>reduce-downtime.html</v>
      </c>
    </row>
    <row r="283" spans="1:18" s="2" customFormat="1" x14ac:dyDescent="0.35">
      <c r="A283" s="358" t="str">
        <f>IF(ISBLANK(INDEX('Policy Characteristics'!A:A,MATCH($C283,'Policy Characteristics'!$C:$C,0))),"",INDEX('Policy Characteristics'!A:A,MATCH($C283,'Policy Characteristics'!$C:$C,0)))</f>
        <v>Electricity Supply</v>
      </c>
      <c r="B283" s="358" t="str">
        <f>IF(ISBLANK(INDEX('Policy Characteristics'!B:B,MATCH($C283,'Policy Characteristics'!$C:$C,0))),"",INDEX('Policy Characteristics'!B:B,MATCH($C283,'Policy Characteristics'!$C:$C,0)))</f>
        <v>Reduce Plant Downtime</v>
      </c>
      <c r="C283" s="364" t="str">
        <f t="shared" si="23"/>
        <v>Percentage Reduction in Plant Downtime</v>
      </c>
      <c r="D283" s="9" t="s">
        <v>78</v>
      </c>
      <c r="E283" s="9" t="s">
        <v>273</v>
      </c>
      <c r="F283" s="9"/>
      <c r="G283" s="9"/>
      <c r="H283" s="56">
        <v>656</v>
      </c>
      <c r="I283" s="9" t="s">
        <v>46</v>
      </c>
      <c r="J283" s="360" t="str">
        <f>IF(ISBLANK(INDEX('Policy Characteristics'!D:D,MATCH($C283,'Policy Characteristics'!$C:$C,0))),"",INDEX('Policy Characteristics'!D:D,MATCH($C283,'Policy Characteristics'!$C:$C,0)))</f>
        <v>Reduce Plant Downtime</v>
      </c>
      <c r="K283" s="358" t="str">
        <f>IF(ISBLANK(INDEX('Policy Characteristics'!E:E,MATCH($C283,'Policy Characteristics'!$C:$C,0))),"",INDEX('Policy Characteristics'!E:E,MATCH($C283,'Policy Characteristics'!$C:$C,0)))</f>
        <v>elec reduce plant downtime</v>
      </c>
      <c r="L283" s="380">
        <f>IF(ISBLANK(INDEX('Policy Characteristics'!F:F,MATCH($C283,'Policy Characteristics'!$C:$C,0))),"",INDEX('Policy Characteristics'!F:F,MATCH($C283,'Policy Characteristics'!$C:$C,0)))</f>
        <v>0</v>
      </c>
      <c r="M283" s="380">
        <f>IF(ISBLANK(INDEX('Policy Characteristics'!G:G,MATCH($C283,'Policy Characteristics'!$C:$C,0))),"",INDEX('Policy Characteristics'!G:G,MATCH($C283,'Policy Characteristics'!$C:$C,0)))</f>
        <v>0.6</v>
      </c>
      <c r="N283" s="380">
        <f>IF(ISBLANK(INDEX('Policy Characteristics'!H:H,MATCH($C283,'Policy Characteristics'!$C:$C,0))),"",INDEX('Policy Characteristics'!H:H,MATCH($C283,'Policy Characteristics'!$C:$C,0)))</f>
        <v>0.01</v>
      </c>
      <c r="O283" s="358" t="str">
        <f>IF(ISBLANK(INDEX('Policy Characteristics'!I:I,MATCH($C283,'Policy Characteristics'!$C:$C,0))),"",INDEX('Policy Characteristics'!I:I,MATCH($C283,'Policy Characteristics'!$C:$C,0)))</f>
        <v>% reduction in downtime</v>
      </c>
      <c r="P283" s="358"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58" t="str">
        <f>IF(ISBLANK(INDEX('Policy Characteristics'!K:K,MATCH($C283,'Policy Characteristics'!$C:$C,0))),"",INDEX('Policy Characteristics'!K:K,MATCH($C283,'Policy Characteristics'!$C:$C,0)))</f>
        <v>electricity-sector-main.html#red-downtime</v>
      </c>
      <c r="R283" s="358" t="str">
        <f>IF(ISBLANK(INDEX('Policy Characteristics'!L:L,MATCH($C283,'Policy Characteristics'!$C:$C,0))),"",INDEX('Policy Characteristics'!L:L,MATCH($C283,'Policy Characteristics'!$C:$C,0)))</f>
        <v>reduce-downtime.html</v>
      </c>
    </row>
    <row r="284" spans="1:18" s="2" customFormat="1" x14ac:dyDescent="0.35">
      <c r="A284" s="358" t="str">
        <f>IF(ISBLANK(INDEX('Policy Characteristics'!A:A,MATCH($C284,'Policy Characteristics'!$C:$C,0))),"",INDEX('Policy Characteristics'!A:A,MATCH($C284,'Policy Characteristics'!$C:$C,0)))</f>
        <v>Electricity Supply</v>
      </c>
      <c r="B284" s="358" t="str">
        <f>IF(ISBLANK(INDEX('Policy Characteristics'!B:B,MATCH($C284,'Policy Characteristics'!$C:$C,0))),"",INDEX('Policy Characteristics'!B:B,MATCH($C284,'Policy Characteristics'!$C:$C,0)))</f>
        <v>Reduce Plant Downtime</v>
      </c>
      <c r="C284" s="364" t="str">
        <f t="shared" si="23"/>
        <v>Percentage Reduction in Plant Downtime</v>
      </c>
      <c r="D284" s="9" t="s">
        <v>78</v>
      </c>
      <c r="E284" s="9" t="s">
        <v>274</v>
      </c>
      <c r="F284" s="9"/>
      <c r="G284" s="9"/>
      <c r="H284" s="56">
        <v>657</v>
      </c>
      <c r="I284" s="9" t="s">
        <v>46</v>
      </c>
      <c r="J284" s="360" t="str">
        <f>IF(ISBLANK(INDEX('Policy Characteristics'!D:D,MATCH($C284,'Policy Characteristics'!$C:$C,0))),"",INDEX('Policy Characteristics'!D:D,MATCH($C284,'Policy Characteristics'!$C:$C,0)))</f>
        <v>Reduce Plant Downtime</v>
      </c>
      <c r="K284" s="358" t="str">
        <f>IF(ISBLANK(INDEX('Policy Characteristics'!E:E,MATCH($C284,'Policy Characteristics'!$C:$C,0))),"",INDEX('Policy Characteristics'!E:E,MATCH($C284,'Policy Characteristics'!$C:$C,0)))</f>
        <v>elec reduce plant downtime</v>
      </c>
      <c r="L284" s="380">
        <f>IF(ISBLANK(INDEX('Policy Characteristics'!F:F,MATCH($C284,'Policy Characteristics'!$C:$C,0))),"",INDEX('Policy Characteristics'!F:F,MATCH($C284,'Policy Characteristics'!$C:$C,0)))</f>
        <v>0</v>
      </c>
      <c r="M284" s="380">
        <f>IF(ISBLANK(INDEX('Policy Characteristics'!G:G,MATCH($C284,'Policy Characteristics'!$C:$C,0))),"",INDEX('Policy Characteristics'!G:G,MATCH($C284,'Policy Characteristics'!$C:$C,0)))</f>
        <v>0.6</v>
      </c>
      <c r="N284" s="380">
        <f>IF(ISBLANK(INDEX('Policy Characteristics'!H:H,MATCH($C284,'Policy Characteristics'!$C:$C,0))),"",INDEX('Policy Characteristics'!H:H,MATCH($C284,'Policy Characteristics'!$C:$C,0)))</f>
        <v>0.01</v>
      </c>
      <c r="O284" s="358" t="str">
        <f>IF(ISBLANK(INDEX('Policy Characteristics'!I:I,MATCH($C284,'Policy Characteristics'!$C:$C,0))),"",INDEX('Policy Characteristics'!I:I,MATCH($C284,'Policy Characteristics'!$C:$C,0)))</f>
        <v>% reduction in downtime</v>
      </c>
      <c r="P284" s="358"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58" t="str">
        <f>IF(ISBLANK(INDEX('Policy Characteristics'!K:K,MATCH($C284,'Policy Characteristics'!$C:$C,0))),"",INDEX('Policy Characteristics'!K:K,MATCH($C284,'Policy Characteristics'!$C:$C,0)))</f>
        <v>electricity-sector-main.html#red-downtime</v>
      </c>
      <c r="R284" s="358" t="str">
        <f>IF(ISBLANK(INDEX('Policy Characteristics'!L:L,MATCH($C284,'Policy Characteristics'!$C:$C,0))),"",INDEX('Policy Characteristics'!L:L,MATCH($C284,'Policy Characteristics'!$C:$C,0)))</f>
        <v>reduce-downtime.html</v>
      </c>
    </row>
    <row r="285" spans="1:18" s="2" customFormat="1" x14ac:dyDescent="0.35">
      <c r="A285" s="358" t="str">
        <f>IF(ISBLANK(INDEX('Policy Characteristics'!A:A,MATCH($C285,'Policy Characteristics'!$C:$C,0))),"",INDEX('Policy Characteristics'!A:A,MATCH($C285,'Policy Characteristics'!$C:$C,0)))</f>
        <v>Electricity Supply</v>
      </c>
      <c r="B285" s="358" t="str">
        <f>IF(ISBLANK(INDEX('Policy Characteristics'!B:B,MATCH($C285,'Policy Characteristics'!$C:$C,0))),"",INDEX('Policy Characteristics'!B:B,MATCH($C285,'Policy Characteristics'!$C:$C,0)))</f>
        <v>Reduce Plant Downtime</v>
      </c>
      <c r="C285" s="364" t="str">
        <f t="shared" si="23"/>
        <v>Percentage Reduction in Plant Downtime</v>
      </c>
      <c r="D285" s="9" t="s">
        <v>79</v>
      </c>
      <c r="E285" s="9" t="s">
        <v>272</v>
      </c>
      <c r="F285" s="9"/>
      <c r="G285" s="9"/>
      <c r="H285" s="56">
        <v>658</v>
      </c>
      <c r="I285" s="9" t="s">
        <v>46</v>
      </c>
      <c r="J285" s="360" t="str">
        <f>IF(ISBLANK(INDEX('Policy Characteristics'!D:D,MATCH($C285,'Policy Characteristics'!$C:$C,0))),"",INDEX('Policy Characteristics'!D:D,MATCH($C285,'Policy Characteristics'!$C:$C,0)))</f>
        <v>Reduce Plant Downtime</v>
      </c>
      <c r="K285" s="358" t="str">
        <f>IF(ISBLANK(INDEX('Policy Characteristics'!E:E,MATCH($C285,'Policy Characteristics'!$C:$C,0))),"",INDEX('Policy Characteristics'!E:E,MATCH($C285,'Policy Characteristics'!$C:$C,0)))</f>
        <v>elec reduce plant downtime</v>
      </c>
      <c r="L285" s="380">
        <f>IF(ISBLANK(INDEX('Policy Characteristics'!F:F,MATCH($C285,'Policy Characteristics'!$C:$C,0))),"",INDEX('Policy Characteristics'!F:F,MATCH($C285,'Policy Characteristics'!$C:$C,0)))</f>
        <v>0</v>
      </c>
      <c r="M285" s="380">
        <f>IF(ISBLANK(INDEX('Policy Characteristics'!G:G,MATCH($C285,'Policy Characteristics'!$C:$C,0))),"",INDEX('Policy Characteristics'!G:G,MATCH($C285,'Policy Characteristics'!$C:$C,0)))</f>
        <v>0.6</v>
      </c>
      <c r="N285" s="380">
        <f>IF(ISBLANK(INDEX('Policy Characteristics'!H:H,MATCH($C285,'Policy Characteristics'!$C:$C,0))),"",INDEX('Policy Characteristics'!H:H,MATCH($C285,'Policy Characteristics'!$C:$C,0)))</f>
        <v>0.01</v>
      </c>
      <c r="O285" s="358" t="str">
        <f>IF(ISBLANK(INDEX('Policy Characteristics'!I:I,MATCH($C285,'Policy Characteristics'!$C:$C,0))),"",INDEX('Policy Characteristics'!I:I,MATCH($C285,'Policy Characteristics'!$C:$C,0)))</f>
        <v>% reduction in downtime</v>
      </c>
      <c r="P285" s="358"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58" t="str">
        <f>IF(ISBLANK(INDEX('Policy Characteristics'!K:K,MATCH($C285,'Policy Characteristics'!$C:$C,0))),"",INDEX('Policy Characteristics'!K:K,MATCH($C285,'Policy Characteristics'!$C:$C,0)))</f>
        <v>electricity-sector-main.html#red-downtime</v>
      </c>
      <c r="R285" s="358" t="str">
        <f>IF(ISBLANK(INDEX('Policy Characteristics'!L:L,MATCH($C285,'Policy Characteristics'!$C:$C,0))),"",INDEX('Policy Characteristics'!L:L,MATCH($C285,'Policy Characteristics'!$C:$C,0)))</f>
        <v>reduce-downtime.html</v>
      </c>
    </row>
    <row r="286" spans="1:18" s="2" customFormat="1" x14ac:dyDescent="0.35">
      <c r="A286" s="358" t="str">
        <f>IF(ISBLANK(INDEX('Policy Characteristics'!A:A,MATCH($C286,'Policy Characteristics'!$C:$C,0))),"",INDEX('Policy Characteristics'!A:A,MATCH($C286,'Policy Characteristics'!$C:$C,0)))</f>
        <v>Electricity Supply</v>
      </c>
      <c r="B286" s="358" t="str">
        <f>IF(ISBLANK(INDEX('Policy Characteristics'!B:B,MATCH($C286,'Policy Characteristics'!$C:$C,0))),"",INDEX('Policy Characteristics'!B:B,MATCH($C286,'Policy Characteristics'!$C:$C,0)))</f>
        <v>Reduce Plant Downtime</v>
      </c>
      <c r="C286" s="364" t="str">
        <f t="shared" si="23"/>
        <v>Percentage Reduction in Plant Downtime</v>
      </c>
      <c r="D286" s="9" t="s">
        <v>79</v>
      </c>
      <c r="E286" s="9" t="s">
        <v>273</v>
      </c>
      <c r="F286" s="9"/>
      <c r="G286" s="9"/>
      <c r="H286" s="56">
        <v>659</v>
      </c>
      <c r="I286" s="9" t="s">
        <v>46</v>
      </c>
      <c r="J286" s="360" t="str">
        <f>IF(ISBLANK(INDEX('Policy Characteristics'!D:D,MATCH($C286,'Policy Characteristics'!$C:$C,0))),"",INDEX('Policy Characteristics'!D:D,MATCH($C286,'Policy Characteristics'!$C:$C,0)))</f>
        <v>Reduce Plant Downtime</v>
      </c>
      <c r="K286" s="358" t="str">
        <f>IF(ISBLANK(INDEX('Policy Characteristics'!E:E,MATCH($C286,'Policy Characteristics'!$C:$C,0))),"",INDEX('Policy Characteristics'!E:E,MATCH($C286,'Policy Characteristics'!$C:$C,0)))</f>
        <v>elec reduce plant downtime</v>
      </c>
      <c r="L286" s="380">
        <f>IF(ISBLANK(INDEX('Policy Characteristics'!F:F,MATCH($C286,'Policy Characteristics'!$C:$C,0))),"",INDEX('Policy Characteristics'!F:F,MATCH($C286,'Policy Characteristics'!$C:$C,0)))</f>
        <v>0</v>
      </c>
      <c r="M286" s="380">
        <f>IF(ISBLANK(INDEX('Policy Characteristics'!G:G,MATCH($C286,'Policy Characteristics'!$C:$C,0))),"",INDEX('Policy Characteristics'!G:G,MATCH($C286,'Policy Characteristics'!$C:$C,0)))</f>
        <v>0.6</v>
      </c>
      <c r="N286" s="380">
        <f>IF(ISBLANK(INDEX('Policy Characteristics'!H:H,MATCH($C286,'Policy Characteristics'!$C:$C,0))),"",INDEX('Policy Characteristics'!H:H,MATCH($C286,'Policy Characteristics'!$C:$C,0)))</f>
        <v>0.01</v>
      </c>
      <c r="O286" s="358" t="str">
        <f>IF(ISBLANK(INDEX('Policy Characteristics'!I:I,MATCH($C286,'Policy Characteristics'!$C:$C,0))),"",INDEX('Policy Characteristics'!I:I,MATCH($C286,'Policy Characteristics'!$C:$C,0)))</f>
        <v>% reduction in downtime</v>
      </c>
      <c r="P286" s="358"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58" t="str">
        <f>IF(ISBLANK(INDEX('Policy Characteristics'!K:K,MATCH($C286,'Policy Characteristics'!$C:$C,0))),"",INDEX('Policy Characteristics'!K:K,MATCH($C286,'Policy Characteristics'!$C:$C,0)))</f>
        <v>electricity-sector-main.html#red-downtime</v>
      </c>
      <c r="R286" s="358" t="str">
        <f>IF(ISBLANK(INDEX('Policy Characteristics'!L:L,MATCH($C286,'Policy Characteristics'!$C:$C,0))),"",INDEX('Policy Characteristics'!L:L,MATCH($C286,'Policy Characteristics'!$C:$C,0)))</f>
        <v>reduce-downtime.html</v>
      </c>
    </row>
    <row r="287" spans="1:18" s="2" customFormat="1" x14ac:dyDescent="0.35">
      <c r="A287" s="358" t="str">
        <f>IF(ISBLANK(INDEX('Policy Characteristics'!A:A,MATCH($C287,'Policy Characteristics'!$C:$C,0))),"",INDEX('Policy Characteristics'!A:A,MATCH($C287,'Policy Characteristics'!$C:$C,0)))</f>
        <v>Electricity Supply</v>
      </c>
      <c r="B287" s="358" t="str">
        <f>IF(ISBLANK(INDEX('Policy Characteristics'!B:B,MATCH($C287,'Policy Characteristics'!$C:$C,0))),"",INDEX('Policy Characteristics'!B:B,MATCH($C287,'Policy Characteristics'!$C:$C,0)))</f>
        <v>Reduce Plant Downtime</v>
      </c>
      <c r="C287" s="364" t="str">
        <f t="shared" si="23"/>
        <v>Percentage Reduction in Plant Downtime</v>
      </c>
      <c r="D287" s="9" t="s">
        <v>79</v>
      </c>
      <c r="E287" s="9" t="s">
        <v>274</v>
      </c>
      <c r="F287" s="9"/>
      <c r="G287" s="9"/>
      <c r="H287" s="56">
        <v>660</v>
      </c>
      <c r="I287" s="9" t="s">
        <v>46</v>
      </c>
      <c r="J287" s="360" t="str">
        <f>IF(ISBLANK(INDEX('Policy Characteristics'!D:D,MATCH($C287,'Policy Characteristics'!$C:$C,0))),"",INDEX('Policy Characteristics'!D:D,MATCH($C287,'Policy Characteristics'!$C:$C,0)))</f>
        <v>Reduce Plant Downtime</v>
      </c>
      <c r="K287" s="358" t="str">
        <f>IF(ISBLANK(INDEX('Policy Characteristics'!E:E,MATCH($C287,'Policy Characteristics'!$C:$C,0))),"",INDEX('Policy Characteristics'!E:E,MATCH($C287,'Policy Characteristics'!$C:$C,0)))</f>
        <v>elec reduce plant downtime</v>
      </c>
      <c r="L287" s="380">
        <f>IF(ISBLANK(INDEX('Policy Characteristics'!F:F,MATCH($C287,'Policy Characteristics'!$C:$C,0))),"",INDEX('Policy Characteristics'!F:F,MATCH($C287,'Policy Characteristics'!$C:$C,0)))</f>
        <v>0</v>
      </c>
      <c r="M287" s="380">
        <f>IF(ISBLANK(INDEX('Policy Characteristics'!G:G,MATCH($C287,'Policy Characteristics'!$C:$C,0))),"",INDEX('Policy Characteristics'!G:G,MATCH($C287,'Policy Characteristics'!$C:$C,0)))</f>
        <v>0.6</v>
      </c>
      <c r="N287" s="380">
        <f>IF(ISBLANK(INDEX('Policy Characteristics'!H:H,MATCH($C287,'Policy Characteristics'!$C:$C,0))),"",INDEX('Policy Characteristics'!H:H,MATCH($C287,'Policy Characteristics'!$C:$C,0)))</f>
        <v>0.01</v>
      </c>
      <c r="O287" s="358" t="str">
        <f>IF(ISBLANK(INDEX('Policy Characteristics'!I:I,MATCH($C287,'Policy Characteristics'!$C:$C,0))),"",INDEX('Policy Characteristics'!I:I,MATCH($C287,'Policy Characteristics'!$C:$C,0)))</f>
        <v>% reduction in downtime</v>
      </c>
      <c r="P287" s="358"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58" t="str">
        <f>IF(ISBLANK(INDEX('Policy Characteristics'!K:K,MATCH($C287,'Policy Characteristics'!$C:$C,0))),"",INDEX('Policy Characteristics'!K:K,MATCH($C287,'Policy Characteristics'!$C:$C,0)))</f>
        <v>electricity-sector-main.html#red-downtime</v>
      </c>
      <c r="R287" s="358" t="str">
        <f>IF(ISBLANK(INDEX('Policy Characteristics'!L:L,MATCH($C287,'Policy Characteristics'!$C:$C,0))),"",INDEX('Policy Characteristics'!L:L,MATCH($C287,'Policy Characteristics'!$C:$C,0)))</f>
        <v>reduce-downtime.html</v>
      </c>
    </row>
    <row r="288" spans="1:18" s="2" customFormat="1" x14ac:dyDescent="0.35">
      <c r="A288" s="358" t="str">
        <f>IF(ISBLANK(INDEX('Policy Characteristics'!A:A,MATCH($C288,'Policy Characteristics'!$C:$C,0))),"",INDEX('Policy Characteristics'!A:A,MATCH($C288,'Policy Characteristics'!$C:$C,0)))</f>
        <v>Electricity Supply</v>
      </c>
      <c r="B288" s="358" t="str">
        <f>IF(ISBLANK(INDEX('Policy Characteristics'!B:B,MATCH($C288,'Policy Characteristics'!$C:$C,0))),"",INDEX('Policy Characteristics'!B:B,MATCH($C288,'Policy Characteristics'!$C:$C,0)))</f>
        <v>Reduce Plant Downtime</v>
      </c>
      <c r="C288" s="364" t="str">
        <f t="shared" si="23"/>
        <v>Percentage Reduction in Plant Downtime</v>
      </c>
      <c r="D288" s="9" t="s">
        <v>478</v>
      </c>
      <c r="E288" s="9" t="s">
        <v>272</v>
      </c>
      <c r="F288" s="9"/>
      <c r="G288" s="9"/>
      <c r="H288" s="56">
        <v>661</v>
      </c>
      <c r="I288" s="9" t="s">
        <v>46</v>
      </c>
      <c r="J288" s="360" t="str">
        <f>IF(ISBLANK(INDEX('Policy Characteristics'!D:D,MATCH($C288,'Policy Characteristics'!$C:$C,0))),"",INDEX('Policy Characteristics'!D:D,MATCH($C288,'Policy Characteristics'!$C:$C,0)))</f>
        <v>Reduce Plant Downtime</v>
      </c>
      <c r="K288" s="358" t="str">
        <f>IF(ISBLANK(INDEX('Policy Characteristics'!E:E,MATCH($C288,'Policy Characteristics'!$C:$C,0))),"",INDEX('Policy Characteristics'!E:E,MATCH($C288,'Policy Characteristics'!$C:$C,0)))</f>
        <v>elec reduce plant downtime</v>
      </c>
      <c r="L288" s="380">
        <f>IF(ISBLANK(INDEX('Policy Characteristics'!F:F,MATCH($C288,'Policy Characteristics'!$C:$C,0))),"",INDEX('Policy Characteristics'!F:F,MATCH($C288,'Policy Characteristics'!$C:$C,0)))</f>
        <v>0</v>
      </c>
      <c r="M288" s="380">
        <f>IF(ISBLANK(INDEX('Policy Characteristics'!G:G,MATCH($C288,'Policy Characteristics'!$C:$C,0))),"",INDEX('Policy Characteristics'!G:G,MATCH($C288,'Policy Characteristics'!$C:$C,0)))</f>
        <v>0.6</v>
      </c>
      <c r="N288" s="380">
        <f>IF(ISBLANK(INDEX('Policy Characteristics'!H:H,MATCH($C288,'Policy Characteristics'!$C:$C,0))),"",INDEX('Policy Characteristics'!H:H,MATCH($C288,'Policy Characteristics'!$C:$C,0)))</f>
        <v>0.01</v>
      </c>
      <c r="O288" s="358" t="str">
        <f>IF(ISBLANK(INDEX('Policy Characteristics'!I:I,MATCH($C288,'Policy Characteristics'!$C:$C,0))),"",INDEX('Policy Characteristics'!I:I,MATCH($C288,'Policy Characteristics'!$C:$C,0)))</f>
        <v>% reduction in downtime</v>
      </c>
      <c r="P288" s="358"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58" t="str">
        <f>IF(ISBLANK(INDEX('Policy Characteristics'!K:K,MATCH($C288,'Policy Characteristics'!$C:$C,0))),"",INDEX('Policy Characteristics'!K:K,MATCH($C288,'Policy Characteristics'!$C:$C,0)))</f>
        <v>electricity-sector-main.html#red-downtime</v>
      </c>
      <c r="R288" s="358" t="str">
        <f>IF(ISBLANK(INDEX('Policy Characteristics'!L:L,MATCH($C288,'Policy Characteristics'!$C:$C,0))),"",INDEX('Policy Characteristics'!L:L,MATCH($C288,'Policy Characteristics'!$C:$C,0)))</f>
        <v>reduce-downtime.html</v>
      </c>
    </row>
    <row r="289" spans="1:18" s="2" customFormat="1" x14ac:dyDescent="0.35">
      <c r="A289" s="358" t="str">
        <f>IF(ISBLANK(INDEX('Policy Characteristics'!A:A,MATCH($C289,'Policy Characteristics'!$C:$C,0))),"",INDEX('Policy Characteristics'!A:A,MATCH($C289,'Policy Characteristics'!$C:$C,0)))</f>
        <v>Electricity Supply</v>
      </c>
      <c r="B289" s="358" t="str">
        <f>IF(ISBLANK(INDEX('Policy Characteristics'!B:B,MATCH($C289,'Policy Characteristics'!$C:$C,0))),"",INDEX('Policy Characteristics'!B:B,MATCH($C289,'Policy Characteristics'!$C:$C,0)))</f>
        <v>Reduce Plant Downtime</v>
      </c>
      <c r="C289" s="364" t="str">
        <f t="shared" si="23"/>
        <v>Percentage Reduction in Plant Downtime</v>
      </c>
      <c r="D289" s="9" t="s">
        <v>478</v>
      </c>
      <c r="E289" s="9" t="s">
        <v>273</v>
      </c>
      <c r="F289" s="9"/>
      <c r="G289" s="9"/>
      <c r="H289" s="56">
        <v>662</v>
      </c>
      <c r="I289" s="9" t="s">
        <v>46</v>
      </c>
      <c r="J289" s="360" t="str">
        <f>IF(ISBLANK(INDEX('Policy Characteristics'!D:D,MATCH($C289,'Policy Characteristics'!$C:$C,0))),"",INDEX('Policy Characteristics'!D:D,MATCH($C289,'Policy Characteristics'!$C:$C,0)))</f>
        <v>Reduce Plant Downtime</v>
      </c>
      <c r="K289" s="358" t="str">
        <f>IF(ISBLANK(INDEX('Policy Characteristics'!E:E,MATCH($C289,'Policy Characteristics'!$C:$C,0))),"",INDEX('Policy Characteristics'!E:E,MATCH($C289,'Policy Characteristics'!$C:$C,0)))</f>
        <v>elec reduce plant downtime</v>
      </c>
      <c r="L289" s="380">
        <f>IF(ISBLANK(INDEX('Policy Characteristics'!F:F,MATCH($C289,'Policy Characteristics'!$C:$C,0))),"",INDEX('Policy Characteristics'!F:F,MATCH($C289,'Policy Characteristics'!$C:$C,0)))</f>
        <v>0</v>
      </c>
      <c r="M289" s="380">
        <f>IF(ISBLANK(INDEX('Policy Characteristics'!G:G,MATCH($C289,'Policy Characteristics'!$C:$C,0))),"",INDEX('Policy Characteristics'!G:G,MATCH($C289,'Policy Characteristics'!$C:$C,0)))</f>
        <v>0.6</v>
      </c>
      <c r="N289" s="380">
        <f>IF(ISBLANK(INDEX('Policy Characteristics'!H:H,MATCH($C289,'Policy Characteristics'!$C:$C,0))),"",INDEX('Policy Characteristics'!H:H,MATCH($C289,'Policy Characteristics'!$C:$C,0)))</f>
        <v>0.01</v>
      </c>
      <c r="O289" s="358" t="str">
        <f>IF(ISBLANK(INDEX('Policy Characteristics'!I:I,MATCH($C289,'Policy Characteristics'!$C:$C,0))),"",INDEX('Policy Characteristics'!I:I,MATCH($C289,'Policy Characteristics'!$C:$C,0)))</f>
        <v>% reduction in downtime</v>
      </c>
      <c r="P289" s="358"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58" t="str">
        <f>IF(ISBLANK(INDEX('Policy Characteristics'!K:K,MATCH($C289,'Policy Characteristics'!$C:$C,0))),"",INDEX('Policy Characteristics'!K:K,MATCH($C289,'Policy Characteristics'!$C:$C,0)))</f>
        <v>electricity-sector-main.html#red-downtime</v>
      </c>
      <c r="R289" s="358" t="str">
        <f>IF(ISBLANK(INDEX('Policy Characteristics'!L:L,MATCH($C289,'Policy Characteristics'!$C:$C,0))),"",INDEX('Policy Characteristics'!L:L,MATCH($C289,'Policy Characteristics'!$C:$C,0)))</f>
        <v>reduce-downtime.html</v>
      </c>
    </row>
    <row r="290" spans="1:18" s="2" customFormat="1" x14ac:dyDescent="0.35">
      <c r="A290" s="358" t="str">
        <f>IF(ISBLANK(INDEX('Policy Characteristics'!A:A,MATCH($C290,'Policy Characteristics'!$C:$C,0))),"",INDEX('Policy Characteristics'!A:A,MATCH($C290,'Policy Characteristics'!$C:$C,0)))</f>
        <v>Electricity Supply</v>
      </c>
      <c r="B290" s="358" t="str">
        <f>IF(ISBLANK(INDEX('Policy Characteristics'!B:B,MATCH($C290,'Policy Characteristics'!$C:$C,0))),"",INDEX('Policy Characteristics'!B:B,MATCH($C290,'Policy Characteristics'!$C:$C,0)))</f>
        <v>Reduce Plant Downtime</v>
      </c>
      <c r="C290" s="364" t="str">
        <f t="shared" si="23"/>
        <v>Percentage Reduction in Plant Downtime</v>
      </c>
      <c r="D290" s="9" t="s">
        <v>478</v>
      </c>
      <c r="E290" s="9" t="s">
        <v>274</v>
      </c>
      <c r="F290" s="9" t="s">
        <v>337</v>
      </c>
      <c r="G290" s="9" t="s">
        <v>481</v>
      </c>
      <c r="H290" s="56">
        <v>143</v>
      </c>
      <c r="I290" s="9" t="s">
        <v>45</v>
      </c>
      <c r="J290" s="360" t="str">
        <f>IF(ISBLANK(INDEX('Policy Characteristics'!D:D,MATCH($C290,'Policy Characteristics'!$C:$C,0))),"",INDEX('Policy Characteristics'!D:D,MATCH($C290,'Policy Characteristics'!$C:$C,0)))</f>
        <v>Reduce Plant Downtime</v>
      </c>
      <c r="K290" s="358" t="str">
        <f>IF(ISBLANK(INDEX('Policy Characteristics'!E:E,MATCH($C290,'Policy Characteristics'!$C:$C,0))),"",INDEX('Policy Characteristics'!E:E,MATCH($C290,'Policy Characteristics'!$C:$C,0)))</f>
        <v>elec reduce plant downtime</v>
      </c>
      <c r="L290" s="380">
        <f>IF(ISBLANK(INDEX('Policy Characteristics'!F:F,MATCH($C290,'Policy Characteristics'!$C:$C,0))),"",INDEX('Policy Characteristics'!F:F,MATCH($C290,'Policy Characteristics'!$C:$C,0)))</f>
        <v>0</v>
      </c>
      <c r="M290" s="380">
        <f>IF(ISBLANK(INDEX('Policy Characteristics'!G:G,MATCH($C290,'Policy Characteristics'!$C:$C,0))),"",INDEX('Policy Characteristics'!G:G,MATCH($C290,'Policy Characteristics'!$C:$C,0)))</f>
        <v>0.6</v>
      </c>
      <c r="N290" s="380">
        <f>IF(ISBLANK(INDEX('Policy Characteristics'!H:H,MATCH($C290,'Policy Characteristics'!$C:$C,0))),"",INDEX('Policy Characteristics'!H:H,MATCH($C290,'Policy Characteristics'!$C:$C,0)))</f>
        <v>0.01</v>
      </c>
      <c r="O290" s="358" t="str">
        <f>IF(ISBLANK(INDEX('Policy Characteristics'!I:I,MATCH($C290,'Policy Characteristics'!$C:$C,0))),"",INDEX('Policy Characteristics'!I:I,MATCH($C290,'Policy Characteristics'!$C:$C,0)))</f>
        <v>% reduction in downtime</v>
      </c>
      <c r="P290" s="358"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58" t="str">
        <f>IF(ISBLANK(INDEX('Policy Characteristics'!K:K,MATCH($C290,'Policy Characteristics'!$C:$C,0))),"",INDEX('Policy Characteristics'!K:K,MATCH($C290,'Policy Characteristics'!$C:$C,0)))</f>
        <v>electricity-sector-main.html#red-downtime</v>
      </c>
      <c r="R290" s="358" t="str">
        <f>IF(ISBLANK(INDEX('Policy Characteristics'!L:L,MATCH($C290,'Policy Characteristics'!$C:$C,0))),"",INDEX('Policy Characteristics'!L:L,MATCH($C290,'Policy Characteristics'!$C:$C,0)))</f>
        <v>reduce-downtime.html</v>
      </c>
    </row>
    <row r="291" spans="1:18" s="2" customFormat="1" x14ac:dyDescent="0.35">
      <c r="A291" s="358" t="str">
        <f>IF(ISBLANK(INDEX('Policy Characteristics'!A:A,MATCH($C291,'Policy Characteristics'!$C:$C,0))),"",INDEX('Policy Characteristics'!A:A,MATCH($C291,'Policy Characteristics'!$C:$C,0)))</f>
        <v>Electricity Supply</v>
      </c>
      <c r="B291" s="358" t="str">
        <f>IF(ISBLANK(INDEX('Policy Characteristics'!B:B,MATCH($C291,'Policy Characteristics'!$C:$C,0))),"",INDEX('Policy Characteristics'!B:B,MATCH($C291,'Policy Characteristics'!$C:$C,0)))</f>
        <v>Reduce Plant Downtime</v>
      </c>
      <c r="C291" s="364" t="str">
        <f t="shared" si="23"/>
        <v>Percentage Reduction in Plant Downtime</v>
      </c>
      <c r="D291" s="9" t="s">
        <v>80</v>
      </c>
      <c r="E291" s="9" t="s">
        <v>272</v>
      </c>
      <c r="F291" s="9"/>
      <c r="G291" s="9"/>
      <c r="H291" s="56">
        <v>663</v>
      </c>
      <c r="I291" s="9" t="s">
        <v>46</v>
      </c>
      <c r="J291" s="360" t="str">
        <f>IF(ISBLANK(INDEX('Policy Characteristics'!D:D,MATCH($C291,'Policy Characteristics'!$C:$C,0))),"",INDEX('Policy Characteristics'!D:D,MATCH($C291,'Policy Characteristics'!$C:$C,0)))</f>
        <v>Reduce Plant Downtime</v>
      </c>
      <c r="K291" s="358" t="str">
        <f>IF(ISBLANK(INDEX('Policy Characteristics'!E:E,MATCH($C291,'Policy Characteristics'!$C:$C,0))),"",INDEX('Policy Characteristics'!E:E,MATCH($C291,'Policy Characteristics'!$C:$C,0)))</f>
        <v>elec reduce plant downtime</v>
      </c>
      <c r="L291" s="380">
        <f>IF(ISBLANK(INDEX('Policy Characteristics'!F:F,MATCH($C291,'Policy Characteristics'!$C:$C,0))),"",INDEX('Policy Characteristics'!F:F,MATCH($C291,'Policy Characteristics'!$C:$C,0)))</f>
        <v>0</v>
      </c>
      <c r="M291" s="380">
        <f>IF(ISBLANK(INDEX('Policy Characteristics'!G:G,MATCH($C291,'Policy Characteristics'!$C:$C,0))),"",INDEX('Policy Characteristics'!G:G,MATCH($C291,'Policy Characteristics'!$C:$C,0)))</f>
        <v>0.6</v>
      </c>
      <c r="N291" s="380">
        <f>IF(ISBLANK(INDEX('Policy Characteristics'!H:H,MATCH($C291,'Policy Characteristics'!$C:$C,0))),"",INDEX('Policy Characteristics'!H:H,MATCH($C291,'Policy Characteristics'!$C:$C,0)))</f>
        <v>0.01</v>
      </c>
      <c r="O291" s="358" t="str">
        <f>IF(ISBLANK(INDEX('Policy Characteristics'!I:I,MATCH($C291,'Policy Characteristics'!$C:$C,0))),"",INDEX('Policy Characteristics'!I:I,MATCH($C291,'Policy Characteristics'!$C:$C,0)))</f>
        <v>% reduction in downtime</v>
      </c>
      <c r="P291" s="358"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58" t="str">
        <f>IF(ISBLANK(INDEX('Policy Characteristics'!K:K,MATCH($C291,'Policy Characteristics'!$C:$C,0))),"",INDEX('Policy Characteristics'!K:K,MATCH($C291,'Policy Characteristics'!$C:$C,0)))</f>
        <v>electricity-sector-main.html#red-downtime</v>
      </c>
      <c r="R291" s="358" t="str">
        <f>IF(ISBLANK(INDEX('Policy Characteristics'!L:L,MATCH($C291,'Policy Characteristics'!$C:$C,0))),"",INDEX('Policy Characteristics'!L:L,MATCH($C291,'Policy Characteristics'!$C:$C,0)))</f>
        <v>reduce-downtime.html</v>
      </c>
    </row>
    <row r="292" spans="1:18" s="2" customFormat="1" x14ac:dyDescent="0.35">
      <c r="A292" s="358" t="str">
        <f>IF(ISBLANK(INDEX('Policy Characteristics'!A:A,MATCH($C292,'Policy Characteristics'!$C:$C,0))),"",INDEX('Policy Characteristics'!A:A,MATCH($C292,'Policy Characteristics'!$C:$C,0)))</f>
        <v>Electricity Supply</v>
      </c>
      <c r="B292" s="358" t="str">
        <f>IF(ISBLANK(INDEX('Policy Characteristics'!B:B,MATCH($C292,'Policy Characteristics'!$C:$C,0))),"",INDEX('Policy Characteristics'!B:B,MATCH($C292,'Policy Characteristics'!$C:$C,0)))</f>
        <v>Reduce Plant Downtime</v>
      </c>
      <c r="C292" s="364" t="str">
        <f t="shared" si="23"/>
        <v>Percentage Reduction in Plant Downtime</v>
      </c>
      <c r="D292" s="9" t="s">
        <v>80</v>
      </c>
      <c r="E292" s="9" t="s">
        <v>273</v>
      </c>
      <c r="F292" s="9"/>
      <c r="G292" s="9"/>
      <c r="H292" s="56">
        <v>664</v>
      </c>
      <c r="I292" s="9" t="s">
        <v>46</v>
      </c>
      <c r="J292" s="360" t="str">
        <f>IF(ISBLANK(INDEX('Policy Characteristics'!D:D,MATCH($C292,'Policy Characteristics'!$C:$C,0))),"",INDEX('Policy Characteristics'!D:D,MATCH($C292,'Policy Characteristics'!$C:$C,0)))</f>
        <v>Reduce Plant Downtime</v>
      </c>
      <c r="K292" s="358" t="str">
        <f>IF(ISBLANK(INDEX('Policy Characteristics'!E:E,MATCH($C292,'Policy Characteristics'!$C:$C,0))),"",INDEX('Policy Characteristics'!E:E,MATCH($C292,'Policy Characteristics'!$C:$C,0)))</f>
        <v>elec reduce plant downtime</v>
      </c>
      <c r="L292" s="380">
        <f>IF(ISBLANK(INDEX('Policy Characteristics'!F:F,MATCH($C292,'Policy Characteristics'!$C:$C,0))),"",INDEX('Policy Characteristics'!F:F,MATCH($C292,'Policy Characteristics'!$C:$C,0)))</f>
        <v>0</v>
      </c>
      <c r="M292" s="380">
        <f>IF(ISBLANK(INDEX('Policy Characteristics'!G:G,MATCH($C292,'Policy Characteristics'!$C:$C,0))),"",INDEX('Policy Characteristics'!G:G,MATCH($C292,'Policy Characteristics'!$C:$C,0)))</f>
        <v>0.6</v>
      </c>
      <c r="N292" s="380">
        <f>IF(ISBLANK(INDEX('Policy Characteristics'!H:H,MATCH($C292,'Policy Characteristics'!$C:$C,0))),"",INDEX('Policy Characteristics'!H:H,MATCH($C292,'Policy Characteristics'!$C:$C,0)))</f>
        <v>0.01</v>
      </c>
      <c r="O292" s="358" t="str">
        <f>IF(ISBLANK(INDEX('Policy Characteristics'!I:I,MATCH($C292,'Policy Characteristics'!$C:$C,0))),"",INDEX('Policy Characteristics'!I:I,MATCH($C292,'Policy Characteristics'!$C:$C,0)))</f>
        <v>% reduction in downtime</v>
      </c>
      <c r="P292" s="358"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58" t="str">
        <f>IF(ISBLANK(INDEX('Policy Characteristics'!K:K,MATCH($C292,'Policy Characteristics'!$C:$C,0))),"",INDEX('Policy Characteristics'!K:K,MATCH($C292,'Policy Characteristics'!$C:$C,0)))</f>
        <v>electricity-sector-main.html#red-downtime</v>
      </c>
      <c r="R292" s="358" t="str">
        <f>IF(ISBLANK(INDEX('Policy Characteristics'!L:L,MATCH($C292,'Policy Characteristics'!$C:$C,0))),"",INDEX('Policy Characteristics'!L:L,MATCH($C292,'Policy Characteristics'!$C:$C,0)))</f>
        <v>reduce-downtime.html</v>
      </c>
    </row>
    <row r="293" spans="1:18" s="2" customFormat="1" x14ac:dyDescent="0.35">
      <c r="A293" s="358" t="str">
        <f>IF(ISBLANK(INDEX('Policy Characteristics'!A:A,MATCH($C293,'Policy Characteristics'!$C:$C,0))),"",INDEX('Policy Characteristics'!A:A,MATCH($C293,'Policy Characteristics'!$C:$C,0)))</f>
        <v>Electricity Supply</v>
      </c>
      <c r="B293" s="358" t="str">
        <f>IF(ISBLANK(INDEX('Policy Characteristics'!B:B,MATCH($C293,'Policy Characteristics'!$C:$C,0))),"",INDEX('Policy Characteristics'!B:B,MATCH($C293,'Policy Characteristics'!$C:$C,0)))</f>
        <v>Reduce Plant Downtime</v>
      </c>
      <c r="C293" s="364" t="str">
        <f t="shared" si="23"/>
        <v>Percentage Reduction in Plant Downtime</v>
      </c>
      <c r="D293" s="9" t="s">
        <v>80</v>
      </c>
      <c r="E293" s="9" t="s">
        <v>274</v>
      </c>
      <c r="F293" s="9" t="s">
        <v>337</v>
      </c>
      <c r="G293" s="9" t="s">
        <v>94</v>
      </c>
      <c r="H293" s="56">
        <v>144</v>
      </c>
      <c r="I293" s="9" t="s">
        <v>45</v>
      </c>
      <c r="J293" s="360" t="str">
        <f>IF(ISBLANK(INDEX('Policy Characteristics'!D:D,MATCH($C293,'Policy Characteristics'!$C:$C,0))),"",INDEX('Policy Characteristics'!D:D,MATCH($C293,'Policy Characteristics'!$C:$C,0)))</f>
        <v>Reduce Plant Downtime</v>
      </c>
      <c r="K293" s="358" t="str">
        <f>IF(ISBLANK(INDEX('Policy Characteristics'!E:E,MATCH($C293,'Policy Characteristics'!$C:$C,0))),"",INDEX('Policy Characteristics'!E:E,MATCH($C293,'Policy Characteristics'!$C:$C,0)))</f>
        <v>elec reduce plant downtime</v>
      </c>
      <c r="L293" s="380">
        <f>IF(ISBLANK(INDEX('Policy Characteristics'!F:F,MATCH($C293,'Policy Characteristics'!$C:$C,0))),"",INDEX('Policy Characteristics'!F:F,MATCH($C293,'Policy Characteristics'!$C:$C,0)))</f>
        <v>0</v>
      </c>
      <c r="M293" s="380">
        <f>IF(ISBLANK(INDEX('Policy Characteristics'!G:G,MATCH($C293,'Policy Characteristics'!$C:$C,0))),"",INDEX('Policy Characteristics'!G:G,MATCH($C293,'Policy Characteristics'!$C:$C,0)))</f>
        <v>0.6</v>
      </c>
      <c r="N293" s="380">
        <f>IF(ISBLANK(INDEX('Policy Characteristics'!H:H,MATCH($C293,'Policy Characteristics'!$C:$C,0))),"",INDEX('Policy Characteristics'!H:H,MATCH($C293,'Policy Characteristics'!$C:$C,0)))</f>
        <v>0.01</v>
      </c>
      <c r="O293" s="358" t="str">
        <f>IF(ISBLANK(INDEX('Policy Characteristics'!I:I,MATCH($C293,'Policy Characteristics'!$C:$C,0))),"",INDEX('Policy Characteristics'!I:I,MATCH($C293,'Policy Characteristics'!$C:$C,0)))</f>
        <v>% reduction in downtime</v>
      </c>
      <c r="P293" s="358"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58" t="str">
        <f>IF(ISBLANK(INDEX('Policy Characteristics'!K:K,MATCH($C293,'Policy Characteristics'!$C:$C,0))),"",INDEX('Policy Characteristics'!K:K,MATCH($C293,'Policy Characteristics'!$C:$C,0)))</f>
        <v>electricity-sector-main.html#red-downtime</v>
      </c>
      <c r="R293" s="358" t="str">
        <f>IF(ISBLANK(INDEX('Policy Characteristics'!L:L,MATCH($C293,'Policy Characteristics'!$C:$C,0))),"",INDEX('Policy Characteristics'!L:L,MATCH($C293,'Policy Characteristics'!$C:$C,0)))</f>
        <v>reduce-downtime.html</v>
      </c>
    </row>
    <row r="294" spans="1:18" s="2" customFormat="1" x14ac:dyDescent="0.35">
      <c r="A294" s="358" t="str">
        <f>IF(ISBLANK(INDEX('Policy Characteristics'!A:A,MATCH($C294,'Policy Characteristics'!$C:$C,0))),"",INDEX('Policy Characteristics'!A:A,MATCH($C294,'Policy Characteristics'!$C:$C,0)))</f>
        <v>Electricity Supply</v>
      </c>
      <c r="B294" s="358" t="str">
        <f>IF(ISBLANK(INDEX('Policy Characteristics'!B:B,MATCH($C294,'Policy Characteristics'!$C:$C,0))),"",INDEX('Policy Characteristics'!B:B,MATCH($C294,'Policy Characteristics'!$C:$C,0)))</f>
        <v>Reduce Plant Downtime</v>
      </c>
      <c r="C294" s="364" t="str">
        <f t="shared" si="23"/>
        <v>Percentage Reduction in Plant Downtime</v>
      </c>
      <c r="D294" s="9" t="s">
        <v>81</v>
      </c>
      <c r="E294" s="9" t="s">
        <v>272</v>
      </c>
      <c r="F294" s="9"/>
      <c r="G294" s="9"/>
      <c r="H294" s="56">
        <v>665</v>
      </c>
      <c r="I294" s="9" t="s">
        <v>46</v>
      </c>
      <c r="J294" s="360" t="str">
        <f>IF(ISBLANK(INDEX('Policy Characteristics'!D:D,MATCH($C294,'Policy Characteristics'!$C:$C,0))),"",INDEX('Policy Characteristics'!D:D,MATCH($C294,'Policy Characteristics'!$C:$C,0)))</f>
        <v>Reduce Plant Downtime</v>
      </c>
      <c r="K294" s="358" t="str">
        <f>IF(ISBLANK(INDEX('Policy Characteristics'!E:E,MATCH($C294,'Policy Characteristics'!$C:$C,0))),"",INDEX('Policy Characteristics'!E:E,MATCH($C294,'Policy Characteristics'!$C:$C,0)))</f>
        <v>elec reduce plant downtime</v>
      </c>
      <c r="L294" s="380">
        <f>IF(ISBLANK(INDEX('Policy Characteristics'!F:F,MATCH($C294,'Policy Characteristics'!$C:$C,0))),"",INDEX('Policy Characteristics'!F:F,MATCH($C294,'Policy Characteristics'!$C:$C,0)))</f>
        <v>0</v>
      </c>
      <c r="M294" s="380">
        <f>IF(ISBLANK(INDEX('Policy Characteristics'!G:G,MATCH($C294,'Policy Characteristics'!$C:$C,0))),"",INDEX('Policy Characteristics'!G:G,MATCH($C294,'Policy Characteristics'!$C:$C,0)))</f>
        <v>0.6</v>
      </c>
      <c r="N294" s="380">
        <f>IF(ISBLANK(INDEX('Policy Characteristics'!H:H,MATCH($C294,'Policy Characteristics'!$C:$C,0))),"",INDEX('Policy Characteristics'!H:H,MATCH($C294,'Policy Characteristics'!$C:$C,0)))</f>
        <v>0.01</v>
      </c>
      <c r="O294" s="358" t="str">
        <f>IF(ISBLANK(INDEX('Policy Characteristics'!I:I,MATCH($C294,'Policy Characteristics'!$C:$C,0))),"",INDEX('Policy Characteristics'!I:I,MATCH($C294,'Policy Characteristics'!$C:$C,0)))</f>
        <v>% reduction in downtime</v>
      </c>
      <c r="P294" s="358"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58" t="str">
        <f>IF(ISBLANK(INDEX('Policy Characteristics'!K:K,MATCH($C294,'Policy Characteristics'!$C:$C,0))),"",INDEX('Policy Characteristics'!K:K,MATCH($C294,'Policy Characteristics'!$C:$C,0)))</f>
        <v>electricity-sector-main.html#red-downtime</v>
      </c>
      <c r="R294" s="358" t="str">
        <f>IF(ISBLANK(INDEX('Policy Characteristics'!L:L,MATCH($C294,'Policy Characteristics'!$C:$C,0))),"",INDEX('Policy Characteristics'!L:L,MATCH($C294,'Policy Characteristics'!$C:$C,0)))</f>
        <v>reduce-downtime.html</v>
      </c>
    </row>
    <row r="295" spans="1:18" s="2" customFormat="1" x14ac:dyDescent="0.35">
      <c r="A295" s="358" t="str">
        <f>IF(ISBLANK(INDEX('Policy Characteristics'!A:A,MATCH($C295,'Policy Characteristics'!$C:$C,0))),"",INDEX('Policy Characteristics'!A:A,MATCH($C295,'Policy Characteristics'!$C:$C,0)))</f>
        <v>Electricity Supply</v>
      </c>
      <c r="B295" s="358" t="str">
        <f>IF(ISBLANK(INDEX('Policy Characteristics'!B:B,MATCH($C295,'Policy Characteristics'!$C:$C,0))),"",INDEX('Policy Characteristics'!B:B,MATCH($C295,'Policy Characteristics'!$C:$C,0)))</f>
        <v>Reduce Plant Downtime</v>
      </c>
      <c r="C295" s="364" t="str">
        <f t="shared" si="23"/>
        <v>Percentage Reduction in Plant Downtime</v>
      </c>
      <c r="D295" s="9" t="s">
        <v>81</v>
      </c>
      <c r="E295" s="9" t="s">
        <v>273</v>
      </c>
      <c r="F295" s="9"/>
      <c r="G295" s="9"/>
      <c r="H295" s="56">
        <v>666</v>
      </c>
      <c r="I295" s="9" t="s">
        <v>46</v>
      </c>
      <c r="J295" s="360" t="str">
        <f>IF(ISBLANK(INDEX('Policy Characteristics'!D:D,MATCH($C295,'Policy Characteristics'!$C:$C,0))),"",INDEX('Policy Characteristics'!D:D,MATCH($C295,'Policy Characteristics'!$C:$C,0)))</f>
        <v>Reduce Plant Downtime</v>
      </c>
      <c r="K295" s="358" t="str">
        <f>IF(ISBLANK(INDEX('Policy Characteristics'!E:E,MATCH($C295,'Policy Characteristics'!$C:$C,0))),"",INDEX('Policy Characteristics'!E:E,MATCH($C295,'Policy Characteristics'!$C:$C,0)))</f>
        <v>elec reduce plant downtime</v>
      </c>
      <c r="L295" s="380">
        <f>IF(ISBLANK(INDEX('Policy Characteristics'!F:F,MATCH($C295,'Policy Characteristics'!$C:$C,0))),"",INDEX('Policy Characteristics'!F:F,MATCH($C295,'Policy Characteristics'!$C:$C,0)))</f>
        <v>0</v>
      </c>
      <c r="M295" s="380">
        <f>IF(ISBLANK(INDEX('Policy Characteristics'!G:G,MATCH($C295,'Policy Characteristics'!$C:$C,0))),"",INDEX('Policy Characteristics'!G:G,MATCH($C295,'Policy Characteristics'!$C:$C,0)))</f>
        <v>0.6</v>
      </c>
      <c r="N295" s="380">
        <f>IF(ISBLANK(INDEX('Policy Characteristics'!H:H,MATCH($C295,'Policy Characteristics'!$C:$C,0))),"",INDEX('Policy Characteristics'!H:H,MATCH($C295,'Policy Characteristics'!$C:$C,0)))</f>
        <v>0.01</v>
      </c>
      <c r="O295" s="358" t="str">
        <f>IF(ISBLANK(INDEX('Policy Characteristics'!I:I,MATCH($C295,'Policy Characteristics'!$C:$C,0))),"",INDEX('Policy Characteristics'!I:I,MATCH($C295,'Policy Characteristics'!$C:$C,0)))</f>
        <v>% reduction in downtime</v>
      </c>
      <c r="P295" s="358"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58" t="str">
        <f>IF(ISBLANK(INDEX('Policy Characteristics'!K:K,MATCH($C295,'Policy Characteristics'!$C:$C,0))),"",INDEX('Policy Characteristics'!K:K,MATCH($C295,'Policy Characteristics'!$C:$C,0)))</f>
        <v>electricity-sector-main.html#red-downtime</v>
      </c>
      <c r="R295" s="358" t="str">
        <f>IF(ISBLANK(INDEX('Policy Characteristics'!L:L,MATCH($C295,'Policy Characteristics'!$C:$C,0))),"",INDEX('Policy Characteristics'!L:L,MATCH($C295,'Policy Characteristics'!$C:$C,0)))</f>
        <v>reduce-downtime.html</v>
      </c>
    </row>
    <row r="296" spans="1:18" s="2" customFormat="1" x14ac:dyDescent="0.35">
      <c r="A296" s="358" t="str">
        <f>IF(ISBLANK(INDEX('Policy Characteristics'!A:A,MATCH($C296,'Policy Characteristics'!$C:$C,0))),"",INDEX('Policy Characteristics'!A:A,MATCH($C296,'Policy Characteristics'!$C:$C,0)))</f>
        <v>Electricity Supply</v>
      </c>
      <c r="B296" s="358" t="str">
        <f>IF(ISBLANK(INDEX('Policy Characteristics'!B:B,MATCH($C296,'Policy Characteristics'!$C:$C,0))),"",INDEX('Policy Characteristics'!B:B,MATCH($C296,'Policy Characteristics'!$C:$C,0)))</f>
        <v>Reduce Plant Downtime</v>
      </c>
      <c r="C296" s="364" t="str">
        <f t="shared" si="23"/>
        <v>Percentage Reduction in Plant Downtime</v>
      </c>
      <c r="D296" s="9" t="s">
        <v>81</v>
      </c>
      <c r="E296" s="9" t="s">
        <v>274</v>
      </c>
      <c r="F296" s="9"/>
      <c r="G296" s="9"/>
      <c r="H296" s="56">
        <v>667</v>
      </c>
      <c r="I296" s="9" t="s">
        <v>46</v>
      </c>
      <c r="J296" s="360" t="str">
        <f>IF(ISBLANK(INDEX('Policy Characteristics'!D:D,MATCH($C296,'Policy Characteristics'!$C:$C,0))),"",INDEX('Policy Characteristics'!D:D,MATCH($C296,'Policy Characteristics'!$C:$C,0)))</f>
        <v>Reduce Plant Downtime</v>
      </c>
      <c r="K296" s="358" t="str">
        <f>IF(ISBLANK(INDEX('Policy Characteristics'!E:E,MATCH($C296,'Policy Characteristics'!$C:$C,0))),"",INDEX('Policy Characteristics'!E:E,MATCH($C296,'Policy Characteristics'!$C:$C,0)))</f>
        <v>elec reduce plant downtime</v>
      </c>
      <c r="L296" s="380">
        <f>IF(ISBLANK(INDEX('Policy Characteristics'!F:F,MATCH($C296,'Policy Characteristics'!$C:$C,0))),"",INDEX('Policy Characteristics'!F:F,MATCH($C296,'Policy Characteristics'!$C:$C,0)))</f>
        <v>0</v>
      </c>
      <c r="M296" s="380">
        <f>IF(ISBLANK(INDEX('Policy Characteristics'!G:G,MATCH($C296,'Policy Characteristics'!$C:$C,0))),"",INDEX('Policy Characteristics'!G:G,MATCH($C296,'Policy Characteristics'!$C:$C,0)))</f>
        <v>0.6</v>
      </c>
      <c r="N296" s="380">
        <f>IF(ISBLANK(INDEX('Policy Characteristics'!H:H,MATCH($C296,'Policy Characteristics'!$C:$C,0))),"",INDEX('Policy Characteristics'!H:H,MATCH($C296,'Policy Characteristics'!$C:$C,0)))</f>
        <v>0.01</v>
      </c>
      <c r="O296" s="358" t="str">
        <f>IF(ISBLANK(INDEX('Policy Characteristics'!I:I,MATCH($C296,'Policy Characteristics'!$C:$C,0))),"",INDEX('Policy Characteristics'!I:I,MATCH($C296,'Policy Characteristics'!$C:$C,0)))</f>
        <v>% reduction in downtime</v>
      </c>
      <c r="P296" s="358"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58" t="str">
        <f>IF(ISBLANK(INDEX('Policy Characteristics'!K:K,MATCH($C296,'Policy Characteristics'!$C:$C,0))),"",INDEX('Policy Characteristics'!K:K,MATCH($C296,'Policy Characteristics'!$C:$C,0)))</f>
        <v>electricity-sector-main.html#red-downtime</v>
      </c>
      <c r="R296" s="358" t="str">
        <f>IF(ISBLANK(INDEX('Policy Characteristics'!L:L,MATCH($C296,'Policy Characteristics'!$C:$C,0))),"",INDEX('Policy Characteristics'!L:L,MATCH($C296,'Policy Characteristics'!$C:$C,0)))</f>
        <v>reduce-downtime.html</v>
      </c>
    </row>
    <row r="297" spans="1:18" s="2" customFormat="1" x14ac:dyDescent="0.35">
      <c r="A297" s="358" t="str">
        <f>IF(ISBLANK(INDEX('Policy Characteristics'!A:A,MATCH($C297,'Policy Characteristics'!$C:$C,0))),"",INDEX('Policy Characteristics'!A:A,MATCH($C297,'Policy Characteristics'!$C:$C,0)))</f>
        <v>Electricity Supply</v>
      </c>
      <c r="B297" s="358" t="str">
        <f>IF(ISBLANK(INDEX('Policy Characteristics'!B:B,MATCH($C297,'Policy Characteristics'!$C:$C,0))),"",INDEX('Policy Characteristics'!B:B,MATCH($C297,'Policy Characteristics'!$C:$C,0)))</f>
        <v>Reduce Plant Downtime</v>
      </c>
      <c r="C297" s="364" t="str">
        <f t="shared" si="23"/>
        <v>Percentage Reduction in Plant Downtime</v>
      </c>
      <c r="D297" s="9" t="s">
        <v>82</v>
      </c>
      <c r="E297" s="9" t="s">
        <v>272</v>
      </c>
      <c r="F297" s="9"/>
      <c r="G297" s="9"/>
      <c r="H297" s="56">
        <v>668</v>
      </c>
      <c r="I297" s="9" t="s">
        <v>46</v>
      </c>
      <c r="J297" s="360" t="str">
        <f>IF(ISBLANK(INDEX('Policy Characteristics'!D:D,MATCH($C297,'Policy Characteristics'!$C:$C,0))),"",INDEX('Policy Characteristics'!D:D,MATCH($C297,'Policy Characteristics'!$C:$C,0)))</f>
        <v>Reduce Plant Downtime</v>
      </c>
      <c r="K297" s="358" t="str">
        <f>IF(ISBLANK(INDEX('Policy Characteristics'!E:E,MATCH($C297,'Policy Characteristics'!$C:$C,0))),"",INDEX('Policy Characteristics'!E:E,MATCH($C297,'Policy Characteristics'!$C:$C,0)))</f>
        <v>elec reduce plant downtime</v>
      </c>
      <c r="L297" s="380">
        <f>IF(ISBLANK(INDEX('Policy Characteristics'!F:F,MATCH($C297,'Policy Characteristics'!$C:$C,0))),"",INDEX('Policy Characteristics'!F:F,MATCH($C297,'Policy Characteristics'!$C:$C,0)))</f>
        <v>0</v>
      </c>
      <c r="M297" s="380">
        <f>IF(ISBLANK(INDEX('Policy Characteristics'!G:G,MATCH($C297,'Policy Characteristics'!$C:$C,0))),"",INDEX('Policy Characteristics'!G:G,MATCH($C297,'Policy Characteristics'!$C:$C,0)))</f>
        <v>0.6</v>
      </c>
      <c r="N297" s="380">
        <f>IF(ISBLANK(INDEX('Policy Characteristics'!H:H,MATCH($C297,'Policy Characteristics'!$C:$C,0))),"",INDEX('Policy Characteristics'!H:H,MATCH($C297,'Policy Characteristics'!$C:$C,0)))</f>
        <v>0.01</v>
      </c>
      <c r="O297" s="358" t="str">
        <f>IF(ISBLANK(INDEX('Policy Characteristics'!I:I,MATCH($C297,'Policy Characteristics'!$C:$C,0))),"",INDEX('Policy Characteristics'!I:I,MATCH($C297,'Policy Characteristics'!$C:$C,0)))</f>
        <v>% reduction in downtime</v>
      </c>
      <c r="P297" s="358"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58" t="str">
        <f>IF(ISBLANK(INDEX('Policy Characteristics'!K:K,MATCH($C297,'Policy Characteristics'!$C:$C,0))),"",INDEX('Policy Characteristics'!K:K,MATCH($C297,'Policy Characteristics'!$C:$C,0)))</f>
        <v>electricity-sector-main.html#red-downtime</v>
      </c>
      <c r="R297" s="358" t="str">
        <f>IF(ISBLANK(INDEX('Policy Characteristics'!L:L,MATCH($C297,'Policy Characteristics'!$C:$C,0))),"",INDEX('Policy Characteristics'!L:L,MATCH($C297,'Policy Characteristics'!$C:$C,0)))</f>
        <v>reduce-downtime.html</v>
      </c>
    </row>
    <row r="298" spans="1:18" s="2" customFormat="1" x14ac:dyDescent="0.35">
      <c r="A298" s="358" t="str">
        <f>IF(ISBLANK(INDEX('Policy Characteristics'!A:A,MATCH($C298,'Policy Characteristics'!$C:$C,0))),"",INDEX('Policy Characteristics'!A:A,MATCH($C298,'Policy Characteristics'!$C:$C,0)))</f>
        <v>Electricity Supply</v>
      </c>
      <c r="B298" s="358" t="str">
        <f>IF(ISBLANK(INDEX('Policy Characteristics'!B:B,MATCH($C298,'Policy Characteristics'!$C:$C,0))),"",INDEX('Policy Characteristics'!B:B,MATCH($C298,'Policy Characteristics'!$C:$C,0)))</f>
        <v>Reduce Plant Downtime</v>
      </c>
      <c r="C298" s="364" t="str">
        <f t="shared" si="23"/>
        <v>Percentage Reduction in Plant Downtime</v>
      </c>
      <c r="D298" s="9" t="s">
        <v>82</v>
      </c>
      <c r="E298" s="9" t="s">
        <v>273</v>
      </c>
      <c r="F298" s="9"/>
      <c r="G298" s="9"/>
      <c r="H298" s="56">
        <v>669</v>
      </c>
      <c r="I298" s="9" t="s">
        <v>46</v>
      </c>
      <c r="J298" s="360" t="str">
        <f>IF(ISBLANK(INDEX('Policy Characteristics'!D:D,MATCH($C298,'Policy Characteristics'!$C:$C,0))),"",INDEX('Policy Characteristics'!D:D,MATCH($C298,'Policy Characteristics'!$C:$C,0)))</f>
        <v>Reduce Plant Downtime</v>
      </c>
      <c r="K298" s="358" t="str">
        <f>IF(ISBLANK(INDEX('Policy Characteristics'!E:E,MATCH($C298,'Policy Characteristics'!$C:$C,0))),"",INDEX('Policy Characteristics'!E:E,MATCH($C298,'Policy Characteristics'!$C:$C,0)))</f>
        <v>elec reduce plant downtime</v>
      </c>
      <c r="L298" s="380">
        <f>IF(ISBLANK(INDEX('Policy Characteristics'!F:F,MATCH($C298,'Policy Characteristics'!$C:$C,0))),"",INDEX('Policy Characteristics'!F:F,MATCH($C298,'Policy Characteristics'!$C:$C,0)))</f>
        <v>0</v>
      </c>
      <c r="M298" s="380">
        <f>IF(ISBLANK(INDEX('Policy Characteristics'!G:G,MATCH($C298,'Policy Characteristics'!$C:$C,0))),"",INDEX('Policy Characteristics'!G:G,MATCH($C298,'Policy Characteristics'!$C:$C,0)))</f>
        <v>0.6</v>
      </c>
      <c r="N298" s="380">
        <f>IF(ISBLANK(INDEX('Policy Characteristics'!H:H,MATCH($C298,'Policy Characteristics'!$C:$C,0))),"",INDEX('Policy Characteristics'!H:H,MATCH($C298,'Policy Characteristics'!$C:$C,0)))</f>
        <v>0.01</v>
      </c>
      <c r="O298" s="358" t="str">
        <f>IF(ISBLANK(INDEX('Policy Characteristics'!I:I,MATCH($C298,'Policy Characteristics'!$C:$C,0))),"",INDEX('Policy Characteristics'!I:I,MATCH($C298,'Policy Characteristics'!$C:$C,0)))</f>
        <v>% reduction in downtime</v>
      </c>
      <c r="P298" s="358"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58" t="str">
        <f>IF(ISBLANK(INDEX('Policy Characteristics'!K:K,MATCH($C298,'Policy Characteristics'!$C:$C,0))),"",INDEX('Policy Characteristics'!K:K,MATCH($C298,'Policy Characteristics'!$C:$C,0)))</f>
        <v>electricity-sector-main.html#red-downtime</v>
      </c>
      <c r="R298" s="358" t="str">
        <f>IF(ISBLANK(INDEX('Policy Characteristics'!L:L,MATCH($C298,'Policy Characteristics'!$C:$C,0))),"",INDEX('Policy Characteristics'!L:L,MATCH($C298,'Policy Characteristics'!$C:$C,0)))</f>
        <v>reduce-downtime.html</v>
      </c>
    </row>
    <row r="299" spans="1:18" s="2" customFormat="1" x14ac:dyDescent="0.35">
      <c r="A299" s="358" t="str">
        <f>IF(ISBLANK(INDEX('Policy Characteristics'!A:A,MATCH($C299,'Policy Characteristics'!$C:$C,0))),"",INDEX('Policy Characteristics'!A:A,MATCH($C299,'Policy Characteristics'!$C:$C,0)))</f>
        <v>Electricity Supply</v>
      </c>
      <c r="B299" s="358" t="str">
        <f>IF(ISBLANK(INDEX('Policy Characteristics'!B:B,MATCH($C299,'Policy Characteristics'!$C:$C,0))),"",INDEX('Policy Characteristics'!B:B,MATCH($C299,'Policy Characteristics'!$C:$C,0)))</f>
        <v>Reduce Plant Downtime</v>
      </c>
      <c r="C299" s="364" t="str">
        <f t="shared" si="23"/>
        <v>Percentage Reduction in Plant Downtime</v>
      </c>
      <c r="D299" s="9" t="s">
        <v>82</v>
      </c>
      <c r="E299" s="9" t="s">
        <v>274</v>
      </c>
      <c r="F299" s="9"/>
      <c r="G299" s="9"/>
      <c r="H299" s="56">
        <v>670</v>
      </c>
      <c r="I299" s="9" t="s">
        <v>46</v>
      </c>
      <c r="J299" s="360" t="str">
        <f>IF(ISBLANK(INDEX('Policy Characteristics'!D:D,MATCH($C299,'Policy Characteristics'!$C:$C,0))),"",INDEX('Policy Characteristics'!D:D,MATCH($C299,'Policy Characteristics'!$C:$C,0)))</f>
        <v>Reduce Plant Downtime</v>
      </c>
      <c r="K299" s="358" t="str">
        <f>IF(ISBLANK(INDEX('Policy Characteristics'!E:E,MATCH($C299,'Policy Characteristics'!$C:$C,0))),"",INDEX('Policy Characteristics'!E:E,MATCH($C299,'Policy Characteristics'!$C:$C,0)))</f>
        <v>elec reduce plant downtime</v>
      </c>
      <c r="L299" s="380">
        <f>IF(ISBLANK(INDEX('Policy Characteristics'!F:F,MATCH($C299,'Policy Characteristics'!$C:$C,0))),"",INDEX('Policy Characteristics'!F:F,MATCH($C299,'Policy Characteristics'!$C:$C,0)))</f>
        <v>0</v>
      </c>
      <c r="M299" s="380">
        <f>IF(ISBLANK(INDEX('Policy Characteristics'!G:G,MATCH($C299,'Policy Characteristics'!$C:$C,0))),"",INDEX('Policy Characteristics'!G:G,MATCH($C299,'Policy Characteristics'!$C:$C,0)))</f>
        <v>0.6</v>
      </c>
      <c r="N299" s="380">
        <f>IF(ISBLANK(INDEX('Policy Characteristics'!H:H,MATCH($C299,'Policy Characteristics'!$C:$C,0))),"",INDEX('Policy Characteristics'!H:H,MATCH($C299,'Policy Characteristics'!$C:$C,0)))</f>
        <v>0.01</v>
      </c>
      <c r="O299" s="358" t="str">
        <f>IF(ISBLANK(INDEX('Policy Characteristics'!I:I,MATCH($C299,'Policy Characteristics'!$C:$C,0))),"",INDEX('Policy Characteristics'!I:I,MATCH($C299,'Policy Characteristics'!$C:$C,0)))</f>
        <v>% reduction in downtime</v>
      </c>
      <c r="P299" s="358"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58" t="str">
        <f>IF(ISBLANK(INDEX('Policy Characteristics'!K:K,MATCH($C299,'Policy Characteristics'!$C:$C,0))),"",INDEX('Policy Characteristics'!K:K,MATCH($C299,'Policy Characteristics'!$C:$C,0)))</f>
        <v>electricity-sector-main.html#red-downtime</v>
      </c>
      <c r="R299" s="358" t="str">
        <f>IF(ISBLANK(INDEX('Policy Characteristics'!L:L,MATCH($C299,'Policy Characteristics'!$C:$C,0))),"",INDEX('Policy Characteristics'!L:L,MATCH($C299,'Policy Characteristics'!$C:$C,0)))</f>
        <v>reduce-downtime.html</v>
      </c>
    </row>
    <row r="300" spans="1:18" s="2" customFormat="1" x14ac:dyDescent="0.35">
      <c r="A300" s="358" t="str">
        <f>IF(ISBLANK(INDEX('Policy Characteristics'!A:A,MATCH($C300,'Policy Characteristics'!$C:$C,0))),"",INDEX('Policy Characteristics'!A:A,MATCH($C300,'Policy Characteristics'!$C:$C,0)))</f>
        <v>Electricity Supply</v>
      </c>
      <c r="B300" s="358" t="str">
        <f>IF(ISBLANK(INDEX('Policy Characteristics'!B:B,MATCH($C300,'Policy Characteristics'!$C:$C,0))),"",INDEX('Policy Characteristics'!B:B,MATCH($C300,'Policy Characteristics'!$C:$C,0)))</f>
        <v>Reduce Plant Downtime</v>
      </c>
      <c r="C300" s="364" t="str">
        <f t="shared" si="23"/>
        <v>Percentage Reduction in Plant Downtime</v>
      </c>
      <c r="D300" s="9" t="s">
        <v>333</v>
      </c>
      <c r="E300" s="9" t="s">
        <v>272</v>
      </c>
      <c r="F300" s="9"/>
      <c r="G300" s="9"/>
      <c r="H300" s="56">
        <v>671</v>
      </c>
      <c r="I300" s="9" t="s">
        <v>46</v>
      </c>
      <c r="J300" s="360" t="str">
        <f>IF(ISBLANK(INDEX('Policy Characteristics'!D:D,MATCH($C300,'Policy Characteristics'!$C:$C,0))),"",INDEX('Policy Characteristics'!D:D,MATCH($C300,'Policy Characteristics'!$C:$C,0)))</f>
        <v>Reduce Plant Downtime</v>
      </c>
      <c r="K300" s="358" t="str">
        <f>IF(ISBLANK(INDEX('Policy Characteristics'!E:E,MATCH($C300,'Policy Characteristics'!$C:$C,0))),"",INDEX('Policy Characteristics'!E:E,MATCH($C300,'Policy Characteristics'!$C:$C,0)))</f>
        <v>elec reduce plant downtime</v>
      </c>
      <c r="L300" s="380">
        <f>IF(ISBLANK(INDEX('Policy Characteristics'!F:F,MATCH($C300,'Policy Characteristics'!$C:$C,0))),"",INDEX('Policy Characteristics'!F:F,MATCH($C300,'Policy Characteristics'!$C:$C,0)))</f>
        <v>0</v>
      </c>
      <c r="M300" s="380">
        <f>IF(ISBLANK(INDEX('Policy Characteristics'!G:G,MATCH($C300,'Policy Characteristics'!$C:$C,0))),"",INDEX('Policy Characteristics'!G:G,MATCH($C300,'Policy Characteristics'!$C:$C,0)))</f>
        <v>0.6</v>
      </c>
      <c r="N300" s="380">
        <f>IF(ISBLANK(INDEX('Policy Characteristics'!H:H,MATCH($C300,'Policy Characteristics'!$C:$C,0))),"",INDEX('Policy Characteristics'!H:H,MATCH($C300,'Policy Characteristics'!$C:$C,0)))</f>
        <v>0.01</v>
      </c>
      <c r="O300" s="358" t="str">
        <f>IF(ISBLANK(INDEX('Policy Characteristics'!I:I,MATCH($C300,'Policy Characteristics'!$C:$C,0))),"",INDEX('Policy Characteristics'!I:I,MATCH($C300,'Policy Characteristics'!$C:$C,0)))</f>
        <v>% reduction in downtime</v>
      </c>
      <c r="P300" s="358"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58" t="str">
        <f>IF(ISBLANK(INDEX('Policy Characteristics'!K:K,MATCH($C300,'Policy Characteristics'!$C:$C,0))),"",INDEX('Policy Characteristics'!K:K,MATCH($C300,'Policy Characteristics'!$C:$C,0)))</f>
        <v>electricity-sector-main.html#red-downtime</v>
      </c>
      <c r="R300" s="358" t="str">
        <f>IF(ISBLANK(INDEX('Policy Characteristics'!L:L,MATCH($C300,'Policy Characteristics'!$C:$C,0))),"",INDEX('Policy Characteristics'!L:L,MATCH($C300,'Policy Characteristics'!$C:$C,0)))</f>
        <v>reduce-downtime.html</v>
      </c>
    </row>
    <row r="301" spans="1:18" s="2" customFormat="1" x14ac:dyDescent="0.35">
      <c r="A301" s="358" t="str">
        <f>IF(ISBLANK(INDEX('Policy Characteristics'!A:A,MATCH($C301,'Policy Characteristics'!$C:$C,0))),"",INDEX('Policy Characteristics'!A:A,MATCH($C301,'Policy Characteristics'!$C:$C,0)))</f>
        <v>Electricity Supply</v>
      </c>
      <c r="B301" s="358" t="str">
        <f>IF(ISBLANK(INDEX('Policy Characteristics'!B:B,MATCH($C301,'Policy Characteristics'!$C:$C,0))),"",INDEX('Policy Characteristics'!B:B,MATCH($C301,'Policy Characteristics'!$C:$C,0)))</f>
        <v>Reduce Plant Downtime</v>
      </c>
      <c r="C301" s="364" t="str">
        <f t="shared" si="23"/>
        <v>Percentage Reduction in Plant Downtime</v>
      </c>
      <c r="D301" s="9" t="s">
        <v>333</v>
      </c>
      <c r="E301" s="9" t="s">
        <v>273</v>
      </c>
      <c r="F301" s="9"/>
      <c r="G301" s="9"/>
      <c r="H301" s="56">
        <v>672</v>
      </c>
      <c r="I301" s="9" t="s">
        <v>46</v>
      </c>
      <c r="J301" s="360" t="str">
        <f>IF(ISBLANK(INDEX('Policy Characteristics'!D:D,MATCH($C301,'Policy Characteristics'!$C:$C,0))),"",INDEX('Policy Characteristics'!D:D,MATCH($C301,'Policy Characteristics'!$C:$C,0)))</f>
        <v>Reduce Plant Downtime</v>
      </c>
      <c r="K301" s="358" t="str">
        <f>IF(ISBLANK(INDEX('Policy Characteristics'!E:E,MATCH($C301,'Policy Characteristics'!$C:$C,0))),"",INDEX('Policy Characteristics'!E:E,MATCH($C301,'Policy Characteristics'!$C:$C,0)))</f>
        <v>elec reduce plant downtime</v>
      </c>
      <c r="L301" s="380">
        <f>IF(ISBLANK(INDEX('Policy Characteristics'!F:F,MATCH($C301,'Policy Characteristics'!$C:$C,0))),"",INDEX('Policy Characteristics'!F:F,MATCH($C301,'Policy Characteristics'!$C:$C,0)))</f>
        <v>0</v>
      </c>
      <c r="M301" s="380">
        <f>IF(ISBLANK(INDEX('Policy Characteristics'!G:G,MATCH($C301,'Policy Characteristics'!$C:$C,0))),"",INDEX('Policy Characteristics'!G:G,MATCH($C301,'Policy Characteristics'!$C:$C,0)))</f>
        <v>0.6</v>
      </c>
      <c r="N301" s="380">
        <f>IF(ISBLANK(INDEX('Policy Characteristics'!H:H,MATCH($C301,'Policy Characteristics'!$C:$C,0))),"",INDEX('Policy Characteristics'!H:H,MATCH($C301,'Policy Characteristics'!$C:$C,0)))</f>
        <v>0.01</v>
      </c>
      <c r="O301" s="358" t="str">
        <f>IF(ISBLANK(INDEX('Policy Characteristics'!I:I,MATCH($C301,'Policy Characteristics'!$C:$C,0))),"",INDEX('Policy Characteristics'!I:I,MATCH($C301,'Policy Characteristics'!$C:$C,0)))</f>
        <v>% reduction in downtime</v>
      </c>
      <c r="P301" s="358"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58" t="str">
        <f>IF(ISBLANK(INDEX('Policy Characteristics'!K:K,MATCH($C301,'Policy Characteristics'!$C:$C,0))),"",INDEX('Policy Characteristics'!K:K,MATCH($C301,'Policy Characteristics'!$C:$C,0)))</f>
        <v>electricity-sector-main.html#red-downtime</v>
      </c>
      <c r="R301" s="358" t="str">
        <f>IF(ISBLANK(INDEX('Policy Characteristics'!L:L,MATCH($C301,'Policy Characteristics'!$C:$C,0))),"",INDEX('Policy Characteristics'!L:L,MATCH($C301,'Policy Characteristics'!$C:$C,0)))</f>
        <v>reduce-downtime.html</v>
      </c>
    </row>
    <row r="302" spans="1:18" s="2" customFormat="1" x14ac:dyDescent="0.35">
      <c r="A302" s="358" t="str">
        <f>IF(ISBLANK(INDEX('Policy Characteristics'!A:A,MATCH($C302,'Policy Characteristics'!$C:$C,0))),"",INDEX('Policy Characteristics'!A:A,MATCH($C302,'Policy Characteristics'!$C:$C,0)))</f>
        <v>Electricity Supply</v>
      </c>
      <c r="B302" s="358" t="str">
        <f>IF(ISBLANK(INDEX('Policy Characteristics'!B:B,MATCH($C302,'Policy Characteristics'!$C:$C,0))),"",INDEX('Policy Characteristics'!B:B,MATCH($C302,'Policy Characteristics'!$C:$C,0)))</f>
        <v>Reduce Plant Downtime</v>
      </c>
      <c r="C302" s="364" t="str">
        <f t="shared" si="23"/>
        <v>Percentage Reduction in Plant Downtime</v>
      </c>
      <c r="D302" s="9" t="s">
        <v>333</v>
      </c>
      <c r="E302" s="9" t="s">
        <v>274</v>
      </c>
      <c r="F302" s="9"/>
      <c r="G302" s="9"/>
      <c r="H302" s="56">
        <v>673</v>
      </c>
      <c r="I302" s="9" t="s">
        <v>46</v>
      </c>
      <c r="J302" s="360" t="str">
        <f>IF(ISBLANK(INDEX('Policy Characteristics'!D:D,MATCH($C302,'Policy Characteristics'!$C:$C,0))),"",INDEX('Policy Characteristics'!D:D,MATCH($C302,'Policy Characteristics'!$C:$C,0)))</f>
        <v>Reduce Plant Downtime</v>
      </c>
      <c r="K302" s="358" t="str">
        <f>IF(ISBLANK(INDEX('Policy Characteristics'!E:E,MATCH($C302,'Policy Characteristics'!$C:$C,0))),"",INDEX('Policy Characteristics'!E:E,MATCH($C302,'Policy Characteristics'!$C:$C,0)))</f>
        <v>elec reduce plant downtime</v>
      </c>
      <c r="L302" s="380">
        <f>IF(ISBLANK(INDEX('Policy Characteristics'!F:F,MATCH($C302,'Policy Characteristics'!$C:$C,0))),"",INDEX('Policy Characteristics'!F:F,MATCH($C302,'Policy Characteristics'!$C:$C,0)))</f>
        <v>0</v>
      </c>
      <c r="M302" s="380">
        <f>IF(ISBLANK(INDEX('Policy Characteristics'!G:G,MATCH($C302,'Policy Characteristics'!$C:$C,0))),"",INDEX('Policy Characteristics'!G:G,MATCH($C302,'Policy Characteristics'!$C:$C,0)))</f>
        <v>0.6</v>
      </c>
      <c r="N302" s="380">
        <f>IF(ISBLANK(INDEX('Policy Characteristics'!H:H,MATCH($C302,'Policy Characteristics'!$C:$C,0))),"",INDEX('Policy Characteristics'!H:H,MATCH($C302,'Policy Characteristics'!$C:$C,0)))</f>
        <v>0.01</v>
      </c>
      <c r="O302" s="358" t="str">
        <f>IF(ISBLANK(INDEX('Policy Characteristics'!I:I,MATCH($C302,'Policy Characteristics'!$C:$C,0))),"",INDEX('Policy Characteristics'!I:I,MATCH($C302,'Policy Characteristics'!$C:$C,0)))</f>
        <v>% reduction in downtime</v>
      </c>
      <c r="P302" s="358"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58" t="str">
        <f>IF(ISBLANK(INDEX('Policy Characteristics'!K:K,MATCH($C302,'Policy Characteristics'!$C:$C,0))),"",INDEX('Policy Characteristics'!K:K,MATCH($C302,'Policy Characteristics'!$C:$C,0)))</f>
        <v>electricity-sector-main.html#red-downtime</v>
      </c>
      <c r="R302" s="358" t="str">
        <f>IF(ISBLANK(INDEX('Policy Characteristics'!L:L,MATCH($C302,'Policy Characteristics'!$C:$C,0))),"",INDEX('Policy Characteristics'!L:L,MATCH($C302,'Policy Characteristics'!$C:$C,0)))</f>
        <v>reduce-downtime.html</v>
      </c>
    </row>
    <row r="303" spans="1:18" s="2" customFormat="1" x14ac:dyDescent="0.35">
      <c r="A303" s="358" t="str">
        <f>IF(ISBLANK(INDEX('Policy Characteristics'!A:A,MATCH($C303,'Policy Characteristics'!$C:$C,0))),"",INDEX('Policy Characteristics'!A:A,MATCH($C303,'Policy Characteristics'!$C:$C,0)))</f>
        <v>Electricity Supply</v>
      </c>
      <c r="B303" s="358" t="str">
        <f>IF(ISBLANK(INDEX('Policy Characteristics'!B:B,MATCH($C303,'Policy Characteristics'!$C:$C,0))),"",INDEX('Policy Characteristics'!B:B,MATCH($C303,'Policy Characteristics'!$C:$C,0)))</f>
        <v>Reduce Plant Downtime</v>
      </c>
      <c r="C303" s="364" t="str">
        <f t="shared" si="23"/>
        <v>Percentage Reduction in Plant Downtime</v>
      </c>
      <c r="D303" s="9" t="s">
        <v>334</v>
      </c>
      <c r="E303" s="9" t="s">
        <v>272</v>
      </c>
      <c r="F303" s="9"/>
      <c r="G303" s="9"/>
      <c r="H303" s="56">
        <v>674</v>
      </c>
      <c r="I303" s="9" t="s">
        <v>46</v>
      </c>
      <c r="J303" s="360" t="str">
        <f>IF(ISBLANK(INDEX('Policy Characteristics'!D:D,MATCH($C303,'Policy Characteristics'!$C:$C,0))),"",INDEX('Policy Characteristics'!D:D,MATCH($C303,'Policy Characteristics'!$C:$C,0)))</f>
        <v>Reduce Plant Downtime</v>
      </c>
      <c r="K303" s="358" t="str">
        <f>IF(ISBLANK(INDEX('Policy Characteristics'!E:E,MATCH($C303,'Policy Characteristics'!$C:$C,0))),"",INDEX('Policy Characteristics'!E:E,MATCH($C303,'Policy Characteristics'!$C:$C,0)))</f>
        <v>elec reduce plant downtime</v>
      </c>
      <c r="L303" s="380">
        <f>IF(ISBLANK(INDEX('Policy Characteristics'!F:F,MATCH($C303,'Policy Characteristics'!$C:$C,0))),"",INDEX('Policy Characteristics'!F:F,MATCH($C303,'Policy Characteristics'!$C:$C,0)))</f>
        <v>0</v>
      </c>
      <c r="M303" s="380">
        <f>IF(ISBLANK(INDEX('Policy Characteristics'!G:G,MATCH($C303,'Policy Characteristics'!$C:$C,0))),"",INDEX('Policy Characteristics'!G:G,MATCH($C303,'Policy Characteristics'!$C:$C,0)))</f>
        <v>0.6</v>
      </c>
      <c r="N303" s="380">
        <f>IF(ISBLANK(INDEX('Policy Characteristics'!H:H,MATCH($C303,'Policy Characteristics'!$C:$C,0))),"",INDEX('Policy Characteristics'!H:H,MATCH($C303,'Policy Characteristics'!$C:$C,0)))</f>
        <v>0.01</v>
      </c>
      <c r="O303" s="358" t="str">
        <f>IF(ISBLANK(INDEX('Policy Characteristics'!I:I,MATCH($C303,'Policy Characteristics'!$C:$C,0))),"",INDEX('Policy Characteristics'!I:I,MATCH($C303,'Policy Characteristics'!$C:$C,0)))</f>
        <v>% reduction in downtime</v>
      </c>
      <c r="P303" s="358"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58" t="str">
        <f>IF(ISBLANK(INDEX('Policy Characteristics'!K:K,MATCH($C303,'Policy Characteristics'!$C:$C,0))),"",INDEX('Policy Characteristics'!K:K,MATCH($C303,'Policy Characteristics'!$C:$C,0)))</f>
        <v>electricity-sector-main.html#red-downtime</v>
      </c>
      <c r="R303" s="358" t="str">
        <f>IF(ISBLANK(INDEX('Policy Characteristics'!L:L,MATCH($C303,'Policy Characteristics'!$C:$C,0))),"",INDEX('Policy Characteristics'!L:L,MATCH($C303,'Policy Characteristics'!$C:$C,0)))</f>
        <v>reduce-downtime.html</v>
      </c>
    </row>
    <row r="304" spans="1:18" s="2" customFormat="1" x14ac:dyDescent="0.35">
      <c r="A304" s="358" t="str">
        <f>IF(ISBLANK(INDEX('Policy Characteristics'!A:A,MATCH($C304,'Policy Characteristics'!$C:$C,0))),"",INDEX('Policy Characteristics'!A:A,MATCH($C304,'Policy Characteristics'!$C:$C,0)))</f>
        <v>Electricity Supply</v>
      </c>
      <c r="B304" s="358" t="str">
        <f>IF(ISBLANK(INDEX('Policy Characteristics'!B:B,MATCH($C304,'Policy Characteristics'!$C:$C,0))),"",INDEX('Policy Characteristics'!B:B,MATCH($C304,'Policy Characteristics'!$C:$C,0)))</f>
        <v>Reduce Plant Downtime</v>
      </c>
      <c r="C304" s="364" t="str">
        <f t="shared" si="23"/>
        <v>Percentage Reduction in Plant Downtime</v>
      </c>
      <c r="D304" s="9" t="s">
        <v>334</v>
      </c>
      <c r="E304" s="9" t="s">
        <v>273</v>
      </c>
      <c r="F304" s="9"/>
      <c r="G304" s="9"/>
      <c r="H304" s="56">
        <v>675</v>
      </c>
      <c r="I304" s="9" t="s">
        <v>46</v>
      </c>
      <c r="J304" s="360" t="str">
        <f>IF(ISBLANK(INDEX('Policy Characteristics'!D:D,MATCH($C304,'Policy Characteristics'!$C:$C,0))),"",INDEX('Policy Characteristics'!D:D,MATCH($C304,'Policy Characteristics'!$C:$C,0)))</f>
        <v>Reduce Plant Downtime</v>
      </c>
      <c r="K304" s="358" t="str">
        <f>IF(ISBLANK(INDEX('Policy Characteristics'!E:E,MATCH($C304,'Policy Characteristics'!$C:$C,0))),"",INDEX('Policy Characteristics'!E:E,MATCH($C304,'Policy Characteristics'!$C:$C,0)))</f>
        <v>elec reduce plant downtime</v>
      </c>
      <c r="L304" s="380">
        <f>IF(ISBLANK(INDEX('Policy Characteristics'!F:F,MATCH($C304,'Policy Characteristics'!$C:$C,0))),"",INDEX('Policy Characteristics'!F:F,MATCH($C304,'Policy Characteristics'!$C:$C,0)))</f>
        <v>0</v>
      </c>
      <c r="M304" s="380">
        <f>IF(ISBLANK(INDEX('Policy Characteristics'!G:G,MATCH($C304,'Policy Characteristics'!$C:$C,0))),"",INDEX('Policy Characteristics'!G:G,MATCH($C304,'Policy Characteristics'!$C:$C,0)))</f>
        <v>0.6</v>
      </c>
      <c r="N304" s="380">
        <f>IF(ISBLANK(INDEX('Policy Characteristics'!H:H,MATCH($C304,'Policy Characteristics'!$C:$C,0))),"",INDEX('Policy Characteristics'!H:H,MATCH($C304,'Policy Characteristics'!$C:$C,0)))</f>
        <v>0.01</v>
      </c>
      <c r="O304" s="358" t="str">
        <f>IF(ISBLANK(INDEX('Policy Characteristics'!I:I,MATCH($C304,'Policy Characteristics'!$C:$C,0))),"",INDEX('Policy Characteristics'!I:I,MATCH($C304,'Policy Characteristics'!$C:$C,0)))</f>
        <v>% reduction in downtime</v>
      </c>
      <c r="P304" s="358"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58" t="str">
        <f>IF(ISBLANK(INDEX('Policy Characteristics'!K:K,MATCH($C304,'Policy Characteristics'!$C:$C,0))),"",INDEX('Policy Characteristics'!K:K,MATCH($C304,'Policy Characteristics'!$C:$C,0)))</f>
        <v>electricity-sector-main.html#red-downtime</v>
      </c>
      <c r="R304" s="358" t="str">
        <f>IF(ISBLANK(INDEX('Policy Characteristics'!L:L,MATCH($C304,'Policy Characteristics'!$C:$C,0))),"",INDEX('Policy Characteristics'!L:L,MATCH($C304,'Policy Characteristics'!$C:$C,0)))</f>
        <v>reduce-downtime.html</v>
      </c>
    </row>
    <row r="305" spans="1:18" s="2" customFormat="1" x14ac:dyDescent="0.35">
      <c r="A305" s="358" t="str">
        <f>IF(ISBLANK(INDEX('Policy Characteristics'!A:A,MATCH($C305,'Policy Characteristics'!$C:$C,0))),"",INDEX('Policy Characteristics'!A:A,MATCH($C305,'Policy Characteristics'!$C:$C,0)))</f>
        <v>Electricity Supply</v>
      </c>
      <c r="B305" s="358" t="str">
        <f>IF(ISBLANK(INDEX('Policy Characteristics'!B:B,MATCH($C305,'Policy Characteristics'!$C:$C,0))),"",INDEX('Policy Characteristics'!B:B,MATCH($C305,'Policy Characteristics'!$C:$C,0)))</f>
        <v>Reduce Plant Downtime</v>
      </c>
      <c r="C305" s="364" t="str">
        <f t="shared" si="23"/>
        <v>Percentage Reduction in Plant Downtime</v>
      </c>
      <c r="D305" s="9" t="s">
        <v>334</v>
      </c>
      <c r="E305" s="9" t="s">
        <v>274</v>
      </c>
      <c r="F305" s="9"/>
      <c r="G305" s="9"/>
      <c r="H305" s="56">
        <v>676</v>
      </c>
      <c r="I305" s="9" t="s">
        <v>46</v>
      </c>
      <c r="J305" s="360" t="str">
        <f>IF(ISBLANK(INDEX('Policy Characteristics'!D:D,MATCH($C305,'Policy Characteristics'!$C:$C,0))),"",INDEX('Policy Characteristics'!D:D,MATCH($C305,'Policy Characteristics'!$C:$C,0)))</f>
        <v>Reduce Plant Downtime</v>
      </c>
      <c r="K305" s="358" t="str">
        <f>IF(ISBLANK(INDEX('Policy Characteristics'!E:E,MATCH($C305,'Policy Characteristics'!$C:$C,0))),"",INDEX('Policy Characteristics'!E:E,MATCH($C305,'Policy Characteristics'!$C:$C,0)))</f>
        <v>elec reduce plant downtime</v>
      </c>
      <c r="L305" s="380">
        <f>IF(ISBLANK(INDEX('Policy Characteristics'!F:F,MATCH($C305,'Policy Characteristics'!$C:$C,0))),"",INDEX('Policy Characteristics'!F:F,MATCH($C305,'Policy Characteristics'!$C:$C,0)))</f>
        <v>0</v>
      </c>
      <c r="M305" s="380">
        <f>IF(ISBLANK(INDEX('Policy Characteristics'!G:G,MATCH($C305,'Policy Characteristics'!$C:$C,0))),"",INDEX('Policy Characteristics'!G:G,MATCH($C305,'Policy Characteristics'!$C:$C,0)))</f>
        <v>0.6</v>
      </c>
      <c r="N305" s="380">
        <f>IF(ISBLANK(INDEX('Policy Characteristics'!H:H,MATCH($C305,'Policy Characteristics'!$C:$C,0))),"",INDEX('Policy Characteristics'!H:H,MATCH($C305,'Policy Characteristics'!$C:$C,0)))</f>
        <v>0.01</v>
      </c>
      <c r="O305" s="358" t="str">
        <f>IF(ISBLANK(INDEX('Policy Characteristics'!I:I,MATCH($C305,'Policy Characteristics'!$C:$C,0))),"",INDEX('Policy Characteristics'!I:I,MATCH($C305,'Policy Characteristics'!$C:$C,0)))</f>
        <v>% reduction in downtime</v>
      </c>
      <c r="P305" s="358"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58" t="str">
        <f>IF(ISBLANK(INDEX('Policy Characteristics'!K:K,MATCH($C305,'Policy Characteristics'!$C:$C,0))),"",INDEX('Policy Characteristics'!K:K,MATCH($C305,'Policy Characteristics'!$C:$C,0)))</f>
        <v>electricity-sector-main.html#red-downtime</v>
      </c>
      <c r="R305" s="358" t="str">
        <f>IF(ISBLANK(INDEX('Policy Characteristics'!L:L,MATCH($C305,'Policy Characteristics'!$C:$C,0))),"",INDEX('Policy Characteristics'!L:L,MATCH($C305,'Policy Characteristics'!$C:$C,0)))</f>
        <v>reduce-downtime.html</v>
      </c>
    </row>
    <row r="306" spans="1:18" s="2" customFormat="1" x14ac:dyDescent="0.35">
      <c r="A306" s="358" t="str">
        <f>IF(ISBLANK(INDEX('Policy Characteristics'!A:A,MATCH($C306,'Policy Characteristics'!$C:$C,0))),"",INDEX('Policy Characteristics'!A:A,MATCH($C306,'Policy Characteristics'!$C:$C,0)))</f>
        <v>Electricity Supply</v>
      </c>
      <c r="B306" s="358" t="str">
        <f>IF(ISBLANK(INDEX('Policy Characteristics'!B:B,MATCH($C306,'Policy Characteristics'!$C:$C,0))),"",INDEX('Policy Characteristics'!B:B,MATCH($C306,'Policy Characteristics'!$C:$C,0)))</f>
        <v>Reduce Plant Downtime</v>
      </c>
      <c r="C306" s="364" t="str">
        <f t="shared" si="23"/>
        <v>Percentage Reduction in Plant Downtime</v>
      </c>
      <c r="D306" s="9" t="s">
        <v>474</v>
      </c>
      <c r="E306" s="9" t="s">
        <v>272</v>
      </c>
      <c r="F306" s="9"/>
      <c r="G306" s="9"/>
      <c r="H306" s="56">
        <v>677</v>
      </c>
      <c r="I306" s="9" t="s">
        <v>46</v>
      </c>
      <c r="J306" s="360" t="str">
        <f>IF(ISBLANK(INDEX('Policy Characteristics'!D:D,MATCH($C306,'Policy Characteristics'!$C:$C,0))),"",INDEX('Policy Characteristics'!D:D,MATCH($C306,'Policy Characteristics'!$C:$C,0)))</f>
        <v>Reduce Plant Downtime</v>
      </c>
      <c r="K306" s="358" t="str">
        <f>IF(ISBLANK(INDEX('Policy Characteristics'!E:E,MATCH($C306,'Policy Characteristics'!$C:$C,0))),"",INDEX('Policy Characteristics'!E:E,MATCH($C306,'Policy Characteristics'!$C:$C,0)))</f>
        <v>elec reduce plant downtime</v>
      </c>
      <c r="L306" s="380">
        <f>IF(ISBLANK(INDEX('Policy Characteristics'!F:F,MATCH($C306,'Policy Characteristics'!$C:$C,0))),"",INDEX('Policy Characteristics'!F:F,MATCH($C306,'Policy Characteristics'!$C:$C,0)))</f>
        <v>0</v>
      </c>
      <c r="M306" s="380">
        <f>IF(ISBLANK(INDEX('Policy Characteristics'!G:G,MATCH($C306,'Policy Characteristics'!$C:$C,0))),"",INDEX('Policy Characteristics'!G:G,MATCH($C306,'Policy Characteristics'!$C:$C,0)))</f>
        <v>0.6</v>
      </c>
      <c r="N306" s="380">
        <f>IF(ISBLANK(INDEX('Policy Characteristics'!H:H,MATCH($C306,'Policy Characteristics'!$C:$C,0))),"",INDEX('Policy Characteristics'!H:H,MATCH($C306,'Policy Characteristics'!$C:$C,0)))</f>
        <v>0.01</v>
      </c>
      <c r="O306" s="358" t="str">
        <f>IF(ISBLANK(INDEX('Policy Characteristics'!I:I,MATCH($C306,'Policy Characteristics'!$C:$C,0))),"",INDEX('Policy Characteristics'!I:I,MATCH($C306,'Policy Characteristics'!$C:$C,0)))</f>
        <v>% reduction in downtime</v>
      </c>
      <c r="P306" s="358"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58" t="str">
        <f>IF(ISBLANK(INDEX('Policy Characteristics'!K:K,MATCH($C306,'Policy Characteristics'!$C:$C,0))),"",INDEX('Policy Characteristics'!K:K,MATCH($C306,'Policy Characteristics'!$C:$C,0)))</f>
        <v>electricity-sector-main.html#red-downtime</v>
      </c>
      <c r="R306" s="358" t="str">
        <f>IF(ISBLANK(INDEX('Policy Characteristics'!L:L,MATCH($C306,'Policy Characteristics'!$C:$C,0))),"",INDEX('Policy Characteristics'!L:L,MATCH($C306,'Policy Characteristics'!$C:$C,0)))</f>
        <v>reduce-downtime.html</v>
      </c>
    </row>
    <row r="307" spans="1:18" s="2" customFormat="1" x14ac:dyDescent="0.35">
      <c r="A307" s="358" t="str">
        <f>IF(ISBLANK(INDEX('Policy Characteristics'!A:A,MATCH($C307,'Policy Characteristics'!$C:$C,0))),"",INDEX('Policy Characteristics'!A:A,MATCH($C307,'Policy Characteristics'!$C:$C,0)))</f>
        <v>Electricity Supply</v>
      </c>
      <c r="B307" s="358" t="str">
        <f>IF(ISBLANK(INDEX('Policy Characteristics'!B:B,MATCH($C307,'Policy Characteristics'!$C:$C,0))),"",INDEX('Policy Characteristics'!B:B,MATCH($C307,'Policy Characteristics'!$C:$C,0)))</f>
        <v>Reduce Plant Downtime</v>
      </c>
      <c r="C307" s="364" t="str">
        <f t="shared" ref="C307:C320" si="24">C$276</f>
        <v>Percentage Reduction in Plant Downtime</v>
      </c>
      <c r="D307" s="9" t="s">
        <v>474</v>
      </c>
      <c r="E307" s="9" t="s">
        <v>273</v>
      </c>
      <c r="F307" s="9"/>
      <c r="G307" s="9"/>
      <c r="H307" s="56">
        <v>678</v>
      </c>
      <c r="I307" s="9" t="s">
        <v>46</v>
      </c>
      <c r="J307" s="360" t="str">
        <f>IF(ISBLANK(INDEX('Policy Characteristics'!D:D,MATCH($C307,'Policy Characteristics'!$C:$C,0))),"",INDEX('Policy Characteristics'!D:D,MATCH($C307,'Policy Characteristics'!$C:$C,0)))</f>
        <v>Reduce Plant Downtime</v>
      </c>
      <c r="K307" s="358" t="str">
        <f>IF(ISBLANK(INDEX('Policy Characteristics'!E:E,MATCH($C307,'Policy Characteristics'!$C:$C,0))),"",INDEX('Policy Characteristics'!E:E,MATCH($C307,'Policy Characteristics'!$C:$C,0)))</f>
        <v>elec reduce plant downtime</v>
      </c>
      <c r="L307" s="380">
        <f>IF(ISBLANK(INDEX('Policy Characteristics'!F:F,MATCH($C307,'Policy Characteristics'!$C:$C,0))),"",INDEX('Policy Characteristics'!F:F,MATCH($C307,'Policy Characteristics'!$C:$C,0)))</f>
        <v>0</v>
      </c>
      <c r="M307" s="380">
        <f>IF(ISBLANK(INDEX('Policy Characteristics'!G:G,MATCH($C307,'Policy Characteristics'!$C:$C,0))),"",INDEX('Policy Characteristics'!G:G,MATCH($C307,'Policy Characteristics'!$C:$C,0)))</f>
        <v>0.6</v>
      </c>
      <c r="N307" s="380">
        <f>IF(ISBLANK(INDEX('Policy Characteristics'!H:H,MATCH($C307,'Policy Characteristics'!$C:$C,0))),"",INDEX('Policy Characteristics'!H:H,MATCH($C307,'Policy Characteristics'!$C:$C,0)))</f>
        <v>0.01</v>
      </c>
      <c r="O307" s="358" t="str">
        <f>IF(ISBLANK(INDEX('Policy Characteristics'!I:I,MATCH($C307,'Policy Characteristics'!$C:$C,0))),"",INDEX('Policy Characteristics'!I:I,MATCH($C307,'Policy Characteristics'!$C:$C,0)))</f>
        <v>% reduction in downtime</v>
      </c>
      <c r="P307" s="358"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58" t="str">
        <f>IF(ISBLANK(INDEX('Policy Characteristics'!K:K,MATCH($C307,'Policy Characteristics'!$C:$C,0))),"",INDEX('Policy Characteristics'!K:K,MATCH($C307,'Policy Characteristics'!$C:$C,0)))</f>
        <v>electricity-sector-main.html#red-downtime</v>
      </c>
      <c r="R307" s="358" t="str">
        <f>IF(ISBLANK(INDEX('Policy Characteristics'!L:L,MATCH($C307,'Policy Characteristics'!$C:$C,0))),"",INDEX('Policy Characteristics'!L:L,MATCH($C307,'Policy Characteristics'!$C:$C,0)))</f>
        <v>reduce-downtime.html</v>
      </c>
    </row>
    <row r="308" spans="1:18" s="2" customFormat="1" x14ac:dyDescent="0.35">
      <c r="A308" s="358" t="str">
        <f>IF(ISBLANK(INDEX('Policy Characteristics'!A:A,MATCH($C308,'Policy Characteristics'!$C:$C,0))),"",INDEX('Policy Characteristics'!A:A,MATCH($C308,'Policy Characteristics'!$C:$C,0)))</f>
        <v>Electricity Supply</v>
      </c>
      <c r="B308" s="358" t="str">
        <f>IF(ISBLANK(INDEX('Policy Characteristics'!B:B,MATCH($C308,'Policy Characteristics'!$C:$C,0))),"",INDEX('Policy Characteristics'!B:B,MATCH($C308,'Policy Characteristics'!$C:$C,0)))</f>
        <v>Reduce Plant Downtime</v>
      </c>
      <c r="C308" s="364" t="str">
        <f t="shared" si="24"/>
        <v>Percentage Reduction in Plant Downtime</v>
      </c>
      <c r="D308" s="9" t="s">
        <v>474</v>
      </c>
      <c r="E308" s="9" t="s">
        <v>274</v>
      </c>
      <c r="F308" s="9"/>
      <c r="G308" s="9"/>
      <c r="H308" s="56">
        <v>679</v>
      </c>
      <c r="I308" s="9" t="s">
        <v>46</v>
      </c>
      <c r="J308" s="360" t="str">
        <f>IF(ISBLANK(INDEX('Policy Characteristics'!D:D,MATCH($C308,'Policy Characteristics'!$C:$C,0))),"",INDEX('Policy Characteristics'!D:D,MATCH($C308,'Policy Characteristics'!$C:$C,0)))</f>
        <v>Reduce Plant Downtime</v>
      </c>
      <c r="K308" s="358" t="str">
        <f>IF(ISBLANK(INDEX('Policy Characteristics'!E:E,MATCH($C308,'Policy Characteristics'!$C:$C,0))),"",INDEX('Policy Characteristics'!E:E,MATCH($C308,'Policy Characteristics'!$C:$C,0)))</f>
        <v>elec reduce plant downtime</v>
      </c>
      <c r="L308" s="380">
        <f>IF(ISBLANK(INDEX('Policy Characteristics'!F:F,MATCH($C308,'Policy Characteristics'!$C:$C,0))),"",INDEX('Policy Characteristics'!F:F,MATCH($C308,'Policy Characteristics'!$C:$C,0)))</f>
        <v>0</v>
      </c>
      <c r="M308" s="380">
        <f>IF(ISBLANK(INDEX('Policy Characteristics'!G:G,MATCH($C308,'Policy Characteristics'!$C:$C,0))),"",INDEX('Policy Characteristics'!G:G,MATCH($C308,'Policy Characteristics'!$C:$C,0)))</f>
        <v>0.6</v>
      </c>
      <c r="N308" s="380">
        <f>IF(ISBLANK(INDEX('Policy Characteristics'!H:H,MATCH($C308,'Policy Characteristics'!$C:$C,0))),"",INDEX('Policy Characteristics'!H:H,MATCH($C308,'Policy Characteristics'!$C:$C,0)))</f>
        <v>0.01</v>
      </c>
      <c r="O308" s="358" t="str">
        <f>IF(ISBLANK(INDEX('Policy Characteristics'!I:I,MATCH($C308,'Policy Characteristics'!$C:$C,0))),"",INDEX('Policy Characteristics'!I:I,MATCH($C308,'Policy Characteristics'!$C:$C,0)))</f>
        <v>% reduction in downtime</v>
      </c>
      <c r="P308" s="358"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58" t="str">
        <f>IF(ISBLANK(INDEX('Policy Characteristics'!K:K,MATCH($C308,'Policy Characteristics'!$C:$C,0))),"",INDEX('Policy Characteristics'!K:K,MATCH($C308,'Policy Characteristics'!$C:$C,0)))</f>
        <v>electricity-sector-main.html#red-downtime</v>
      </c>
      <c r="R308" s="358" t="str">
        <f>IF(ISBLANK(INDEX('Policy Characteristics'!L:L,MATCH($C308,'Policy Characteristics'!$C:$C,0))),"",INDEX('Policy Characteristics'!L:L,MATCH($C308,'Policy Characteristics'!$C:$C,0)))</f>
        <v>reduce-downtime.html</v>
      </c>
    </row>
    <row r="309" spans="1:18" s="2" customFormat="1" x14ac:dyDescent="0.35">
      <c r="A309" s="358" t="str">
        <f>IF(ISBLANK(INDEX('Policy Characteristics'!A:A,MATCH($C309,'Policy Characteristics'!$C:$C,0))),"",INDEX('Policy Characteristics'!A:A,MATCH($C309,'Policy Characteristics'!$C:$C,0)))</f>
        <v>Electricity Supply</v>
      </c>
      <c r="B309" s="358" t="str">
        <f>IF(ISBLANK(INDEX('Policy Characteristics'!B:B,MATCH($C309,'Policy Characteristics'!$C:$C,0))),"",INDEX('Policy Characteristics'!B:B,MATCH($C309,'Policy Characteristics'!$C:$C,0)))</f>
        <v>Reduce Plant Downtime</v>
      </c>
      <c r="C309" s="364" t="str">
        <f t="shared" si="24"/>
        <v>Percentage Reduction in Plant Downtime</v>
      </c>
      <c r="D309" s="9" t="s">
        <v>483</v>
      </c>
      <c r="E309" s="9" t="s">
        <v>272</v>
      </c>
      <c r="F309" s="9"/>
      <c r="G309" s="9"/>
      <c r="H309" s="56">
        <v>680</v>
      </c>
      <c r="I309" s="9" t="s">
        <v>46</v>
      </c>
      <c r="J309" s="360" t="str">
        <f>IF(ISBLANK(INDEX('Policy Characteristics'!D:D,MATCH($C309,'Policy Characteristics'!$C:$C,0))),"",INDEX('Policy Characteristics'!D:D,MATCH($C309,'Policy Characteristics'!$C:$C,0)))</f>
        <v>Reduce Plant Downtime</v>
      </c>
      <c r="K309" s="358" t="str">
        <f>IF(ISBLANK(INDEX('Policy Characteristics'!E:E,MATCH($C309,'Policy Characteristics'!$C:$C,0))),"",INDEX('Policy Characteristics'!E:E,MATCH($C309,'Policy Characteristics'!$C:$C,0)))</f>
        <v>elec reduce plant downtime</v>
      </c>
      <c r="L309" s="380">
        <f>IF(ISBLANK(INDEX('Policy Characteristics'!F:F,MATCH($C309,'Policy Characteristics'!$C:$C,0))),"",INDEX('Policy Characteristics'!F:F,MATCH($C309,'Policy Characteristics'!$C:$C,0)))</f>
        <v>0</v>
      </c>
      <c r="M309" s="380">
        <f>IF(ISBLANK(INDEX('Policy Characteristics'!G:G,MATCH($C309,'Policy Characteristics'!$C:$C,0))),"",INDEX('Policy Characteristics'!G:G,MATCH($C309,'Policy Characteristics'!$C:$C,0)))</f>
        <v>0.6</v>
      </c>
      <c r="N309" s="380">
        <f>IF(ISBLANK(INDEX('Policy Characteristics'!H:H,MATCH($C309,'Policy Characteristics'!$C:$C,0))),"",INDEX('Policy Characteristics'!H:H,MATCH($C309,'Policy Characteristics'!$C:$C,0)))</f>
        <v>0.01</v>
      </c>
      <c r="O309" s="358" t="str">
        <f>IF(ISBLANK(INDEX('Policy Characteristics'!I:I,MATCH($C309,'Policy Characteristics'!$C:$C,0))),"",INDEX('Policy Characteristics'!I:I,MATCH($C309,'Policy Characteristics'!$C:$C,0)))</f>
        <v>% reduction in downtime</v>
      </c>
      <c r="P309" s="358"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58" t="str">
        <f>IF(ISBLANK(INDEX('Policy Characteristics'!K:K,MATCH($C309,'Policy Characteristics'!$C:$C,0))),"",INDEX('Policy Characteristics'!K:K,MATCH($C309,'Policy Characteristics'!$C:$C,0)))</f>
        <v>electricity-sector-main.html#red-downtime</v>
      </c>
      <c r="R309" s="358" t="str">
        <f>IF(ISBLANK(INDEX('Policy Characteristics'!L:L,MATCH($C309,'Policy Characteristics'!$C:$C,0))),"",INDEX('Policy Characteristics'!L:L,MATCH($C309,'Policy Characteristics'!$C:$C,0)))</f>
        <v>reduce-downtime.html</v>
      </c>
    </row>
    <row r="310" spans="1:18" s="2" customFormat="1" x14ac:dyDescent="0.35">
      <c r="A310" s="358" t="str">
        <f>IF(ISBLANK(INDEX('Policy Characteristics'!A:A,MATCH($C310,'Policy Characteristics'!$C:$C,0))),"",INDEX('Policy Characteristics'!A:A,MATCH($C310,'Policy Characteristics'!$C:$C,0)))</f>
        <v>Electricity Supply</v>
      </c>
      <c r="B310" s="358" t="str">
        <f>IF(ISBLANK(INDEX('Policy Characteristics'!B:B,MATCH($C310,'Policy Characteristics'!$C:$C,0))),"",INDEX('Policy Characteristics'!B:B,MATCH($C310,'Policy Characteristics'!$C:$C,0)))</f>
        <v>Reduce Plant Downtime</v>
      </c>
      <c r="C310" s="364" t="str">
        <f t="shared" si="24"/>
        <v>Percentage Reduction in Plant Downtime</v>
      </c>
      <c r="D310" s="9" t="s">
        <v>483</v>
      </c>
      <c r="E310" s="9" t="s">
        <v>273</v>
      </c>
      <c r="F310" s="9"/>
      <c r="G310" s="9"/>
      <c r="H310" s="56">
        <v>681</v>
      </c>
      <c r="I310" s="9" t="s">
        <v>46</v>
      </c>
      <c r="J310" s="360" t="str">
        <f>IF(ISBLANK(INDEX('Policy Characteristics'!D:D,MATCH($C310,'Policy Characteristics'!$C:$C,0))),"",INDEX('Policy Characteristics'!D:D,MATCH($C310,'Policy Characteristics'!$C:$C,0)))</f>
        <v>Reduce Plant Downtime</v>
      </c>
      <c r="K310" s="358" t="str">
        <f>IF(ISBLANK(INDEX('Policy Characteristics'!E:E,MATCH($C310,'Policy Characteristics'!$C:$C,0))),"",INDEX('Policy Characteristics'!E:E,MATCH($C310,'Policy Characteristics'!$C:$C,0)))</f>
        <v>elec reduce plant downtime</v>
      </c>
      <c r="L310" s="380">
        <f>IF(ISBLANK(INDEX('Policy Characteristics'!F:F,MATCH($C310,'Policy Characteristics'!$C:$C,0))),"",INDEX('Policy Characteristics'!F:F,MATCH($C310,'Policy Characteristics'!$C:$C,0)))</f>
        <v>0</v>
      </c>
      <c r="M310" s="380">
        <f>IF(ISBLANK(INDEX('Policy Characteristics'!G:G,MATCH($C310,'Policy Characteristics'!$C:$C,0))),"",INDEX('Policy Characteristics'!G:G,MATCH($C310,'Policy Characteristics'!$C:$C,0)))</f>
        <v>0.6</v>
      </c>
      <c r="N310" s="380">
        <f>IF(ISBLANK(INDEX('Policy Characteristics'!H:H,MATCH($C310,'Policy Characteristics'!$C:$C,0))),"",INDEX('Policy Characteristics'!H:H,MATCH($C310,'Policy Characteristics'!$C:$C,0)))</f>
        <v>0.01</v>
      </c>
      <c r="O310" s="358" t="str">
        <f>IF(ISBLANK(INDEX('Policy Characteristics'!I:I,MATCH($C310,'Policy Characteristics'!$C:$C,0))),"",INDEX('Policy Characteristics'!I:I,MATCH($C310,'Policy Characteristics'!$C:$C,0)))</f>
        <v>% reduction in downtime</v>
      </c>
      <c r="P310" s="358"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58" t="str">
        <f>IF(ISBLANK(INDEX('Policy Characteristics'!K:K,MATCH($C310,'Policy Characteristics'!$C:$C,0))),"",INDEX('Policy Characteristics'!K:K,MATCH($C310,'Policy Characteristics'!$C:$C,0)))</f>
        <v>electricity-sector-main.html#red-downtime</v>
      </c>
      <c r="R310" s="358" t="str">
        <f>IF(ISBLANK(INDEX('Policy Characteristics'!L:L,MATCH($C310,'Policy Characteristics'!$C:$C,0))),"",INDEX('Policy Characteristics'!L:L,MATCH($C310,'Policy Characteristics'!$C:$C,0)))</f>
        <v>reduce-downtime.html</v>
      </c>
    </row>
    <row r="311" spans="1:18" s="2" customFormat="1" x14ac:dyDescent="0.35">
      <c r="A311" s="358" t="str">
        <f>IF(ISBLANK(INDEX('Policy Characteristics'!A:A,MATCH($C311,'Policy Characteristics'!$C:$C,0))),"",INDEX('Policy Characteristics'!A:A,MATCH($C311,'Policy Characteristics'!$C:$C,0)))</f>
        <v>Electricity Supply</v>
      </c>
      <c r="B311" s="358" t="str">
        <f>IF(ISBLANK(INDEX('Policy Characteristics'!B:B,MATCH($C311,'Policy Characteristics'!$C:$C,0))),"",INDEX('Policy Characteristics'!B:B,MATCH($C311,'Policy Characteristics'!$C:$C,0)))</f>
        <v>Reduce Plant Downtime</v>
      </c>
      <c r="C311" s="364" t="str">
        <f t="shared" si="24"/>
        <v>Percentage Reduction in Plant Downtime</v>
      </c>
      <c r="D311" s="9" t="s">
        <v>483</v>
      </c>
      <c r="E311" s="9" t="s">
        <v>274</v>
      </c>
      <c r="F311" s="9" t="s">
        <v>337</v>
      </c>
      <c r="G311" s="9" t="s">
        <v>484</v>
      </c>
      <c r="H311" s="56">
        <v>182</v>
      </c>
      <c r="I311" s="9" t="s">
        <v>45</v>
      </c>
      <c r="J311" s="360" t="str">
        <f>IF(ISBLANK(INDEX('Policy Characteristics'!D:D,MATCH($C311,'Policy Characteristics'!$C:$C,0))),"",INDEX('Policy Characteristics'!D:D,MATCH($C311,'Policy Characteristics'!$C:$C,0)))</f>
        <v>Reduce Plant Downtime</v>
      </c>
      <c r="K311" s="358" t="str">
        <f>IF(ISBLANK(INDEX('Policy Characteristics'!E:E,MATCH($C311,'Policy Characteristics'!$C:$C,0))),"",INDEX('Policy Characteristics'!E:E,MATCH($C311,'Policy Characteristics'!$C:$C,0)))</f>
        <v>elec reduce plant downtime</v>
      </c>
      <c r="L311" s="380">
        <f>IF(ISBLANK(INDEX('Policy Characteristics'!F:F,MATCH($C311,'Policy Characteristics'!$C:$C,0))),"",INDEX('Policy Characteristics'!F:F,MATCH($C311,'Policy Characteristics'!$C:$C,0)))</f>
        <v>0</v>
      </c>
      <c r="M311" s="380">
        <f>IF(ISBLANK(INDEX('Policy Characteristics'!G:G,MATCH($C311,'Policy Characteristics'!$C:$C,0))),"",INDEX('Policy Characteristics'!G:G,MATCH($C311,'Policy Characteristics'!$C:$C,0)))</f>
        <v>0.6</v>
      </c>
      <c r="N311" s="380">
        <f>IF(ISBLANK(INDEX('Policy Characteristics'!H:H,MATCH($C311,'Policy Characteristics'!$C:$C,0))),"",INDEX('Policy Characteristics'!H:H,MATCH($C311,'Policy Characteristics'!$C:$C,0)))</f>
        <v>0.01</v>
      </c>
      <c r="O311" s="358" t="str">
        <f>IF(ISBLANK(INDEX('Policy Characteristics'!I:I,MATCH($C311,'Policy Characteristics'!$C:$C,0))),"",INDEX('Policy Characteristics'!I:I,MATCH($C311,'Policy Characteristics'!$C:$C,0)))</f>
        <v>% reduction in downtime</v>
      </c>
      <c r="P311" s="358"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58" t="str">
        <f>IF(ISBLANK(INDEX('Policy Characteristics'!K:K,MATCH($C311,'Policy Characteristics'!$C:$C,0))),"",INDEX('Policy Characteristics'!K:K,MATCH($C311,'Policy Characteristics'!$C:$C,0)))</f>
        <v>electricity-sector-main.html#red-downtime</v>
      </c>
      <c r="R311" s="358" t="str">
        <f>IF(ISBLANK(INDEX('Policy Characteristics'!L:L,MATCH($C311,'Policy Characteristics'!$C:$C,0))),"",INDEX('Policy Characteristics'!L:L,MATCH($C311,'Policy Characteristics'!$C:$C,0)))</f>
        <v>reduce-downtime.html</v>
      </c>
    </row>
    <row r="312" spans="1:18" s="2" customFormat="1" x14ac:dyDescent="0.35">
      <c r="A312" s="358" t="str">
        <f>IF(ISBLANK(INDEX('Policy Characteristics'!A:A,MATCH($C312,'Policy Characteristics'!$C:$C,0))),"",INDEX('Policy Characteristics'!A:A,MATCH($C312,'Policy Characteristics'!$C:$C,0)))</f>
        <v>Electricity Supply</v>
      </c>
      <c r="B312" s="358" t="str">
        <f>IF(ISBLANK(INDEX('Policy Characteristics'!B:B,MATCH($C312,'Policy Characteristics'!$C:$C,0))),"",INDEX('Policy Characteristics'!B:B,MATCH($C312,'Policy Characteristics'!$C:$C,0)))</f>
        <v>Reduce Plant Downtime</v>
      </c>
      <c r="C312" s="364" t="str">
        <f t="shared" si="24"/>
        <v>Percentage Reduction in Plant Downtime</v>
      </c>
      <c r="D312" s="9" t="s">
        <v>2866</v>
      </c>
      <c r="E312" s="9" t="s">
        <v>272</v>
      </c>
      <c r="G312" s="9"/>
      <c r="H312" s="56">
        <v>682</v>
      </c>
      <c r="I312" s="9" t="s">
        <v>46</v>
      </c>
      <c r="J312" s="360" t="str">
        <f>IF(ISBLANK(INDEX('Policy Characteristics'!D:D,MATCH($C312,'Policy Characteristics'!$C:$C,0))),"",INDEX('Policy Characteristics'!D:D,MATCH($C312,'Policy Characteristics'!$C:$C,0)))</f>
        <v>Reduce Plant Downtime</v>
      </c>
      <c r="K312" s="358" t="str">
        <f>IF(ISBLANK(INDEX('Policy Characteristics'!E:E,MATCH($C312,'Policy Characteristics'!$C:$C,0))),"",INDEX('Policy Characteristics'!E:E,MATCH($C312,'Policy Characteristics'!$C:$C,0)))</f>
        <v>elec reduce plant downtime</v>
      </c>
      <c r="L312" s="380">
        <f>IF(ISBLANK(INDEX('Policy Characteristics'!F:F,MATCH($C312,'Policy Characteristics'!$C:$C,0))),"",INDEX('Policy Characteristics'!F:F,MATCH($C312,'Policy Characteristics'!$C:$C,0)))</f>
        <v>0</v>
      </c>
      <c r="M312" s="380">
        <f>IF(ISBLANK(INDEX('Policy Characteristics'!G:G,MATCH($C312,'Policy Characteristics'!$C:$C,0))),"",INDEX('Policy Characteristics'!G:G,MATCH($C312,'Policy Characteristics'!$C:$C,0)))</f>
        <v>0.6</v>
      </c>
      <c r="N312" s="380">
        <f>IF(ISBLANK(INDEX('Policy Characteristics'!H:H,MATCH($C312,'Policy Characteristics'!$C:$C,0))),"",INDEX('Policy Characteristics'!H:H,MATCH($C312,'Policy Characteristics'!$C:$C,0)))</f>
        <v>0.01</v>
      </c>
      <c r="O312" s="358" t="str">
        <f>IF(ISBLANK(INDEX('Policy Characteristics'!I:I,MATCH($C312,'Policy Characteristics'!$C:$C,0))),"",INDEX('Policy Characteristics'!I:I,MATCH($C312,'Policy Characteristics'!$C:$C,0)))</f>
        <v>% reduction in downtime</v>
      </c>
      <c r="P312" s="358"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58" t="str">
        <f>IF(ISBLANK(INDEX('Policy Characteristics'!K:K,MATCH($C312,'Policy Characteristics'!$C:$C,0))),"",INDEX('Policy Characteristics'!K:K,MATCH($C312,'Policy Characteristics'!$C:$C,0)))</f>
        <v>electricity-sector-main.html#red-downtime</v>
      </c>
      <c r="R312" s="358" t="str">
        <f>IF(ISBLANK(INDEX('Policy Characteristics'!L:L,MATCH($C312,'Policy Characteristics'!$C:$C,0))),"",INDEX('Policy Characteristics'!L:L,MATCH($C312,'Policy Characteristics'!$C:$C,0)))</f>
        <v>reduce-downtime.html</v>
      </c>
    </row>
    <row r="313" spans="1:18" s="2" customFormat="1" x14ac:dyDescent="0.35">
      <c r="A313" s="358" t="str">
        <f>IF(ISBLANK(INDEX('Policy Characteristics'!A:A,MATCH($C313,'Policy Characteristics'!$C:$C,0))),"",INDEX('Policy Characteristics'!A:A,MATCH($C313,'Policy Characteristics'!$C:$C,0)))</f>
        <v>Electricity Supply</v>
      </c>
      <c r="B313" s="358" t="str">
        <f>IF(ISBLANK(INDEX('Policy Characteristics'!B:B,MATCH($C313,'Policy Characteristics'!$C:$C,0))),"",INDEX('Policy Characteristics'!B:B,MATCH($C313,'Policy Characteristics'!$C:$C,0)))</f>
        <v>Reduce Plant Downtime</v>
      </c>
      <c r="C313" s="364" t="str">
        <f t="shared" si="24"/>
        <v>Percentage Reduction in Plant Downtime</v>
      </c>
      <c r="D313" s="9" t="s">
        <v>2866</v>
      </c>
      <c r="E313" s="9" t="s">
        <v>273</v>
      </c>
      <c r="H313" s="56">
        <v>683</v>
      </c>
      <c r="I313" s="9" t="s">
        <v>46</v>
      </c>
      <c r="J313" s="360" t="str">
        <f>IF(ISBLANK(INDEX('Policy Characteristics'!D:D,MATCH($C313,'Policy Characteristics'!$C:$C,0))),"",INDEX('Policy Characteristics'!D:D,MATCH($C313,'Policy Characteristics'!$C:$C,0)))</f>
        <v>Reduce Plant Downtime</v>
      </c>
      <c r="K313" s="358" t="str">
        <f>IF(ISBLANK(INDEX('Policy Characteristics'!E:E,MATCH($C313,'Policy Characteristics'!$C:$C,0))),"",INDEX('Policy Characteristics'!E:E,MATCH($C313,'Policy Characteristics'!$C:$C,0)))</f>
        <v>elec reduce plant downtime</v>
      </c>
      <c r="L313" s="380">
        <f>IF(ISBLANK(INDEX('Policy Characteristics'!F:F,MATCH($C313,'Policy Characteristics'!$C:$C,0))),"",INDEX('Policy Characteristics'!F:F,MATCH($C313,'Policy Characteristics'!$C:$C,0)))</f>
        <v>0</v>
      </c>
      <c r="M313" s="380">
        <f>IF(ISBLANK(INDEX('Policy Characteristics'!G:G,MATCH($C313,'Policy Characteristics'!$C:$C,0))),"",INDEX('Policy Characteristics'!G:G,MATCH($C313,'Policy Characteristics'!$C:$C,0)))</f>
        <v>0.6</v>
      </c>
      <c r="N313" s="380">
        <f>IF(ISBLANK(INDEX('Policy Characteristics'!H:H,MATCH($C313,'Policy Characteristics'!$C:$C,0))),"",INDEX('Policy Characteristics'!H:H,MATCH($C313,'Policy Characteristics'!$C:$C,0)))</f>
        <v>0.01</v>
      </c>
      <c r="O313" s="358" t="str">
        <f>IF(ISBLANK(INDEX('Policy Characteristics'!I:I,MATCH($C313,'Policy Characteristics'!$C:$C,0))),"",INDEX('Policy Characteristics'!I:I,MATCH($C313,'Policy Characteristics'!$C:$C,0)))</f>
        <v>% reduction in downtime</v>
      </c>
      <c r="P313" s="358"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58" t="str">
        <f>IF(ISBLANK(INDEX('Policy Characteristics'!K:K,MATCH($C313,'Policy Characteristics'!$C:$C,0))),"",INDEX('Policy Characteristics'!K:K,MATCH($C313,'Policy Characteristics'!$C:$C,0)))</f>
        <v>electricity-sector-main.html#red-downtime</v>
      </c>
      <c r="R313" s="358" t="str">
        <f>IF(ISBLANK(INDEX('Policy Characteristics'!L:L,MATCH($C313,'Policy Characteristics'!$C:$C,0))),"",INDEX('Policy Characteristics'!L:L,MATCH($C313,'Policy Characteristics'!$C:$C,0)))</f>
        <v>reduce-downtime.html</v>
      </c>
    </row>
    <row r="314" spans="1:18" s="2" customFormat="1" x14ac:dyDescent="0.35">
      <c r="A314" s="358" t="str">
        <f>IF(ISBLANK(INDEX('Policy Characteristics'!A:A,MATCH($C314,'Policy Characteristics'!$C:$C,0))),"",INDEX('Policy Characteristics'!A:A,MATCH($C314,'Policy Characteristics'!$C:$C,0)))</f>
        <v>Electricity Supply</v>
      </c>
      <c r="B314" s="358" t="str">
        <f>IF(ISBLANK(INDEX('Policy Characteristics'!B:B,MATCH($C314,'Policy Characteristics'!$C:$C,0))),"",INDEX('Policy Characteristics'!B:B,MATCH($C314,'Policy Characteristics'!$C:$C,0)))</f>
        <v>Reduce Plant Downtime</v>
      </c>
      <c r="C314" s="364" t="str">
        <f t="shared" si="24"/>
        <v>Percentage Reduction in Plant Downtime</v>
      </c>
      <c r="D314" s="9" t="s">
        <v>2866</v>
      </c>
      <c r="E314" s="9" t="s">
        <v>274</v>
      </c>
      <c r="H314" s="56">
        <v>684</v>
      </c>
      <c r="I314" s="9" t="s">
        <v>46</v>
      </c>
      <c r="J314" s="360" t="str">
        <f>IF(ISBLANK(INDEX('Policy Characteristics'!D:D,MATCH($C314,'Policy Characteristics'!$C:$C,0))),"",INDEX('Policy Characteristics'!D:D,MATCH($C314,'Policy Characteristics'!$C:$C,0)))</f>
        <v>Reduce Plant Downtime</v>
      </c>
      <c r="K314" s="358" t="str">
        <f>IF(ISBLANK(INDEX('Policy Characteristics'!E:E,MATCH($C314,'Policy Characteristics'!$C:$C,0))),"",INDEX('Policy Characteristics'!E:E,MATCH($C314,'Policy Characteristics'!$C:$C,0)))</f>
        <v>elec reduce plant downtime</v>
      </c>
      <c r="L314" s="380">
        <f>IF(ISBLANK(INDEX('Policy Characteristics'!F:F,MATCH($C314,'Policy Characteristics'!$C:$C,0))),"",INDEX('Policy Characteristics'!F:F,MATCH($C314,'Policy Characteristics'!$C:$C,0)))</f>
        <v>0</v>
      </c>
      <c r="M314" s="380">
        <f>IF(ISBLANK(INDEX('Policy Characteristics'!G:G,MATCH($C314,'Policy Characteristics'!$C:$C,0))),"",INDEX('Policy Characteristics'!G:G,MATCH($C314,'Policy Characteristics'!$C:$C,0)))</f>
        <v>0.6</v>
      </c>
      <c r="N314" s="380">
        <f>IF(ISBLANK(INDEX('Policy Characteristics'!H:H,MATCH($C314,'Policy Characteristics'!$C:$C,0))),"",INDEX('Policy Characteristics'!H:H,MATCH($C314,'Policy Characteristics'!$C:$C,0)))</f>
        <v>0.01</v>
      </c>
      <c r="O314" s="358" t="str">
        <f>IF(ISBLANK(INDEX('Policy Characteristics'!I:I,MATCH($C314,'Policy Characteristics'!$C:$C,0))),"",INDEX('Policy Characteristics'!I:I,MATCH($C314,'Policy Characteristics'!$C:$C,0)))</f>
        <v>% reduction in downtime</v>
      </c>
      <c r="P314" s="358"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58" t="str">
        <f>IF(ISBLANK(INDEX('Policy Characteristics'!K:K,MATCH($C314,'Policy Characteristics'!$C:$C,0))),"",INDEX('Policy Characteristics'!K:K,MATCH($C314,'Policy Characteristics'!$C:$C,0)))</f>
        <v>electricity-sector-main.html#red-downtime</v>
      </c>
      <c r="R314" s="358" t="str">
        <f>IF(ISBLANK(INDEX('Policy Characteristics'!L:L,MATCH($C314,'Policy Characteristics'!$C:$C,0))),"",INDEX('Policy Characteristics'!L:L,MATCH($C314,'Policy Characteristics'!$C:$C,0)))</f>
        <v>reduce-downtime.html</v>
      </c>
    </row>
    <row r="315" spans="1:18" s="2" customFormat="1" x14ac:dyDescent="0.35">
      <c r="A315" s="358" t="str">
        <f>IF(ISBLANK(INDEX('Policy Characteristics'!A:A,MATCH($C315,'Policy Characteristics'!$C:$C,0))),"",INDEX('Policy Characteristics'!A:A,MATCH($C315,'Policy Characteristics'!$C:$C,0)))</f>
        <v>Electricity Supply</v>
      </c>
      <c r="B315" s="358" t="str">
        <f>IF(ISBLANK(INDEX('Policy Characteristics'!B:B,MATCH($C315,'Policy Characteristics'!$C:$C,0))),"",INDEX('Policy Characteristics'!B:B,MATCH($C315,'Policy Characteristics'!$C:$C,0)))</f>
        <v>Reduce Plant Downtime</v>
      </c>
      <c r="C315" s="364" t="str">
        <f t="shared" si="24"/>
        <v>Percentage Reduction in Plant Downtime</v>
      </c>
      <c r="D315" s="9" t="s">
        <v>2867</v>
      </c>
      <c r="E315" s="9" t="s">
        <v>272</v>
      </c>
      <c r="G315" s="9"/>
      <c r="H315" s="56">
        <v>685</v>
      </c>
      <c r="I315" s="9" t="s">
        <v>46</v>
      </c>
      <c r="J315" s="360" t="str">
        <f>IF(ISBLANK(INDEX('Policy Characteristics'!D:D,MATCH($C315,'Policy Characteristics'!$C:$C,0))),"",INDEX('Policy Characteristics'!D:D,MATCH($C315,'Policy Characteristics'!$C:$C,0)))</f>
        <v>Reduce Plant Downtime</v>
      </c>
      <c r="K315" s="358" t="str">
        <f>IF(ISBLANK(INDEX('Policy Characteristics'!E:E,MATCH($C315,'Policy Characteristics'!$C:$C,0))),"",INDEX('Policy Characteristics'!E:E,MATCH($C315,'Policy Characteristics'!$C:$C,0)))</f>
        <v>elec reduce plant downtime</v>
      </c>
      <c r="L315" s="380">
        <f>IF(ISBLANK(INDEX('Policy Characteristics'!F:F,MATCH($C315,'Policy Characteristics'!$C:$C,0))),"",INDEX('Policy Characteristics'!F:F,MATCH($C315,'Policy Characteristics'!$C:$C,0)))</f>
        <v>0</v>
      </c>
      <c r="M315" s="380">
        <f>IF(ISBLANK(INDEX('Policy Characteristics'!G:G,MATCH($C315,'Policy Characteristics'!$C:$C,0))),"",INDEX('Policy Characteristics'!G:G,MATCH($C315,'Policy Characteristics'!$C:$C,0)))</f>
        <v>0.6</v>
      </c>
      <c r="N315" s="380">
        <f>IF(ISBLANK(INDEX('Policy Characteristics'!H:H,MATCH($C315,'Policy Characteristics'!$C:$C,0))),"",INDEX('Policy Characteristics'!H:H,MATCH($C315,'Policy Characteristics'!$C:$C,0)))</f>
        <v>0.01</v>
      </c>
      <c r="O315" s="358" t="str">
        <f>IF(ISBLANK(INDEX('Policy Characteristics'!I:I,MATCH($C315,'Policy Characteristics'!$C:$C,0))),"",INDEX('Policy Characteristics'!I:I,MATCH($C315,'Policy Characteristics'!$C:$C,0)))</f>
        <v>% reduction in downtime</v>
      </c>
      <c r="P315" s="358"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58" t="str">
        <f>IF(ISBLANK(INDEX('Policy Characteristics'!K:K,MATCH($C315,'Policy Characteristics'!$C:$C,0))),"",INDEX('Policy Characteristics'!K:K,MATCH($C315,'Policy Characteristics'!$C:$C,0)))</f>
        <v>electricity-sector-main.html#red-downtime</v>
      </c>
      <c r="R315" s="358" t="str">
        <f>IF(ISBLANK(INDEX('Policy Characteristics'!L:L,MATCH($C315,'Policy Characteristics'!$C:$C,0))),"",INDEX('Policy Characteristics'!L:L,MATCH($C315,'Policy Characteristics'!$C:$C,0)))</f>
        <v>reduce-downtime.html</v>
      </c>
    </row>
    <row r="316" spans="1:18" s="2" customFormat="1" x14ac:dyDescent="0.35">
      <c r="A316" s="358" t="str">
        <f>IF(ISBLANK(INDEX('Policy Characteristics'!A:A,MATCH($C316,'Policy Characteristics'!$C:$C,0))),"",INDEX('Policy Characteristics'!A:A,MATCH($C316,'Policy Characteristics'!$C:$C,0)))</f>
        <v>Electricity Supply</v>
      </c>
      <c r="B316" s="358" t="str">
        <f>IF(ISBLANK(INDEX('Policy Characteristics'!B:B,MATCH($C316,'Policy Characteristics'!$C:$C,0))),"",INDEX('Policy Characteristics'!B:B,MATCH($C316,'Policy Characteristics'!$C:$C,0)))</f>
        <v>Reduce Plant Downtime</v>
      </c>
      <c r="C316" s="364" t="str">
        <f t="shared" si="24"/>
        <v>Percentage Reduction in Plant Downtime</v>
      </c>
      <c r="D316" s="9" t="s">
        <v>2867</v>
      </c>
      <c r="E316" s="9" t="s">
        <v>273</v>
      </c>
      <c r="H316" s="56">
        <v>686</v>
      </c>
      <c r="I316" s="9" t="s">
        <v>46</v>
      </c>
      <c r="J316" s="360" t="str">
        <f>IF(ISBLANK(INDEX('Policy Characteristics'!D:D,MATCH($C316,'Policy Characteristics'!$C:$C,0))),"",INDEX('Policy Characteristics'!D:D,MATCH($C316,'Policy Characteristics'!$C:$C,0)))</f>
        <v>Reduce Plant Downtime</v>
      </c>
      <c r="K316" s="358" t="str">
        <f>IF(ISBLANK(INDEX('Policy Characteristics'!E:E,MATCH($C316,'Policy Characteristics'!$C:$C,0))),"",INDEX('Policy Characteristics'!E:E,MATCH($C316,'Policy Characteristics'!$C:$C,0)))</f>
        <v>elec reduce plant downtime</v>
      </c>
      <c r="L316" s="380">
        <f>IF(ISBLANK(INDEX('Policy Characteristics'!F:F,MATCH($C316,'Policy Characteristics'!$C:$C,0))),"",INDEX('Policy Characteristics'!F:F,MATCH($C316,'Policy Characteristics'!$C:$C,0)))</f>
        <v>0</v>
      </c>
      <c r="M316" s="380">
        <f>IF(ISBLANK(INDEX('Policy Characteristics'!G:G,MATCH($C316,'Policy Characteristics'!$C:$C,0))),"",INDEX('Policy Characteristics'!G:G,MATCH($C316,'Policy Characteristics'!$C:$C,0)))</f>
        <v>0.6</v>
      </c>
      <c r="N316" s="380">
        <f>IF(ISBLANK(INDEX('Policy Characteristics'!H:H,MATCH($C316,'Policy Characteristics'!$C:$C,0))),"",INDEX('Policy Characteristics'!H:H,MATCH($C316,'Policy Characteristics'!$C:$C,0)))</f>
        <v>0.01</v>
      </c>
      <c r="O316" s="358" t="str">
        <f>IF(ISBLANK(INDEX('Policy Characteristics'!I:I,MATCH($C316,'Policy Characteristics'!$C:$C,0))),"",INDEX('Policy Characteristics'!I:I,MATCH($C316,'Policy Characteristics'!$C:$C,0)))</f>
        <v>% reduction in downtime</v>
      </c>
      <c r="P316" s="358"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58" t="str">
        <f>IF(ISBLANK(INDEX('Policy Characteristics'!K:K,MATCH($C316,'Policy Characteristics'!$C:$C,0))),"",INDEX('Policy Characteristics'!K:K,MATCH($C316,'Policy Characteristics'!$C:$C,0)))</f>
        <v>electricity-sector-main.html#red-downtime</v>
      </c>
      <c r="R316" s="358" t="str">
        <f>IF(ISBLANK(INDEX('Policy Characteristics'!L:L,MATCH($C316,'Policy Characteristics'!$C:$C,0))),"",INDEX('Policy Characteristics'!L:L,MATCH($C316,'Policy Characteristics'!$C:$C,0)))</f>
        <v>reduce-downtime.html</v>
      </c>
    </row>
    <row r="317" spans="1:18" s="2" customFormat="1" x14ac:dyDescent="0.35">
      <c r="A317" s="358" t="str">
        <f>IF(ISBLANK(INDEX('Policy Characteristics'!A:A,MATCH($C317,'Policy Characteristics'!$C:$C,0))),"",INDEX('Policy Characteristics'!A:A,MATCH($C317,'Policy Characteristics'!$C:$C,0)))</f>
        <v>Electricity Supply</v>
      </c>
      <c r="B317" s="358" t="str">
        <f>IF(ISBLANK(INDEX('Policy Characteristics'!B:B,MATCH($C317,'Policy Characteristics'!$C:$C,0))),"",INDEX('Policy Characteristics'!B:B,MATCH($C317,'Policy Characteristics'!$C:$C,0)))</f>
        <v>Reduce Plant Downtime</v>
      </c>
      <c r="C317" s="364" t="str">
        <f t="shared" si="24"/>
        <v>Percentage Reduction in Plant Downtime</v>
      </c>
      <c r="D317" s="9" t="s">
        <v>2867</v>
      </c>
      <c r="E317" s="9" t="s">
        <v>274</v>
      </c>
      <c r="G317" s="9"/>
      <c r="H317" s="56">
        <v>687</v>
      </c>
      <c r="I317" s="9" t="s">
        <v>46</v>
      </c>
      <c r="J317" s="360" t="str">
        <f>IF(ISBLANK(INDEX('Policy Characteristics'!D:D,MATCH($C317,'Policy Characteristics'!$C:$C,0))),"",INDEX('Policy Characteristics'!D:D,MATCH($C317,'Policy Characteristics'!$C:$C,0)))</f>
        <v>Reduce Plant Downtime</v>
      </c>
      <c r="K317" s="358" t="str">
        <f>IF(ISBLANK(INDEX('Policy Characteristics'!E:E,MATCH($C317,'Policy Characteristics'!$C:$C,0))),"",INDEX('Policy Characteristics'!E:E,MATCH($C317,'Policy Characteristics'!$C:$C,0)))</f>
        <v>elec reduce plant downtime</v>
      </c>
      <c r="L317" s="380">
        <f>IF(ISBLANK(INDEX('Policy Characteristics'!F:F,MATCH($C317,'Policy Characteristics'!$C:$C,0))),"",INDEX('Policy Characteristics'!F:F,MATCH($C317,'Policy Characteristics'!$C:$C,0)))</f>
        <v>0</v>
      </c>
      <c r="M317" s="380">
        <f>IF(ISBLANK(INDEX('Policy Characteristics'!G:G,MATCH($C317,'Policy Characteristics'!$C:$C,0))),"",INDEX('Policy Characteristics'!G:G,MATCH($C317,'Policy Characteristics'!$C:$C,0)))</f>
        <v>0.6</v>
      </c>
      <c r="N317" s="380">
        <f>IF(ISBLANK(INDEX('Policy Characteristics'!H:H,MATCH($C317,'Policy Characteristics'!$C:$C,0))),"",INDEX('Policy Characteristics'!H:H,MATCH($C317,'Policy Characteristics'!$C:$C,0)))</f>
        <v>0.01</v>
      </c>
      <c r="O317" s="358" t="str">
        <f>IF(ISBLANK(INDEX('Policy Characteristics'!I:I,MATCH($C317,'Policy Characteristics'!$C:$C,0))),"",INDEX('Policy Characteristics'!I:I,MATCH($C317,'Policy Characteristics'!$C:$C,0)))</f>
        <v>% reduction in downtime</v>
      </c>
      <c r="P317" s="358"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58" t="str">
        <f>IF(ISBLANK(INDEX('Policy Characteristics'!K:K,MATCH($C317,'Policy Characteristics'!$C:$C,0))),"",INDEX('Policy Characteristics'!K:K,MATCH($C317,'Policy Characteristics'!$C:$C,0)))</f>
        <v>electricity-sector-main.html#red-downtime</v>
      </c>
      <c r="R317" s="358" t="str">
        <f>IF(ISBLANK(INDEX('Policy Characteristics'!L:L,MATCH($C317,'Policy Characteristics'!$C:$C,0))),"",INDEX('Policy Characteristics'!L:L,MATCH($C317,'Policy Characteristics'!$C:$C,0)))</f>
        <v>reduce-downtime.html</v>
      </c>
    </row>
    <row r="318" spans="1:18" s="2" customFormat="1" x14ac:dyDescent="0.35">
      <c r="A318" s="358" t="str">
        <f>IF(ISBLANK(INDEX('Policy Characteristics'!A:A,MATCH($C318,'Policy Characteristics'!$C:$C,0))),"",INDEX('Policy Characteristics'!A:A,MATCH($C318,'Policy Characteristics'!$C:$C,0)))</f>
        <v>Electricity Supply</v>
      </c>
      <c r="B318" s="358" t="str">
        <f>IF(ISBLANK(INDEX('Policy Characteristics'!B:B,MATCH($C318,'Policy Characteristics'!$C:$C,0))),"",INDEX('Policy Characteristics'!B:B,MATCH($C318,'Policy Characteristics'!$C:$C,0)))</f>
        <v>Reduce Plant Downtime</v>
      </c>
      <c r="C318" s="364" t="str">
        <f t="shared" si="24"/>
        <v>Percentage Reduction in Plant Downtime</v>
      </c>
      <c r="D318" s="9" t="s">
        <v>2868</v>
      </c>
      <c r="E318" s="9" t="s">
        <v>272</v>
      </c>
      <c r="G318" s="9"/>
      <c r="H318" s="56">
        <v>688</v>
      </c>
      <c r="I318" s="9" t="s">
        <v>46</v>
      </c>
      <c r="J318" s="360" t="str">
        <f>IF(ISBLANK(INDEX('Policy Characteristics'!D:D,MATCH($C318,'Policy Characteristics'!$C:$C,0))),"",INDEX('Policy Characteristics'!D:D,MATCH($C318,'Policy Characteristics'!$C:$C,0)))</f>
        <v>Reduce Plant Downtime</v>
      </c>
      <c r="K318" s="358" t="str">
        <f>IF(ISBLANK(INDEX('Policy Characteristics'!E:E,MATCH($C318,'Policy Characteristics'!$C:$C,0))),"",INDEX('Policy Characteristics'!E:E,MATCH($C318,'Policy Characteristics'!$C:$C,0)))</f>
        <v>elec reduce plant downtime</v>
      </c>
      <c r="L318" s="380">
        <f>IF(ISBLANK(INDEX('Policy Characteristics'!F:F,MATCH($C318,'Policy Characteristics'!$C:$C,0))),"",INDEX('Policy Characteristics'!F:F,MATCH($C318,'Policy Characteristics'!$C:$C,0)))</f>
        <v>0</v>
      </c>
      <c r="M318" s="380">
        <f>IF(ISBLANK(INDEX('Policy Characteristics'!G:G,MATCH($C318,'Policy Characteristics'!$C:$C,0))),"",INDEX('Policy Characteristics'!G:G,MATCH($C318,'Policy Characteristics'!$C:$C,0)))</f>
        <v>0.6</v>
      </c>
      <c r="N318" s="380">
        <f>IF(ISBLANK(INDEX('Policy Characteristics'!H:H,MATCH($C318,'Policy Characteristics'!$C:$C,0))),"",INDEX('Policy Characteristics'!H:H,MATCH($C318,'Policy Characteristics'!$C:$C,0)))</f>
        <v>0.01</v>
      </c>
      <c r="O318" s="358" t="str">
        <f>IF(ISBLANK(INDEX('Policy Characteristics'!I:I,MATCH($C318,'Policy Characteristics'!$C:$C,0))),"",INDEX('Policy Characteristics'!I:I,MATCH($C318,'Policy Characteristics'!$C:$C,0)))</f>
        <v>% reduction in downtime</v>
      </c>
      <c r="P318" s="358"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58" t="str">
        <f>IF(ISBLANK(INDEX('Policy Characteristics'!K:K,MATCH($C318,'Policy Characteristics'!$C:$C,0))),"",INDEX('Policy Characteristics'!K:K,MATCH($C318,'Policy Characteristics'!$C:$C,0)))</f>
        <v>electricity-sector-main.html#red-downtime</v>
      </c>
      <c r="R318" s="358" t="str">
        <f>IF(ISBLANK(INDEX('Policy Characteristics'!L:L,MATCH($C318,'Policy Characteristics'!$C:$C,0))),"",INDEX('Policy Characteristics'!L:L,MATCH($C318,'Policy Characteristics'!$C:$C,0)))</f>
        <v>reduce-downtime.html</v>
      </c>
    </row>
    <row r="319" spans="1:18" s="2" customFormat="1" x14ac:dyDescent="0.35">
      <c r="A319" s="358" t="str">
        <f>IF(ISBLANK(INDEX('Policy Characteristics'!A:A,MATCH($C319,'Policy Characteristics'!$C:$C,0))),"",INDEX('Policy Characteristics'!A:A,MATCH($C319,'Policy Characteristics'!$C:$C,0)))</f>
        <v>Electricity Supply</v>
      </c>
      <c r="B319" s="358" t="str">
        <f>IF(ISBLANK(INDEX('Policy Characteristics'!B:B,MATCH($C319,'Policy Characteristics'!$C:$C,0))),"",INDEX('Policy Characteristics'!B:B,MATCH($C319,'Policy Characteristics'!$C:$C,0)))</f>
        <v>Reduce Plant Downtime</v>
      </c>
      <c r="C319" s="364" t="str">
        <f t="shared" si="24"/>
        <v>Percentage Reduction in Plant Downtime</v>
      </c>
      <c r="D319" s="9" t="s">
        <v>2868</v>
      </c>
      <c r="E319" s="9" t="s">
        <v>273</v>
      </c>
      <c r="F319" s="9"/>
      <c r="G319" s="9"/>
      <c r="H319" s="56">
        <v>689</v>
      </c>
      <c r="I319" s="9" t="s">
        <v>46</v>
      </c>
      <c r="J319" s="360" t="str">
        <f>IF(ISBLANK(INDEX('Policy Characteristics'!D:D,MATCH($C319,'Policy Characteristics'!$C:$C,0))),"",INDEX('Policy Characteristics'!D:D,MATCH($C319,'Policy Characteristics'!$C:$C,0)))</f>
        <v>Reduce Plant Downtime</v>
      </c>
      <c r="K319" s="358" t="str">
        <f>IF(ISBLANK(INDEX('Policy Characteristics'!E:E,MATCH($C319,'Policy Characteristics'!$C:$C,0))),"",INDEX('Policy Characteristics'!E:E,MATCH($C319,'Policy Characteristics'!$C:$C,0)))</f>
        <v>elec reduce plant downtime</v>
      </c>
      <c r="L319" s="380">
        <f>IF(ISBLANK(INDEX('Policy Characteristics'!F:F,MATCH($C319,'Policy Characteristics'!$C:$C,0))),"",INDEX('Policy Characteristics'!F:F,MATCH($C319,'Policy Characteristics'!$C:$C,0)))</f>
        <v>0</v>
      </c>
      <c r="M319" s="380">
        <f>IF(ISBLANK(INDEX('Policy Characteristics'!G:G,MATCH($C319,'Policy Characteristics'!$C:$C,0))),"",INDEX('Policy Characteristics'!G:G,MATCH($C319,'Policy Characteristics'!$C:$C,0)))</f>
        <v>0.6</v>
      </c>
      <c r="N319" s="380">
        <f>IF(ISBLANK(INDEX('Policy Characteristics'!H:H,MATCH($C319,'Policy Characteristics'!$C:$C,0))),"",INDEX('Policy Characteristics'!H:H,MATCH($C319,'Policy Characteristics'!$C:$C,0)))</f>
        <v>0.01</v>
      </c>
      <c r="O319" s="358" t="str">
        <f>IF(ISBLANK(INDEX('Policy Characteristics'!I:I,MATCH($C319,'Policy Characteristics'!$C:$C,0))),"",INDEX('Policy Characteristics'!I:I,MATCH($C319,'Policy Characteristics'!$C:$C,0)))</f>
        <v>% reduction in downtime</v>
      </c>
      <c r="P319" s="358"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58" t="str">
        <f>IF(ISBLANK(INDEX('Policy Characteristics'!K:K,MATCH($C319,'Policy Characteristics'!$C:$C,0))),"",INDEX('Policy Characteristics'!K:K,MATCH($C319,'Policy Characteristics'!$C:$C,0)))</f>
        <v>electricity-sector-main.html#red-downtime</v>
      </c>
      <c r="R319" s="358" t="str">
        <f>IF(ISBLANK(INDEX('Policy Characteristics'!L:L,MATCH($C319,'Policy Characteristics'!$C:$C,0))),"",INDEX('Policy Characteristics'!L:L,MATCH($C319,'Policy Characteristics'!$C:$C,0)))</f>
        <v>reduce-downtime.html</v>
      </c>
    </row>
    <row r="320" spans="1:18" s="2" customFormat="1" x14ac:dyDescent="0.35">
      <c r="A320" s="358" t="str">
        <f>IF(ISBLANK(INDEX('Policy Characteristics'!A:A,MATCH($C320,'Policy Characteristics'!$C:$C,0))),"",INDEX('Policy Characteristics'!A:A,MATCH($C320,'Policy Characteristics'!$C:$C,0)))</f>
        <v>Electricity Supply</v>
      </c>
      <c r="B320" s="358" t="str">
        <f>IF(ISBLANK(INDEX('Policy Characteristics'!B:B,MATCH($C320,'Policy Characteristics'!$C:$C,0))),"",INDEX('Policy Characteristics'!B:B,MATCH($C320,'Policy Characteristics'!$C:$C,0)))</f>
        <v>Reduce Plant Downtime</v>
      </c>
      <c r="C320" s="364" t="str">
        <f t="shared" si="24"/>
        <v>Percentage Reduction in Plant Downtime</v>
      </c>
      <c r="D320" s="9" t="s">
        <v>2868</v>
      </c>
      <c r="E320" s="9" t="s">
        <v>274</v>
      </c>
      <c r="F320" s="9"/>
      <c r="G320" s="9"/>
      <c r="H320" s="56">
        <v>690</v>
      </c>
      <c r="I320" s="9" t="s">
        <v>46</v>
      </c>
      <c r="J320" s="360" t="str">
        <f>IF(ISBLANK(INDEX('Policy Characteristics'!D:D,MATCH($C320,'Policy Characteristics'!$C:$C,0))),"",INDEX('Policy Characteristics'!D:D,MATCH($C320,'Policy Characteristics'!$C:$C,0)))</f>
        <v>Reduce Plant Downtime</v>
      </c>
      <c r="K320" s="358" t="str">
        <f>IF(ISBLANK(INDEX('Policy Characteristics'!E:E,MATCH($C320,'Policy Characteristics'!$C:$C,0))),"",INDEX('Policy Characteristics'!E:E,MATCH($C320,'Policy Characteristics'!$C:$C,0)))</f>
        <v>elec reduce plant downtime</v>
      </c>
      <c r="L320" s="380">
        <f>IF(ISBLANK(INDEX('Policy Characteristics'!F:F,MATCH($C320,'Policy Characteristics'!$C:$C,0))),"",INDEX('Policy Characteristics'!F:F,MATCH($C320,'Policy Characteristics'!$C:$C,0)))</f>
        <v>0</v>
      </c>
      <c r="M320" s="380">
        <f>IF(ISBLANK(INDEX('Policy Characteristics'!G:G,MATCH($C320,'Policy Characteristics'!$C:$C,0))),"",INDEX('Policy Characteristics'!G:G,MATCH($C320,'Policy Characteristics'!$C:$C,0)))</f>
        <v>0.6</v>
      </c>
      <c r="N320" s="380">
        <f>IF(ISBLANK(INDEX('Policy Characteristics'!H:H,MATCH($C320,'Policy Characteristics'!$C:$C,0))),"",INDEX('Policy Characteristics'!H:H,MATCH($C320,'Policy Characteristics'!$C:$C,0)))</f>
        <v>0.01</v>
      </c>
      <c r="O320" s="358" t="str">
        <f>IF(ISBLANK(INDEX('Policy Characteristics'!I:I,MATCH($C320,'Policy Characteristics'!$C:$C,0))),"",INDEX('Policy Characteristics'!I:I,MATCH($C320,'Policy Characteristics'!$C:$C,0)))</f>
        <v>% reduction in downtime</v>
      </c>
      <c r="P320" s="358"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58" t="str">
        <f>IF(ISBLANK(INDEX('Policy Characteristics'!K:K,MATCH($C320,'Policy Characteristics'!$C:$C,0))),"",INDEX('Policy Characteristics'!K:K,MATCH($C320,'Policy Characteristics'!$C:$C,0)))</f>
        <v>electricity-sector-main.html#red-downtime</v>
      </c>
      <c r="R320" s="358" t="str">
        <f>IF(ISBLANK(INDEX('Policy Characteristics'!L:L,MATCH($C320,'Policy Characteristics'!$C:$C,0))),"",INDEX('Policy Characteristics'!L:L,MATCH($C320,'Policy Characteristics'!$C:$C,0)))</f>
        <v>reduce-downtime.html</v>
      </c>
    </row>
    <row r="321" spans="1:18" s="2" customFormat="1" x14ac:dyDescent="0.35">
      <c r="A321" s="358" t="str">
        <f>IF(ISBLANK(INDEX('Policy Characteristics'!A:A,MATCH($C321,'Policy Characteristics'!$C:$C,0))),"",INDEX('Policy Characteristics'!A:A,MATCH($C321,'Policy Characteristics'!$C:$C,0)))</f>
        <v>Electricity Supply</v>
      </c>
      <c r="B321" s="358" t="str">
        <f>IF(ISBLANK(INDEX('Policy Characteristics'!B:B,MATCH($C321,'Policy Characteristics'!$C:$C,0))),"",INDEX('Policy Characteristics'!B:B,MATCH($C321,'Policy Characteristics'!$C:$C,0)))</f>
        <v>Reduce Soft Costs</v>
      </c>
      <c r="C321" s="365" t="s">
        <v>2385</v>
      </c>
      <c r="D321" s="9" t="s">
        <v>478</v>
      </c>
      <c r="E321" s="9"/>
      <c r="F321" s="9" t="s">
        <v>481</v>
      </c>
      <c r="G321" s="9"/>
      <c r="H321" s="56">
        <v>194</v>
      </c>
      <c r="I321" s="9" t="s">
        <v>45</v>
      </c>
      <c r="J321" s="360" t="str">
        <f>IF(ISBLANK(INDEX('Policy Characteristics'!D:D,MATCH($C321,'Policy Characteristics'!$C:$C,0))),"",INDEX('Policy Characteristics'!D:D,MATCH($C321,'Policy Characteristics'!$C:$C,0)))</f>
        <v>Reduce Soft Costs</v>
      </c>
      <c r="K321" s="358" t="str">
        <f>IF(ISBLANK(INDEX('Policy Characteristics'!E:E,MATCH($C321,'Policy Characteristics'!$C:$C,0))),"",INDEX('Policy Characteristics'!E:E,MATCH($C321,'Policy Characteristics'!$C:$C,0)))</f>
        <v>elec reduce soft costs</v>
      </c>
      <c r="L321" s="380">
        <f>IF(ISBLANK(INDEX('Policy Characteristics'!F:F,MATCH($C321,'Policy Characteristics'!$C:$C,0))),"",INDEX('Policy Characteristics'!F:F,MATCH($C321,'Policy Characteristics'!$C:$C,0)))</f>
        <v>0</v>
      </c>
      <c r="M321" s="380">
        <f>IF(ISBLANK(INDEX('Policy Characteristics'!G:G,MATCH($C321,'Policy Characteristics'!$C:$C,0))),"",INDEX('Policy Characteristics'!G:G,MATCH($C321,'Policy Characteristics'!$C:$C,0)))</f>
        <v>0.9</v>
      </c>
      <c r="N321" s="380">
        <f>IF(ISBLANK(INDEX('Policy Characteristics'!H:H,MATCH($C321,'Policy Characteristics'!$C:$C,0))),"",INDEX('Policy Characteristics'!H:H,MATCH($C321,'Policy Characteristics'!$C:$C,0)))</f>
        <v>0.01</v>
      </c>
      <c r="O321" s="358" t="str">
        <f>IF(ISBLANK(INDEX('Policy Characteristics'!I:I,MATCH($C321,'Policy Characteristics'!$C:$C,0))),"",INDEX('Policy Characteristics'!I:I,MATCH($C321,'Policy Characteristics'!$C:$C,0)))</f>
        <v>% reduction in soft costs</v>
      </c>
      <c r="P321" s="358"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58" t="str">
        <f>IF(ISBLANK(INDEX('Policy Characteristics'!K:K,MATCH($C321,'Policy Characteristics'!$C:$C,0))),"",INDEX('Policy Characteristics'!K:K,MATCH($C321,'Policy Characteristics'!$C:$C,0)))</f>
        <v>endogenous-learning.html#red-soft-costs</v>
      </c>
      <c r="R321" s="358" t="str">
        <f>IF(ISBLANK(INDEX('Policy Characteristics'!L:L,MATCH($C321,'Policy Characteristics'!$C:$C,0))),"",INDEX('Policy Characteristics'!L:L,MATCH($C321,'Policy Characteristics'!$C:$C,0)))</f>
        <v>reduce-soft-costs.html</v>
      </c>
    </row>
    <row r="322" spans="1:18" s="2" customFormat="1" x14ac:dyDescent="0.35">
      <c r="A322" s="358" t="str">
        <f>IF(ISBLANK(INDEX('Policy Characteristics'!A:A,MATCH($C322,'Policy Characteristics'!$C:$C,0))),"",INDEX('Policy Characteristics'!A:A,MATCH($C322,'Policy Characteristics'!$C:$C,0)))</f>
        <v>Electricity Supply</v>
      </c>
      <c r="B322" s="358" t="str">
        <f>IF(ISBLANK(INDEX('Policy Characteristics'!B:B,MATCH($C322,'Policy Characteristics'!$C:$C,0))),"",INDEX('Policy Characteristics'!B:B,MATCH($C322,'Policy Characteristics'!$C:$C,0)))</f>
        <v>Reduce Soft Costs</v>
      </c>
      <c r="C322" s="364" t="str">
        <f t="shared" ref="C322:C323" si="25">C$321</f>
        <v>Percent Reduction in Soft Costs of Capacity Construction</v>
      </c>
      <c r="D322" s="9" t="s">
        <v>80</v>
      </c>
      <c r="E322" s="9"/>
      <c r="F322" s="9" t="s">
        <v>94</v>
      </c>
      <c r="G322" s="9"/>
      <c r="H322" s="56">
        <v>195</v>
      </c>
      <c r="I322" s="9" t="s">
        <v>45</v>
      </c>
      <c r="J322" s="360" t="str">
        <f>IF(ISBLANK(INDEX('Policy Characteristics'!D:D,MATCH($C322,'Policy Characteristics'!$C:$C,0))),"",INDEX('Policy Characteristics'!D:D,MATCH($C322,'Policy Characteristics'!$C:$C,0)))</f>
        <v>Reduce Soft Costs</v>
      </c>
      <c r="K322" s="358" t="str">
        <f>IF(ISBLANK(INDEX('Policy Characteristics'!E:E,MATCH($C322,'Policy Characteristics'!$C:$C,0))),"",INDEX('Policy Characteristics'!E:E,MATCH($C322,'Policy Characteristics'!$C:$C,0)))</f>
        <v>elec reduce soft costs</v>
      </c>
      <c r="L322" s="380">
        <f>IF(ISBLANK(INDEX('Policy Characteristics'!F:F,MATCH($C322,'Policy Characteristics'!$C:$C,0))),"",INDEX('Policy Characteristics'!F:F,MATCH($C322,'Policy Characteristics'!$C:$C,0)))</f>
        <v>0</v>
      </c>
      <c r="M322" s="380">
        <f>IF(ISBLANK(INDEX('Policy Characteristics'!G:G,MATCH($C322,'Policy Characteristics'!$C:$C,0))),"",INDEX('Policy Characteristics'!G:G,MATCH($C322,'Policy Characteristics'!$C:$C,0)))</f>
        <v>0.9</v>
      </c>
      <c r="N322" s="380">
        <f>IF(ISBLANK(INDEX('Policy Characteristics'!H:H,MATCH($C322,'Policy Characteristics'!$C:$C,0))),"",INDEX('Policy Characteristics'!H:H,MATCH($C322,'Policy Characteristics'!$C:$C,0)))</f>
        <v>0.01</v>
      </c>
      <c r="O322" s="358" t="str">
        <f>IF(ISBLANK(INDEX('Policy Characteristics'!I:I,MATCH($C322,'Policy Characteristics'!$C:$C,0))),"",INDEX('Policy Characteristics'!I:I,MATCH($C322,'Policy Characteristics'!$C:$C,0)))</f>
        <v>% reduction in soft costs</v>
      </c>
      <c r="P322" s="358"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58" t="str">
        <f>IF(ISBLANK(INDEX('Policy Characteristics'!K:K,MATCH($C322,'Policy Characteristics'!$C:$C,0))),"",INDEX('Policy Characteristics'!K:K,MATCH($C322,'Policy Characteristics'!$C:$C,0)))</f>
        <v>endogenous-learning.html#red-soft-costs</v>
      </c>
      <c r="R322" s="358" t="str">
        <f>IF(ISBLANK(INDEX('Policy Characteristics'!L:L,MATCH($C322,'Policy Characteristics'!$C:$C,0))),"",INDEX('Policy Characteristics'!L:L,MATCH($C322,'Policy Characteristics'!$C:$C,0)))</f>
        <v>reduce-soft-costs.html</v>
      </c>
    </row>
    <row r="323" spans="1:18" s="2" customFormat="1" x14ac:dyDescent="0.35">
      <c r="A323" s="358" t="str">
        <f>IF(ISBLANK(INDEX('Policy Characteristics'!A:A,MATCH($C323,'Policy Characteristics'!$C:$C,0))),"",INDEX('Policy Characteristics'!A:A,MATCH($C323,'Policy Characteristics'!$C:$C,0)))</f>
        <v>Electricity Supply</v>
      </c>
      <c r="B323" s="358" t="str">
        <f>IF(ISBLANK(INDEX('Policy Characteristics'!B:B,MATCH($C323,'Policy Characteristics'!$C:$C,0))),"",INDEX('Policy Characteristics'!B:B,MATCH($C323,'Policy Characteristics'!$C:$C,0)))</f>
        <v>Reduce Soft Costs</v>
      </c>
      <c r="C323" s="364" t="str">
        <f t="shared" si="25"/>
        <v>Percent Reduction in Soft Costs of Capacity Construction</v>
      </c>
      <c r="D323" s="9" t="s">
        <v>483</v>
      </c>
      <c r="E323" s="9"/>
      <c r="F323" s="9" t="s">
        <v>484</v>
      </c>
      <c r="G323" s="9"/>
      <c r="H323" s="56">
        <v>196</v>
      </c>
      <c r="I323" s="9" t="s">
        <v>45</v>
      </c>
      <c r="J323" s="360" t="str">
        <f>IF(ISBLANK(INDEX('Policy Characteristics'!D:D,MATCH($C323,'Policy Characteristics'!$C:$C,0))),"",INDEX('Policy Characteristics'!D:D,MATCH($C323,'Policy Characteristics'!$C:$C,0)))</f>
        <v>Reduce Soft Costs</v>
      </c>
      <c r="K323" s="358" t="str">
        <f>IF(ISBLANK(INDEX('Policy Characteristics'!E:E,MATCH($C323,'Policy Characteristics'!$C:$C,0))),"",INDEX('Policy Characteristics'!E:E,MATCH($C323,'Policy Characteristics'!$C:$C,0)))</f>
        <v>elec reduce soft costs</v>
      </c>
      <c r="L323" s="380">
        <f>IF(ISBLANK(INDEX('Policy Characteristics'!F:F,MATCH($C323,'Policy Characteristics'!$C:$C,0))),"",INDEX('Policy Characteristics'!F:F,MATCH($C323,'Policy Characteristics'!$C:$C,0)))</f>
        <v>0</v>
      </c>
      <c r="M323" s="380">
        <f>IF(ISBLANK(INDEX('Policy Characteristics'!G:G,MATCH($C323,'Policy Characteristics'!$C:$C,0))),"",INDEX('Policy Characteristics'!G:G,MATCH($C323,'Policy Characteristics'!$C:$C,0)))</f>
        <v>0.9</v>
      </c>
      <c r="N323" s="380">
        <f>IF(ISBLANK(INDEX('Policy Characteristics'!H:H,MATCH($C323,'Policy Characteristics'!$C:$C,0))),"",INDEX('Policy Characteristics'!H:H,MATCH($C323,'Policy Characteristics'!$C:$C,0)))</f>
        <v>0.01</v>
      </c>
      <c r="O323" s="358" t="str">
        <f>IF(ISBLANK(INDEX('Policy Characteristics'!I:I,MATCH($C323,'Policy Characteristics'!$C:$C,0))),"",INDEX('Policy Characteristics'!I:I,MATCH($C323,'Policy Characteristics'!$C:$C,0)))</f>
        <v>% reduction in soft costs</v>
      </c>
      <c r="P323" s="358"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58" t="str">
        <f>IF(ISBLANK(INDEX('Policy Characteristics'!K:K,MATCH($C323,'Policy Characteristics'!$C:$C,0))),"",INDEX('Policy Characteristics'!K:K,MATCH($C323,'Policy Characteristics'!$C:$C,0)))</f>
        <v>endogenous-learning.html#red-soft-costs</v>
      </c>
      <c r="R323" s="358" t="str">
        <f>IF(ISBLANK(INDEX('Policy Characteristics'!L:L,MATCH($C323,'Policy Characteristics'!$C:$C,0))),"",INDEX('Policy Characteristics'!L:L,MATCH($C323,'Policy Characteristics'!$C:$C,0)))</f>
        <v>reduce-soft-costs.html</v>
      </c>
    </row>
    <row r="324" spans="1:18" s="2" customFormat="1" x14ac:dyDescent="0.35">
      <c r="A324" s="358" t="str">
        <f>IF(ISBLANK(INDEX('Policy Characteristics'!A:A,MATCH($C324,'Policy Characteristics'!$C:$C,0))),"",INDEX('Policy Characteristics'!A:A,MATCH($C324,'Policy Characteristics'!$C:$C,0)))</f>
        <v>Electricity Supply</v>
      </c>
      <c r="B324" s="358" t="str">
        <f>IF(ISBLANK(INDEX('Policy Characteristics'!B:B,MATCH($C324,'Policy Characteristics'!$C:$C,0))),"",INDEX('Policy Characteristics'!B:B,MATCH($C324,'Policy Characteristics'!$C:$C,0)))</f>
        <v>Reduce Transmission &amp; Distribution Losses</v>
      </c>
      <c r="C324" s="361" t="s">
        <v>302</v>
      </c>
      <c r="D324" s="9"/>
      <c r="E324" s="9"/>
      <c r="F324" s="9"/>
      <c r="G324" s="9"/>
      <c r="H324" s="56">
        <v>145</v>
      </c>
      <c r="I324" s="9" t="s">
        <v>45</v>
      </c>
      <c r="J324" s="360" t="str">
        <f>IF(ISBLANK(INDEX('Policy Characteristics'!D:D,MATCH($C324,'Policy Characteristics'!$C:$C,0))),"",INDEX('Policy Characteristics'!D:D,MATCH($C324,'Policy Characteristics'!$C:$C,0)))</f>
        <v>Reduce T&amp;D Losses</v>
      </c>
      <c r="K324" s="358" t="str">
        <f>IF(ISBLANK(INDEX('Policy Characteristics'!E:E,MATCH($C324,'Policy Characteristics'!$C:$C,0))),"",INDEX('Policy Characteristics'!E:E,MATCH($C324,'Policy Characteristics'!$C:$C,0)))</f>
        <v>elec avoid TND loss</v>
      </c>
      <c r="L324" s="380">
        <f>IF(ISBLANK(INDEX('Policy Characteristics'!F:F,MATCH($C324,'Policy Characteristics'!$C:$C,0))),"",INDEX('Policy Characteristics'!F:F,MATCH($C324,'Policy Characteristics'!$C:$C,0)))</f>
        <v>0</v>
      </c>
      <c r="M324" s="380">
        <f>IF(ISBLANK(INDEX('Policy Characteristics'!G:G,MATCH($C324,'Policy Characteristics'!$C:$C,0))),"",INDEX('Policy Characteristics'!G:G,MATCH($C324,'Policy Characteristics'!$C:$C,0)))</f>
        <v>0.4</v>
      </c>
      <c r="N324" s="380">
        <f>IF(ISBLANK(INDEX('Policy Characteristics'!H:H,MATCH($C324,'Policy Characteristics'!$C:$C,0))),"",INDEX('Policy Characteristics'!H:H,MATCH($C324,'Policy Characteristics'!$C:$C,0)))</f>
        <v>0.01</v>
      </c>
      <c r="O324" s="358" t="str">
        <f>IF(ISBLANK(INDEX('Policy Characteristics'!I:I,MATCH($C324,'Policy Characteristics'!$C:$C,0))),"",INDEX('Policy Characteristics'!I:I,MATCH($C324,'Policy Characteristics'!$C:$C,0)))</f>
        <v>% of losses avoided</v>
      </c>
      <c r="P324" s="358"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324" s="358" t="str">
        <f>IF(ISBLANK(INDEX('Policy Characteristics'!K:K,MATCH($C324,'Policy Characteristics'!$C:$C,0))),"",INDEX('Policy Characteristics'!K:K,MATCH($C324,'Policy Characteristics'!$C:$C,0)))</f>
        <v>electricity-sector-main.html#red-tnd-losses</v>
      </c>
      <c r="R324" s="358" t="str">
        <f>IF(ISBLANK(INDEX('Policy Characteristics'!L:L,MATCH($C324,'Policy Characteristics'!$C:$C,0))),"",INDEX('Policy Characteristics'!L:L,MATCH($C324,'Policy Characteristics'!$C:$C,0)))</f>
        <v>reduce-tnd-losses.html</v>
      </c>
    </row>
    <row r="325" spans="1:18" s="2" customFormat="1" x14ac:dyDescent="0.35">
      <c r="A325" s="358" t="str">
        <f>IF(ISBLANK(INDEX('Policy Characteristics'!A:A,MATCH($C325,'Policy Characteristics'!$C:$C,0))),"",INDEX('Policy Characteristics'!A:A,MATCH($C325,'Policy Characteristics'!$C:$C,0)))</f>
        <v>Electricity Supply</v>
      </c>
      <c r="B325" s="358" t="str">
        <f>IF(ISBLANK(INDEX('Policy Characteristics'!B:B,MATCH($C325,'Policy Characteristics'!$C:$C,0))),"",INDEX('Policy Characteristics'!B:B,MATCH($C325,'Policy Characteristics'!$C:$C,0)))</f>
        <v>Subsidy for Capacity Construction</v>
      </c>
      <c r="C325" s="519" t="s">
        <v>2912</v>
      </c>
      <c r="D325" s="285" t="s">
        <v>477</v>
      </c>
      <c r="E325" s="285"/>
      <c r="F325" s="286" t="s">
        <v>476</v>
      </c>
      <c r="G325" s="286"/>
      <c r="H325" s="200">
        <v>691</v>
      </c>
      <c r="I325" s="286" t="s">
        <v>46</v>
      </c>
      <c r="J325" s="360" t="str">
        <f>IF(ISBLANK(INDEX('Policy Characteristics'!D:D,MATCH($C325,'Policy Characteristics'!$C:$C,0))),"",INDEX('Policy Characteristics'!D:D,MATCH($C325,'Policy Characteristics'!$C:$C,0)))</f>
        <v>Subsidy for Capacity Construction</v>
      </c>
      <c r="K325" s="358" t="str">
        <f>IF(ISBLANK(INDEX('Policy Characteristics'!E:E,MATCH($C325,'Policy Characteristics'!$C:$C,0))),"",INDEX('Policy Characteristics'!E:E,MATCH($C325,'Policy Characteristics'!$C:$C,0)))</f>
        <v>elec capacity construction subsidy</v>
      </c>
      <c r="L325" s="380">
        <f>IF(ISBLANK(INDEX('Policy Characteristics'!F:F,MATCH($C325,'Policy Characteristics'!$C:$C,0))),"",INDEX('Policy Characteristics'!F:F,MATCH($C325,'Policy Characteristics'!$C:$C,0)))</f>
        <v>0</v>
      </c>
      <c r="M325" s="380">
        <f>IF(ISBLANK(INDEX('Policy Characteristics'!G:G,MATCH($C325,'Policy Characteristics'!$C:$C,0))),"",INDEX('Policy Characteristics'!G:G,MATCH($C325,'Policy Characteristics'!$C:$C,0)))</f>
        <v>0.95</v>
      </c>
      <c r="N325" s="380">
        <f>IF(ISBLANK(INDEX('Policy Characteristics'!H:H,MATCH($C325,'Policy Characteristics'!$C:$C,0))),"",INDEX('Policy Characteristics'!H:H,MATCH($C325,'Policy Characteristics'!$C:$C,0)))</f>
        <v>0.01</v>
      </c>
      <c r="O325" s="358" t="str">
        <f>IF(ISBLANK(INDEX('Policy Characteristics'!I:I,MATCH($C325,'Policy Characteristics'!$C:$C,0))),"",INDEX('Policy Characteristics'!I:I,MATCH($C325,'Policy Characteristics'!$C:$C,0)))</f>
        <v>% of construction cost</v>
      </c>
      <c r="P325" s="358"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58" t="str">
        <f>IF(ISBLANK(INDEX('Policy Characteristics'!K:K,MATCH($C325,'Policy Characteristics'!$C:$C,0))),"",INDEX('Policy Characteristics'!K:K,MATCH($C325,'Policy Characteristics'!$C:$C,0)))</f>
        <v>electricity-sector-main.html#subsidies</v>
      </c>
      <c r="R325" s="358" t="str">
        <f>IF(ISBLANK(INDEX('Policy Characteristics'!L:L,MATCH($C325,'Policy Characteristics'!$C:$C,0))),"",INDEX('Policy Characteristics'!L:L,MATCH($C325,'Policy Characteristics'!$C:$C,0)))</f>
        <v/>
      </c>
    </row>
    <row r="326" spans="1:18" s="2" customFormat="1" x14ac:dyDescent="0.35">
      <c r="A326" s="358" t="str">
        <f>IF(ISBLANK(INDEX('Policy Characteristics'!A:A,MATCH($C326,'Policy Characteristics'!$C:$C,0))),"",INDEX('Policy Characteristics'!A:A,MATCH($C326,'Policy Characteristics'!$C:$C,0)))</f>
        <v>Electricity Supply</v>
      </c>
      <c r="B326" s="358" t="str">
        <f>IF(ISBLANK(INDEX('Policy Characteristics'!B:B,MATCH($C326,'Policy Characteristics'!$C:$C,0))),"",INDEX('Policy Characteristics'!B:B,MATCH($C326,'Policy Characteristics'!$C:$C,0)))</f>
        <v>Subsidy for Capacity Construction</v>
      </c>
      <c r="C326" s="520" t="str">
        <f t="shared" ref="C326:C340" si="26">C$325</f>
        <v>Perc Subsidy for Elec Capacity Construction</v>
      </c>
      <c r="D326" s="286" t="s">
        <v>331</v>
      </c>
      <c r="E326" s="521"/>
      <c r="F326" s="286" t="s">
        <v>332</v>
      </c>
      <c r="G326" s="286"/>
      <c r="H326" s="200">
        <v>692</v>
      </c>
      <c r="I326" s="286" t="s">
        <v>46</v>
      </c>
      <c r="J326" s="360" t="str">
        <f>IF(ISBLANK(INDEX('Policy Characteristics'!D:D,MATCH($C326,'Policy Characteristics'!$C:$C,0))),"",INDEX('Policy Characteristics'!D:D,MATCH($C326,'Policy Characteristics'!$C:$C,0)))</f>
        <v>Subsidy for Capacity Construction</v>
      </c>
      <c r="K326" s="358" t="str">
        <f>IF(ISBLANK(INDEX('Policy Characteristics'!E:E,MATCH($C326,'Policy Characteristics'!$C:$C,0))),"",INDEX('Policy Characteristics'!E:E,MATCH($C326,'Policy Characteristics'!$C:$C,0)))</f>
        <v>elec capacity construction subsidy</v>
      </c>
      <c r="L326" s="380">
        <f>IF(ISBLANK(INDEX('Policy Characteristics'!F:F,MATCH($C326,'Policy Characteristics'!$C:$C,0))),"",INDEX('Policy Characteristics'!F:F,MATCH($C326,'Policy Characteristics'!$C:$C,0)))</f>
        <v>0</v>
      </c>
      <c r="M326" s="380">
        <f>IF(ISBLANK(INDEX('Policy Characteristics'!G:G,MATCH($C326,'Policy Characteristics'!$C:$C,0))),"",INDEX('Policy Characteristics'!G:G,MATCH($C326,'Policy Characteristics'!$C:$C,0)))</f>
        <v>0.95</v>
      </c>
      <c r="N326" s="380">
        <f>IF(ISBLANK(INDEX('Policy Characteristics'!H:H,MATCH($C326,'Policy Characteristics'!$C:$C,0))),"",INDEX('Policy Characteristics'!H:H,MATCH($C326,'Policy Characteristics'!$C:$C,0)))</f>
        <v>0.01</v>
      </c>
      <c r="O326" s="358" t="str">
        <f>IF(ISBLANK(INDEX('Policy Characteristics'!I:I,MATCH($C326,'Policy Characteristics'!$C:$C,0))),"",INDEX('Policy Characteristics'!I:I,MATCH($C326,'Policy Characteristics'!$C:$C,0)))</f>
        <v>% of construction cost</v>
      </c>
      <c r="P326" s="358"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58" t="str">
        <f>IF(ISBLANK(INDEX('Policy Characteristics'!K:K,MATCH($C326,'Policy Characteristics'!$C:$C,0))),"",INDEX('Policy Characteristics'!K:K,MATCH($C326,'Policy Characteristics'!$C:$C,0)))</f>
        <v>electricity-sector-main.html#subsidies</v>
      </c>
      <c r="R326" s="358" t="str">
        <f>IF(ISBLANK(INDEX('Policy Characteristics'!L:L,MATCH($C326,'Policy Characteristics'!$C:$C,0))),"",INDEX('Policy Characteristics'!L:L,MATCH($C326,'Policy Characteristics'!$C:$C,0)))</f>
        <v/>
      </c>
    </row>
    <row r="327" spans="1:18" s="2" customFormat="1" x14ac:dyDescent="0.35">
      <c r="A327" s="358" t="str">
        <f>IF(ISBLANK(INDEX('Policy Characteristics'!A:A,MATCH($C327,'Policy Characteristics'!$C:$C,0))),"",INDEX('Policy Characteristics'!A:A,MATCH($C327,'Policy Characteristics'!$C:$C,0)))</f>
        <v>Electricity Supply</v>
      </c>
      <c r="B327" s="358" t="str">
        <f>IF(ISBLANK(INDEX('Policy Characteristics'!B:B,MATCH($C327,'Policy Characteristics'!$C:$C,0))),"",INDEX('Policy Characteristics'!B:B,MATCH($C327,'Policy Characteristics'!$C:$C,0)))</f>
        <v>Subsidy for Capacity Construction</v>
      </c>
      <c r="C327" s="520" t="str">
        <f t="shared" si="26"/>
        <v>Perc Subsidy for Elec Capacity Construction</v>
      </c>
      <c r="D327" s="286" t="s">
        <v>78</v>
      </c>
      <c r="E327" s="521"/>
      <c r="F327" s="286" t="s">
        <v>92</v>
      </c>
      <c r="G327" s="286"/>
      <c r="H327" s="200">
        <v>517</v>
      </c>
      <c r="I327" s="286" t="s">
        <v>45</v>
      </c>
      <c r="J327" s="360" t="str">
        <f>IF(ISBLANK(INDEX('Policy Characteristics'!D:D,MATCH($C327,'Policy Characteristics'!$C:$C,0))),"",INDEX('Policy Characteristics'!D:D,MATCH($C327,'Policy Characteristics'!$C:$C,0)))</f>
        <v>Subsidy for Capacity Construction</v>
      </c>
      <c r="K327" s="358" t="str">
        <f>IF(ISBLANK(INDEX('Policy Characteristics'!E:E,MATCH($C327,'Policy Characteristics'!$C:$C,0))),"",INDEX('Policy Characteristics'!E:E,MATCH($C327,'Policy Characteristics'!$C:$C,0)))</f>
        <v>elec capacity construction subsidy</v>
      </c>
      <c r="L327" s="380">
        <f>IF(ISBLANK(INDEX('Policy Characteristics'!F:F,MATCH($C327,'Policy Characteristics'!$C:$C,0))),"",INDEX('Policy Characteristics'!F:F,MATCH($C327,'Policy Characteristics'!$C:$C,0)))</f>
        <v>0</v>
      </c>
      <c r="M327" s="380">
        <f>IF(ISBLANK(INDEX('Policy Characteristics'!G:G,MATCH($C327,'Policy Characteristics'!$C:$C,0))),"",INDEX('Policy Characteristics'!G:G,MATCH($C327,'Policy Characteristics'!$C:$C,0)))</f>
        <v>0.95</v>
      </c>
      <c r="N327" s="380">
        <f>IF(ISBLANK(INDEX('Policy Characteristics'!H:H,MATCH($C327,'Policy Characteristics'!$C:$C,0))),"",INDEX('Policy Characteristics'!H:H,MATCH($C327,'Policy Characteristics'!$C:$C,0)))</f>
        <v>0.01</v>
      </c>
      <c r="O327" s="358" t="str">
        <f>IF(ISBLANK(INDEX('Policy Characteristics'!I:I,MATCH($C327,'Policy Characteristics'!$C:$C,0))),"",INDEX('Policy Characteristics'!I:I,MATCH($C327,'Policy Characteristics'!$C:$C,0)))</f>
        <v>% of construction cost</v>
      </c>
      <c r="P327" s="358"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58" t="str">
        <f>IF(ISBLANK(INDEX('Policy Characteristics'!K:K,MATCH($C327,'Policy Characteristics'!$C:$C,0))),"",INDEX('Policy Characteristics'!K:K,MATCH($C327,'Policy Characteristics'!$C:$C,0)))</f>
        <v>electricity-sector-main.html#subsidies</v>
      </c>
      <c r="R327" s="358" t="str">
        <f>IF(ISBLANK(INDEX('Policy Characteristics'!L:L,MATCH($C327,'Policy Characteristics'!$C:$C,0))),"",INDEX('Policy Characteristics'!L:L,MATCH($C327,'Policy Characteristics'!$C:$C,0)))</f>
        <v/>
      </c>
    </row>
    <row r="328" spans="1:18" s="2" customFormat="1" x14ac:dyDescent="0.35">
      <c r="A328" s="358" t="str">
        <f>IF(ISBLANK(INDEX('Policy Characteristics'!A:A,MATCH($C328,'Policy Characteristics'!$C:$C,0))),"",INDEX('Policy Characteristics'!A:A,MATCH($C328,'Policy Characteristics'!$C:$C,0)))</f>
        <v>Electricity Supply</v>
      </c>
      <c r="B328" s="358" t="str">
        <f>IF(ISBLANK(INDEX('Policy Characteristics'!B:B,MATCH($C328,'Policy Characteristics'!$C:$C,0))),"",INDEX('Policy Characteristics'!B:B,MATCH($C328,'Policy Characteristics'!$C:$C,0)))</f>
        <v>Subsidy for Capacity Construction</v>
      </c>
      <c r="C328" s="520" t="str">
        <f t="shared" si="26"/>
        <v>Perc Subsidy for Elec Capacity Construction</v>
      </c>
      <c r="D328" s="286" t="s">
        <v>79</v>
      </c>
      <c r="E328" s="521"/>
      <c r="F328" s="286" t="s">
        <v>93</v>
      </c>
      <c r="G328" s="286"/>
      <c r="H328" s="200">
        <v>693</v>
      </c>
      <c r="I328" s="286" t="s">
        <v>46</v>
      </c>
      <c r="J328" s="360" t="str">
        <f>IF(ISBLANK(INDEX('Policy Characteristics'!D:D,MATCH($C328,'Policy Characteristics'!$C:$C,0))),"",INDEX('Policy Characteristics'!D:D,MATCH($C328,'Policy Characteristics'!$C:$C,0)))</f>
        <v>Subsidy for Capacity Construction</v>
      </c>
      <c r="K328" s="358" t="str">
        <f>IF(ISBLANK(INDEX('Policy Characteristics'!E:E,MATCH($C328,'Policy Characteristics'!$C:$C,0))),"",INDEX('Policy Characteristics'!E:E,MATCH($C328,'Policy Characteristics'!$C:$C,0)))</f>
        <v>elec capacity construction subsidy</v>
      </c>
      <c r="L328" s="380">
        <f>IF(ISBLANK(INDEX('Policy Characteristics'!F:F,MATCH($C328,'Policy Characteristics'!$C:$C,0))),"",INDEX('Policy Characteristics'!F:F,MATCH($C328,'Policy Characteristics'!$C:$C,0)))</f>
        <v>0</v>
      </c>
      <c r="M328" s="380">
        <f>IF(ISBLANK(INDEX('Policy Characteristics'!G:G,MATCH($C328,'Policy Characteristics'!$C:$C,0))),"",INDEX('Policy Characteristics'!G:G,MATCH($C328,'Policy Characteristics'!$C:$C,0)))</f>
        <v>0.95</v>
      </c>
      <c r="N328" s="380">
        <f>IF(ISBLANK(INDEX('Policy Characteristics'!H:H,MATCH($C328,'Policy Characteristics'!$C:$C,0))),"",INDEX('Policy Characteristics'!H:H,MATCH($C328,'Policy Characteristics'!$C:$C,0)))</f>
        <v>0.01</v>
      </c>
      <c r="O328" s="358" t="str">
        <f>IF(ISBLANK(INDEX('Policy Characteristics'!I:I,MATCH($C328,'Policy Characteristics'!$C:$C,0))),"",INDEX('Policy Characteristics'!I:I,MATCH($C328,'Policy Characteristics'!$C:$C,0)))</f>
        <v>% of construction cost</v>
      </c>
      <c r="P328" s="358"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58" t="str">
        <f>IF(ISBLANK(INDEX('Policy Characteristics'!K:K,MATCH($C328,'Policy Characteristics'!$C:$C,0))),"",INDEX('Policy Characteristics'!K:K,MATCH($C328,'Policy Characteristics'!$C:$C,0)))</f>
        <v>electricity-sector-main.html#subsidies</v>
      </c>
      <c r="R328" s="358" t="str">
        <f>IF(ISBLANK(INDEX('Policy Characteristics'!L:L,MATCH($C328,'Policy Characteristics'!$C:$C,0))),"",INDEX('Policy Characteristics'!L:L,MATCH($C328,'Policy Characteristics'!$C:$C,0)))</f>
        <v/>
      </c>
    </row>
    <row r="329" spans="1:18" s="2" customFormat="1" x14ac:dyDescent="0.35">
      <c r="A329" s="358" t="str">
        <f>IF(ISBLANK(INDEX('Policy Characteristics'!A:A,MATCH($C329,'Policy Characteristics'!$C:$C,0))),"",INDEX('Policy Characteristics'!A:A,MATCH($C329,'Policy Characteristics'!$C:$C,0)))</f>
        <v>Electricity Supply</v>
      </c>
      <c r="B329" s="358" t="str">
        <f>IF(ISBLANK(INDEX('Policy Characteristics'!B:B,MATCH($C329,'Policy Characteristics'!$C:$C,0))),"",INDEX('Policy Characteristics'!B:B,MATCH($C329,'Policy Characteristics'!$C:$C,0)))</f>
        <v>Subsidy for Capacity Construction</v>
      </c>
      <c r="C329" s="520" t="str">
        <f t="shared" si="26"/>
        <v>Perc Subsidy for Elec Capacity Construction</v>
      </c>
      <c r="D329" s="286" t="s">
        <v>478</v>
      </c>
      <c r="E329" s="521"/>
      <c r="F329" s="286" t="s">
        <v>481</v>
      </c>
      <c r="G329" s="286"/>
      <c r="H329" s="200">
        <v>518</v>
      </c>
      <c r="I329" s="286" t="s">
        <v>45</v>
      </c>
      <c r="J329" s="360" t="str">
        <f>IF(ISBLANK(INDEX('Policy Characteristics'!D:D,MATCH($C329,'Policy Characteristics'!$C:$C,0))),"",INDEX('Policy Characteristics'!D:D,MATCH($C329,'Policy Characteristics'!$C:$C,0)))</f>
        <v>Subsidy for Capacity Construction</v>
      </c>
      <c r="K329" s="358" t="str">
        <f>IF(ISBLANK(INDEX('Policy Characteristics'!E:E,MATCH($C329,'Policy Characteristics'!$C:$C,0))),"",INDEX('Policy Characteristics'!E:E,MATCH($C329,'Policy Characteristics'!$C:$C,0)))</f>
        <v>elec capacity construction subsidy</v>
      </c>
      <c r="L329" s="380">
        <f>IF(ISBLANK(INDEX('Policy Characteristics'!F:F,MATCH($C329,'Policy Characteristics'!$C:$C,0))),"",INDEX('Policy Characteristics'!F:F,MATCH($C329,'Policy Characteristics'!$C:$C,0)))</f>
        <v>0</v>
      </c>
      <c r="M329" s="380">
        <f>IF(ISBLANK(INDEX('Policy Characteristics'!G:G,MATCH($C329,'Policy Characteristics'!$C:$C,0))),"",INDEX('Policy Characteristics'!G:G,MATCH($C329,'Policy Characteristics'!$C:$C,0)))</f>
        <v>0.95</v>
      </c>
      <c r="N329" s="380">
        <f>IF(ISBLANK(INDEX('Policy Characteristics'!H:H,MATCH($C329,'Policy Characteristics'!$C:$C,0))),"",INDEX('Policy Characteristics'!H:H,MATCH($C329,'Policy Characteristics'!$C:$C,0)))</f>
        <v>0.01</v>
      </c>
      <c r="O329" s="358" t="str">
        <f>IF(ISBLANK(INDEX('Policy Characteristics'!I:I,MATCH($C329,'Policy Characteristics'!$C:$C,0))),"",INDEX('Policy Characteristics'!I:I,MATCH($C329,'Policy Characteristics'!$C:$C,0)))</f>
        <v>% of construction cost</v>
      </c>
      <c r="P329" s="358"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58" t="str">
        <f>IF(ISBLANK(INDEX('Policy Characteristics'!K:K,MATCH($C329,'Policy Characteristics'!$C:$C,0))),"",INDEX('Policy Characteristics'!K:K,MATCH($C329,'Policy Characteristics'!$C:$C,0)))</f>
        <v>electricity-sector-main.html#subsidies</v>
      </c>
      <c r="R329" s="358" t="str">
        <f>IF(ISBLANK(INDEX('Policy Characteristics'!L:L,MATCH($C329,'Policy Characteristics'!$C:$C,0))),"",INDEX('Policy Characteristics'!L:L,MATCH($C329,'Policy Characteristics'!$C:$C,0)))</f>
        <v/>
      </c>
    </row>
    <row r="330" spans="1:18" s="2" customFormat="1" x14ac:dyDescent="0.35">
      <c r="A330" s="358" t="str">
        <f>IF(ISBLANK(INDEX('Policy Characteristics'!A:A,MATCH($C330,'Policy Characteristics'!$C:$C,0))),"",INDEX('Policy Characteristics'!A:A,MATCH($C330,'Policy Characteristics'!$C:$C,0)))</f>
        <v>Electricity Supply</v>
      </c>
      <c r="B330" s="358" t="str">
        <f>IF(ISBLANK(INDEX('Policy Characteristics'!B:B,MATCH($C330,'Policy Characteristics'!$C:$C,0))),"",INDEX('Policy Characteristics'!B:B,MATCH($C330,'Policy Characteristics'!$C:$C,0)))</f>
        <v>Subsidy for Capacity Construction</v>
      </c>
      <c r="C330" s="520" t="str">
        <f t="shared" si="26"/>
        <v>Perc Subsidy for Elec Capacity Construction</v>
      </c>
      <c r="D330" s="286" t="s">
        <v>80</v>
      </c>
      <c r="E330" s="521"/>
      <c r="F330" s="286" t="s">
        <v>94</v>
      </c>
      <c r="G330" s="286"/>
      <c r="H330" s="200">
        <v>519</v>
      </c>
      <c r="I330" s="286" t="s">
        <v>45</v>
      </c>
      <c r="J330" s="360" t="str">
        <f>IF(ISBLANK(INDEX('Policy Characteristics'!D:D,MATCH($C330,'Policy Characteristics'!$C:$C,0))),"",INDEX('Policy Characteristics'!D:D,MATCH($C330,'Policy Characteristics'!$C:$C,0)))</f>
        <v>Subsidy for Capacity Construction</v>
      </c>
      <c r="K330" s="358" t="str">
        <f>IF(ISBLANK(INDEX('Policy Characteristics'!E:E,MATCH($C330,'Policy Characteristics'!$C:$C,0))),"",INDEX('Policy Characteristics'!E:E,MATCH($C330,'Policy Characteristics'!$C:$C,0)))</f>
        <v>elec capacity construction subsidy</v>
      </c>
      <c r="L330" s="380">
        <f>IF(ISBLANK(INDEX('Policy Characteristics'!F:F,MATCH($C330,'Policy Characteristics'!$C:$C,0))),"",INDEX('Policy Characteristics'!F:F,MATCH($C330,'Policy Characteristics'!$C:$C,0)))</f>
        <v>0</v>
      </c>
      <c r="M330" s="380">
        <f>IF(ISBLANK(INDEX('Policy Characteristics'!G:G,MATCH($C330,'Policy Characteristics'!$C:$C,0))),"",INDEX('Policy Characteristics'!G:G,MATCH($C330,'Policy Characteristics'!$C:$C,0)))</f>
        <v>0.95</v>
      </c>
      <c r="N330" s="380">
        <f>IF(ISBLANK(INDEX('Policy Characteristics'!H:H,MATCH($C330,'Policy Characteristics'!$C:$C,0))),"",INDEX('Policy Characteristics'!H:H,MATCH($C330,'Policy Characteristics'!$C:$C,0)))</f>
        <v>0.01</v>
      </c>
      <c r="O330" s="358" t="str">
        <f>IF(ISBLANK(INDEX('Policy Characteristics'!I:I,MATCH($C330,'Policy Characteristics'!$C:$C,0))),"",INDEX('Policy Characteristics'!I:I,MATCH($C330,'Policy Characteristics'!$C:$C,0)))</f>
        <v>% of construction cost</v>
      </c>
      <c r="P330" s="358"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58" t="str">
        <f>IF(ISBLANK(INDEX('Policy Characteristics'!K:K,MATCH($C330,'Policy Characteristics'!$C:$C,0))),"",INDEX('Policy Characteristics'!K:K,MATCH($C330,'Policy Characteristics'!$C:$C,0)))</f>
        <v>electricity-sector-main.html#subsidies</v>
      </c>
      <c r="R330" s="358" t="str">
        <f>IF(ISBLANK(INDEX('Policy Characteristics'!L:L,MATCH($C330,'Policy Characteristics'!$C:$C,0))),"",INDEX('Policy Characteristics'!L:L,MATCH($C330,'Policy Characteristics'!$C:$C,0)))</f>
        <v/>
      </c>
    </row>
    <row r="331" spans="1:18" s="2" customFormat="1" x14ac:dyDescent="0.35">
      <c r="A331" s="358" t="str">
        <f>IF(ISBLANK(INDEX('Policy Characteristics'!A:A,MATCH($C331,'Policy Characteristics'!$C:$C,0))),"",INDEX('Policy Characteristics'!A:A,MATCH($C331,'Policy Characteristics'!$C:$C,0)))</f>
        <v>Electricity Supply</v>
      </c>
      <c r="B331" s="358" t="str">
        <f>IF(ISBLANK(INDEX('Policy Characteristics'!B:B,MATCH($C331,'Policy Characteristics'!$C:$C,0))),"",INDEX('Policy Characteristics'!B:B,MATCH($C331,'Policy Characteristics'!$C:$C,0)))</f>
        <v>Subsidy for Capacity Construction</v>
      </c>
      <c r="C331" s="520" t="str">
        <f t="shared" si="26"/>
        <v>Perc Subsidy for Elec Capacity Construction</v>
      </c>
      <c r="D331" s="286" t="s">
        <v>81</v>
      </c>
      <c r="E331" s="521"/>
      <c r="F331" s="286" t="s">
        <v>95</v>
      </c>
      <c r="G331" s="286"/>
      <c r="H331" s="200">
        <v>520</v>
      </c>
      <c r="I331" s="286" t="s">
        <v>45</v>
      </c>
      <c r="J331" s="360" t="str">
        <f>IF(ISBLANK(INDEX('Policy Characteristics'!D:D,MATCH($C331,'Policy Characteristics'!$C:$C,0))),"",INDEX('Policy Characteristics'!D:D,MATCH($C331,'Policy Characteristics'!$C:$C,0)))</f>
        <v>Subsidy for Capacity Construction</v>
      </c>
      <c r="K331" s="358" t="str">
        <f>IF(ISBLANK(INDEX('Policy Characteristics'!E:E,MATCH($C331,'Policy Characteristics'!$C:$C,0))),"",INDEX('Policy Characteristics'!E:E,MATCH($C331,'Policy Characteristics'!$C:$C,0)))</f>
        <v>elec capacity construction subsidy</v>
      </c>
      <c r="L331" s="380">
        <f>IF(ISBLANK(INDEX('Policy Characteristics'!F:F,MATCH($C331,'Policy Characteristics'!$C:$C,0))),"",INDEX('Policy Characteristics'!F:F,MATCH($C331,'Policy Characteristics'!$C:$C,0)))</f>
        <v>0</v>
      </c>
      <c r="M331" s="380">
        <f>IF(ISBLANK(INDEX('Policy Characteristics'!G:G,MATCH($C331,'Policy Characteristics'!$C:$C,0))),"",INDEX('Policy Characteristics'!G:G,MATCH($C331,'Policy Characteristics'!$C:$C,0)))</f>
        <v>0.95</v>
      </c>
      <c r="N331" s="380">
        <f>IF(ISBLANK(INDEX('Policy Characteristics'!H:H,MATCH($C331,'Policy Characteristics'!$C:$C,0))),"",INDEX('Policy Characteristics'!H:H,MATCH($C331,'Policy Characteristics'!$C:$C,0)))</f>
        <v>0.01</v>
      </c>
      <c r="O331" s="358" t="str">
        <f>IF(ISBLANK(INDEX('Policy Characteristics'!I:I,MATCH($C331,'Policy Characteristics'!$C:$C,0))),"",INDEX('Policy Characteristics'!I:I,MATCH($C331,'Policy Characteristics'!$C:$C,0)))</f>
        <v>% of construction cost</v>
      </c>
      <c r="P331" s="358"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58" t="str">
        <f>IF(ISBLANK(INDEX('Policy Characteristics'!K:K,MATCH($C331,'Policy Characteristics'!$C:$C,0))),"",INDEX('Policy Characteristics'!K:K,MATCH($C331,'Policy Characteristics'!$C:$C,0)))</f>
        <v>electricity-sector-main.html#subsidies</v>
      </c>
      <c r="R331" s="358" t="str">
        <f>IF(ISBLANK(INDEX('Policy Characteristics'!L:L,MATCH($C331,'Policy Characteristics'!$C:$C,0))),"",INDEX('Policy Characteristics'!L:L,MATCH($C331,'Policy Characteristics'!$C:$C,0)))</f>
        <v/>
      </c>
    </row>
    <row r="332" spans="1:18" s="2" customFormat="1" x14ac:dyDescent="0.35">
      <c r="A332" s="358" t="str">
        <f>IF(ISBLANK(INDEX('Policy Characteristics'!A:A,MATCH($C332,'Policy Characteristics'!$C:$C,0))),"",INDEX('Policy Characteristics'!A:A,MATCH($C332,'Policy Characteristics'!$C:$C,0)))</f>
        <v>Electricity Supply</v>
      </c>
      <c r="B332" s="358" t="str">
        <f>IF(ISBLANK(INDEX('Policy Characteristics'!B:B,MATCH($C332,'Policy Characteristics'!$C:$C,0))),"",INDEX('Policy Characteristics'!B:B,MATCH($C332,'Policy Characteristics'!$C:$C,0)))</f>
        <v>Subsidy for Capacity Construction</v>
      </c>
      <c r="C332" s="520" t="str">
        <f t="shared" si="26"/>
        <v>Perc Subsidy for Elec Capacity Construction</v>
      </c>
      <c r="D332" s="286" t="s">
        <v>82</v>
      </c>
      <c r="E332" s="521"/>
      <c r="F332" s="286" t="s">
        <v>96</v>
      </c>
      <c r="G332" s="286"/>
      <c r="H332" s="200">
        <v>521</v>
      </c>
      <c r="I332" s="286" t="s">
        <v>45</v>
      </c>
      <c r="J332" s="360" t="str">
        <f>IF(ISBLANK(INDEX('Policy Characteristics'!D:D,MATCH($C332,'Policy Characteristics'!$C:$C,0))),"",INDEX('Policy Characteristics'!D:D,MATCH($C332,'Policy Characteristics'!$C:$C,0)))</f>
        <v>Subsidy for Capacity Construction</v>
      </c>
      <c r="K332" s="358" t="str">
        <f>IF(ISBLANK(INDEX('Policy Characteristics'!E:E,MATCH($C332,'Policy Characteristics'!$C:$C,0))),"",INDEX('Policy Characteristics'!E:E,MATCH($C332,'Policy Characteristics'!$C:$C,0)))</f>
        <v>elec capacity construction subsidy</v>
      </c>
      <c r="L332" s="380">
        <f>IF(ISBLANK(INDEX('Policy Characteristics'!F:F,MATCH($C332,'Policy Characteristics'!$C:$C,0))),"",INDEX('Policy Characteristics'!F:F,MATCH($C332,'Policy Characteristics'!$C:$C,0)))</f>
        <v>0</v>
      </c>
      <c r="M332" s="380">
        <f>IF(ISBLANK(INDEX('Policy Characteristics'!G:G,MATCH($C332,'Policy Characteristics'!$C:$C,0))),"",INDEX('Policy Characteristics'!G:G,MATCH($C332,'Policy Characteristics'!$C:$C,0)))</f>
        <v>0.95</v>
      </c>
      <c r="N332" s="380">
        <f>IF(ISBLANK(INDEX('Policy Characteristics'!H:H,MATCH($C332,'Policy Characteristics'!$C:$C,0))),"",INDEX('Policy Characteristics'!H:H,MATCH($C332,'Policy Characteristics'!$C:$C,0)))</f>
        <v>0.01</v>
      </c>
      <c r="O332" s="358" t="str">
        <f>IF(ISBLANK(INDEX('Policy Characteristics'!I:I,MATCH($C332,'Policy Characteristics'!$C:$C,0))),"",INDEX('Policy Characteristics'!I:I,MATCH($C332,'Policy Characteristics'!$C:$C,0)))</f>
        <v>% of construction cost</v>
      </c>
      <c r="P332" s="358"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58" t="str">
        <f>IF(ISBLANK(INDEX('Policy Characteristics'!K:K,MATCH($C332,'Policy Characteristics'!$C:$C,0))),"",INDEX('Policy Characteristics'!K:K,MATCH($C332,'Policy Characteristics'!$C:$C,0)))</f>
        <v>electricity-sector-main.html#subsidies</v>
      </c>
      <c r="R332" s="358" t="str">
        <f>IF(ISBLANK(INDEX('Policy Characteristics'!L:L,MATCH($C332,'Policy Characteristics'!$C:$C,0))),"",INDEX('Policy Characteristics'!L:L,MATCH($C332,'Policy Characteristics'!$C:$C,0)))</f>
        <v/>
      </c>
    </row>
    <row r="333" spans="1:18" s="2" customFormat="1" x14ac:dyDescent="0.35">
      <c r="A333" s="358" t="str">
        <f>IF(ISBLANK(INDEX('Policy Characteristics'!A:A,MATCH($C333,'Policy Characteristics'!$C:$C,0))),"",INDEX('Policy Characteristics'!A:A,MATCH($C333,'Policy Characteristics'!$C:$C,0)))</f>
        <v>Electricity Supply</v>
      </c>
      <c r="B333" s="358" t="str">
        <f>IF(ISBLANK(INDEX('Policy Characteristics'!B:B,MATCH($C333,'Policy Characteristics'!$C:$C,0))),"",INDEX('Policy Characteristics'!B:B,MATCH($C333,'Policy Characteristics'!$C:$C,0)))</f>
        <v>Subsidy for Capacity Construction</v>
      </c>
      <c r="C333" s="520" t="str">
        <f t="shared" si="26"/>
        <v>Perc Subsidy for Elec Capacity Construction</v>
      </c>
      <c r="D333" s="286" t="s">
        <v>2491</v>
      </c>
      <c r="E333" s="521"/>
      <c r="F333" s="285" t="s">
        <v>466</v>
      </c>
      <c r="G333" s="286"/>
      <c r="H333" s="200">
        <v>1598</v>
      </c>
      <c r="I333" s="286" t="s">
        <v>45</v>
      </c>
      <c r="J333" s="360" t="str">
        <f>IF(ISBLANK(INDEX('Policy Characteristics'!D:D,MATCH($C333,'Policy Characteristics'!$C:$C,0))),"",INDEX('Policy Characteristics'!D:D,MATCH($C333,'Policy Characteristics'!$C:$C,0)))</f>
        <v>Subsidy for Capacity Construction</v>
      </c>
      <c r="K333" s="358" t="str">
        <f>IF(ISBLANK(INDEX('Policy Characteristics'!E:E,MATCH($C333,'Policy Characteristics'!$C:$C,0))),"",INDEX('Policy Characteristics'!E:E,MATCH($C333,'Policy Characteristics'!$C:$C,0)))</f>
        <v>elec capacity construction subsidy</v>
      </c>
      <c r="L333" s="380">
        <f>IF(ISBLANK(INDEX('Policy Characteristics'!F:F,MATCH($C333,'Policy Characteristics'!$C:$C,0))),"",INDEX('Policy Characteristics'!F:F,MATCH($C333,'Policy Characteristics'!$C:$C,0)))</f>
        <v>0</v>
      </c>
      <c r="M333" s="380">
        <f>IF(ISBLANK(INDEX('Policy Characteristics'!G:G,MATCH($C333,'Policy Characteristics'!$C:$C,0))),"",INDEX('Policy Characteristics'!G:G,MATCH($C333,'Policy Characteristics'!$C:$C,0)))</f>
        <v>0.95</v>
      </c>
      <c r="N333" s="380">
        <f>IF(ISBLANK(INDEX('Policy Characteristics'!H:H,MATCH($C333,'Policy Characteristics'!$C:$C,0))),"",INDEX('Policy Characteristics'!H:H,MATCH($C333,'Policy Characteristics'!$C:$C,0)))</f>
        <v>0.01</v>
      </c>
      <c r="O333" s="358" t="str">
        <f>IF(ISBLANK(INDEX('Policy Characteristics'!I:I,MATCH($C333,'Policy Characteristics'!$C:$C,0))),"",INDEX('Policy Characteristics'!I:I,MATCH($C333,'Policy Characteristics'!$C:$C,0)))</f>
        <v>% of construction cost</v>
      </c>
      <c r="P333" s="358"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58" t="str">
        <f>IF(ISBLANK(INDEX('Policy Characteristics'!K:K,MATCH($C333,'Policy Characteristics'!$C:$C,0))),"",INDEX('Policy Characteristics'!K:K,MATCH($C333,'Policy Characteristics'!$C:$C,0)))</f>
        <v>electricity-sector-main.html#subsidies</v>
      </c>
      <c r="R333" s="358" t="str">
        <f>IF(ISBLANK(INDEX('Policy Characteristics'!L:L,MATCH($C333,'Policy Characteristics'!$C:$C,0))),"",INDEX('Policy Characteristics'!L:L,MATCH($C333,'Policy Characteristics'!$C:$C,0)))</f>
        <v/>
      </c>
    </row>
    <row r="334" spans="1:18" s="2" customFormat="1" x14ac:dyDescent="0.35">
      <c r="A334" s="358" t="str">
        <f>IF(ISBLANK(INDEX('Policy Characteristics'!A:A,MATCH($C334,'Policy Characteristics'!$C:$C,0))),"",INDEX('Policy Characteristics'!A:A,MATCH($C334,'Policy Characteristics'!$C:$C,0)))</f>
        <v>Electricity Supply</v>
      </c>
      <c r="B334" s="358" t="str">
        <f>IF(ISBLANK(INDEX('Policy Characteristics'!B:B,MATCH($C334,'Policy Characteristics'!$C:$C,0))),"",INDEX('Policy Characteristics'!B:B,MATCH($C334,'Policy Characteristics'!$C:$C,0)))</f>
        <v>Subsidy for Capacity Construction</v>
      </c>
      <c r="C334" s="520" t="str">
        <f t="shared" si="26"/>
        <v>Perc Subsidy for Elec Capacity Construction</v>
      </c>
      <c r="D334" s="286" t="s">
        <v>333</v>
      </c>
      <c r="E334" s="521"/>
      <c r="F334" s="285" t="s">
        <v>335</v>
      </c>
      <c r="G334" s="286"/>
      <c r="H334" s="200">
        <v>1599</v>
      </c>
      <c r="I334" s="286" t="s">
        <v>46</v>
      </c>
      <c r="J334" s="360" t="str">
        <f>IF(ISBLANK(INDEX('Policy Characteristics'!D:D,MATCH($C334,'Policy Characteristics'!$C:$C,0))),"",INDEX('Policy Characteristics'!D:D,MATCH($C334,'Policy Characteristics'!$C:$C,0)))</f>
        <v>Subsidy for Capacity Construction</v>
      </c>
      <c r="K334" s="358" t="str">
        <f>IF(ISBLANK(INDEX('Policy Characteristics'!E:E,MATCH($C334,'Policy Characteristics'!$C:$C,0))),"",INDEX('Policy Characteristics'!E:E,MATCH($C334,'Policy Characteristics'!$C:$C,0)))</f>
        <v>elec capacity construction subsidy</v>
      </c>
      <c r="L334" s="380">
        <f>IF(ISBLANK(INDEX('Policy Characteristics'!F:F,MATCH($C334,'Policy Characteristics'!$C:$C,0))),"",INDEX('Policy Characteristics'!F:F,MATCH($C334,'Policy Characteristics'!$C:$C,0)))</f>
        <v>0</v>
      </c>
      <c r="M334" s="380">
        <f>IF(ISBLANK(INDEX('Policy Characteristics'!G:G,MATCH($C334,'Policy Characteristics'!$C:$C,0))),"",INDEX('Policy Characteristics'!G:G,MATCH($C334,'Policy Characteristics'!$C:$C,0)))</f>
        <v>0.95</v>
      </c>
      <c r="N334" s="380">
        <f>IF(ISBLANK(INDEX('Policy Characteristics'!H:H,MATCH($C334,'Policy Characteristics'!$C:$C,0))),"",INDEX('Policy Characteristics'!H:H,MATCH($C334,'Policy Characteristics'!$C:$C,0)))</f>
        <v>0.01</v>
      </c>
      <c r="O334" s="358" t="str">
        <f>IF(ISBLANK(INDEX('Policy Characteristics'!I:I,MATCH($C334,'Policy Characteristics'!$C:$C,0))),"",INDEX('Policy Characteristics'!I:I,MATCH($C334,'Policy Characteristics'!$C:$C,0)))</f>
        <v>% of construction cost</v>
      </c>
      <c r="P334" s="358"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58" t="str">
        <f>IF(ISBLANK(INDEX('Policy Characteristics'!K:K,MATCH($C334,'Policy Characteristics'!$C:$C,0))),"",INDEX('Policy Characteristics'!K:K,MATCH($C334,'Policy Characteristics'!$C:$C,0)))</f>
        <v>electricity-sector-main.html#subsidies</v>
      </c>
      <c r="R334" s="358" t="str">
        <f>IF(ISBLANK(INDEX('Policy Characteristics'!L:L,MATCH($C334,'Policy Characteristics'!$C:$C,0))),"",INDEX('Policy Characteristics'!L:L,MATCH($C334,'Policy Characteristics'!$C:$C,0)))</f>
        <v/>
      </c>
    </row>
    <row r="335" spans="1:18" s="2" customFormat="1" x14ac:dyDescent="0.35">
      <c r="A335" s="358" t="str">
        <f>IF(ISBLANK(INDEX('Policy Characteristics'!A:A,MATCH($C335,'Policy Characteristics'!$C:$C,0))),"",INDEX('Policy Characteristics'!A:A,MATCH($C335,'Policy Characteristics'!$C:$C,0)))</f>
        <v>Electricity Supply</v>
      </c>
      <c r="B335" s="358" t="str">
        <f>IF(ISBLANK(INDEX('Policy Characteristics'!B:B,MATCH($C335,'Policy Characteristics'!$C:$C,0))),"",INDEX('Policy Characteristics'!B:B,MATCH($C335,'Policy Characteristics'!$C:$C,0)))</f>
        <v>Subsidy for Capacity Construction</v>
      </c>
      <c r="C335" s="520" t="str">
        <f t="shared" si="26"/>
        <v>Perc Subsidy for Elec Capacity Construction</v>
      </c>
      <c r="D335" s="286" t="s">
        <v>334</v>
      </c>
      <c r="E335" s="521"/>
      <c r="F335" s="285" t="s">
        <v>336</v>
      </c>
      <c r="G335" s="286"/>
      <c r="H335" s="200">
        <v>1600</v>
      </c>
      <c r="I335" s="286" t="s">
        <v>46</v>
      </c>
      <c r="J335" s="360" t="str">
        <f>IF(ISBLANK(INDEX('Policy Characteristics'!D:D,MATCH($C335,'Policy Characteristics'!$C:$C,0))),"",INDEX('Policy Characteristics'!D:D,MATCH($C335,'Policy Characteristics'!$C:$C,0)))</f>
        <v>Subsidy for Capacity Construction</v>
      </c>
      <c r="K335" s="358" t="str">
        <f>IF(ISBLANK(INDEX('Policy Characteristics'!E:E,MATCH($C335,'Policy Characteristics'!$C:$C,0))),"",INDEX('Policy Characteristics'!E:E,MATCH($C335,'Policy Characteristics'!$C:$C,0)))</f>
        <v>elec capacity construction subsidy</v>
      </c>
      <c r="L335" s="380">
        <f>IF(ISBLANK(INDEX('Policy Characteristics'!F:F,MATCH($C335,'Policy Characteristics'!$C:$C,0))),"",INDEX('Policy Characteristics'!F:F,MATCH($C335,'Policy Characteristics'!$C:$C,0)))</f>
        <v>0</v>
      </c>
      <c r="M335" s="380">
        <f>IF(ISBLANK(INDEX('Policy Characteristics'!G:G,MATCH($C335,'Policy Characteristics'!$C:$C,0))),"",INDEX('Policy Characteristics'!G:G,MATCH($C335,'Policy Characteristics'!$C:$C,0)))</f>
        <v>0.95</v>
      </c>
      <c r="N335" s="380">
        <f>IF(ISBLANK(INDEX('Policy Characteristics'!H:H,MATCH($C335,'Policy Characteristics'!$C:$C,0))),"",INDEX('Policy Characteristics'!H:H,MATCH($C335,'Policy Characteristics'!$C:$C,0)))</f>
        <v>0.01</v>
      </c>
      <c r="O335" s="358" t="str">
        <f>IF(ISBLANK(INDEX('Policy Characteristics'!I:I,MATCH($C335,'Policy Characteristics'!$C:$C,0))),"",INDEX('Policy Characteristics'!I:I,MATCH($C335,'Policy Characteristics'!$C:$C,0)))</f>
        <v>% of construction cost</v>
      </c>
      <c r="P335" s="358"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58" t="str">
        <f>IF(ISBLANK(INDEX('Policy Characteristics'!K:K,MATCH($C335,'Policy Characteristics'!$C:$C,0))),"",INDEX('Policy Characteristics'!K:K,MATCH($C335,'Policy Characteristics'!$C:$C,0)))</f>
        <v>electricity-sector-main.html#subsidies</v>
      </c>
      <c r="R335" s="358" t="str">
        <f>IF(ISBLANK(INDEX('Policy Characteristics'!L:L,MATCH($C335,'Policy Characteristics'!$C:$C,0))),"",INDEX('Policy Characteristics'!L:L,MATCH($C335,'Policy Characteristics'!$C:$C,0)))</f>
        <v/>
      </c>
    </row>
    <row r="336" spans="1:18" s="2" customFormat="1" x14ac:dyDescent="0.35">
      <c r="A336" s="358" t="str">
        <f>IF(ISBLANK(INDEX('Policy Characteristics'!A:A,MATCH($C336,'Policy Characteristics'!$C:$C,0))),"",INDEX('Policy Characteristics'!A:A,MATCH($C336,'Policy Characteristics'!$C:$C,0)))</f>
        <v>Electricity Supply</v>
      </c>
      <c r="B336" s="358" t="str">
        <f>IF(ISBLANK(INDEX('Policy Characteristics'!B:B,MATCH($C336,'Policy Characteristics'!$C:$C,0))),"",INDEX('Policy Characteristics'!B:B,MATCH($C336,'Policy Characteristics'!$C:$C,0)))</f>
        <v>Subsidy for Capacity Construction</v>
      </c>
      <c r="C336" s="520" t="str">
        <f t="shared" si="26"/>
        <v>Perc Subsidy for Elec Capacity Construction</v>
      </c>
      <c r="D336" s="286" t="s">
        <v>474</v>
      </c>
      <c r="E336" s="521"/>
      <c r="F336" s="286" t="s">
        <v>473</v>
      </c>
      <c r="G336" s="286"/>
      <c r="H336" s="200">
        <v>694</v>
      </c>
      <c r="I336" s="286" t="s">
        <v>46</v>
      </c>
      <c r="J336" s="360" t="str">
        <f>IF(ISBLANK(INDEX('Policy Characteristics'!D:D,MATCH($C336,'Policy Characteristics'!$C:$C,0))),"",INDEX('Policy Characteristics'!D:D,MATCH($C336,'Policy Characteristics'!$C:$C,0)))</f>
        <v>Subsidy for Capacity Construction</v>
      </c>
      <c r="K336" s="358" t="str">
        <f>IF(ISBLANK(INDEX('Policy Characteristics'!E:E,MATCH($C336,'Policy Characteristics'!$C:$C,0))),"",INDEX('Policy Characteristics'!E:E,MATCH($C336,'Policy Characteristics'!$C:$C,0)))</f>
        <v>elec capacity construction subsidy</v>
      </c>
      <c r="L336" s="380">
        <f>IF(ISBLANK(INDEX('Policy Characteristics'!F:F,MATCH($C336,'Policy Characteristics'!$C:$C,0))),"",INDEX('Policy Characteristics'!F:F,MATCH($C336,'Policy Characteristics'!$C:$C,0)))</f>
        <v>0</v>
      </c>
      <c r="M336" s="380">
        <f>IF(ISBLANK(INDEX('Policy Characteristics'!G:G,MATCH($C336,'Policy Characteristics'!$C:$C,0))),"",INDEX('Policy Characteristics'!G:G,MATCH($C336,'Policy Characteristics'!$C:$C,0)))</f>
        <v>0.95</v>
      </c>
      <c r="N336" s="380">
        <f>IF(ISBLANK(INDEX('Policy Characteristics'!H:H,MATCH($C336,'Policy Characteristics'!$C:$C,0))),"",INDEX('Policy Characteristics'!H:H,MATCH($C336,'Policy Characteristics'!$C:$C,0)))</f>
        <v>0.01</v>
      </c>
      <c r="O336" s="358" t="str">
        <f>IF(ISBLANK(INDEX('Policy Characteristics'!I:I,MATCH($C336,'Policy Characteristics'!$C:$C,0))),"",INDEX('Policy Characteristics'!I:I,MATCH($C336,'Policy Characteristics'!$C:$C,0)))</f>
        <v>% of construction cost</v>
      </c>
      <c r="P336" s="358"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58" t="str">
        <f>IF(ISBLANK(INDEX('Policy Characteristics'!K:K,MATCH($C336,'Policy Characteristics'!$C:$C,0))),"",INDEX('Policy Characteristics'!K:K,MATCH($C336,'Policy Characteristics'!$C:$C,0)))</f>
        <v>electricity-sector-main.html#subsidies</v>
      </c>
      <c r="R336" s="358" t="str">
        <f>IF(ISBLANK(INDEX('Policy Characteristics'!L:L,MATCH($C336,'Policy Characteristics'!$C:$C,0))),"",INDEX('Policy Characteristics'!L:L,MATCH($C336,'Policy Characteristics'!$C:$C,0)))</f>
        <v/>
      </c>
    </row>
    <row r="337" spans="1:18" s="2" customFormat="1" x14ac:dyDescent="0.35">
      <c r="A337" s="358" t="str">
        <f>IF(ISBLANK(INDEX('Policy Characteristics'!A:A,MATCH($C337,'Policy Characteristics'!$C:$C,0))),"",INDEX('Policy Characteristics'!A:A,MATCH($C337,'Policy Characteristics'!$C:$C,0)))</f>
        <v>Electricity Supply</v>
      </c>
      <c r="B337" s="358" t="str">
        <f>IF(ISBLANK(INDEX('Policy Characteristics'!B:B,MATCH($C337,'Policy Characteristics'!$C:$C,0))),"",INDEX('Policy Characteristics'!B:B,MATCH($C337,'Policy Characteristics'!$C:$C,0)))</f>
        <v>Subsidy for Capacity Construction</v>
      </c>
      <c r="C337" s="520" t="str">
        <f t="shared" si="26"/>
        <v>Perc Subsidy for Elec Capacity Construction</v>
      </c>
      <c r="D337" s="286" t="s">
        <v>483</v>
      </c>
      <c r="E337" s="521"/>
      <c r="F337" s="286" t="s">
        <v>484</v>
      </c>
      <c r="G337" s="286"/>
      <c r="H337" s="200">
        <v>522</v>
      </c>
      <c r="I337" s="286" t="s">
        <v>45</v>
      </c>
      <c r="J337" s="360" t="str">
        <f>IF(ISBLANK(INDEX('Policy Characteristics'!D:D,MATCH($C337,'Policy Characteristics'!$C:$C,0))),"",INDEX('Policy Characteristics'!D:D,MATCH($C337,'Policy Characteristics'!$C:$C,0)))</f>
        <v>Subsidy for Capacity Construction</v>
      </c>
      <c r="K337" s="358" t="str">
        <f>IF(ISBLANK(INDEX('Policy Characteristics'!E:E,MATCH($C337,'Policy Characteristics'!$C:$C,0))),"",INDEX('Policy Characteristics'!E:E,MATCH($C337,'Policy Characteristics'!$C:$C,0)))</f>
        <v>elec capacity construction subsidy</v>
      </c>
      <c r="L337" s="380">
        <f>IF(ISBLANK(INDEX('Policy Characteristics'!F:F,MATCH($C337,'Policy Characteristics'!$C:$C,0))),"",INDEX('Policy Characteristics'!F:F,MATCH($C337,'Policy Characteristics'!$C:$C,0)))</f>
        <v>0</v>
      </c>
      <c r="M337" s="380">
        <f>IF(ISBLANK(INDEX('Policy Characteristics'!G:G,MATCH($C337,'Policy Characteristics'!$C:$C,0))),"",INDEX('Policy Characteristics'!G:G,MATCH($C337,'Policy Characteristics'!$C:$C,0)))</f>
        <v>0.95</v>
      </c>
      <c r="N337" s="380">
        <f>IF(ISBLANK(INDEX('Policy Characteristics'!H:H,MATCH($C337,'Policy Characteristics'!$C:$C,0))),"",INDEX('Policy Characteristics'!H:H,MATCH($C337,'Policy Characteristics'!$C:$C,0)))</f>
        <v>0.01</v>
      </c>
      <c r="O337" s="358" t="str">
        <f>IF(ISBLANK(INDEX('Policy Characteristics'!I:I,MATCH($C337,'Policy Characteristics'!$C:$C,0))),"",INDEX('Policy Characteristics'!I:I,MATCH($C337,'Policy Characteristics'!$C:$C,0)))</f>
        <v>% of construction cost</v>
      </c>
      <c r="P337" s="358"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58" t="str">
        <f>IF(ISBLANK(INDEX('Policy Characteristics'!K:K,MATCH($C337,'Policy Characteristics'!$C:$C,0))),"",INDEX('Policy Characteristics'!K:K,MATCH($C337,'Policy Characteristics'!$C:$C,0)))</f>
        <v>electricity-sector-main.html#subsidies</v>
      </c>
      <c r="R337" s="358" t="str">
        <f>IF(ISBLANK(INDEX('Policy Characteristics'!L:L,MATCH($C337,'Policy Characteristics'!$C:$C,0))),"",INDEX('Policy Characteristics'!L:L,MATCH($C337,'Policy Characteristics'!$C:$C,0)))</f>
        <v/>
      </c>
    </row>
    <row r="338" spans="1:18" s="2" customFormat="1" x14ac:dyDescent="0.35">
      <c r="A338" s="358" t="str">
        <f>IF(ISBLANK(INDEX('Policy Characteristics'!A:A,MATCH($C338,'Policy Characteristics'!$C:$C,0))),"",INDEX('Policy Characteristics'!A:A,MATCH($C338,'Policy Characteristics'!$C:$C,0)))</f>
        <v>Electricity Supply</v>
      </c>
      <c r="B338" s="358" t="str">
        <f>IF(ISBLANK(INDEX('Policy Characteristics'!B:B,MATCH($C338,'Policy Characteristics'!$C:$C,0))),"",INDEX('Policy Characteristics'!B:B,MATCH($C338,'Policy Characteristics'!$C:$C,0)))</f>
        <v>Subsidy for Capacity Construction</v>
      </c>
      <c r="C338" s="520" t="str">
        <f t="shared" si="26"/>
        <v>Perc Subsidy for Elec Capacity Construction</v>
      </c>
      <c r="D338" s="286" t="s">
        <v>2866</v>
      </c>
      <c r="E338" s="285"/>
      <c r="F338" s="286" t="s">
        <v>2543</v>
      </c>
      <c r="G338" s="286"/>
      <c r="H338" s="200">
        <v>695</v>
      </c>
      <c r="I338" s="286" t="s">
        <v>46</v>
      </c>
      <c r="J338" s="360" t="str">
        <f>IF(ISBLANK(INDEX('Policy Characteristics'!D:D,MATCH($C338,'Policy Characteristics'!$C:$C,0))),"",INDEX('Policy Characteristics'!D:D,MATCH($C338,'Policy Characteristics'!$C:$C,0)))</f>
        <v>Subsidy for Capacity Construction</v>
      </c>
      <c r="K338" s="358" t="str">
        <f>IF(ISBLANK(INDEX('Policy Characteristics'!E:E,MATCH($C338,'Policy Characteristics'!$C:$C,0))),"",INDEX('Policy Characteristics'!E:E,MATCH($C338,'Policy Characteristics'!$C:$C,0)))</f>
        <v>elec capacity construction subsidy</v>
      </c>
      <c r="L338" s="380">
        <f>IF(ISBLANK(INDEX('Policy Characteristics'!F:F,MATCH($C338,'Policy Characteristics'!$C:$C,0))),"",INDEX('Policy Characteristics'!F:F,MATCH($C338,'Policy Characteristics'!$C:$C,0)))</f>
        <v>0</v>
      </c>
      <c r="M338" s="380">
        <f>IF(ISBLANK(INDEX('Policy Characteristics'!G:G,MATCH($C338,'Policy Characteristics'!$C:$C,0))),"",INDEX('Policy Characteristics'!G:G,MATCH($C338,'Policy Characteristics'!$C:$C,0)))</f>
        <v>0.95</v>
      </c>
      <c r="N338" s="380">
        <f>IF(ISBLANK(INDEX('Policy Characteristics'!H:H,MATCH($C338,'Policy Characteristics'!$C:$C,0))),"",INDEX('Policy Characteristics'!H:H,MATCH($C338,'Policy Characteristics'!$C:$C,0)))</f>
        <v>0.01</v>
      </c>
      <c r="O338" s="358" t="str">
        <f>IF(ISBLANK(INDEX('Policy Characteristics'!I:I,MATCH($C338,'Policy Characteristics'!$C:$C,0))),"",INDEX('Policy Characteristics'!I:I,MATCH($C338,'Policy Characteristics'!$C:$C,0)))</f>
        <v>% of construction cost</v>
      </c>
      <c r="P338" s="358"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358" t="str">
        <f>IF(ISBLANK(INDEX('Policy Characteristics'!K:K,MATCH($C338,'Policy Characteristics'!$C:$C,0))),"",INDEX('Policy Characteristics'!K:K,MATCH($C338,'Policy Characteristics'!$C:$C,0)))</f>
        <v>electricity-sector-main.html#subsidies</v>
      </c>
      <c r="R338" s="358" t="str">
        <f>IF(ISBLANK(INDEX('Policy Characteristics'!L:L,MATCH($C338,'Policy Characteristics'!$C:$C,0))),"",INDEX('Policy Characteristics'!L:L,MATCH($C338,'Policy Characteristics'!$C:$C,0)))</f>
        <v/>
      </c>
    </row>
    <row r="339" spans="1:18" s="2" customFormat="1" x14ac:dyDescent="0.35">
      <c r="A339" s="358" t="str">
        <f>IF(ISBLANK(INDEX('Policy Characteristics'!A:A,MATCH($C339,'Policy Characteristics'!$C:$C,0))),"",INDEX('Policy Characteristics'!A:A,MATCH($C339,'Policy Characteristics'!$C:$C,0)))</f>
        <v>Electricity Supply</v>
      </c>
      <c r="B339" s="358" t="str">
        <f>IF(ISBLANK(INDEX('Policy Characteristics'!B:B,MATCH($C339,'Policy Characteristics'!$C:$C,0))),"",INDEX('Policy Characteristics'!B:B,MATCH($C339,'Policy Characteristics'!$C:$C,0)))</f>
        <v>Subsidy for Capacity Construction</v>
      </c>
      <c r="C339" s="520" t="str">
        <f t="shared" si="26"/>
        <v>Perc Subsidy for Elec Capacity Construction</v>
      </c>
      <c r="D339" s="286" t="s">
        <v>2867</v>
      </c>
      <c r="E339" s="285"/>
      <c r="F339" s="286" t="s">
        <v>2692</v>
      </c>
      <c r="G339" s="286"/>
      <c r="H339" s="200">
        <v>696</v>
      </c>
      <c r="I339" s="286" t="s">
        <v>46</v>
      </c>
      <c r="J339" s="360" t="str">
        <f>IF(ISBLANK(INDEX('Policy Characteristics'!D:D,MATCH($C339,'Policy Characteristics'!$C:$C,0))),"",INDEX('Policy Characteristics'!D:D,MATCH($C339,'Policy Characteristics'!$C:$C,0)))</f>
        <v>Subsidy for Capacity Construction</v>
      </c>
      <c r="K339" s="358" t="str">
        <f>IF(ISBLANK(INDEX('Policy Characteristics'!E:E,MATCH($C339,'Policy Characteristics'!$C:$C,0))),"",INDEX('Policy Characteristics'!E:E,MATCH($C339,'Policy Characteristics'!$C:$C,0)))</f>
        <v>elec capacity construction subsidy</v>
      </c>
      <c r="L339" s="380">
        <f>IF(ISBLANK(INDEX('Policy Characteristics'!F:F,MATCH($C339,'Policy Characteristics'!$C:$C,0))),"",INDEX('Policy Characteristics'!F:F,MATCH($C339,'Policy Characteristics'!$C:$C,0)))</f>
        <v>0</v>
      </c>
      <c r="M339" s="380">
        <f>IF(ISBLANK(INDEX('Policy Characteristics'!G:G,MATCH($C339,'Policy Characteristics'!$C:$C,0))),"",INDEX('Policy Characteristics'!G:G,MATCH($C339,'Policy Characteristics'!$C:$C,0)))</f>
        <v>0.95</v>
      </c>
      <c r="N339" s="380">
        <f>IF(ISBLANK(INDEX('Policy Characteristics'!H:H,MATCH($C339,'Policy Characteristics'!$C:$C,0))),"",INDEX('Policy Characteristics'!H:H,MATCH($C339,'Policy Characteristics'!$C:$C,0)))</f>
        <v>0.01</v>
      </c>
      <c r="O339" s="358" t="str">
        <f>IF(ISBLANK(INDEX('Policy Characteristics'!I:I,MATCH($C339,'Policy Characteristics'!$C:$C,0))),"",INDEX('Policy Characteristics'!I:I,MATCH($C339,'Policy Characteristics'!$C:$C,0)))</f>
        <v>% of construction cost</v>
      </c>
      <c r="P339" s="358"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358" t="str">
        <f>IF(ISBLANK(INDEX('Policy Characteristics'!K:K,MATCH($C339,'Policy Characteristics'!$C:$C,0))),"",INDEX('Policy Characteristics'!K:K,MATCH($C339,'Policy Characteristics'!$C:$C,0)))</f>
        <v>electricity-sector-main.html#subsidies</v>
      </c>
      <c r="R339" s="358" t="str">
        <f>IF(ISBLANK(INDEX('Policy Characteristics'!L:L,MATCH($C339,'Policy Characteristics'!$C:$C,0))),"",INDEX('Policy Characteristics'!L:L,MATCH($C339,'Policy Characteristics'!$C:$C,0)))</f>
        <v/>
      </c>
    </row>
    <row r="340" spans="1:18" s="2" customFormat="1" x14ac:dyDescent="0.35">
      <c r="A340" s="358" t="str">
        <f>IF(ISBLANK(INDEX('Policy Characteristics'!A:A,MATCH($C340,'Policy Characteristics'!$C:$C,0))),"",INDEX('Policy Characteristics'!A:A,MATCH($C340,'Policy Characteristics'!$C:$C,0)))</f>
        <v>Electricity Supply</v>
      </c>
      <c r="B340" s="358" t="str">
        <f>IF(ISBLANK(INDEX('Policy Characteristics'!B:B,MATCH($C340,'Policy Characteristics'!$C:$C,0))),"",INDEX('Policy Characteristics'!B:B,MATCH($C340,'Policy Characteristics'!$C:$C,0)))</f>
        <v>Subsidy for Capacity Construction</v>
      </c>
      <c r="C340" s="520" t="str">
        <f t="shared" si="26"/>
        <v>Perc Subsidy for Elec Capacity Construction</v>
      </c>
      <c r="D340" s="286" t="s">
        <v>2868</v>
      </c>
      <c r="E340" s="285"/>
      <c r="F340" s="286" t="s">
        <v>2545</v>
      </c>
      <c r="G340" s="286"/>
      <c r="H340" s="200">
        <v>697</v>
      </c>
      <c r="I340" s="286" t="s">
        <v>46</v>
      </c>
      <c r="J340" s="360" t="str">
        <f>IF(ISBLANK(INDEX('Policy Characteristics'!D:D,MATCH($C340,'Policy Characteristics'!$C:$C,0))),"",INDEX('Policy Characteristics'!D:D,MATCH($C340,'Policy Characteristics'!$C:$C,0)))</f>
        <v>Subsidy for Capacity Construction</v>
      </c>
      <c r="K340" s="358" t="str">
        <f>IF(ISBLANK(INDEX('Policy Characteristics'!E:E,MATCH($C340,'Policy Characteristics'!$C:$C,0))),"",INDEX('Policy Characteristics'!E:E,MATCH($C340,'Policy Characteristics'!$C:$C,0)))</f>
        <v>elec capacity construction subsidy</v>
      </c>
      <c r="L340" s="380">
        <f>IF(ISBLANK(INDEX('Policy Characteristics'!F:F,MATCH($C340,'Policy Characteristics'!$C:$C,0))),"",INDEX('Policy Characteristics'!F:F,MATCH($C340,'Policy Characteristics'!$C:$C,0)))</f>
        <v>0</v>
      </c>
      <c r="M340" s="380">
        <f>IF(ISBLANK(INDEX('Policy Characteristics'!G:G,MATCH($C340,'Policy Characteristics'!$C:$C,0))),"",INDEX('Policy Characteristics'!G:G,MATCH($C340,'Policy Characteristics'!$C:$C,0)))</f>
        <v>0.95</v>
      </c>
      <c r="N340" s="380">
        <f>IF(ISBLANK(INDEX('Policy Characteristics'!H:H,MATCH($C340,'Policy Characteristics'!$C:$C,0))),"",INDEX('Policy Characteristics'!H:H,MATCH($C340,'Policy Characteristics'!$C:$C,0)))</f>
        <v>0.01</v>
      </c>
      <c r="O340" s="358" t="str">
        <f>IF(ISBLANK(INDEX('Policy Characteristics'!I:I,MATCH($C340,'Policy Characteristics'!$C:$C,0))),"",INDEX('Policy Characteristics'!I:I,MATCH($C340,'Policy Characteristics'!$C:$C,0)))</f>
        <v>% of construction cost</v>
      </c>
      <c r="P340" s="358"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358" t="str">
        <f>IF(ISBLANK(INDEX('Policy Characteristics'!K:K,MATCH($C340,'Policy Characteristics'!$C:$C,0))),"",INDEX('Policy Characteristics'!K:K,MATCH($C340,'Policy Characteristics'!$C:$C,0)))</f>
        <v>electricity-sector-main.html#subsidies</v>
      </c>
      <c r="R340" s="358" t="str">
        <f>IF(ISBLANK(INDEX('Policy Characteristics'!L:L,MATCH($C340,'Policy Characteristics'!$C:$C,0))),"",INDEX('Policy Characteristics'!L:L,MATCH($C340,'Policy Characteristics'!$C:$C,0)))</f>
        <v/>
      </c>
    </row>
    <row r="341" spans="1:18" s="2" customFormat="1" x14ac:dyDescent="0.35">
      <c r="A341" s="358" t="str">
        <f>IF(ISBLANK(INDEX('Policy Characteristics'!A:A,MATCH($C341,'Policy Characteristics'!$C:$C,0))),"",INDEX('Policy Characteristics'!A:A,MATCH($C341,'Policy Characteristics'!$C:$C,0)))</f>
        <v>Electricity Supply</v>
      </c>
      <c r="B341" s="358" t="str">
        <f>IF(ISBLANK(INDEX('Policy Characteristics'!B:B,MATCH($C341,'Policy Characteristics'!$C:$C,0))),"",INDEX('Policy Characteristics'!B:B,MATCH($C341,'Policy Characteristics'!$C:$C,0)))</f>
        <v>Subsidy for Electricity Production</v>
      </c>
      <c r="C341" s="517" t="s">
        <v>136</v>
      </c>
      <c r="D341" s="285" t="s">
        <v>477</v>
      </c>
      <c r="E341" s="285" t="s">
        <v>272</v>
      </c>
      <c r="F341" s="286" t="s">
        <v>476</v>
      </c>
      <c r="G341" s="522" t="s">
        <v>326</v>
      </c>
      <c r="H341" s="200">
        <v>698</v>
      </c>
      <c r="I341" s="286" t="s">
        <v>46</v>
      </c>
      <c r="J341" s="360" t="str">
        <f>IF(ISBLANK(INDEX('Policy Characteristics'!D:D,MATCH($C341,'Policy Characteristics'!$C:$C,0))),"",INDEX('Policy Characteristics'!D:D,MATCH($C341,'Policy Characteristics'!$C:$C,0)))</f>
        <v>Subsidy for Electricity Production</v>
      </c>
      <c r="K341" s="358" t="str">
        <f>IF(ISBLANK(INDEX('Policy Characteristics'!E:E,MATCH($C341,'Policy Characteristics'!$C:$C,0))),"",INDEX('Policy Characteristics'!E:E,MATCH($C341,'Policy Characteristics'!$C:$C,0)))</f>
        <v>elec generation subsidy</v>
      </c>
      <c r="L341" s="380">
        <f>IF(ISBLANK(INDEX('Policy Characteristics'!F:F,MATCH($C341,'Policy Characteristics'!$C:$C,0))),"",INDEX('Policy Characteristics'!F:F,MATCH($C341,'Policy Characteristics'!$C:$C,0)))</f>
        <v>0</v>
      </c>
      <c r="M341" s="380">
        <f>IF(ISBLANK(INDEX('Policy Characteristics'!G:G,MATCH($C341,'Policy Characteristics'!$C:$C,0))),"",INDEX('Policy Characteristics'!G:G,MATCH($C341,'Policy Characteristics'!$C:$C,0)))</f>
        <v>60</v>
      </c>
      <c r="N341" s="380">
        <f>IF(ISBLANK(INDEX('Policy Characteristics'!H:H,MATCH($C341,'Policy Characteristics'!$C:$C,0))),"",INDEX('Policy Characteristics'!H:H,MATCH($C341,'Policy Characteristics'!$C:$C,0)))</f>
        <v>1</v>
      </c>
      <c r="O341" s="358" t="str">
        <f>IF(ISBLANK(INDEX('Policy Characteristics'!I:I,MATCH($C341,'Policy Characteristics'!$C:$C,0))),"",INDEX('Policy Characteristics'!I:I,MATCH($C341,'Policy Characteristics'!$C:$C,0)))</f>
        <v>$/MWh</v>
      </c>
      <c r="P341" s="358"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58" t="str">
        <f>IF(ISBLANK(INDEX('Policy Characteristics'!K:K,MATCH($C341,'Policy Characteristics'!$C:$C,0))),"",INDEX('Policy Characteristics'!K:K,MATCH($C341,'Policy Characteristics'!$C:$C,0)))</f>
        <v>electricity-sector-main.html#subsidies</v>
      </c>
      <c r="R341" s="358" t="str">
        <f>IF(ISBLANK(INDEX('Policy Characteristics'!L:L,MATCH($C341,'Policy Characteristics'!$C:$C,0))),"",INDEX('Policy Characteristics'!L:L,MATCH($C341,'Policy Characteristics'!$C:$C,0)))</f>
        <v>subsidy-for-electricity-production.html</v>
      </c>
    </row>
    <row r="342" spans="1:18" s="2" customFormat="1" x14ac:dyDescent="0.35">
      <c r="A342" s="358" t="str">
        <f>IF(ISBLANK(INDEX('Policy Characteristics'!A:A,MATCH($C342,'Policy Characteristics'!$C:$C,0))),"",INDEX('Policy Characteristics'!A:A,MATCH($C342,'Policy Characteristics'!$C:$C,0)))</f>
        <v>Electricity Supply</v>
      </c>
      <c r="B342" s="358" t="str">
        <f>IF(ISBLANK(INDEX('Policy Characteristics'!B:B,MATCH($C342,'Policy Characteristics'!$C:$C,0))),"",INDEX('Policy Characteristics'!B:B,MATCH($C342,'Policy Characteristics'!$C:$C,0)))</f>
        <v>Subsidy for Electricity Production</v>
      </c>
      <c r="C342" s="518" t="str">
        <f t="shared" ref="C342:C388" si="27">C$341</f>
        <v>Subsidy for Elec Production by Fuel</v>
      </c>
      <c r="D342" s="285" t="s">
        <v>477</v>
      </c>
      <c r="E342" s="285" t="s">
        <v>273</v>
      </c>
      <c r="F342" s="286" t="s">
        <v>476</v>
      </c>
      <c r="G342" s="522"/>
      <c r="H342" s="297">
        <v>1563</v>
      </c>
      <c r="I342" s="286" t="s">
        <v>46</v>
      </c>
      <c r="J342" s="360" t="str">
        <f>IF(ISBLANK(INDEX('Policy Characteristics'!D:D,MATCH($C342,'Policy Characteristics'!$C:$C,0))),"",INDEX('Policy Characteristics'!D:D,MATCH($C342,'Policy Characteristics'!$C:$C,0)))</f>
        <v>Subsidy for Electricity Production</v>
      </c>
      <c r="K342" s="358" t="str">
        <f>IF(ISBLANK(INDEX('Policy Characteristics'!E:E,MATCH($C342,'Policy Characteristics'!$C:$C,0))),"",INDEX('Policy Characteristics'!E:E,MATCH($C342,'Policy Characteristics'!$C:$C,0)))</f>
        <v>elec generation subsidy</v>
      </c>
      <c r="L342" s="380">
        <f>IF(ISBLANK(INDEX('Policy Characteristics'!F:F,MATCH($C342,'Policy Characteristics'!$C:$C,0))),"",INDEX('Policy Characteristics'!F:F,MATCH($C342,'Policy Characteristics'!$C:$C,0)))</f>
        <v>0</v>
      </c>
      <c r="M342" s="380">
        <f>IF(ISBLANK(INDEX('Policy Characteristics'!G:G,MATCH($C342,'Policy Characteristics'!$C:$C,0))),"",INDEX('Policy Characteristics'!G:G,MATCH($C342,'Policy Characteristics'!$C:$C,0)))</f>
        <v>60</v>
      </c>
      <c r="N342" s="380">
        <f>IF(ISBLANK(INDEX('Policy Characteristics'!H:H,MATCH($C342,'Policy Characteristics'!$C:$C,0))),"",INDEX('Policy Characteristics'!H:H,MATCH($C342,'Policy Characteristics'!$C:$C,0)))</f>
        <v>1</v>
      </c>
      <c r="O342" s="358" t="str">
        <f>IF(ISBLANK(INDEX('Policy Characteristics'!I:I,MATCH($C342,'Policy Characteristics'!$C:$C,0))),"",INDEX('Policy Characteristics'!I:I,MATCH($C342,'Policy Characteristics'!$C:$C,0)))</f>
        <v>$/MWh</v>
      </c>
      <c r="P342" s="358"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58" t="str">
        <f>IF(ISBLANK(INDEX('Policy Characteristics'!K:K,MATCH($C342,'Policy Characteristics'!$C:$C,0))),"",INDEX('Policy Characteristics'!K:K,MATCH($C342,'Policy Characteristics'!$C:$C,0)))</f>
        <v>electricity-sector-main.html#subsidies</v>
      </c>
      <c r="R342" s="358" t="str">
        <f>IF(ISBLANK(INDEX('Policy Characteristics'!L:L,MATCH($C342,'Policy Characteristics'!$C:$C,0))),"",INDEX('Policy Characteristics'!L:L,MATCH($C342,'Policy Characteristics'!$C:$C,0)))</f>
        <v>subsidy-for-electricity-production.html</v>
      </c>
    </row>
    <row r="343" spans="1:18" s="2" customFormat="1" x14ac:dyDescent="0.35">
      <c r="A343" s="358" t="str">
        <f>IF(ISBLANK(INDEX('Policy Characteristics'!A:A,MATCH($C343,'Policy Characteristics'!$C:$C,0))),"",INDEX('Policy Characteristics'!A:A,MATCH($C343,'Policy Characteristics'!$C:$C,0)))</f>
        <v>Electricity Supply</v>
      </c>
      <c r="B343" s="358" t="str">
        <f>IF(ISBLANK(INDEX('Policy Characteristics'!B:B,MATCH($C343,'Policy Characteristics'!$C:$C,0))),"",INDEX('Policy Characteristics'!B:B,MATCH($C343,'Policy Characteristics'!$C:$C,0)))</f>
        <v>Subsidy for Electricity Production</v>
      </c>
      <c r="C343" s="518" t="str">
        <f t="shared" si="27"/>
        <v>Subsidy for Elec Production by Fuel</v>
      </c>
      <c r="D343" s="285" t="s">
        <v>477</v>
      </c>
      <c r="E343" s="285" t="s">
        <v>274</v>
      </c>
      <c r="F343" s="286" t="s">
        <v>476</v>
      </c>
      <c r="G343" s="522" t="s">
        <v>337</v>
      </c>
      <c r="H343" s="297">
        <v>1564</v>
      </c>
      <c r="I343" s="286" t="s">
        <v>46</v>
      </c>
      <c r="J343" s="360" t="str">
        <f>IF(ISBLANK(INDEX('Policy Characteristics'!D:D,MATCH($C343,'Policy Characteristics'!$C:$C,0))),"",INDEX('Policy Characteristics'!D:D,MATCH($C343,'Policy Characteristics'!$C:$C,0)))</f>
        <v>Subsidy for Electricity Production</v>
      </c>
      <c r="K343" s="358" t="str">
        <f>IF(ISBLANK(INDEX('Policy Characteristics'!E:E,MATCH($C343,'Policy Characteristics'!$C:$C,0))),"",INDEX('Policy Characteristics'!E:E,MATCH($C343,'Policy Characteristics'!$C:$C,0)))</f>
        <v>elec generation subsidy</v>
      </c>
      <c r="L343" s="380">
        <f>IF(ISBLANK(INDEX('Policy Characteristics'!F:F,MATCH($C343,'Policy Characteristics'!$C:$C,0))),"",INDEX('Policy Characteristics'!F:F,MATCH($C343,'Policy Characteristics'!$C:$C,0)))</f>
        <v>0</v>
      </c>
      <c r="M343" s="380">
        <f>IF(ISBLANK(INDEX('Policy Characteristics'!G:G,MATCH($C343,'Policy Characteristics'!$C:$C,0))),"",INDEX('Policy Characteristics'!G:G,MATCH($C343,'Policy Characteristics'!$C:$C,0)))</f>
        <v>60</v>
      </c>
      <c r="N343" s="380">
        <f>IF(ISBLANK(INDEX('Policy Characteristics'!H:H,MATCH($C343,'Policy Characteristics'!$C:$C,0))),"",INDEX('Policy Characteristics'!H:H,MATCH($C343,'Policy Characteristics'!$C:$C,0)))</f>
        <v>1</v>
      </c>
      <c r="O343" s="358" t="str">
        <f>IF(ISBLANK(INDEX('Policy Characteristics'!I:I,MATCH($C343,'Policy Characteristics'!$C:$C,0))),"",INDEX('Policy Characteristics'!I:I,MATCH($C343,'Policy Characteristics'!$C:$C,0)))</f>
        <v>$/MWh</v>
      </c>
      <c r="P343" s="358"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58" t="str">
        <f>IF(ISBLANK(INDEX('Policy Characteristics'!K:K,MATCH($C343,'Policy Characteristics'!$C:$C,0))),"",INDEX('Policy Characteristics'!K:K,MATCH($C343,'Policy Characteristics'!$C:$C,0)))</f>
        <v>electricity-sector-main.html#subsidies</v>
      </c>
      <c r="R343" s="358" t="str">
        <f>IF(ISBLANK(INDEX('Policy Characteristics'!L:L,MATCH($C343,'Policy Characteristics'!$C:$C,0))),"",INDEX('Policy Characteristics'!L:L,MATCH($C343,'Policy Characteristics'!$C:$C,0)))</f>
        <v>subsidy-for-electricity-production.html</v>
      </c>
    </row>
    <row r="344" spans="1:18" s="2" customFormat="1" x14ac:dyDescent="0.35">
      <c r="A344" s="358" t="str">
        <f>IF(ISBLANK(INDEX('Policy Characteristics'!A:A,MATCH($C344,'Policy Characteristics'!$C:$C,0))),"",INDEX('Policy Characteristics'!A:A,MATCH($C344,'Policy Characteristics'!$C:$C,0)))</f>
        <v>Electricity Supply</v>
      </c>
      <c r="B344" s="358" t="str">
        <f>IF(ISBLANK(INDEX('Policy Characteristics'!B:B,MATCH($C344,'Policy Characteristics'!$C:$C,0))),"",INDEX('Policy Characteristics'!B:B,MATCH($C344,'Policy Characteristics'!$C:$C,0)))</f>
        <v>Subsidy for Electricity Production</v>
      </c>
      <c r="C344" s="518" t="str">
        <f t="shared" si="27"/>
        <v>Subsidy for Elec Production by Fuel</v>
      </c>
      <c r="D344" s="286" t="s">
        <v>331</v>
      </c>
      <c r="E344" s="285" t="s">
        <v>272</v>
      </c>
      <c r="F344" s="286" t="s">
        <v>332</v>
      </c>
      <c r="G344" s="522" t="s">
        <v>326</v>
      </c>
      <c r="H344" s="297">
        <v>699</v>
      </c>
      <c r="I344" s="286" t="s">
        <v>46</v>
      </c>
      <c r="J344" s="360" t="str">
        <f>IF(ISBLANK(INDEX('Policy Characteristics'!D:D,MATCH($C344,'Policy Characteristics'!$C:$C,0))),"",INDEX('Policy Characteristics'!D:D,MATCH($C344,'Policy Characteristics'!$C:$C,0)))</f>
        <v>Subsidy for Electricity Production</v>
      </c>
      <c r="K344" s="358" t="str">
        <f>IF(ISBLANK(INDEX('Policy Characteristics'!E:E,MATCH($C344,'Policy Characteristics'!$C:$C,0))),"",INDEX('Policy Characteristics'!E:E,MATCH($C344,'Policy Characteristics'!$C:$C,0)))</f>
        <v>elec generation subsidy</v>
      </c>
      <c r="L344" s="380">
        <f>IF(ISBLANK(INDEX('Policy Characteristics'!F:F,MATCH($C344,'Policy Characteristics'!$C:$C,0))),"",INDEX('Policy Characteristics'!F:F,MATCH($C344,'Policy Characteristics'!$C:$C,0)))</f>
        <v>0</v>
      </c>
      <c r="M344" s="380">
        <f>IF(ISBLANK(INDEX('Policy Characteristics'!G:G,MATCH($C344,'Policy Characteristics'!$C:$C,0))),"",INDEX('Policy Characteristics'!G:G,MATCH($C344,'Policy Characteristics'!$C:$C,0)))</f>
        <v>60</v>
      </c>
      <c r="N344" s="380">
        <f>IF(ISBLANK(INDEX('Policy Characteristics'!H:H,MATCH($C344,'Policy Characteristics'!$C:$C,0))),"",INDEX('Policy Characteristics'!H:H,MATCH($C344,'Policy Characteristics'!$C:$C,0)))</f>
        <v>1</v>
      </c>
      <c r="O344" s="358" t="str">
        <f>IF(ISBLANK(INDEX('Policy Characteristics'!I:I,MATCH($C344,'Policy Characteristics'!$C:$C,0))),"",INDEX('Policy Characteristics'!I:I,MATCH($C344,'Policy Characteristics'!$C:$C,0)))</f>
        <v>$/MWh</v>
      </c>
      <c r="P344" s="358"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58" t="str">
        <f>IF(ISBLANK(INDEX('Policy Characteristics'!K:K,MATCH($C344,'Policy Characteristics'!$C:$C,0))),"",INDEX('Policy Characteristics'!K:K,MATCH($C344,'Policy Characteristics'!$C:$C,0)))</f>
        <v>electricity-sector-main.html#subsidies</v>
      </c>
      <c r="R344" s="358" t="str">
        <f>IF(ISBLANK(INDEX('Policy Characteristics'!L:L,MATCH($C344,'Policy Characteristics'!$C:$C,0))),"",INDEX('Policy Characteristics'!L:L,MATCH($C344,'Policy Characteristics'!$C:$C,0)))</f>
        <v>subsidy-for-electricity-production.html</v>
      </c>
    </row>
    <row r="345" spans="1:18" s="2" customFormat="1" x14ac:dyDescent="0.35">
      <c r="A345" s="358" t="str">
        <f>IF(ISBLANK(INDEX('Policy Characteristics'!A:A,MATCH($C345,'Policy Characteristics'!$C:$C,0))),"",INDEX('Policy Characteristics'!A:A,MATCH($C345,'Policy Characteristics'!$C:$C,0)))</f>
        <v>Electricity Supply</v>
      </c>
      <c r="B345" s="358" t="str">
        <f>IF(ISBLANK(INDEX('Policy Characteristics'!B:B,MATCH($C345,'Policy Characteristics'!$C:$C,0))),"",INDEX('Policy Characteristics'!B:B,MATCH($C345,'Policy Characteristics'!$C:$C,0)))</f>
        <v>Subsidy for Electricity Production</v>
      </c>
      <c r="C345" s="518" t="str">
        <f t="shared" si="27"/>
        <v>Subsidy for Elec Production by Fuel</v>
      </c>
      <c r="D345" s="286" t="s">
        <v>331</v>
      </c>
      <c r="E345" s="285" t="s">
        <v>273</v>
      </c>
      <c r="F345" s="286" t="s">
        <v>332</v>
      </c>
      <c r="G345" s="522"/>
      <c r="H345" s="297">
        <v>1565</v>
      </c>
      <c r="I345" s="286" t="s">
        <v>46</v>
      </c>
      <c r="J345" s="360" t="str">
        <f>IF(ISBLANK(INDEX('Policy Characteristics'!D:D,MATCH($C345,'Policy Characteristics'!$C:$C,0))),"",INDEX('Policy Characteristics'!D:D,MATCH($C345,'Policy Characteristics'!$C:$C,0)))</f>
        <v>Subsidy for Electricity Production</v>
      </c>
      <c r="K345" s="358" t="str">
        <f>IF(ISBLANK(INDEX('Policy Characteristics'!E:E,MATCH($C345,'Policy Characteristics'!$C:$C,0))),"",INDEX('Policy Characteristics'!E:E,MATCH($C345,'Policy Characteristics'!$C:$C,0)))</f>
        <v>elec generation subsidy</v>
      </c>
      <c r="L345" s="380">
        <f>IF(ISBLANK(INDEX('Policy Characteristics'!F:F,MATCH($C345,'Policy Characteristics'!$C:$C,0))),"",INDEX('Policy Characteristics'!F:F,MATCH($C345,'Policy Characteristics'!$C:$C,0)))</f>
        <v>0</v>
      </c>
      <c r="M345" s="380">
        <f>IF(ISBLANK(INDEX('Policy Characteristics'!G:G,MATCH($C345,'Policy Characteristics'!$C:$C,0))),"",INDEX('Policy Characteristics'!G:G,MATCH($C345,'Policy Characteristics'!$C:$C,0)))</f>
        <v>60</v>
      </c>
      <c r="N345" s="380">
        <f>IF(ISBLANK(INDEX('Policy Characteristics'!H:H,MATCH($C345,'Policy Characteristics'!$C:$C,0))),"",INDEX('Policy Characteristics'!H:H,MATCH($C345,'Policy Characteristics'!$C:$C,0)))</f>
        <v>1</v>
      </c>
      <c r="O345" s="358" t="str">
        <f>IF(ISBLANK(INDEX('Policy Characteristics'!I:I,MATCH($C345,'Policy Characteristics'!$C:$C,0))),"",INDEX('Policy Characteristics'!I:I,MATCH($C345,'Policy Characteristics'!$C:$C,0)))</f>
        <v>$/MWh</v>
      </c>
      <c r="P345" s="358"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58" t="str">
        <f>IF(ISBLANK(INDEX('Policy Characteristics'!K:K,MATCH($C345,'Policy Characteristics'!$C:$C,0))),"",INDEX('Policy Characteristics'!K:K,MATCH($C345,'Policy Characteristics'!$C:$C,0)))</f>
        <v>electricity-sector-main.html#subsidies</v>
      </c>
      <c r="R345" s="358" t="str">
        <f>IF(ISBLANK(INDEX('Policy Characteristics'!L:L,MATCH($C345,'Policy Characteristics'!$C:$C,0))),"",INDEX('Policy Characteristics'!L:L,MATCH($C345,'Policy Characteristics'!$C:$C,0)))</f>
        <v>subsidy-for-electricity-production.html</v>
      </c>
    </row>
    <row r="346" spans="1:18" s="2" customFormat="1" x14ac:dyDescent="0.35">
      <c r="A346" s="358" t="str">
        <f>IF(ISBLANK(INDEX('Policy Characteristics'!A:A,MATCH($C346,'Policy Characteristics'!$C:$C,0))),"",INDEX('Policy Characteristics'!A:A,MATCH($C346,'Policy Characteristics'!$C:$C,0)))</f>
        <v>Electricity Supply</v>
      </c>
      <c r="B346" s="358" t="str">
        <f>IF(ISBLANK(INDEX('Policy Characteristics'!B:B,MATCH($C346,'Policy Characteristics'!$C:$C,0))),"",INDEX('Policy Characteristics'!B:B,MATCH($C346,'Policy Characteristics'!$C:$C,0)))</f>
        <v>Subsidy for Electricity Production</v>
      </c>
      <c r="C346" s="518" t="str">
        <f t="shared" si="27"/>
        <v>Subsidy for Elec Production by Fuel</v>
      </c>
      <c r="D346" s="286" t="s">
        <v>331</v>
      </c>
      <c r="E346" s="285" t="s">
        <v>274</v>
      </c>
      <c r="F346" s="286" t="s">
        <v>332</v>
      </c>
      <c r="G346" s="522" t="s">
        <v>337</v>
      </c>
      <c r="H346" s="297">
        <v>1566</v>
      </c>
      <c r="I346" s="286" t="s">
        <v>46</v>
      </c>
      <c r="J346" s="360" t="str">
        <f>IF(ISBLANK(INDEX('Policy Characteristics'!D:D,MATCH($C346,'Policy Characteristics'!$C:$C,0))),"",INDEX('Policy Characteristics'!D:D,MATCH($C346,'Policy Characteristics'!$C:$C,0)))</f>
        <v>Subsidy for Electricity Production</v>
      </c>
      <c r="K346" s="358" t="str">
        <f>IF(ISBLANK(INDEX('Policy Characteristics'!E:E,MATCH($C346,'Policy Characteristics'!$C:$C,0))),"",INDEX('Policy Characteristics'!E:E,MATCH($C346,'Policy Characteristics'!$C:$C,0)))</f>
        <v>elec generation subsidy</v>
      </c>
      <c r="L346" s="380">
        <f>IF(ISBLANK(INDEX('Policy Characteristics'!F:F,MATCH($C346,'Policy Characteristics'!$C:$C,0))),"",INDEX('Policy Characteristics'!F:F,MATCH($C346,'Policy Characteristics'!$C:$C,0)))</f>
        <v>0</v>
      </c>
      <c r="M346" s="380">
        <f>IF(ISBLANK(INDEX('Policy Characteristics'!G:G,MATCH($C346,'Policy Characteristics'!$C:$C,0))),"",INDEX('Policy Characteristics'!G:G,MATCH($C346,'Policy Characteristics'!$C:$C,0)))</f>
        <v>60</v>
      </c>
      <c r="N346" s="380">
        <f>IF(ISBLANK(INDEX('Policy Characteristics'!H:H,MATCH($C346,'Policy Characteristics'!$C:$C,0))),"",INDEX('Policy Characteristics'!H:H,MATCH($C346,'Policy Characteristics'!$C:$C,0)))</f>
        <v>1</v>
      </c>
      <c r="O346" s="358" t="str">
        <f>IF(ISBLANK(INDEX('Policy Characteristics'!I:I,MATCH($C346,'Policy Characteristics'!$C:$C,0))),"",INDEX('Policy Characteristics'!I:I,MATCH($C346,'Policy Characteristics'!$C:$C,0)))</f>
        <v>$/MWh</v>
      </c>
      <c r="P346" s="358"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58" t="str">
        <f>IF(ISBLANK(INDEX('Policy Characteristics'!K:K,MATCH($C346,'Policy Characteristics'!$C:$C,0))),"",INDEX('Policy Characteristics'!K:K,MATCH($C346,'Policy Characteristics'!$C:$C,0)))</f>
        <v>electricity-sector-main.html#subsidies</v>
      </c>
      <c r="R346" s="358" t="str">
        <f>IF(ISBLANK(INDEX('Policy Characteristics'!L:L,MATCH($C346,'Policy Characteristics'!$C:$C,0))),"",INDEX('Policy Characteristics'!L:L,MATCH($C346,'Policy Characteristics'!$C:$C,0)))</f>
        <v>subsidy-for-electricity-production.html</v>
      </c>
    </row>
    <row r="347" spans="1:18" s="2" customFormat="1" x14ac:dyDescent="0.35">
      <c r="A347" s="358" t="str">
        <f>IF(ISBLANK(INDEX('Policy Characteristics'!A:A,MATCH($C347,'Policy Characteristics'!$C:$C,0))),"",INDEX('Policy Characteristics'!A:A,MATCH($C347,'Policy Characteristics'!$C:$C,0)))</f>
        <v>Electricity Supply</v>
      </c>
      <c r="B347" s="358" t="str">
        <f>IF(ISBLANK(INDEX('Policy Characteristics'!B:B,MATCH($C347,'Policy Characteristics'!$C:$C,0))),"",INDEX('Policy Characteristics'!B:B,MATCH($C347,'Policy Characteristics'!$C:$C,0)))</f>
        <v>Subsidy for Electricity Production</v>
      </c>
      <c r="C347" s="518" t="str">
        <f t="shared" si="27"/>
        <v>Subsidy for Elec Production by Fuel</v>
      </c>
      <c r="D347" s="286" t="s">
        <v>78</v>
      </c>
      <c r="E347" s="285" t="s">
        <v>272</v>
      </c>
      <c r="F347" s="286" t="s">
        <v>92</v>
      </c>
      <c r="G347" s="522" t="s">
        <v>326</v>
      </c>
      <c r="H347" s="297">
        <v>37</v>
      </c>
      <c r="I347" s="285" t="s">
        <v>45</v>
      </c>
      <c r="J347" s="360" t="str">
        <f>IF(ISBLANK(INDEX('Policy Characteristics'!D:D,MATCH($C347,'Policy Characteristics'!$C:$C,0))),"",INDEX('Policy Characteristics'!D:D,MATCH($C347,'Policy Characteristics'!$C:$C,0)))</f>
        <v>Subsidy for Electricity Production</v>
      </c>
      <c r="K347" s="358" t="str">
        <f>IF(ISBLANK(INDEX('Policy Characteristics'!E:E,MATCH($C347,'Policy Characteristics'!$C:$C,0))),"",INDEX('Policy Characteristics'!E:E,MATCH($C347,'Policy Characteristics'!$C:$C,0)))</f>
        <v>elec generation subsidy</v>
      </c>
      <c r="L347" s="380">
        <f>IF(ISBLANK(INDEX('Policy Characteristics'!F:F,MATCH($C347,'Policy Characteristics'!$C:$C,0))),"",INDEX('Policy Characteristics'!F:F,MATCH($C347,'Policy Characteristics'!$C:$C,0)))</f>
        <v>0</v>
      </c>
      <c r="M347" s="380">
        <f>IF(ISBLANK(INDEX('Policy Characteristics'!G:G,MATCH($C347,'Policy Characteristics'!$C:$C,0))),"",INDEX('Policy Characteristics'!G:G,MATCH($C347,'Policy Characteristics'!$C:$C,0)))</f>
        <v>60</v>
      </c>
      <c r="N347" s="380">
        <f>IF(ISBLANK(INDEX('Policy Characteristics'!H:H,MATCH($C347,'Policy Characteristics'!$C:$C,0))),"",INDEX('Policy Characteristics'!H:H,MATCH($C347,'Policy Characteristics'!$C:$C,0)))</f>
        <v>1</v>
      </c>
      <c r="O347" s="358" t="str">
        <f>IF(ISBLANK(INDEX('Policy Characteristics'!I:I,MATCH($C347,'Policy Characteristics'!$C:$C,0))),"",INDEX('Policy Characteristics'!I:I,MATCH($C347,'Policy Characteristics'!$C:$C,0)))</f>
        <v>$/MWh</v>
      </c>
      <c r="P347" s="358"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58" t="str">
        <f>IF(ISBLANK(INDEX('Policy Characteristics'!K:K,MATCH($C347,'Policy Characteristics'!$C:$C,0))),"",INDEX('Policy Characteristics'!K:K,MATCH($C347,'Policy Characteristics'!$C:$C,0)))</f>
        <v>electricity-sector-main.html#subsidies</v>
      </c>
      <c r="R347" s="358" t="str">
        <f>IF(ISBLANK(INDEX('Policy Characteristics'!L:L,MATCH($C347,'Policy Characteristics'!$C:$C,0))),"",INDEX('Policy Characteristics'!L:L,MATCH($C347,'Policy Characteristics'!$C:$C,0)))</f>
        <v>subsidy-for-electricity-production.html</v>
      </c>
    </row>
    <row r="348" spans="1:18" s="2" customFormat="1" x14ac:dyDescent="0.35">
      <c r="A348" s="358" t="str">
        <f>IF(ISBLANK(INDEX('Policy Characteristics'!A:A,MATCH($C348,'Policy Characteristics'!$C:$C,0))),"",INDEX('Policy Characteristics'!A:A,MATCH($C348,'Policy Characteristics'!$C:$C,0)))</f>
        <v>Electricity Supply</v>
      </c>
      <c r="B348" s="358" t="str">
        <f>IF(ISBLANK(INDEX('Policy Characteristics'!B:B,MATCH($C348,'Policy Characteristics'!$C:$C,0))),"",INDEX('Policy Characteristics'!B:B,MATCH($C348,'Policy Characteristics'!$C:$C,0)))</f>
        <v>Subsidy for Electricity Production</v>
      </c>
      <c r="C348" s="518" t="str">
        <f t="shared" si="27"/>
        <v>Subsidy for Elec Production by Fuel</v>
      </c>
      <c r="D348" s="286" t="s">
        <v>78</v>
      </c>
      <c r="E348" s="285" t="s">
        <v>273</v>
      </c>
      <c r="F348" s="286" t="s">
        <v>92</v>
      </c>
      <c r="G348" s="522"/>
      <c r="H348" s="297">
        <v>1567</v>
      </c>
      <c r="I348" s="286" t="s">
        <v>46</v>
      </c>
      <c r="J348" s="360" t="str">
        <f>IF(ISBLANK(INDEX('Policy Characteristics'!D:D,MATCH($C348,'Policy Characteristics'!$C:$C,0))),"",INDEX('Policy Characteristics'!D:D,MATCH($C348,'Policy Characteristics'!$C:$C,0)))</f>
        <v>Subsidy for Electricity Production</v>
      </c>
      <c r="K348" s="358" t="str">
        <f>IF(ISBLANK(INDEX('Policy Characteristics'!E:E,MATCH($C348,'Policy Characteristics'!$C:$C,0))),"",INDEX('Policy Characteristics'!E:E,MATCH($C348,'Policy Characteristics'!$C:$C,0)))</f>
        <v>elec generation subsidy</v>
      </c>
      <c r="L348" s="380">
        <f>IF(ISBLANK(INDEX('Policy Characteristics'!F:F,MATCH($C348,'Policy Characteristics'!$C:$C,0))),"",INDEX('Policy Characteristics'!F:F,MATCH($C348,'Policy Characteristics'!$C:$C,0)))</f>
        <v>0</v>
      </c>
      <c r="M348" s="380">
        <f>IF(ISBLANK(INDEX('Policy Characteristics'!G:G,MATCH($C348,'Policy Characteristics'!$C:$C,0))),"",INDEX('Policy Characteristics'!G:G,MATCH($C348,'Policy Characteristics'!$C:$C,0)))</f>
        <v>60</v>
      </c>
      <c r="N348" s="380">
        <f>IF(ISBLANK(INDEX('Policy Characteristics'!H:H,MATCH($C348,'Policy Characteristics'!$C:$C,0))),"",INDEX('Policy Characteristics'!H:H,MATCH($C348,'Policy Characteristics'!$C:$C,0)))</f>
        <v>1</v>
      </c>
      <c r="O348" s="358" t="str">
        <f>IF(ISBLANK(INDEX('Policy Characteristics'!I:I,MATCH($C348,'Policy Characteristics'!$C:$C,0))),"",INDEX('Policy Characteristics'!I:I,MATCH($C348,'Policy Characteristics'!$C:$C,0)))</f>
        <v>$/MWh</v>
      </c>
      <c r="P348" s="358"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58" t="str">
        <f>IF(ISBLANK(INDEX('Policy Characteristics'!K:K,MATCH($C348,'Policy Characteristics'!$C:$C,0))),"",INDEX('Policy Characteristics'!K:K,MATCH($C348,'Policy Characteristics'!$C:$C,0)))</f>
        <v>electricity-sector-main.html#subsidies</v>
      </c>
      <c r="R348" s="358" t="str">
        <f>IF(ISBLANK(INDEX('Policy Characteristics'!L:L,MATCH($C348,'Policy Characteristics'!$C:$C,0))),"",INDEX('Policy Characteristics'!L:L,MATCH($C348,'Policy Characteristics'!$C:$C,0)))</f>
        <v>subsidy-for-electricity-production.html</v>
      </c>
    </row>
    <row r="349" spans="1:18" s="2" customFormat="1" x14ac:dyDescent="0.35">
      <c r="A349" s="358" t="str">
        <f>IF(ISBLANK(INDEX('Policy Characteristics'!A:A,MATCH($C349,'Policy Characteristics'!$C:$C,0))),"",INDEX('Policy Characteristics'!A:A,MATCH($C349,'Policy Characteristics'!$C:$C,0)))</f>
        <v>Electricity Supply</v>
      </c>
      <c r="B349" s="358" t="str">
        <f>IF(ISBLANK(INDEX('Policy Characteristics'!B:B,MATCH($C349,'Policy Characteristics'!$C:$C,0))),"",INDEX('Policy Characteristics'!B:B,MATCH($C349,'Policy Characteristics'!$C:$C,0)))</f>
        <v>Subsidy for Electricity Production</v>
      </c>
      <c r="C349" s="518" t="str">
        <f t="shared" si="27"/>
        <v>Subsidy for Elec Production by Fuel</v>
      </c>
      <c r="D349" s="286" t="s">
        <v>78</v>
      </c>
      <c r="E349" s="285" t="s">
        <v>274</v>
      </c>
      <c r="F349" s="286" t="s">
        <v>92</v>
      </c>
      <c r="G349" s="522" t="s">
        <v>337</v>
      </c>
      <c r="H349" s="297">
        <v>1568</v>
      </c>
      <c r="I349" s="285" t="s">
        <v>45</v>
      </c>
      <c r="J349" s="360" t="str">
        <f>IF(ISBLANK(INDEX('Policy Characteristics'!D:D,MATCH($C349,'Policy Characteristics'!$C:$C,0))),"",INDEX('Policy Characteristics'!D:D,MATCH($C349,'Policy Characteristics'!$C:$C,0)))</f>
        <v>Subsidy for Electricity Production</v>
      </c>
      <c r="K349" s="358" t="str">
        <f>IF(ISBLANK(INDEX('Policy Characteristics'!E:E,MATCH($C349,'Policy Characteristics'!$C:$C,0))),"",INDEX('Policy Characteristics'!E:E,MATCH($C349,'Policy Characteristics'!$C:$C,0)))</f>
        <v>elec generation subsidy</v>
      </c>
      <c r="L349" s="380">
        <f>IF(ISBLANK(INDEX('Policy Characteristics'!F:F,MATCH($C349,'Policy Characteristics'!$C:$C,0))),"",INDEX('Policy Characteristics'!F:F,MATCH($C349,'Policy Characteristics'!$C:$C,0)))</f>
        <v>0</v>
      </c>
      <c r="M349" s="380">
        <f>IF(ISBLANK(INDEX('Policy Characteristics'!G:G,MATCH($C349,'Policy Characteristics'!$C:$C,0))),"",INDEX('Policy Characteristics'!G:G,MATCH($C349,'Policy Characteristics'!$C:$C,0)))</f>
        <v>60</v>
      </c>
      <c r="N349" s="380">
        <f>IF(ISBLANK(INDEX('Policy Characteristics'!H:H,MATCH($C349,'Policy Characteristics'!$C:$C,0))),"",INDEX('Policy Characteristics'!H:H,MATCH($C349,'Policy Characteristics'!$C:$C,0)))</f>
        <v>1</v>
      </c>
      <c r="O349" s="358" t="str">
        <f>IF(ISBLANK(INDEX('Policy Characteristics'!I:I,MATCH($C349,'Policy Characteristics'!$C:$C,0))),"",INDEX('Policy Characteristics'!I:I,MATCH($C349,'Policy Characteristics'!$C:$C,0)))</f>
        <v>$/MWh</v>
      </c>
      <c r="P349" s="358"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58" t="str">
        <f>IF(ISBLANK(INDEX('Policy Characteristics'!K:K,MATCH($C349,'Policy Characteristics'!$C:$C,0))),"",INDEX('Policy Characteristics'!K:K,MATCH($C349,'Policy Characteristics'!$C:$C,0)))</f>
        <v>electricity-sector-main.html#subsidies</v>
      </c>
      <c r="R349" s="358" t="str">
        <f>IF(ISBLANK(INDEX('Policy Characteristics'!L:L,MATCH($C349,'Policy Characteristics'!$C:$C,0))),"",INDEX('Policy Characteristics'!L:L,MATCH($C349,'Policy Characteristics'!$C:$C,0)))</f>
        <v>subsidy-for-electricity-production.html</v>
      </c>
    </row>
    <row r="350" spans="1:18" s="2" customFormat="1" x14ac:dyDescent="0.35">
      <c r="A350" s="358" t="str">
        <f>IF(ISBLANK(INDEX('Policy Characteristics'!A:A,MATCH($C350,'Policy Characteristics'!$C:$C,0))),"",INDEX('Policy Characteristics'!A:A,MATCH($C350,'Policy Characteristics'!$C:$C,0)))</f>
        <v>Electricity Supply</v>
      </c>
      <c r="B350" s="358" t="str">
        <f>IF(ISBLANK(INDEX('Policy Characteristics'!B:B,MATCH($C350,'Policy Characteristics'!$C:$C,0))),"",INDEX('Policy Characteristics'!B:B,MATCH($C350,'Policy Characteristics'!$C:$C,0)))</f>
        <v>Subsidy for Electricity Production</v>
      </c>
      <c r="C350" s="518" t="str">
        <f t="shared" si="27"/>
        <v>Subsidy for Elec Production by Fuel</v>
      </c>
      <c r="D350" s="286" t="s">
        <v>79</v>
      </c>
      <c r="E350" s="285" t="s">
        <v>272</v>
      </c>
      <c r="F350" s="286" t="s">
        <v>93</v>
      </c>
      <c r="G350" s="522" t="s">
        <v>326</v>
      </c>
      <c r="H350" s="297">
        <v>700</v>
      </c>
      <c r="I350" s="285" t="s">
        <v>45</v>
      </c>
      <c r="J350" s="360" t="str">
        <f>IF(ISBLANK(INDEX('Policy Characteristics'!D:D,MATCH($C350,'Policy Characteristics'!$C:$C,0))),"",INDEX('Policy Characteristics'!D:D,MATCH($C350,'Policy Characteristics'!$C:$C,0)))</f>
        <v>Subsidy for Electricity Production</v>
      </c>
      <c r="K350" s="358" t="str">
        <f>IF(ISBLANK(INDEX('Policy Characteristics'!E:E,MATCH($C350,'Policy Characteristics'!$C:$C,0))),"",INDEX('Policy Characteristics'!E:E,MATCH($C350,'Policy Characteristics'!$C:$C,0)))</f>
        <v>elec generation subsidy</v>
      </c>
      <c r="L350" s="380">
        <f>IF(ISBLANK(INDEX('Policy Characteristics'!F:F,MATCH($C350,'Policy Characteristics'!$C:$C,0))),"",INDEX('Policy Characteristics'!F:F,MATCH($C350,'Policy Characteristics'!$C:$C,0)))</f>
        <v>0</v>
      </c>
      <c r="M350" s="380">
        <f>IF(ISBLANK(INDEX('Policy Characteristics'!G:G,MATCH($C350,'Policy Characteristics'!$C:$C,0))),"",INDEX('Policy Characteristics'!G:G,MATCH($C350,'Policy Characteristics'!$C:$C,0)))</f>
        <v>60</v>
      </c>
      <c r="N350" s="380">
        <f>IF(ISBLANK(INDEX('Policy Characteristics'!H:H,MATCH($C350,'Policy Characteristics'!$C:$C,0))),"",INDEX('Policy Characteristics'!H:H,MATCH($C350,'Policy Characteristics'!$C:$C,0)))</f>
        <v>1</v>
      </c>
      <c r="O350" s="358" t="str">
        <f>IF(ISBLANK(INDEX('Policy Characteristics'!I:I,MATCH($C350,'Policy Characteristics'!$C:$C,0))),"",INDEX('Policy Characteristics'!I:I,MATCH($C350,'Policy Characteristics'!$C:$C,0)))</f>
        <v>$/MWh</v>
      </c>
      <c r="P350" s="358"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58" t="str">
        <f>IF(ISBLANK(INDEX('Policy Characteristics'!K:K,MATCH($C350,'Policy Characteristics'!$C:$C,0))),"",INDEX('Policy Characteristics'!K:K,MATCH($C350,'Policy Characteristics'!$C:$C,0)))</f>
        <v>electricity-sector-main.html#subsidies</v>
      </c>
      <c r="R350" s="358" t="str">
        <f>IF(ISBLANK(INDEX('Policy Characteristics'!L:L,MATCH($C350,'Policy Characteristics'!$C:$C,0))),"",INDEX('Policy Characteristics'!L:L,MATCH($C350,'Policy Characteristics'!$C:$C,0)))</f>
        <v>subsidy-for-electricity-production.html</v>
      </c>
    </row>
    <row r="351" spans="1:18" s="2" customFormat="1" x14ac:dyDescent="0.35">
      <c r="A351" s="358" t="str">
        <f>IF(ISBLANK(INDEX('Policy Characteristics'!A:A,MATCH($C351,'Policy Characteristics'!$C:$C,0))),"",INDEX('Policy Characteristics'!A:A,MATCH($C351,'Policy Characteristics'!$C:$C,0)))</f>
        <v>Electricity Supply</v>
      </c>
      <c r="B351" s="358" t="str">
        <f>IF(ISBLANK(INDEX('Policy Characteristics'!B:B,MATCH($C351,'Policy Characteristics'!$C:$C,0))),"",INDEX('Policy Characteristics'!B:B,MATCH($C351,'Policy Characteristics'!$C:$C,0)))</f>
        <v>Subsidy for Electricity Production</v>
      </c>
      <c r="C351" s="518" t="str">
        <f t="shared" si="27"/>
        <v>Subsidy for Elec Production by Fuel</v>
      </c>
      <c r="D351" s="286" t="s">
        <v>79</v>
      </c>
      <c r="E351" s="285" t="s">
        <v>273</v>
      </c>
      <c r="F351" s="286" t="s">
        <v>93</v>
      </c>
      <c r="G351" s="522"/>
      <c r="H351" s="297">
        <v>1569</v>
      </c>
      <c r="I351" s="286" t="s">
        <v>46</v>
      </c>
      <c r="J351" s="360" t="str">
        <f>IF(ISBLANK(INDEX('Policy Characteristics'!D:D,MATCH($C351,'Policy Characteristics'!$C:$C,0))),"",INDEX('Policy Characteristics'!D:D,MATCH($C351,'Policy Characteristics'!$C:$C,0)))</f>
        <v>Subsidy for Electricity Production</v>
      </c>
      <c r="K351" s="358" t="str">
        <f>IF(ISBLANK(INDEX('Policy Characteristics'!E:E,MATCH($C351,'Policy Characteristics'!$C:$C,0))),"",INDEX('Policy Characteristics'!E:E,MATCH($C351,'Policy Characteristics'!$C:$C,0)))</f>
        <v>elec generation subsidy</v>
      </c>
      <c r="L351" s="380">
        <f>IF(ISBLANK(INDEX('Policy Characteristics'!F:F,MATCH($C351,'Policy Characteristics'!$C:$C,0))),"",INDEX('Policy Characteristics'!F:F,MATCH($C351,'Policy Characteristics'!$C:$C,0)))</f>
        <v>0</v>
      </c>
      <c r="M351" s="380">
        <f>IF(ISBLANK(INDEX('Policy Characteristics'!G:G,MATCH($C351,'Policy Characteristics'!$C:$C,0))),"",INDEX('Policy Characteristics'!G:G,MATCH($C351,'Policy Characteristics'!$C:$C,0)))</f>
        <v>60</v>
      </c>
      <c r="N351" s="380">
        <f>IF(ISBLANK(INDEX('Policy Characteristics'!H:H,MATCH($C351,'Policy Characteristics'!$C:$C,0))),"",INDEX('Policy Characteristics'!H:H,MATCH($C351,'Policy Characteristics'!$C:$C,0)))</f>
        <v>1</v>
      </c>
      <c r="O351" s="358" t="str">
        <f>IF(ISBLANK(INDEX('Policy Characteristics'!I:I,MATCH($C351,'Policy Characteristics'!$C:$C,0))),"",INDEX('Policy Characteristics'!I:I,MATCH($C351,'Policy Characteristics'!$C:$C,0)))</f>
        <v>$/MWh</v>
      </c>
      <c r="P351" s="358"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358" t="str">
        <f>IF(ISBLANK(INDEX('Policy Characteristics'!K:K,MATCH($C351,'Policy Characteristics'!$C:$C,0))),"",INDEX('Policy Characteristics'!K:K,MATCH($C351,'Policy Characteristics'!$C:$C,0)))</f>
        <v>electricity-sector-main.html#subsidies</v>
      </c>
      <c r="R351" s="358" t="str">
        <f>IF(ISBLANK(INDEX('Policy Characteristics'!L:L,MATCH($C351,'Policy Characteristics'!$C:$C,0))),"",INDEX('Policy Characteristics'!L:L,MATCH($C351,'Policy Characteristics'!$C:$C,0)))</f>
        <v>subsidy-for-electricity-production.html</v>
      </c>
    </row>
    <row r="352" spans="1:18" s="2" customFormat="1" x14ac:dyDescent="0.35">
      <c r="A352" s="358" t="str">
        <f>IF(ISBLANK(INDEX('Policy Characteristics'!A:A,MATCH($C352,'Policy Characteristics'!$C:$C,0))),"",INDEX('Policy Characteristics'!A:A,MATCH($C352,'Policy Characteristics'!$C:$C,0)))</f>
        <v>Electricity Supply</v>
      </c>
      <c r="B352" s="358" t="str">
        <f>IF(ISBLANK(INDEX('Policy Characteristics'!B:B,MATCH($C352,'Policy Characteristics'!$C:$C,0))),"",INDEX('Policy Characteristics'!B:B,MATCH($C352,'Policy Characteristics'!$C:$C,0)))</f>
        <v>Subsidy for Electricity Production</v>
      </c>
      <c r="C352" s="518" t="str">
        <f t="shared" si="27"/>
        <v>Subsidy for Elec Production by Fuel</v>
      </c>
      <c r="D352" s="286" t="s">
        <v>79</v>
      </c>
      <c r="E352" s="285" t="s">
        <v>274</v>
      </c>
      <c r="F352" s="286" t="s">
        <v>93</v>
      </c>
      <c r="G352" s="522" t="s">
        <v>337</v>
      </c>
      <c r="H352" s="297">
        <v>1570</v>
      </c>
      <c r="I352" s="285" t="s">
        <v>45</v>
      </c>
      <c r="J352" s="360" t="str">
        <f>IF(ISBLANK(INDEX('Policy Characteristics'!D:D,MATCH($C352,'Policy Characteristics'!$C:$C,0))),"",INDEX('Policy Characteristics'!D:D,MATCH($C352,'Policy Characteristics'!$C:$C,0)))</f>
        <v>Subsidy for Electricity Production</v>
      </c>
      <c r="K352" s="358" t="str">
        <f>IF(ISBLANK(INDEX('Policy Characteristics'!E:E,MATCH($C352,'Policy Characteristics'!$C:$C,0))),"",INDEX('Policy Characteristics'!E:E,MATCH($C352,'Policy Characteristics'!$C:$C,0)))</f>
        <v>elec generation subsidy</v>
      </c>
      <c r="L352" s="380">
        <f>IF(ISBLANK(INDEX('Policy Characteristics'!F:F,MATCH($C352,'Policy Characteristics'!$C:$C,0))),"",INDEX('Policy Characteristics'!F:F,MATCH($C352,'Policy Characteristics'!$C:$C,0)))</f>
        <v>0</v>
      </c>
      <c r="M352" s="380">
        <f>IF(ISBLANK(INDEX('Policy Characteristics'!G:G,MATCH($C352,'Policy Characteristics'!$C:$C,0))),"",INDEX('Policy Characteristics'!G:G,MATCH($C352,'Policy Characteristics'!$C:$C,0)))</f>
        <v>60</v>
      </c>
      <c r="N352" s="380">
        <f>IF(ISBLANK(INDEX('Policy Characteristics'!H:H,MATCH($C352,'Policy Characteristics'!$C:$C,0))),"",INDEX('Policy Characteristics'!H:H,MATCH($C352,'Policy Characteristics'!$C:$C,0)))</f>
        <v>1</v>
      </c>
      <c r="O352" s="358" t="str">
        <f>IF(ISBLANK(INDEX('Policy Characteristics'!I:I,MATCH($C352,'Policy Characteristics'!$C:$C,0))),"",INDEX('Policy Characteristics'!I:I,MATCH($C352,'Policy Characteristics'!$C:$C,0)))</f>
        <v>$/MWh</v>
      </c>
      <c r="P352" s="358"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358" t="str">
        <f>IF(ISBLANK(INDEX('Policy Characteristics'!K:K,MATCH($C352,'Policy Characteristics'!$C:$C,0))),"",INDEX('Policy Characteristics'!K:K,MATCH($C352,'Policy Characteristics'!$C:$C,0)))</f>
        <v>electricity-sector-main.html#subsidies</v>
      </c>
      <c r="R352" s="358" t="str">
        <f>IF(ISBLANK(INDEX('Policy Characteristics'!L:L,MATCH($C352,'Policy Characteristics'!$C:$C,0))),"",INDEX('Policy Characteristics'!L:L,MATCH($C352,'Policy Characteristics'!$C:$C,0)))</f>
        <v>subsidy-for-electricity-production.html</v>
      </c>
    </row>
    <row r="353" spans="1:18" s="2" customFormat="1" x14ac:dyDescent="0.35">
      <c r="A353" s="358" t="str">
        <f>IF(ISBLANK(INDEX('Policy Characteristics'!A:A,MATCH($C353,'Policy Characteristics'!$C:$C,0))),"",INDEX('Policy Characteristics'!A:A,MATCH($C353,'Policy Characteristics'!$C:$C,0)))</f>
        <v>Electricity Supply</v>
      </c>
      <c r="B353" s="358" t="str">
        <f>IF(ISBLANK(INDEX('Policy Characteristics'!B:B,MATCH($C353,'Policy Characteristics'!$C:$C,0))),"",INDEX('Policy Characteristics'!B:B,MATCH($C353,'Policy Characteristics'!$C:$C,0)))</f>
        <v>Subsidy for Electricity Production</v>
      </c>
      <c r="C353" s="518" t="str">
        <f t="shared" si="27"/>
        <v>Subsidy for Elec Production by Fuel</v>
      </c>
      <c r="D353" s="286" t="s">
        <v>478</v>
      </c>
      <c r="E353" s="285" t="s">
        <v>272</v>
      </c>
      <c r="F353" s="286" t="s">
        <v>481</v>
      </c>
      <c r="G353" s="522" t="s">
        <v>326</v>
      </c>
      <c r="H353" s="297">
        <v>39</v>
      </c>
      <c r="I353" s="285" t="s">
        <v>45</v>
      </c>
      <c r="J353" s="360" t="str">
        <f>IF(ISBLANK(INDEX('Policy Characteristics'!D:D,MATCH($C353,'Policy Characteristics'!$C:$C,0))),"",INDEX('Policy Characteristics'!D:D,MATCH($C353,'Policy Characteristics'!$C:$C,0)))</f>
        <v>Subsidy for Electricity Production</v>
      </c>
      <c r="K353" s="358" t="str">
        <f>IF(ISBLANK(INDEX('Policy Characteristics'!E:E,MATCH($C353,'Policy Characteristics'!$C:$C,0))),"",INDEX('Policy Characteristics'!E:E,MATCH($C353,'Policy Characteristics'!$C:$C,0)))</f>
        <v>elec generation subsidy</v>
      </c>
      <c r="L353" s="380">
        <f>IF(ISBLANK(INDEX('Policy Characteristics'!F:F,MATCH($C353,'Policy Characteristics'!$C:$C,0))),"",INDEX('Policy Characteristics'!F:F,MATCH($C353,'Policy Characteristics'!$C:$C,0)))</f>
        <v>0</v>
      </c>
      <c r="M353" s="380">
        <f>IF(ISBLANK(INDEX('Policy Characteristics'!G:G,MATCH($C353,'Policy Characteristics'!$C:$C,0))),"",INDEX('Policy Characteristics'!G:G,MATCH($C353,'Policy Characteristics'!$C:$C,0)))</f>
        <v>60</v>
      </c>
      <c r="N353" s="380">
        <f>IF(ISBLANK(INDEX('Policy Characteristics'!H:H,MATCH($C353,'Policy Characteristics'!$C:$C,0))),"",INDEX('Policy Characteristics'!H:H,MATCH($C353,'Policy Characteristics'!$C:$C,0)))</f>
        <v>1</v>
      </c>
      <c r="O353" s="358" t="str">
        <f>IF(ISBLANK(INDEX('Policy Characteristics'!I:I,MATCH($C353,'Policy Characteristics'!$C:$C,0))),"",INDEX('Policy Characteristics'!I:I,MATCH($C353,'Policy Characteristics'!$C:$C,0)))</f>
        <v>$/MWh</v>
      </c>
      <c r="P353" s="358"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358" t="str">
        <f>IF(ISBLANK(INDEX('Policy Characteristics'!K:K,MATCH($C353,'Policy Characteristics'!$C:$C,0))),"",INDEX('Policy Characteristics'!K:K,MATCH($C353,'Policy Characteristics'!$C:$C,0)))</f>
        <v>electricity-sector-main.html#subsidies</v>
      </c>
      <c r="R353" s="358" t="str">
        <f>IF(ISBLANK(INDEX('Policy Characteristics'!L:L,MATCH($C353,'Policy Characteristics'!$C:$C,0))),"",INDEX('Policy Characteristics'!L:L,MATCH($C353,'Policy Characteristics'!$C:$C,0)))</f>
        <v>subsidy-for-electricity-production.html</v>
      </c>
    </row>
    <row r="354" spans="1:18" s="2" customFormat="1" x14ac:dyDescent="0.35">
      <c r="A354" s="358" t="str">
        <f>IF(ISBLANK(INDEX('Policy Characteristics'!A:A,MATCH($C354,'Policy Characteristics'!$C:$C,0))),"",INDEX('Policy Characteristics'!A:A,MATCH($C354,'Policy Characteristics'!$C:$C,0)))</f>
        <v>Electricity Supply</v>
      </c>
      <c r="B354" s="358" t="str">
        <f>IF(ISBLANK(INDEX('Policy Characteristics'!B:B,MATCH($C354,'Policy Characteristics'!$C:$C,0))),"",INDEX('Policy Characteristics'!B:B,MATCH($C354,'Policy Characteristics'!$C:$C,0)))</f>
        <v>Subsidy for Electricity Production</v>
      </c>
      <c r="C354" s="518" t="str">
        <f t="shared" si="27"/>
        <v>Subsidy for Elec Production by Fuel</v>
      </c>
      <c r="D354" s="286" t="s">
        <v>478</v>
      </c>
      <c r="E354" s="285" t="s">
        <v>273</v>
      </c>
      <c r="F354" s="286" t="s">
        <v>481</v>
      </c>
      <c r="G354" s="522"/>
      <c r="H354" s="297">
        <v>1571</v>
      </c>
      <c r="I354" s="286" t="s">
        <v>46</v>
      </c>
      <c r="J354" s="360" t="str">
        <f>IF(ISBLANK(INDEX('Policy Characteristics'!D:D,MATCH($C354,'Policy Characteristics'!$C:$C,0))),"",INDEX('Policy Characteristics'!D:D,MATCH($C354,'Policy Characteristics'!$C:$C,0)))</f>
        <v>Subsidy for Electricity Production</v>
      </c>
      <c r="K354" s="358" t="str">
        <f>IF(ISBLANK(INDEX('Policy Characteristics'!E:E,MATCH($C354,'Policy Characteristics'!$C:$C,0))),"",INDEX('Policy Characteristics'!E:E,MATCH($C354,'Policy Characteristics'!$C:$C,0)))</f>
        <v>elec generation subsidy</v>
      </c>
      <c r="L354" s="380">
        <f>IF(ISBLANK(INDEX('Policy Characteristics'!F:F,MATCH($C354,'Policy Characteristics'!$C:$C,0))),"",INDEX('Policy Characteristics'!F:F,MATCH($C354,'Policy Characteristics'!$C:$C,0)))</f>
        <v>0</v>
      </c>
      <c r="M354" s="380">
        <f>IF(ISBLANK(INDEX('Policy Characteristics'!G:G,MATCH($C354,'Policy Characteristics'!$C:$C,0))),"",INDEX('Policy Characteristics'!G:G,MATCH($C354,'Policy Characteristics'!$C:$C,0)))</f>
        <v>60</v>
      </c>
      <c r="N354" s="380">
        <f>IF(ISBLANK(INDEX('Policy Characteristics'!H:H,MATCH($C354,'Policy Characteristics'!$C:$C,0))),"",INDEX('Policy Characteristics'!H:H,MATCH($C354,'Policy Characteristics'!$C:$C,0)))</f>
        <v>1</v>
      </c>
      <c r="O354" s="358" t="str">
        <f>IF(ISBLANK(INDEX('Policy Characteristics'!I:I,MATCH($C354,'Policy Characteristics'!$C:$C,0))),"",INDEX('Policy Characteristics'!I:I,MATCH($C354,'Policy Characteristics'!$C:$C,0)))</f>
        <v>$/MWh</v>
      </c>
      <c r="P354" s="358"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358" t="str">
        <f>IF(ISBLANK(INDEX('Policy Characteristics'!K:K,MATCH($C354,'Policy Characteristics'!$C:$C,0))),"",INDEX('Policy Characteristics'!K:K,MATCH($C354,'Policy Characteristics'!$C:$C,0)))</f>
        <v>electricity-sector-main.html#subsidies</v>
      </c>
      <c r="R354" s="358" t="str">
        <f>IF(ISBLANK(INDEX('Policy Characteristics'!L:L,MATCH($C354,'Policy Characteristics'!$C:$C,0))),"",INDEX('Policy Characteristics'!L:L,MATCH($C354,'Policy Characteristics'!$C:$C,0)))</f>
        <v>subsidy-for-electricity-production.html</v>
      </c>
    </row>
    <row r="355" spans="1:18" s="2" customFormat="1" x14ac:dyDescent="0.35">
      <c r="A355" s="358" t="str">
        <f>IF(ISBLANK(INDEX('Policy Characteristics'!A:A,MATCH($C355,'Policy Characteristics'!$C:$C,0))),"",INDEX('Policy Characteristics'!A:A,MATCH($C355,'Policy Characteristics'!$C:$C,0)))</f>
        <v>Electricity Supply</v>
      </c>
      <c r="B355" s="358" t="str">
        <f>IF(ISBLANK(INDEX('Policy Characteristics'!B:B,MATCH($C355,'Policy Characteristics'!$C:$C,0))),"",INDEX('Policy Characteristics'!B:B,MATCH($C355,'Policy Characteristics'!$C:$C,0)))</f>
        <v>Subsidy for Electricity Production</v>
      </c>
      <c r="C355" s="518" t="str">
        <f t="shared" si="27"/>
        <v>Subsidy for Elec Production by Fuel</v>
      </c>
      <c r="D355" s="286" t="s">
        <v>478</v>
      </c>
      <c r="E355" s="285" t="s">
        <v>274</v>
      </c>
      <c r="F355" s="286" t="s">
        <v>481</v>
      </c>
      <c r="G355" s="522" t="s">
        <v>337</v>
      </c>
      <c r="H355" s="297">
        <v>1572</v>
      </c>
      <c r="I355" s="285" t="s">
        <v>45</v>
      </c>
      <c r="J355" s="360" t="str">
        <f>IF(ISBLANK(INDEX('Policy Characteristics'!D:D,MATCH($C355,'Policy Characteristics'!$C:$C,0))),"",INDEX('Policy Characteristics'!D:D,MATCH($C355,'Policy Characteristics'!$C:$C,0)))</f>
        <v>Subsidy for Electricity Production</v>
      </c>
      <c r="K355" s="358" t="str">
        <f>IF(ISBLANK(INDEX('Policy Characteristics'!E:E,MATCH($C355,'Policy Characteristics'!$C:$C,0))),"",INDEX('Policy Characteristics'!E:E,MATCH($C355,'Policy Characteristics'!$C:$C,0)))</f>
        <v>elec generation subsidy</v>
      </c>
      <c r="L355" s="380">
        <f>IF(ISBLANK(INDEX('Policy Characteristics'!F:F,MATCH($C355,'Policy Characteristics'!$C:$C,0))),"",INDEX('Policy Characteristics'!F:F,MATCH($C355,'Policy Characteristics'!$C:$C,0)))</f>
        <v>0</v>
      </c>
      <c r="M355" s="380">
        <f>IF(ISBLANK(INDEX('Policy Characteristics'!G:G,MATCH($C355,'Policy Characteristics'!$C:$C,0))),"",INDEX('Policy Characteristics'!G:G,MATCH($C355,'Policy Characteristics'!$C:$C,0)))</f>
        <v>60</v>
      </c>
      <c r="N355" s="380">
        <f>IF(ISBLANK(INDEX('Policy Characteristics'!H:H,MATCH($C355,'Policy Characteristics'!$C:$C,0))),"",INDEX('Policy Characteristics'!H:H,MATCH($C355,'Policy Characteristics'!$C:$C,0)))</f>
        <v>1</v>
      </c>
      <c r="O355" s="358" t="str">
        <f>IF(ISBLANK(INDEX('Policy Characteristics'!I:I,MATCH($C355,'Policy Characteristics'!$C:$C,0))),"",INDEX('Policy Characteristics'!I:I,MATCH($C355,'Policy Characteristics'!$C:$C,0)))</f>
        <v>$/MWh</v>
      </c>
      <c r="P355" s="358"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358" t="str">
        <f>IF(ISBLANK(INDEX('Policy Characteristics'!K:K,MATCH($C355,'Policy Characteristics'!$C:$C,0))),"",INDEX('Policy Characteristics'!K:K,MATCH($C355,'Policy Characteristics'!$C:$C,0)))</f>
        <v>electricity-sector-main.html#subsidies</v>
      </c>
      <c r="R355" s="358" t="str">
        <f>IF(ISBLANK(INDEX('Policy Characteristics'!L:L,MATCH($C355,'Policy Characteristics'!$C:$C,0))),"",INDEX('Policy Characteristics'!L:L,MATCH($C355,'Policy Characteristics'!$C:$C,0)))</f>
        <v>subsidy-for-electricity-production.html</v>
      </c>
    </row>
    <row r="356" spans="1:18" s="2" customFormat="1" x14ac:dyDescent="0.35">
      <c r="A356" s="358" t="str">
        <f>IF(ISBLANK(INDEX('Policy Characteristics'!A:A,MATCH($C356,'Policy Characteristics'!$C:$C,0))),"",INDEX('Policy Characteristics'!A:A,MATCH($C356,'Policy Characteristics'!$C:$C,0)))</f>
        <v>Electricity Supply</v>
      </c>
      <c r="B356" s="358" t="str">
        <f>IF(ISBLANK(INDEX('Policy Characteristics'!B:B,MATCH($C356,'Policy Characteristics'!$C:$C,0))),"",INDEX('Policy Characteristics'!B:B,MATCH($C356,'Policy Characteristics'!$C:$C,0)))</f>
        <v>Subsidy for Electricity Production</v>
      </c>
      <c r="C356" s="518" t="str">
        <f t="shared" si="27"/>
        <v>Subsidy for Elec Production by Fuel</v>
      </c>
      <c r="D356" s="286" t="s">
        <v>80</v>
      </c>
      <c r="E356" s="285" t="s">
        <v>272</v>
      </c>
      <c r="F356" s="285" t="s">
        <v>94</v>
      </c>
      <c r="G356" s="522" t="s">
        <v>326</v>
      </c>
      <c r="H356" s="297">
        <v>40</v>
      </c>
      <c r="I356" s="285" t="s">
        <v>45</v>
      </c>
      <c r="J356" s="360" t="str">
        <f>IF(ISBLANK(INDEX('Policy Characteristics'!D:D,MATCH($C356,'Policy Characteristics'!$C:$C,0))),"",INDEX('Policy Characteristics'!D:D,MATCH($C356,'Policy Characteristics'!$C:$C,0)))</f>
        <v>Subsidy for Electricity Production</v>
      </c>
      <c r="K356" s="358" t="str">
        <f>IF(ISBLANK(INDEX('Policy Characteristics'!E:E,MATCH($C356,'Policy Characteristics'!$C:$C,0))),"",INDEX('Policy Characteristics'!E:E,MATCH($C356,'Policy Characteristics'!$C:$C,0)))</f>
        <v>elec generation subsidy</v>
      </c>
      <c r="L356" s="380">
        <f>IF(ISBLANK(INDEX('Policy Characteristics'!F:F,MATCH($C356,'Policy Characteristics'!$C:$C,0))),"",INDEX('Policy Characteristics'!F:F,MATCH($C356,'Policy Characteristics'!$C:$C,0)))</f>
        <v>0</v>
      </c>
      <c r="M356" s="380">
        <f>IF(ISBLANK(INDEX('Policy Characteristics'!G:G,MATCH($C356,'Policy Characteristics'!$C:$C,0))),"",INDEX('Policy Characteristics'!G:G,MATCH($C356,'Policy Characteristics'!$C:$C,0)))</f>
        <v>60</v>
      </c>
      <c r="N356" s="380">
        <f>IF(ISBLANK(INDEX('Policy Characteristics'!H:H,MATCH($C356,'Policy Characteristics'!$C:$C,0))),"",INDEX('Policy Characteristics'!H:H,MATCH($C356,'Policy Characteristics'!$C:$C,0)))</f>
        <v>1</v>
      </c>
      <c r="O356" s="358" t="str">
        <f>IF(ISBLANK(INDEX('Policy Characteristics'!I:I,MATCH($C356,'Policy Characteristics'!$C:$C,0))),"",INDEX('Policy Characteristics'!I:I,MATCH($C356,'Policy Characteristics'!$C:$C,0)))</f>
        <v>$/MWh</v>
      </c>
      <c r="P356" s="358"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358" t="str">
        <f>IF(ISBLANK(INDEX('Policy Characteristics'!K:K,MATCH($C356,'Policy Characteristics'!$C:$C,0))),"",INDEX('Policy Characteristics'!K:K,MATCH($C356,'Policy Characteristics'!$C:$C,0)))</f>
        <v>electricity-sector-main.html#subsidies</v>
      </c>
      <c r="R356" s="358" t="str">
        <f>IF(ISBLANK(INDEX('Policy Characteristics'!L:L,MATCH($C356,'Policy Characteristics'!$C:$C,0))),"",INDEX('Policy Characteristics'!L:L,MATCH($C356,'Policy Characteristics'!$C:$C,0)))</f>
        <v>subsidy-for-electricity-production.html</v>
      </c>
    </row>
    <row r="357" spans="1:18" s="2" customFormat="1" x14ac:dyDescent="0.35">
      <c r="A357" s="358" t="str">
        <f>IF(ISBLANK(INDEX('Policy Characteristics'!A:A,MATCH($C357,'Policy Characteristics'!$C:$C,0))),"",INDEX('Policy Characteristics'!A:A,MATCH($C357,'Policy Characteristics'!$C:$C,0)))</f>
        <v>Electricity Supply</v>
      </c>
      <c r="B357" s="358" t="str">
        <f>IF(ISBLANK(INDEX('Policy Characteristics'!B:B,MATCH($C357,'Policy Characteristics'!$C:$C,0))),"",INDEX('Policy Characteristics'!B:B,MATCH($C357,'Policy Characteristics'!$C:$C,0)))</f>
        <v>Subsidy for Electricity Production</v>
      </c>
      <c r="C357" s="518" t="str">
        <f t="shared" si="27"/>
        <v>Subsidy for Elec Production by Fuel</v>
      </c>
      <c r="D357" s="286" t="s">
        <v>80</v>
      </c>
      <c r="E357" s="285" t="s">
        <v>273</v>
      </c>
      <c r="F357" s="285" t="s">
        <v>94</v>
      </c>
      <c r="G357" s="522"/>
      <c r="H357" s="297">
        <v>1573</v>
      </c>
      <c r="I357" s="286" t="s">
        <v>46</v>
      </c>
      <c r="J357" s="360" t="str">
        <f>IF(ISBLANK(INDEX('Policy Characteristics'!D:D,MATCH($C357,'Policy Characteristics'!$C:$C,0))),"",INDEX('Policy Characteristics'!D:D,MATCH($C357,'Policy Characteristics'!$C:$C,0)))</f>
        <v>Subsidy for Electricity Production</v>
      </c>
      <c r="K357" s="358" t="str">
        <f>IF(ISBLANK(INDEX('Policy Characteristics'!E:E,MATCH($C357,'Policy Characteristics'!$C:$C,0))),"",INDEX('Policy Characteristics'!E:E,MATCH($C357,'Policy Characteristics'!$C:$C,0)))</f>
        <v>elec generation subsidy</v>
      </c>
      <c r="L357" s="380">
        <f>IF(ISBLANK(INDEX('Policy Characteristics'!F:F,MATCH($C357,'Policy Characteristics'!$C:$C,0))),"",INDEX('Policy Characteristics'!F:F,MATCH($C357,'Policy Characteristics'!$C:$C,0)))</f>
        <v>0</v>
      </c>
      <c r="M357" s="380">
        <f>IF(ISBLANK(INDEX('Policy Characteristics'!G:G,MATCH($C357,'Policy Characteristics'!$C:$C,0))),"",INDEX('Policy Characteristics'!G:G,MATCH($C357,'Policy Characteristics'!$C:$C,0)))</f>
        <v>60</v>
      </c>
      <c r="N357" s="380">
        <f>IF(ISBLANK(INDEX('Policy Characteristics'!H:H,MATCH($C357,'Policy Characteristics'!$C:$C,0))),"",INDEX('Policy Characteristics'!H:H,MATCH($C357,'Policy Characteristics'!$C:$C,0)))</f>
        <v>1</v>
      </c>
      <c r="O357" s="358" t="str">
        <f>IF(ISBLANK(INDEX('Policy Characteristics'!I:I,MATCH($C357,'Policy Characteristics'!$C:$C,0))),"",INDEX('Policy Characteristics'!I:I,MATCH($C357,'Policy Characteristics'!$C:$C,0)))</f>
        <v>$/MWh</v>
      </c>
      <c r="P357" s="358"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358" t="str">
        <f>IF(ISBLANK(INDEX('Policy Characteristics'!K:K,MATCH($C357,'Policy Characteristics'!$C:$C,0))),"",INDEX('Policy Characteristics'!K:K,MATCH($C357,'Policy Characteristics'!$C:$C,0)))</f>
        <v>electricity-sector-main.html#subsidies</v>
      </c>
      <c r="R357" s="358" t="str">
        <f>IF(ISBLANK(INDEX('Policy Characteristics'!L:L,MATCH($C357,'Policy Characteristics'!$C:$C,0))),"",INDEX('Policy Characteristics'!L:L,MATCH($C357,'Policy Characteristics'!$C:$C,0)))</f>
        <v>subsidy-for-electricity-production.html</v>
      </c>
    </row>
    <row r="358" spans="1:18" s="2" customFormat="1" x14ac:dyDescent="0.35">
      <c r="A358" s="358" t="str">
        <f>IF(ISBLANK(INDEX('Policy Characteristics'!A:A,MATCH($C358,'Policy Characteristics'!$C:$C,0))),"",INDEX('Policy Characteristics'!A:A,MATCH($C358,'Policy Characteristics'!$C:$C,0)))</f>
        <v>Electricity Supply</v>
      </c>
      <c r="B358" s="358" t="str">
        <f>IF(ISBLANK(INDEX('Policy Characteristics'!B:B,MATCH($C358,'Policy Characteristics'!$C:$C,0))),"",INDEX('Policy Characteristics'!B:B,MATCH($C358,'Policy Characteristics'!$C:$C,0)))</f>
        <v>Subsidy for Electricity Production</v>
      </c>
      <c r="C358" s="518" t="str">
        <f t="shared" si="27"/>
        <v>Subsidy for Elec Production by Fuel</v>
      </c>
      <c r="D358" s="286" t="s">
        <v>80</v>
      </c>
      <c r="E358" s="285" t="s">
        <v>274</v>
      </c>
      <c r="F358" s="285" t="s">
        <v>94</v>
      </c>
      <c r="G358" s="522" t="s">
        <v>337</v>
      </c>
      <c r="H358" s="297">
        <v>1574</v>
      </c>
      <c r="I358" s="285" t="s">
        <v>45</v>
      </c>
      <c r="J358" s="360" t="str">
        <f>IF(ISBLANK(INDEX('Policy Characteristics'!D:D,MATCH($C358,'Policy Characteristics'!$C:$C,0))),"",INDEX('Policy Characteristics'!D:D,MATCH($C358,'Policy Characteristics'!$C:$C,0)))</f>
        <v>Subsidy for Electricity Production</v>
      </c>
      <c r="K358" s="358" t="str">
        <f>IF(ISBLANK(INDEX('Policy Characteristics'!E:E,MATCH($C358,'Policy Characteristics'!$C:$C,0))),"",INDEX('Policy Characteristics'!E:E,MATCH($C358,'Policy Characteristics'!$C:$C,0)))</f>
        <v>elec generation subsidy</v>
      </c>
      <c r="L358" s="380">
        <f>IF(ISBLANK(INDEX('Policy Characteristics'!F:F,MATCH($C358,'Policy Characteristics'!$C:$C,0))),"",INDEX('Policy Characteristics'!F:F,MATCH($C358,'Policy Characteristics'!$C:$C,0)))</f>
        <v>0</v>
      </c>
      <c r="M358" s="380">
        <f>IF(ISBLANK(INDEX('Policy Characteristics'!G:G,MATCH($C358,'Policy Characteristics'!$C:$C,0))),"",INDEX('Policy Characteristics'!G:G,MATCH($C358,'Policy Characteristics'!$C:$C,0)))</f>
        <v>60</v>
      </c>
      <c r="N358" s="380">
        <f>IF(ISBLANK(INDEX('Policy Characteristics'!H:H,MATCH($C358,'Policy Characteristics'!$C:$C,0))),"",INDEX('Policy Characteristics'!H:H,MATCH($C358,'Policy Characteristics'!$C:$C,0)))</f>
        <v>1</v>
      </c>
      <c r="O358" s="358" t="str">
        <f>IF(ISBLANK(INDEX('Policy Characteristics'!I:I,MATCH($C358,'Policy Characteristics'!$C:$C,0))),"",INDEX('Policy Characteristics'!I:I,MATCH($C358,'Policy Characteristics'!$C:$C,0)))</f>
        <v>$/MWh</v>
      </c>
      <c r="P358" s="358"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358" t="str">
        <f>IF(ISBLANK(INDEX('Policy Characteristics'!K:K,MATCH($C358,'Policy Characteristics'!$C:$C,0))),"",INDEX('Policy Characteristics'!K:K,MATCH($C358,'Policy Characteristics'!$C:$C,0)))</f>
        <v>electricity-sector-main.html#subsidies</v>
      </c>
      <c r="R358" s="358" t="str">
        <f>IF(ISBLANK(INDEX('Policy Characteristics'!L:L,MATCH($C358,'Policy Characteristics'!$C:$C,0))),"",INDEX('Policy Characteristics'!L:L,MATCH($C358,'Policy Characteristics'!$C:$C,0)))</f>
        <v>subsidy-for-electricity-production.html</v>
      </c>
    </row>
    <row r="359" spans="1:18" s="2" customFormat="1" x14ac:dyDescent="0.35">
      <c r="A359" s="358" t="str">
        <f>IF(ISBLANK(INDEX('Policy Characteristics'!A:A,MATCH($C359,'Policy Characteristics'!$C:$C,0))),"",INDEX('Policy Characteristics'!A:A,MATCH($C359,'Policy Characteristics'!$C:$C,0)))</f>
        <v>Electricity Supply</v>
      </c>
      <c r="B359" s="358" t="str">
        <f>IF(ISBLANK(INDEX('Policy Characteristics'!B:B,MATCH($C359,'Policy Characteristics'!$C:$C,0))),"",INDEX('Policy Characteristics'!B:B,MATCH($C359,'Policy Characteristics'!$C:$C,0)))</f>
        <v>Subsidy for Electricity Production</v>
      </c>
      <c r="C359" s="518" t="str">
        <f t="shared" si="27"/>
        <v>Subsidy for Elec Production by Fuel</v>
      </c>
      <c r="D359" s="286" t="s">
        <v>81</v>
      </c>
      <c r="E359" s="285" t="s">
        <v>272</v>
      </c>
      <c r="F359" s="285" t="s">
        <v>95</v>
      </c>
      <c r="G359" s="522" t="s">
        <v>326</v>
      </c>
      <c r="H359" s="297">
        <v>41</v>
      </c>
      <c r="I359" s="285" t="s">
        <v>45</v>
      </c>
      <c r="J359" s="360" t="str">
        <f>IF(ISBLANK(INDEX('Policy Characteristics'!D:D,MATCH($C359,'Policy Characteristics'!$C:$C,0))),"",INDEX('Policy Characteristics'!D:D,MATCH($C359,'Policy Characteristics'!$C:$C,0)))</f>
        <v>Subsidy for Electricity Production</v>
      </c>
      <c r="K359" s="358" t="str">
        <f>IF(ISBLANK(INDEX('Policy Characteristics'!E:E,MATCH($C359,'Policy Characteristics'!$C:$C,0))),"",INDEX('Policy Characteristics'!E:E,MATCH($C359,'Policy Characteristics'!$C:$C,0)))</f>
        <v>elec generation subsidy</v>
      </c>
      <c r="L359" s="380">
        <f>IF(ISBLANK(INDEX('Policy Characteristics'!F:F,MATCH($C359,'Policy Characteristics'!$C:$C,0))),"",INDEX('Policy Characteristics'!F:F,MATCH($C359,'Policy Characteristics'!$C:$C,0)))</f>
        <v>0</v>
      </c>
      <c r="M359" s="380">
        <f>IF(ISBLANK(INDEX('Policy Characteristics'!G:G,MATCH($C359,'Policy Characteristics'!$C:$C,0))),"",INDEX('Policy Characteristics'!G:G,MATCH($C359,'Policy Characteristics'!$C:$C,0)))</f>
        <v>60</v>
      </c>
      <c r="N359" s="380">
        <f>IF(ISBLANK(INDEX('Policy Characteristics'!H:H,MATCH($C359,'Policy Characteristics'!$C:$C,0))),"",INDEX('Policy Characteristics'!H:H,MATCH($C359,'Policy Characteristics'!$C:$C,0)))</f>
        <v>1</v>
      </c>
      <c r="O359" s="358" t="str">
        <f>IF(ISBLANK(INDEX('Policy Characteristics'!I:I,MATCH($C359,'Policy Characteristics'!$C:$C,0))),"",INDEX('Policy Characteristics'!I:I,MATCH($C359,'Policy Characteristics'!$C:$C,0)))</f>
        <v>$/MWh</v>
      </c>
      <c r="P359" s="358"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358" t="str">
        <f>IF(ISBLANK(INDEX('Policy Characteristics'!K:K,MATCH($C359,'Policy Characteristics'!$C:$C,0))),"",INDEX('Policy Characteristics'!K:K,MATCH($C359,'Policy Characteristics'!$C:$C,0)))</f>
        <v>electricity-sector-main.html#subsidies</v>
      </c>
      <c r="R359" s="358" t="str">
        <f>IF(ISBLANK(INDEX('Policy Characteristics'!L:L,MATCH($C359,'Policy Characteristics'!$C:$C,0))),"",INDEX('Policy Characteristics'!L:L,MATCH($C359,'Policy Characteristics'!$C:$C,0)))</f>
        <v>subsidy-for-electricity-production.html</v>
      </c>
    </row>
    <row r="360" spans="1:18" s="2" customFormat="1" x14ac:dyDescent="0.35">
      <c r="A360" s="358" t="str">
        <f>IF(ISBLANK(INDEX('Policy Characteristics'!A:A,MATCH($C360,'Policy Characteristics'!$C:$C,0))),"",INDEX('Policy Characteristics'!A:A,MATCH($C360,'Policy Characteristics'!$C:$C,0)))</f>
        <v>Electricity Supply</v>
      </c>
      <c r="B360" s="358" t="str">
        <f>IF(ISBLANK(INDEX('Policy Characteristics'!B:B,MATCH($C360,'Policy Characteristics'!$C:$C,0))),"",INDEX('Policy Characteristics'!B:B,MATCH($C360,'Policy Characteristics'!$C:$C,0)))</f>
        <v>Subsidy for Electricity Production</v>
      </c>
      <c r="C360" s="518" t="str">
        <f t="shared" si="27"/>
        <v>Subsidy for Elec Production by Fuel</v>
      </c>
      <c r="D360" s="286" t="s">
        <v>81</v>
      </c>
      <c r="E360" s="285" t="s">
        <v>273</v>
      </c>
      <c r="F360" s="285" t="s">
        <v>95</v>
      </c>
      <c r="G360" s="522"/>
      <c r="H360" s="297">
        <v>1575</v>
      </c>
      <c r="I360" s="286" t="s">
        <v>46</v>
      </c>
      <c r="J360" s="360" t="str">
        <f>IF(ISBLANK(INDEX('Policy Characteristics'!D:D,MATCH($C360,'Policy Characteristics'!$C:$C,0))),"",INDEX('Policy Characteristics'!D:D,MATCH($C360,'Policy Characteristics'!$C:$C,0)))</f>
        <v>Subsidy for Electricity Production</v>
      </c>
      <c r="K360" s="358" t="str">
        <f>IF(ISBLANK(INDEX('Policy Characteristics'!E:E,MATCH($C360,'Policy Characteristics'!$C:$C,0))),"",INDEX('Policy Characteristics'!E:E,MATCH($C360,'Policy Characteristics'!$C:$C,0)))</f>
        <v>elec generation subsidy</v>
      </c>
      <c r="L360" s="380">
        <f>IF(ISBLANK(INDEX('Policy Characteristics'!F:F,MATCH($C360,'Policy Characteristics'!$C:$C,0))),"",INDEX('Policy Characteristics'!F:F,MATCH($C360,'Policy Characteristics'!$C:$C,0)))</f>
        <v>0</v>
      </c>
      <c r="M360" s="380">
        <f>IF(ISBLANK(INDEX('Policy Characteristics'!G:G,MATCH($C360,'Policy Characteristics'!$C:$C,0))),"",INDEX('Policy Characteristics'!G:G,MATCH($C360,'Policy Characteristics'!$C:$C,0)))</f>
        <v>60</v>
      </c>
      <c r="N360" s="380">
        <f>IF(ISBLANK(INDEX('Policy Characteristics'!H:H,MATCH($C360,'Policy Characteristics'!$C:$C,0))),"",INDEX('Policy Characteristics'!H:H,MATCH($C360,'Policy Characteristics'!$C:$C,0)))</f>
        <v>1</v>
      </c>
      <c r="O360" s="358" t="str">
        <f>IF(ISBLANK(INDEX('Policy Characteristics'!I:I,MATCH($C360,'Policy Characteristics'!$C:$C,0))),"",INDEX('Policy Characteristics'!I:I,MATCH($C360,'Policy Characteristics'!$C:$C,0)))</f>
        <v>$/MWh</v>
      </c>
      <c r="P360" s="358"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358" t="str">
        <f>IF(ISBLANK(INDEX('Policy Characteristics'!K:K,MATCH($C360,'Policy Characteristics'!$C:$C,0))),"",INDEX('Policy Characteristics'!K:K,MATCH($C360,'Policy Characteristics'!$C:$C,0)))</f>
        <v>electricity-sector-main.html#subsidies</v>
      </c>
      <c r="R360" s="358" t="str">
        <f>IF(ISBLANK(INDEX('Policy Characteristics'!L:L,MATCH($C360,'Policy Characteristics'!$C:$C,0))),"",INDEX('Policy Characteristics'!L:L,MATCH($C360,'Policy Characteristics'!$C:$C,0)))</f>
        <v>subsidy-for-electricity-production.html</v>
      </c>
    </row>
    <row r="361" spans="1:18" s="2" customFormat="1" x14ac:dyDescent="0.35">
      <c r="A361" s="358" t="str">
        <f>IF(ISBLANK(INDEX('Policy Characteristics'!A:A,MATCH($C361,'Policy Characteristics'!$C:$C,0))),"",INDEX('Policy Characteristics'!A:A,MATCH($C361,'Policy Characteristics'!$C:$C,0)))</f>
        <v>Electricity Supply</v>
      </c>
      <c r="B361" s="358" t="str">
        <f>IF(ISBLANK(INDEX('Policy Characteristics'!B:B,MATCH($C361,'Policy Characteristics'!$C:$C,0))),"",INDEX('Policy Characteristics'!B:B,MATCH($C361,'Policy Characteristics'!$C:$C,0)))</f>
        <v>Subsidy for Electricity Production</v>
      </c>
      <c r="C361" s="518" t="str">
        <f t="shared" si="27"/>
        <v>Subsidy for Elec Production by Fuel</v>
      </c>
      <c r="D361" s="286" t="s">
        <v>81</v>
      </c>
      <c r="E361" s="285" t="s">
        <v>274</v>
      </c>
      <c r="F361" s="285" t="s">
        <v>95</v>
      </c>
      <c r="G361" s="522" t="s">
        <v>337</v>
      </c>
      <c r="H361" s="297">
        <v>1576</v>
      </c>
      <c r="I361" s="285" t="s">
        <v>45</v>
      </c>
      <c r="J361" s="360" t="str">
        <f>IF(ISBLANK(INDEX('Policy Characteristics'!D:D,MATCH($C361,'Policy Characteristics'!$C:$C,0))),"",INDEX('Policy Characteristics'!D:D,MATCH($C361,'Policy Characteristics'!$C:$C,0)))</f>
        <v>Subsidy for Electricity Production</v>
      </c>
      <c r="K361" s="358" t="str">
        <f>IF(ISBLANK(INDEX('Policy Characteristics'!E:E,MATCH($C361,'Policy Characteristics'!$C:$C,0))),"",INDEX('Policy Characteristics'!E:E,MATCH($C361,'Policy Characteristics'!$C:$C,0)))</f>
        <v>elec generation subsidy</v>
      </c>
      <c r="L361" s="380">
        <f>IF(ISBLANK(INDEX('Policy Characteristics'!F:F,MATCH($C361,'Policy Characteristics'!$C:$C,0))),"",INDEX('Policy Characteristics'!F:F,MATCH($C361,'Policy Characteristics'!$C:$C,0)))</f>
        <v>0</v>
      </c>
      <c r="M361" s="380">
        <f>IF(ISBLANK(INDEX('Policy Characteristics'!G:G,MATCH($C361,'Policy Characteristics'!$C:$C,0))),"",INDEX('Policy Characteristics'!G:G,MATCH($C361,'Policy Characteristics'!$C:$C,0)))</f>
        <v>60</v>
      </c>
      <c r="N361" s="380">
        <f>IF(ISBLANK(INDEX('Policy Characteristics'!H:H,MATCH($C361,'Policy Characteristics'!$C:$C,0))),"",INDEX('Policy Characteristics'!H:H,MATCH($C361,'Policy Characteristics'!$C:$C,0)))</f>
        <v>1</v>
      </c>
      <c r="O361" s="358" t="str">
        <f>IF(ISBLANK(INDEX('Policy Characteristics'!I:I,MATCH($C361,'Policy Characteristics'!$C:$C,0))),"",INDEX('Policy Characteristics'!I:I,MATCH($C361,'Policy Characteristics'!$C:$C,0)))</f>
        <v>$/MWh</v>
      </c>
      <c r="P361" s="358"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358" t="str">
        <f>IF(ISBLANK(INDEX('Policy Characteristics'!K:K,MATCH($C361,'Policy Characteristics'!$C:$C,0))),"",INDEX('Policy Characteristics'!K:K,MATCH($C361,'Policy Characteristics'!$C:$C,0)))</f>
        <v>electricity-sector-main.html#subsidies</v>
      </c>
      <c r="R361" s="358" t="str">
        <f>IF(ISBLANK(INDEX('Policy Characteristics'!L:L,MATCH($C361,'Policy Characteristics'!$C:$C,0))),"",INDEX('Policy Characteristics'!L:L,MATCH($C361,'Policy Characteristics'!$C:$C,0)))</f>
        <v>subsidy-for-electricity-production.html</v>
      </c>
    </row>
    <row r="362" spans="1:18" s="2" customFormat="1" x14ac:dyDescent="0.35">
      <c r="A362" s="358" t="str">
        <f>IF(ISBLANK(INDEX('Policy Characteristics'!A:A,MATCH($C362,'Policy Characteristics'!$C:$C,0))),"",INDEX('Policy Characteristics'!A:A,MATCH($C362,'Policy Characteristics'!$C:$C,0)))</f>
        <v>Electricity Supply</v>
      </c>
      <c r="B362" s="358" t="str">
        <f>IF(ISBLANK(INDEX('Policy Characteristics'!B:B,MATCH($C362,'Policy Characteristics'!$C:$C,0))),"",INDEX('Policy Characteristics'!B:B,MATCH($C362,'Policy Characteristics'!$C:$C,0)))</f>
        <v>Subsidy for Electricity Production</v>
      </c>
      <c r="C362" s="518" t="str">
        <f t="shared" si="27"/>
        <v>Subsidy for Elec Production by Fuel</v>
      </c>
      <c r="D362" s="286" t="s">
        <v>82</v>
      </c>
      <c r="E362" s="285" t="s">
        <v>272</v>
      </c>
      <c r="F362" s="285" t="s">
        <v>96</v>
      </c>
      <c r="G362" s="522" t="s">
        <v>326</v>
      </c>
      <c r="H362" s="297">
        <v>42</v>
      </c>
      <c r="I362" s="285" t="s">
        <v>45</v>
      </c>
      <c r="J362" s="360" t="str">
        <f>IF(ISBLANK(INDEX('Policy Characteristics'!D:D,MATCH($C362,'Policy Characteristics'!$C:$C,0))),"",INDEX('Policy Characteristics'!D:D,MATCH($C362,'Policy Characteristics'!$C:$C,0)))</f>
        <v>Subsidy for Electricity Production</v>
      </c>
      <c r="K362" s="358" t="str">
        <f>IF(ISBLANK(INDEX('Policy Characteristics'!E:E,MATCH($C362,'Policy Characteristics'!$C:$C,0))),"",INDEX('Policy Characteristics'!E:E,MATCH($C362,'Policy Characteristics'!$C:$C,0)))</f>
        <v>elec generation subsidy</v>
      </c>
      <c r="L362" s="380">
        <f>IF(ISBLANK(INDEX('Policy Characteristics'!F:F,MATCH($C362,'Policy Characteristics'!$C:$C,0))),"",INDEX('Policy Characteristics'!F:F,MATCH($C362,'Policy Characteristics'!$C:$C,0)))</f>
        <v>0</v>
      </c>
      <c r="M362" s="380">
        <f>IF(ISBLANK(INDEX('Policy Characteristics'!G:G,MATCH($C362,'Policy Characteristics'!$C:$C,0))),"",INDEX('Policy Characteristics'!G:G,MATCH($C362,'Policy Characteristics'!$C:$C,0)))</f>
        <v>60</v>
      </c>
      <c r="N362" s="380">
        <f>IF(ISBLANK(INDEX('Policy Characteristics'!H:H,MATCH($C362,'Policy Characteristics'!$C:$C,0))),"",INDEX('Policy Characteristics'!H:H,MATCH($C362,'Policy Characteristics'!$C:$C,0)))</f>
        <v>1</v>
      </c>
      <c r="O362" s="358" t="str">
        <f>IF(ISBLANK(INDEX('Policy Characteristics'!I:I,MATCH($C362,'Policy Characteristics'!$C:$C,0))),"",INDEX('Policy Characteristics'!I:I,MATCH($C362,'Policy Characteristics'!$C:$C,0)))</f>
        <v>$/MWh</v>
      </c>
      <c r="P362" s="358"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358" t="str">
        <f>IF(ISBLANK(INDEX('Policy Characteristics'!K:K,MATCH($C362,'Policy Characteristics'!$C:$C,0))),"",INDEX('Policy Characteristics'!K:K,MATCH($C362,'Policy Characteristics'!$C:$C,0)))</f>
        <v>electricity-sector-main.html#subsidies</v>
      </c>
      <c r="R362" s="358" t="str">
        <f>IF(ISBLANK(INDEX('Policy Characteristics'!L:L,MATCH($C362,'Policy Characteristics'!$C:$C,0))),"",INDEX('Policy Characteristics'!L:L,MATCH($C362,'Policy Characteristics'!$C:$C,0)))</f>
        <v>subsidy-for-electricity-production.html</v>
      </c>
    </row>
    <row r="363" spans="1:18" s="2" customFormat="1" x14ac:dyDescent="0.35">
      <c r="A363" s="358" t="str">
        <f>IF(ISBLANK(INDEX('Policy Characteristics'!A:A,MATCH($C363,'Policy Characteristics'!$C:$C,0))),"",INDEX('Policy Characteristics'!A:A,MATCH($C363,'Policy Characteristics'!$C:$C,0)))</f>
        <v>Electricity Supply</v>
      </c>
      <c r="B363" s="358" t="str">
        <f>IF(ISBLANK(INDEX('Policy Characteristics'!B:B,MATCH($C363,'Policy Characteristics'!$C:$C,0))),"",INDEX('Policy Characteristics'!B:B,MATCH($C363,'Policy Characteristics'!$C:$C,0)))</f>
        <v>Subsidy for Electricity Production</v>
      </c>
      <c r="C363" s="518" t="str">
        <f t="shared" si="27"/>
        <v>Subsidy for Elec Production by Fuel</v>
      </c>
      <c r="D363" s="286" t="s">
        <v>82</v>
      </c>
      <c r="E363" s="285" t="s">
        <v>273</v>
      </c>
      <c r="F363" s="285" t="s">
        <v>96</v>
      </c>
      <c r="G363" s="522"/>
      <c r="H363" s="297">
        <v>1577</v>
      </c>
      <c r="I363" s="286" t="s">
        <v>46</v>
      </c>
      <c r="J363" s="360" t="str">
        <f>IF(ISBLANK(INDEX('Policy Characteristics'!D:D,MATCH($C363,'Policy Characteristics'!$C:$C,0))),"",INDEX('Policy Characteristics'!D:D,MATCH($C363,'Policy Characteristics'!$C:$C,0)))</f>
        <v>Subsidy for Electricity Production</v>
      </c>
      <c r="K363" s="358" t="str">
        <f>IF(ISBLANK(INDEX('Policy Characteristics'!E:E,MATCH($C363,'Policy Characteristics'!$C:$C,0))),"",INDEX('Policy Characteristics'!E:E,MATCH($C363,'Policy Characteristics'!$C:$C,0)))</f>
        <v>elec generation subsidy</v>
      </c>
      <c r="L363" s="380">
        <f>IF(ISBLANK(INDEX('Policy Characteristics'!F:F,MATCH($C363,'Policy Characteristics'!$C:$C,0))),"",INDEX('Policy Characteristics'!F:F,MATCH($C363,'Policy Characteristics'!$C:$C,0)))</f>
        <v>0</v>
      </c>
      <c r="M363" s="380">
        <f>IF(ISBLANK(INDEX('Policy Characteristics'!G:G,MATCH($C363,'Policy Characteristics'!$C:$C,0))),"",INDEX('Policy Characteristics'!G:G,MATCH($C363,'Policy Characteristics'!$C:$C,0)))</f>
        <v>60</v>
      </c>
      <c r="N363" s="380">
        <f>IF(ISBLANK(INDEX('Policy Characteristics'!H:H,MATCH($C363,'Policy Characteristics'!$C:$C,0))),"",INDEX('Policy Characteristics'!H:H,MATCH($C363,'Policy Characteristics'!$C:$C,0)))</f>
        <v>1</v>
      </c>
      <c r="O363" s="358" t="str">
        <f>IF(ISBLANK(INDEX('Policy Characteristics'!I:I,MATCH($C363,'Policy Characteristics'!$C:$C,0))),"",INDEX('Policy Characteristics'!I:I,MATCH($C363,'Policy Characteristics'!$C:$C,0)))</f>
        <v>$/MWh</v>
      </c>
      <c r="P363" s="358"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358" t="str">
        <f>IF(ISBLANK(INDEX('Policy Characteristics'!K:K,MATCH($C363,'Policy Characteristics'!$C:$C,0))),"",INDEX('Policy Characteristics'!K:K,MATCH($C363,'Policy Characteristics'!$C:$C,0)))</f>
        <v>electricity-sector-main.html#subsidies</v>
      </c>
      <c r="R363" s="358" t="str">
        <f>IF(ISBLANK(INDEX('Policy Characteristics'!L:L,MATCH($C363,'Policy Characteristics'!$C:$C,0))),"",INDEX('Policy Characteristics'!L:L,MATCH($C363,'Policy Characteristics'!$C:$C,0)))</f>
        <v>subsidy-for-electricity-production.html</v>
      </c>
    </row>
    <row r="364" spans="1:18" s="2" customFormat="1" x14ac:dyDescent="0.35">
      <c r="A364" s="358" t="str">
        <f>IF(ISBLANK(INDEX('Policy Characteristics'!A:A,MATCH($C364,'Policy Characteristics'!$C:$C,0))),"",INDEX('Policy Characteristics'!A:A,MATCH($C364,'Policy Characteristics'!$C:$C,0)))</f>
        <v>Electricity Supply</v>
      </c>
      <c r="B364" s="358" t="str">
        <f>IF(ISBLANK(INDEX('Policy Characteristics'!B:B,MATCH($C364,'Policy Characteristics'!$C:$C,0))),"",INDEX('Policy Characteristics'!B:B,MATCH($C364,'Policy Characteristics'!$C:$C,0)))</f>
        <v>Subsidy for Electricity Production</v>
      </c>
      <c r="C364" s="518" t="str">
        <f t="shared" si="27"/>
        <v>Subsidy for Elec Production by Fuel</v>
      </c>
      <c r="D364" s="286" t="s">
        <v>82</v>
      </c>
      <c r="E364" s="285" t="s">
        <v>274</v>
      </c>
      <c r="F364" s="285" t="s">
        <v>96</v>
      </c>
      <c r="G364" s="522" t="s">
        <v>337</v>
      </c>
      <c r="H364" s="297">
        <v>1578</v>
      </c>
      <c r="I364" s="285" t="s">
        <v>45</v>
      </c>
      <c r="J364" s="360" t="str">
        <f>IF(ISBLANK(INDEX('Policy Characteristics'!D:D,MATCH($C364,'Policy Characteristics'!$C:$C,0))),"",INDEX('Policy Characteristics'!D:D,MATCH($C364,'Policy Characteristics'!$C:$C,0)))</f>
        <v>Subsidy for Electricity Production</v>
      </c>
      <c r="K364" s="358" t="str">
        <f>IF(ISBLANK(INDEX('Policy Characteristics'!E:E,MATCH($C364,'Policy Characteristics'!$C:$C,0))),"",INDEX('Policy Characteristics'!E:E,MATCH($C364,'Policy Characteristics'!$C:$C,0)))</f>
        <v>elec generation subsidy</v>
      </c>
      <c r="L364" s="380">
        <f>IF(ISBLANK(INDEX('Policy Characteristics'!F:F,MATCH($C364,'Policy Characteristics'!$C:$C,0))),"",INDEX('Policy Characteristics'!F:F,MATCH($C364,'Policy Characteristics'!$C:$C,0)))</f>
        <v>0</v>
      </c>
      <c r="M364" s="380">
        <f>IF(ISBLANK(INDEX('Policy Characteristics'!G:G,MATCH($C364,'Policy Characteristics'!$C:$C,0))),"",INDEX('Policy Characteristics'!G:G,MATCH($C364,'Policy Characteristics'!$C:$C,0)))</f>
        <v>60</v>
      </c>
      <c r="N364" s="380">
        <f>IF(ISBLANK(INDEX('Policy Characteristics'!H:H,MATCH($C364,'Policy Characteristics'!$C:$C,0))),"",INDEX('Policy Characteristics'!H:H,MATCH($C364,'Policy Characteristics'!$C:$C,0)))</f>
        <v>1</v>
      </c>
      <c r="O364" s="358" t="str">
        <f>IF(ISBLANK(INDEX('Policy Characteristics'!I:I,MATCH($C364,'Policy Characteristics'!$C:$C,0))),"",INDEX('Policy Characteristics'!I:I,MATCH($C364,'Policy Characteristics'!$C:$C,0)))</f>
        <v>$/MWh</v>
      </c>
      <c r="P364" s="358"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358" t="str">
        <f>IF(ISBLANK(INDEX('Policy Characteristics'!K:K,MATCH($C364,'Policy Characteristics'!$C:$C,0))),"",INDEX('Policy Characteristics'!K:K,MATCH($C364,'Policy Characteristics'!$C:$C,0)))</f>
        <v>electricity-sector-main.html#subsidies</v>
      </c>
      <c r="R364" s="358" t="str">
        <f>IF(ISBLANK(INDEX('Policy Characteristics'!L:L,MATCH($C364,'Policy Characteristics'!$C:$C,0))),"",INDEX('Policy Characteristics'!L:L,MATCH($C364,'Policy Characteristics'!$C:$C,0)))</f>
        <v>subsidy-for-electricity-production.html</v>
      </c>
    </row>
    <row r="365" spans="1:18" s="2" customFormat="1" x14ac:dyDescent="0.35">
      <c r="A365" s="358" t="str">
        <f>IF(ISBLANK(INDEX('Policy Characteristics'!A:A,MATCH($C365,'Policy Characteristics'!$C:$C,0))),"",INDEX('Policy Characteristics'!A:A,MATCH($C365,'Policy Characteristics'!$C:$C,0)))</f>
        <v>Electricity Supply</v>
      </c>
      <c r="B365" s="358" t="str">
        <f>IF(ISBLANK(INDEX('Policy Characteristics'!B:B,MATCH($C365,'Policy Characteristics'!$C:$C,0))),"",INDEX('Policy Characteristics'!B:B,MATCH($C365,'Policy Characteristics'!$C:$C,0)))</f>
        <v>Subsidy for Electricity Production</v>
      </c>
      <c r="C365" s="518" t="str">
        <f t="shared" si="27"/>
        <v>Subsidy for Elec Production by Fuel</v>
      </c>
      <c r="D365" s="286" t="s">
        <v>2491</v>
      </c>
      <c r="E365" s="285" t="s">
        <v>272</v>
      </c>
      <c r="F365" s="285" t="s">
        <v>466</v>
      </c>
      <c r="G365" s="522" t="s">
        <v>326</v>
      </c>
      <c r="H365" s="297">
        <v>1589</v>
      </c>
      <c r="I365" s="285" t="s">
        <v>45</v>
      </c>
      <c r="J365" s="360" t="str">
        <f>IF(ISBLANK(INDEX('Policy Characteristics'!D:D,MATCH($C365,'Policy Characteristics'!$C:$C,0))),"",INDEX('Policy Characteristics'!D:D,MATCH($C365,'Policy Characteristics'!$C:$C,0)))</f>
        <v>Subsidy for Electricity Production</v>
      </c>
      <c r="K365" s="358" t="str">
        <f>IF(ISBLANK(INDEX('Policy Characteristics'!E:E,MATCH($C365,'Policy Characteristics'!$C:$C,0))),"",INDEX('Policy Characteristics'!E:E,MATCH($C365,'Policy Characteristics'!$C:$C,0)))</f>
        <v>elec generation subsidy</v>
      </c>
      <c r="L365" s="380">
        <f>IF(ISBLANK(INDEX('Policy Characteristics'!F:F,MATCH($C365,'Policy Characteristics'!$C:$C,0))),"",INDEX('Policy Characteristics'!F:F,MATCH($C365,'Policy Characteristics'!$C:$C,0)))</f>
        <v>0</v>
      </c>
      <c r="M365" s="380">
        <f>IF(ISBLANK(INDEX('Policy Characteristics'!G:G,MATCH($C365,'Policy Characteristics'!$C:$C,0))),"",INDEX('Policy Characteristics'!G:G,MATCH($C365,'Policy Characteristics'!$C:$C,0)))</f>
        <v>60</v>
      </c>
      <c r="N365" s="380">
        <f>IF(ISBLANK(INDEX('Policy Characteristics'!H:H,MATCH($C365,'Policy Characteristics'!$C:$C,0))),"",INDEX('Policy Characteristics'!H:H,MATCH($C365,'Policy Characteristics'!$C:$C,0)))</f>
        <v>1</v>
      </c>
      <c r="O365" s="358" t="str">
        <f>IF(ISBLANK(INDEX('Policy Characteristics'!I:I,MATCH($C365,'Policy Characteristics'!$C:$C,0))),"",INDEX('Policy Characteristics'!I:I,MATCH($C365,'Policy Characteristics'!$C:$C,0)))</f>
        <v>$/MWh</v>
      </c>
      <c r="P365" s="358"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358" t="str">
        <f>IF(ISBLANK(INDEX('Policy Characteristics'!K:K,MATCH($C365,'Policy Characteristics'!$C:$C,0))),"",INDEX('Policy Characteristics'!K:K,MATCH($C365,'Policy Characteristics'!$C:$C,0)))</f>
        <v>electricity-sector-main.html#subsidies</v>
      </c>
      <c r="R365" s="358" t="str">
        <f>IF(ISBLANK(INDEX('Policy Characteristics'!L:L,MATCH($C365,'Policy Characteristics'!$C:$C,0))),"",INDEX('Policy Characteristics'!L:L,MATCH($C365,'Policy Characteristics'!$C:$C,0)))</f>
        <v>subsidy-for-electricity-production.html</v>
      </c>
    </row>
    <row r="366" spans="1:18" s="2" customFormat="1" x14ac:dyDescent="0.35">
      <c r="A366" s="358" t="str">
        <f>IF(ISBLANK(INDEX('Policy Characteristics'!A:A,MATCH($C366,'Policy Characteristics'!$C:$C,0))),"",INDEX('Policy Characteristics'!A:A,MATCH($C366,'Policy Characteristics'!$C:$C,0)))</f>
        <v>Electricity Supply</v>
      </c>
      <c r="B366" s="358" t="str">
        <f>IF(ISBLANK(INDEX('Policy Characteristics'!B:B,MATCH($C366,'Policy Characteristics'!$C:$C,0))),"",INDEX('Policy Characteristics'!B:B,MATCH($C366,'Policy Characteristics'!$C:$C,0)))</f>
        <v>Subsidy for Electricity Production</v>
      </c>
      <c r="C366" s="518" t="str">
        <f t="shared" si="27"/>
        <v>Subsidy for Elec Production by Fuel</v>
      </c>
      <c r="D366" s="286" t="s">
        <v>2491</v>
      </c>
      <c r="E366" s="285" t="s">
        <v>273</v>
      </c>
      <c r="F366" s="285" t="s">
        <v>466</v>
      </c>
      <c r="G366" s="522"/>
      <c r="H366" s="297">
        <v>1590</v>
      </c>
      <c r="I366" s="286" t="s">
        <v>46</v>
      </c>
      <c r="J366" s="360" t="str">
        <f>IF(ISBLANK(INDEX('Policy Characteristics'!D:D,MATCH($C366,'Policy Characteristics'!$C:$C,0))),"",INDEX('Policy Characteristics'!D:D,MATCH($C366,'Policy Characteristics'!$C:$C,0)))</f>
        <v>Subsidy for Electricity Production</v>
      </c>
      <c r="K366" s="358" t="str">
        <f>IF(ISBLANK(INDEX('Policy Characteristics'!E:E,MATCH($C366,'Policy Characteristics'!$C:$C,0))),"",INDEX('Policy Characteristics'!E:E,MATCH($C366,'Policy Characteristics'!$C:$C,0)))</f>
        <v>elec generation subsidy</v>
      </c>
      <c r="L366" s="380">
        <f>IF(ISBLANK(INDEX('Policy Characteristics'!F:F,MATCH($C366,'Policy Characteristics'!$C:$C,0))),"",INDEX('Policy Characteristics'!F:F,MATCH($C366,'Policy Characteristics'!$C:$C,0)))</f>
        <v>0</v>
      </c>
      <c r="M366" s="380">
        <f>IF(ISBLANK(INDEX('Policy Characteristics'!G:G,MATCH($C366,'Policy Characteristics'!$C:$C,0))),"",INDEX('Policy Characteristics'!G:G,MATCH($C366,'Policy Characteristics'!$C:$C,0)))</f>
        <v>60</v>
      </c>
      <c r="N366" s="380">
        <f>IF(ISBLANK(INDEX('Policy Characteristics'!H:H,MATCH($C366,'Policy Characteristics'!$C:$C,0))),"",INDEX('Policy Characteristics'!H:H,MATCH($C366,'Policy Characteristics'!$C:$C,0)))</f>
        <v>1</v>
      </c>
      <c r="O366" s="358" t="str">
        <f>IF(ISBLANK(INDEX('Policy Characteristics'!I:I,MATCH($C366,'Policy Characteristics'!$C:$C,0))),"",INDEX('Policy Characteristics'!I:I,MATCH($C366,'Policy Characteristics'!$C:$C,0)))</f>
        <v>$/MWh</v>
      </c>
      <c r="P366" s="358"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358" t="str">
        <f>IF(ISBLANK(INDEX('Policy Characteristics'!K:K,MATCH($C366,'Policy Characteristics'!$C:$C,0))),"",INDEX('Policy Characteristics'!K:K,MATCH($C366,'Policy Characteristics'!$C:$C,0)))</f>
        <v>electricity-sector-main.html#subsidies</v>
      </c>
      <c r="R366" s="358" t="str">
        <f>IF(ISBLANK(INDEX('Policy Characteristics'!L:L,MATCH($C366,'Policy Characteristics'!$C:$C,0))),"",INDEX('Policy Characteristics'!L:L,MATCH($C366,'Policy Characteristics'!$C:$C,0)))</f>
        <v>subsidy-for-electricity-production.html</v>
      </c>
    </row>
    <row r="367" spans="1:18" s="2" customFormat="1" x14ac:dyDescent="0.35">
      <c r="A367" s="358" t="str">
        <f>IF(ISBLANK(INDEX('Policy Characteristics'!A:A,MATCH($C367,'Policy Characteristics'!$C:$C,0))),"",INDEX('Policy Characteristics'!A:A,MATCH($C367,'Policy Characteristics'!$C:$C,0)))</f>
        <v>Electricity Supply</v>
      </c>
      <c r="B367" s="358" t="str">
        <f>IF(ISBLANK(INDEX('Policy Characteristics'!B:B,MATCH($C367,'Policy Characteristics'!$C:$C,0))),"",INDEX('Policy Characteristics'!B:B,MATCH($C367,'Policy Characteristics'!$C:$C,0)))</f>
        <v>Subsidy for Electricity Production</v>
      </c>
      <c r="C367" s="518" t="str">
        <f t="shared" si="27"/>
        <v>Subsidy for Elec Production by Fuel</v>
      </c>
      <c r="D367" s="286" t="s">
        <v>2491</v>
      </c>
      <c r="E367" s="285" t="s">
        <v>274</v>
      </c>
      <c r="F367" s="285" t="s">
        <v>466</v>
      </c>
      <c r="G367" s="522" t="s">
        <v>337</v>
      </c>
      <c r="H367" s="297">
        <v>1591</v>
      </c>
      <c r="I367" s="285" t="s">
        <v>45</v>
      </c>
      <c r="J367" s="360" t="str">
        <f>IF(ISBLANK(INDEX('Policy Characteristics'!D:D,MATCH($C367,'Policy Characteristics'!$C:$C,0))),"",INDEX('Policy Characteristics'!D:D,MATCH($C367,'Policy Characteristics'!$C:$C,0)))</f>
        <v>Subsidy for Electricity Production</v>
      </c>
      <c r="K367" s="358" t="str">
        <f>IF(ISBLANK(INDEX('Policy Characteristics'!E:E,MATCH($C367,'Policy Characteristics'!$C:$C,0))),"",INDEX('Policy Characteristics'!E:E,MATCH($C367,'Policy Characteristics'!$C:$C,0)))</f>
        <v>elec generation subsidy</v>
      </c>
      <c r="L367" s="380">
        <f>IF(ISBLANK(INDEX('Policy Characteristics'!F:F,MATCH($C367,'Policy Characteristics'!$C:$C,0))),"",INDEX('Policy Characteristics'!F:F,MATCH($C367,'Policy Characteristics'!$C:$C,0)))</f>
        <v>0</v>
      </c>
      <c r="M367" s="380">
        <f>IF(ISBLANK(INDEX('Policy Characteristics'!G:G,MATCH($C367,'Policy Characteristics'!$C:$C,0))),"",INDEX('Policy Characteristics'!G:G,MATCH($C367,'Policy Characteristics'!$C:$C,0)))</f>
        <v>60</v>
      </c>
      <c r="N367" s="380">
        <f>IF(ISBLANK(INDEX('Policy Characteristics'!H:H,MATCH($C367,'Policy Characteristics'!$C:$C,0))),"",INDEX('Policy Characteristics'!H:H,MATCH($C367,'Policy Characteristics'!$C:$C,0)))</f>
        <v>1</v>
      </c>
      <c r="O367" s="358" t="str">
        <f>IF(ISBLANK(INDEX('Policy Characteristics'!I:I,MATCH($C367,'Policy Characteristics'!$C:$C,0))),"",INDEX('Policy Characteristics'!I:I,MATCH($C367,'Policy Characteristics'!$C:$C,0)))</f>
        <v>$/MWh</v>
      </c>
      <c r="P367" s="358"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358" t="str">
        <f>IF(ISBLANK(INDEX('Policy Characteristics'!K:K,MATCH($C367,'Policy Characteristics'!$C:$C,0))),"",INDEX('Policy Characteristics'!K:K,MATCH($C367,'Policy Characteristics'!$C:$C,0)))</f>
        <v>electricity-sector-main.html#subsidies</v>
      </c>
      <c r="R367" s="358" t="str">
        <f>IF(ISBLANK(INDEX('Policy Characteristics'!L:L,MATCH($C367,'Policy Characteristics'!$C:$C,0))),"",INDEX('Policy Characteristics'!L:L,MATCH($C367,'Policy Characteristics'!$C:$C,0)))</f>
        <v>subsidy-for-electricity-production.html</v>
      </c>
    </row>
    <row r="368" spans="1:18" s="2" customFormat="1" x14ac:dyDescent="0.35">
      <c r="A368" s="358" t="str">
        <f>IF(ISBLANK(INDEX('Policy Characteristics'!A:A,MATCH($C368,'Policy Characteristics'!$C:$C,0))),"",INDEX('Policy Characteristics'!A:A,MATCH($C368,'Policy Characteristics'!$C:$C,0)))</f>
        <v>Electricity Supply</v>
      </c>
      <c r="B368" s="358" t="str">
        <f>IF(ISBLANK(INDEX('Policy Characteristics'!B:B,MATCH($C368,'Policy Characteristics'!$C:$C,0))),"",INDEX('Policy Characteristics'!B:B,MATCH($C368,'Policy Characteristics'!$C:$C,0)))</f>
        <v>Subsidy for Electricity Production</v>
      </c>
      <c r="C368" s="518" t="str">
        <f t="shared" si="27"/>
        <v>Subsidy for Elec Production by Fuel</v>
      </c>
      <c r="D368" s="286" t="s">
        <v>333</v>
      </c>
      <c r="E368" s="285" t="s">
        <v>272</v>
      </c>
      <c r="F368" s="285" t="s">
        <v>335</v>
      </c>
      <c r="G368" s="522" t="s">
        <v>326</v>
      </c>
      <c r="H368" s="297">
        <v>1592</v>
      </c>
      <c r="I368" s="286" t="s">
        <v>46</v>
      </c>
      <c r="J368" s="360" t="str">
        <f>IF(ISBLANK(INDEX('Policy Characteristics'!D:D,MATCH($C368,'Policy Characteristics'!$C:$C,0))),"",INDEX('Policy Characteristics'!D:D,MATCH($C368,'Policy Characteristics'!$C:$C,0)))</f>
        <v>Subsidy for Electricity Production</v>
      </c>
      <c r="K368" s="358" t="str">
        <f>IF(ISBLANK(INDEX('Policy Characteristics'!E:E,MATCH($C368,'Policy Characteristics'!$C:$C,0))),"",INDEX('Policy Characteristics'!E:E,MATCH($C368,'Policy Characteristics'!$C:$C,0)))</f>
        <v>elec generation subsidy</v>
      </c>
      <c r="L368" s="380">
        <f>IF(ISBLANK(INDEX('Policy Characteristics'!F:F,MATCH($C368,'Policy Characteristics'!$C:$C,0))),"",INDEX('Policy Characteristics'!F:F,MATCH($C368,'Policy Characteristics'!$C:$C,0)))</f>
        <v>0</v>
      </c>
      <c r="M368" s="380">
        <f>IF(ISBLANK(INDEX('Policy Characteristics'!G:G,MATCH($C368,'Policy Characteristics'!$C:$C,0))),"",INDEX('Policy Characteristics'!G:G,MATCH($C368,'Policy Characteristics'!$C:$C,0)))</f>
        <v>60</v>
      </c>
      <c r="N368" s="380">
        <f>IF(ISBLANK(INDEX('Policy Characteristics'!H:H,MATCH($C368,'Policy Characteristics'!$C:$C,0))),"",INDEX('Policy Characteristics'!H:H,MATCH($C368,'Policy Characteristics'!$C:$C,0)))</f>
        <v>1</v>
      </c>
      <c r="O368" s="358" t="str">
        <f>IF(ISBLANK(INDEX('Policy Characteristics'!I:I,MATCH($C368,'Policy Characteristics'!$C:$C,0))),"",INDEX('Policy Characteristics'!I:I,MATCH($C368,'Policy Characteristics'!$C:$C,0)))</f>
        <v>$/MWh</v>
      </c>
      <c r="P368" s="358"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358" t="str">
        <f>IF(ISBLANK(INDEX('Policy Characteristics'!K:K,MATCH($C368,'Policy Characteristics'!$C:$C,0))),"",INDEX('Policy Characteristics'!K:K,MATCH($C368,'Policy Characteristics'!$C:$C,0)))</f>
        <v>electricity-sector-main.html#subsidies</v>
      </c>
      <c r="R368" s="358" t="str">
        <f>IF(ISBLANK(INDEX('Policy Characteristics'!L:L,MATCH($C368,'Policy Characteristics'!$C:$C,0))),"",INDEX('Policy Characteristics'!L:L,MATCH($C368,'Policy Characteristics'!$C:$C,0)))</f>
        <v>subsidy-for-electricity-production.html</v>
      </c>
    </row>
    <row r="369" spans="1:18" s="2" customFormat="1" x14ac:dyDescent="0.35">
      <c r="A369" s="358" t="str">
        <f>IF(ISBLANK(INDEX('Policy Characteristics'!A:A,MATCH($C369,'Policy Characteristics'!$C:$C,0))),"",INDEX('Policy Characteristics'!A:A,MATCH($C369,'Policy Characteristics'!$C:$C,0)))</f>
        <v>Electricity Supply</v>
      </c>
      <c r="B369" s="358" t="str">
        <f>IF(ISBLANK(INDEX('Policy Characteristics'!B:B,MATCH($C369,'Policy Characteristics'!$C:$C,0))),"",INDEX('Policy Characteristics'!B:B,MATCH($C369,'Policy Characteristics'!$C:$C,0)))</f>
        <v>Subsidy for Electricity Production</v>
      </c>
      <c r="C369" s="518" t="str">
        <f t="shared" si="27"/>
        <v>Subsidy for Elec Production by Fuel</v>
      </c>
      <c r="D369" s="286" t="s">
        <v>333</v>
      </c>
      <c r="E369" s="285" t="s">
        <v>273</v>
      </c>
      <c r="F369" s="285" t="s">
        <v>335</v>
      </c>
      <c r="G369" s="522"/>
      <c r="H369" s="297">
        <v>1593</v>
      </c>
      <c r="I369" s="286" t="s">
        <v>46</v>
      </c>
      <c r="J369" s="360" t="str">
        <f>IF(ISBLANK(INDEX('Policy Characteristics'!D:D,MATCH($C369,'Policy Characteristics'!$C:$C,0))),"",INDEX('Policy Characteristics'!D:D,MATCH($C369,'Policy Characteristics'!$C:$C,0)))</f>
        <v>Subsidy for Electricity Production</v>
      </c>
      <c r="K369" s="358" t="str">
        <f>IF(ISBLANK(INDEX('Policy Characteristics'!E:E,MATCH($C369,'Policy Characteristics'!$C:$C,0))),"",INDEX('Policy Characteristics'!E:E,MATCH($C369,'Policy Characteristics'!$C:$C,0)))</f>
        <v>elec generation subsidy</v>
      </c>
      <c r="L369" s="380">
        <f>IF(ISBLANK(INDEX('Policy Characteristics'!F:F,MATCH($C369,'Policy Characteristics'!$C:$C,0))),"",INDEX('Policy Characteristics'!F:F,MATCH($C369,'Policy Characteristics'!$C:$C,0)))</f>
        <v>0</v>
      </c>
      <c r="M369" s="380">
        <f>IF(ISBLANK(INDEX('Policy Characteristics'!G:G,MATCH($C369,'Policy Characteristics'!$C:$C,0))),"",INDEX('Policy Characteristics'!G:G,MATCH($C369,'Policy Characteristics'!$C:$C,0)))</f>
        <v>60</v>
      </c>
      <c r="N369" s="380">
        <f>IF(ISBLANK(INDEX('Policy Characteristics'!H:H,MATCH($C369,'Policy Characteristics'!$C:$C,0))),"",INDEX('Policy Characteristics'!H:H,MATCH($C369,'Policy Characteristics'!$C:$C,0)))</f>
        <v>1</v>
      </c>
      <c r="O369" s="358" t="str">
        <f>IF(ISBLANK(INDEX('Policy Characteristics'!I:I,MATCH($C369,'Policy Characteristics'!$C:$C,0))),"",INDEX('Policy Characteristics'!I:I,MATCH($C369,'Policy Characteristics'!$C:$C,0)))</f>
        <v>$/MWh</v>
      </c>
      <c r="P369" s="358"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358" t="str">
        <f>IF(ISBLANK(INDEX('Policy Characteristics'!K:K,MATCH($C369,'Policy Characteristics'!$C:$C,0))),"",INDEX('Policy Characteristics'!K:K,MATCH($C369,'Policy Characteristics'!$C:$C,0)))</f>
        <v>electricity-sector-main.html#subsidies</v>
      </c>
      <c r="R369" s="358" t="str">
        <f>IF(ISBLANK(INDEX('Policy Characteristics'!L:L,MATCH($C369,'Policy Characteristics'!$C:$C,0))),"",INDEX('Policy Characteristics'!L:L,MATCH($C369,'Policy Characteristics'!$C:$C,0)))</f>
        <v>subsidy-for-electricity-production.html</v>
      </c>
    </row>
    <row r="370" spans="1:18" s="2" customFormat="1" x14ac:dyDescent="0.35">
      <c r="A370" s="358" t="str">
        <f>IF(ISBLANK(INDEX('Policy Characteristics'!A:A,MATCH($C370,'Policy Characteristics'!$C:$C,0))),"",INDEX('Policy Characteristics'!A:A,MATCH($C370,'Policy Characteristics'!$C:$C,0)))</f>
        <v>Electricity Supply</v>
      </c>
      <c r="B370" s="358" t="str">
        <f>IF(ISBLANK(INDEX('Policy Characteristics'!B:B,MATCH($C370,'Policy Characteristics'!$C:$C,0))),"",INDEX('Policy Characteristics'!B:B,MATCH($C370,'Policy Characteristics'!$C:$C,0)))</f>
        <v>Subsidy for Electricity Production</v>
      </c>
      <c r="C370" s="518" t="str">
        <f t="shared" si="27"/>
        <v>Subsidy for Elec Production by Fuel</v>
      </c>
      <c r="D370" s="286" t="s">
        <v>333</v>
      </c>
      <c r="E370" s="285" t="s">
        <v>274</v>
      </c>
      <c r="F370" s="285" t="s">
        <v>335</v>
      </c>
      <c r="G370" s="522" t="s">
        <v>337</v>
      </c>
      <c r="H370" s="297">
        <v>1594</v>
      </c>
      <c r="I370" s="286" t="s">
        <v>46</v>
      </c>
      <c r="J370" s="360" t="str">
        <f>IF(ISBLANK(INDEX('Policy Characteristics'!D:D,MATCH($C370,'Policy Characteristics'!$C:$C,0))),"",INDEX('Policy Characteristics'!D:D,MATCH($C370,'Policy Characteristics'!$C:$C,0)))</f>
        <v>Subsidy for Electricity Production</v>
      </c>
      <c r="K370" s="358" t="str">
        <f>IF(ISBLANK(INDEX('Policy Characteristics'!E:E,MATCH($C370,'Policy Characteristics'!$C:$C,0))),"",INDEX('Policy Characteristics'!E:E,MATCH($C370,'Policy Characteristics'!$C:$C,0)))</f>
        <v>elec generation subsidy</v>
      </c>
      <c r="L370" s="380">
        <f>IF(ISBLANK(INDEX('Policy Characteristics'!F:F,MATCH($C370,'Policy Characteristics'!$C:$C,0))),"",INDEX('Policy Characteristics'!F:F,MATCH($C370,'Policy Characteristics'!$C:$C,0)))</f>
        <v>0</v>
      </c>
      <c r="M370" s="380">
        <f>IF(ISBLANK(INDEX('Policy Characteristics'!G:G,MATCH($C370,'Policy Characteristics'!$C:$C,0))),"",INDEX('Policy Characteristics'!G:G,MATCH($C370,'Policy Characteristics'!$C:$C,0)))</f>
        <v>60</v>
      </c>
      <c r="N370" s="380">
        <f>IF(ISBLANK(INDEX('Policy Characteristics'!H:H,MATCH($C370,'Policy Characteristics'!$C:$C,0))),"",INDEX('Policy Characteristics'!H:H,MATCH($C370,'Policy Characteristics'!$C:$C,0)))</f>
        <v>1</v>
      </c>
      <c r="O370" s="358" t="str">
        <f>IF(ISBLANK(INDEX('Policy Characteristics'!I:I,MATCH($C370,'Policy Characteristics'!$C:$C,0))),"",INDEX('Policy Characteristics'!I:I,MATCH($C370,'Policy Characteristics'!$C:$C,0)))</f>
        <v>$/MWh</v>
      </c>
      <c r="P370" s="358"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358" t="str">
        <f>IF(ISBLANK(INDEX('Policy Characteristics'!K:K,MATCH($C370,'Policy Characteristics'!$C:$C,0))),"",INDEX('Policy Characteristics'!K:K,MATCH($C370,'Policy Characteristics'!$C:$C,0)))</f>
        <v>electricity-sector-main.html#subsidies</v>
      </c>
      <c r="R370" s="358" t="str">
        <f>IF(ISBLANK(INDEX('Policy Characteristics'!L:L,MATCH($C370,'Policy Characteristics'!$C:$C,0))),"",INDEX('Policy Characteristics'!L:L,MATCH($C370,'Policy Characteristics'!$C:$C,0)))</f>
        <v>subsidy-for-electricity-production.html</v>
      </c>
    </row>
    <row r="371" spans="1:18" s="2" customFormat="1" x14ac:dyDescent="0.35">
      <c r="A371" s="358" t="str">
        <f>IF(ISBLANK(INDEX('Policy Characteristics'!A:A,MATCH($C371,'Policy Characteristics'!$C:$C,0))),"",INDEX('Policy Characteristics'!A:A,MATCH($C371,'Policy Characteristics'!$C:$C,0)))</f>
        <v>Electricity Supply</v>
      </c>
      <c r="B371" s="358" t="str">
        <f>IF(ISBLANK(INDEX('Policy Characteristics'!B:B,MATCH($C371,'Policy Characteristics'!$C:$C,0))),"",INDEX('Policy Characteristics'!B:B,MATCH($C371,'Policy Characteristics'!$C:$C,0)))</f>
        <v>Subsidy for Electricity Production</v>
      </c>
      <c r="C371" s="518" t="str">
        <f t="shared" si="27"/>
        <v>Subsidy for Elec Production by Fuel</v>
      </c>
      <c r="D371" s="286" t="s">
        <v>334</v>
      </c>
      <c r="E371" s="285" t="s">
        <v>272</v>
      </c>
      <c r="F371" s="285" t="s">
        <v>336</v>
      </c>
      <c r="G371" s="522" t="s">
        <v>326</v>
      </c>
      <c r="H371" s="297">
        <v>1595</v>
      </c>
      <c r="I371" s="286" t="s">
        <v>46</v>
      </c>
      <c r="J371" s="360" t="str">
        <f>IF(ISBLANK(INDEX('Policy Characteristics'!D:D,MATCH($C371,'Policy Characteristics'!$C:$C,0))),"",INDEX('Policy Characteristics'!D:D,MATCH($C371,'Policy Characteristics'!$C:$C,0)))</f>
        <v>Subsidy for Electricity Production</v>
      </c>
      <c r="K371" s="358" t="str">
        <f>IF(ISBLANK(INDEX('Policy Characteristics'!E:E,MATCH($C371,'Policy Characteristics'!$C:$C,0))),"",INDEX('Policy Characteristics'!E:E,MATCH($C371,'Policy Characteristics'!$C:$C,0)))</f>
        <v>elec generation subsidy</v>
      </c>
      <c r="L371" s="380">
        <f>IF(ISBLANK(INDEX('Policy Characteristics'!F:F,MATCH($C371,'Policy Characteristics'!$C:$C,0))),"",INDEX('Policy Characteristics'!F:F,MATCH($C371,'Policy Characteristics'!$C:$C,0)))</f>
        <v>0</v>
      </c>
      <c r="M371" s="380">
        <f>IF(ISBLANK(INDEX('Policy Characteristics'!G:G,MATCH($C371,'Policy Characteristics'!$C:$C,0))),"",INDEX('Policy Characteristics'!G:G,MATCH($C371,'Policy Characteristics'!$C:$C,0)))</f>
        <v>60</v>
      </c>
      <c r="N371" s="380">
        <f>IF(ISBLANK(INDEX('Policy Characteristics'!H:H,MATCH($C371,'Policy Characteristics'!$C:$C,0))),"",INDEX('Policy Characteristics'!H:H,MATCH($C371,'Policy Characteristics'!$C:$C,0)))</f>
        <v>1</v>
      </c>
      <c r="O371" s="358" t="str">
        <f>IF(ISBLANK(INDEX('Policy Characteristics'!I:I,MATCH($C371,'Policy Characteristics'!$C:$C,0))),"",INDEX('Policy Characteristics'!I:I,MATCH($C371,'Policy Characteristics'!$C:$C,0)))</f>
        <v>$/MWh</v>
      </c>
      <c r="P371" s="358"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358" t="str">
        <f>IF(ISBLANK(INDEX('Policy Characteristics'!K:K,MATCH($C371,'Policy Characteristics'!$C:$C,0))),"",INDEX('Policy Characteristics'!K:K,MATCH($C371,'Policy Characteristics'!$C:$C,0)))</f>
        <v>electricity-sector-main.html#subsidies</v>
      </c>
      <c r="R371" s="358" t="str">
        <f>IF(ISBLANK(INDEX('Policy Characteristics'!L:L,MATCH($C371,'Policy Characteristics'!$C:$C,0))),"",INDEX('Policy Characteristics'!L:L,MATCH($C371,'Policy Characteristics'!$C:$C,0)))</f>
        <v>subsidy-for-electricity-production.html</v>
      </c>
    </row>
    <row r="372" spans="1:18" s="2" customFormat="1" x14ac:dyDescent="0.35">
      <c r="A372" s="358" t="str">
        <f>IF(ISBLANK(INDEX('Policy Characteristics'!A:A,MATCH($C372,'Policy Characteristics'!$C:$C,0))),"",INDEX('Policy Characteristics'!A:A,MATCH($C372,'Policy Characteristics'!$C:$C,0)))</f>
        <v>Electricity Supply</v>
      </c>
      <c r="B372" s="358" t="str">
        <f>IF(ISBLANK(INDEX('Policy Characteristics'!B:B,MATCH($C372,'Policy Characteristics'!$C:$C,0))),"",INDEX('Policy Characteristics'!B:B,MATCH($C372,'Policy Characteristics'!$C:$C,0)))</f>
        <v>Subsidy for Electricity Production</v>
      </c>
      <c r="C372" s="518" t="str">
        <f t="shared" si="27"/>
        <v>Subsidy for Elec Production by Fuel</v>
      </c>
      <c r="D372" s="286" t="s">
        <v>334</v>
      </c>
      <c r="E372" s="285" t="s">
        <v>273</v>
      </c>
      <c r="F372" s="285" t="s">
        <v>336</v>
      </c>
      <c r="G372" s="522"/>
      <c r="H372" s="297">
        <v>1596</v>
      </c>
      <c r="I372" s="286" t="s">
        <v>46</v>
      </c>
      <c r="J372" s="360" t="str">
        <f>IF(ISBLANK(INDEX('Policy Characteristics'!D:D,MATCH($C372,'Policy Characteristics'!$C:$C,0))),"",INDEX('Policy Characteristics'!D:D,MATCH($C372,'Policy Characteristics'!$C:$C,0)))</f>
        <v>Subsidy for Electricity Production</v>
      </c>
      <c r="K372" s="358" t="str">
        <f>IF(ISBLANK(INDEX('Policy Characteristics'!E:E,MATCH($C372,'Policy Characteristics'!$C:$C,0))),"",INDEX('Policy Characteristics'!E:E,MATCH($C372,'Policy Characteristics'!$C:$C,0)))</f>
        <v>elec generation subsidy</v>
      </c>
      <c r="L372" s="380">
        <f>IF(ISBLANK(INDEX('Policy Characteristics'!F:F,MATCH($C372,'Policy Characteristics'!$C:$C,0))),"",INDEX('Policy Characteristics'!F:F,MATCH($C372,'Policy Characteristics'!$C:$C,0)))</f>
        <v>0</v>
      </c>
      <c r="M372" s="380">
        <f>IF(ISBLANK(INDEX('Policy Characteristics'!G:G,MATCH($C372,'Policy Characteristics'!$C:$C,0))),"",INDEX('Policy Characteristics'!G:G,MATCH($C372,'Policy Characteristics'!$C:$C,0)))</f>
        <v>60</v>
      </c>
      <c r="N372" s="380">
        <f>IF(ISBLANK(INDEX('Policy Characteristics'!H:H,MATCH($C372,'Policy Characteristics'!$C:$C,0))),"",INDEX('Policy Characteristics'!H:H,MATCH($C372,'Policy Characteristics'!$C:$C,0)))</f>
        <v>1</v>
      </c>
      <c r="O372" s="358" t="str">
        <f>IF(ISBLANK(INDEX('Policy Characteristics'!I:I,MATCH($C372,'Policy Characteristics'!$C:$C,0))),"",INDEX('Policy Characteristics'!I:I,MATCH($C372,'Policy Characteristics'!$C:$C,0)))</f>
        <v>$/MWh</v>
      </c>
      <c r="P372" s="358"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358" t="str">
        <f>IF(ISBLANK(INDEX('Policy Characteristics'!K:K,MATCH($C372,'Policy Characteristics'!$C:$C,0))),"",INDEX('Policy Characteristics'!K:K,MATCH($C372,'Policy Characteristics'!$C:$C,0)))</f>
        <v>electricity-sector-main.html#subsidies</v>
      </c>
      <c r="R372" s="358" t="str">
        <f>IF(ISBLANK(INDEX('Policy Characteristics'!L:L,MATCH($C372,'Policy Characteristics'!$C:$C,0))),"",INDEX('Policy Characteristics'!L:L,MATCH($C372,'Policy Characteristics'!$C:$C,0)))</f>
        <v>subsidy-for-electricity-production.html</v>
      </c>
    </row>
    <row r="373" spans="1:18" s="2" customFormat="1" x14ac:dyDescent="0.35">
      <c r="A373" s="358" t="str">
        <f>IF(ISBLANK(INDEX('Policy Characteristics'!A:A,MATCH($C373,'Policy Characteristics'!$C:$C,0))),"",INDEX('Policy Characteristics'!A:A,MATCH($C373,'Policy Characteristics'!$C:$C,0)))</f>
        <v>Electricity Supply</v>
      </c>
      <c r="B373" s="358" t="str">
        <f>IF(ISBLANK(INDEX('Policy Characteristics'!B:B,MATCH($C373,'Policy Characteristics'!$C:$C,0))),"",INDEX('Policy Characteristics'!B:B,MATCH($C373,'Policy Characteristics'!$C:$C,0)))</f>
        <v>Subsidy for Electricity Production</v>
      </c>
      <c r="C373" s="518" t="str">
        <f t="shared" si="27"/>
        <v>Subsidy for Elec Production by Fuel</v>
      </c>
      <c r="D373" s="286" t="s">
        <v>334</v>
      </c>
      <c r="E373" s="285" t="s">
        <v>274</v>
      </c>
      <c r="F373" s="285" t="s">
        <v>336</v>
      </c>
      <c r="G373" s="522" t="s">
        <v>337</v>
      </c>
      <c r="H373" s="297">
        <v>1597</v>
      </c>
      <c r="I373" s="286" t="s">
        <v>46</v>
      </c>
      <c r="J373" s="360" t="str">
        <f>IF(ISBLANK(INDEX('Policy Characteristics'!D:D,MATCH($C373,'Policy Characteristics'!$C:$C,0))),"",INDEX('Policy Characteristics'!D:D,MATCH($C373,'Policy Characteristics'!$C:$C,0)))</f>
        <v>Subsidy for Electricity Production</v>
      </c>
      <c r="K373" s="358" t="str">
        <f>IF(ISBLANK(INDEX('Policy Characteristics'!E:E,MATCH($C373,'Policy Characteristics'!$C:$C,0))),"",INDEX('Policy Characteristics'!E:E,MATCH($C373,'Policy Characteristics'!$C:$C,0)))</f>
        <v>elec generation subsidy</v>
      </c>
      <c r="L373" s="380">
        <f>IF(ISBLANK(INDEX('Policy Characteristics'!F:F,MATCH($C373,'Policy Characteristics'!$C:$C,0))),"",INDEX('Policy Characteristics'!F:F,MATCH($C373,'Policy Characteristics'!$C:$C,0)))</f>
        <v>0</v>
      </c>
      <c r="M373" s="380">
        <f>IF(ISBLANK(INDEX('Policy Characteristics'!G:G,MATCH($C373,'Policy Characteristics'!$C:$C,0))),"",INDEX('Policy Characteristics'!G:G,MATCH($C373,'Policy Characteristics'!$C:$C,0)))</f>
        <v>60</v>
      </c>
      <c r="N373" s="380">
        <f>IF(ISBLANK(INDEX('Policy Characteristics'!H:H,MATCH($C373,'Policy Characteristics'!$C:$C,0))),"",INDEX('Policy Characteristics'!H:H,MATCH($C373,'Policy Characteristics'!$C:$C,0)))</f>
        <v>1</v>
      </c>
      <c r="O373" s="358" t="str">
        <f>IF(ISBLANK(INDEX('Policy Characteristics'!I:I,MATCH($C373,'Policy Characteristics'!$C:$C,0))),"",INDEX('Policy Characteristics'!I:I,MATCH($C373,'Policy Characteristics'!$C:$C,0)))</f>
        <v>$/MWh</v>
      </c>
      <c r="P373" s="358"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358" t="str">
        <f>IF(ISBLANK(INDEX('Policy Characteristics'!K:K,MATCH($C373,'Policy Characteristics'!$C:$C,0))),"",INDEX('Policy Characteristics'!K:K,MATCH($C373,'Policy Characteristics'!$C:$C,0)))</f>
        <v>electricity-sector-main.html#subsidies</v>
      </c>
      <c r="R373" s="358" t="str">
        <f>IF(ISBLANK(INDEX('Policy Characteristics'!L:L,MATCH($C373,'Policy Characteristics'!$C:$C,0))),"",INDEX('Policy Characteristics'!L:L,MATCH($C373,'Policy Characteristics'!$C:$C,0)))</f>
        <v>subsidy-for-electricity-production.html</v>
      </c>
    </row>
    <row r="374" spans="1:18" s="2" customFormat="1" x14ac:dyDescent="0.35">
      <c r="A374" s="358" t="str">
        <f>IF(ISBLANK(INDEX('Policy Characteristics'!A:A,MATCH($C374,'Policy Characteristics'!$C:$C,0))),"",INDEX('Policy Characteristics'!A:A,MATCH($C374,'Policy Characteristics'!$C:$C,0)))</f>
        <v>Electricity Supply</v>
      </c>
      <c r="B374" s="358" t="str">
        <f>IF(ISBLANK(INDEX('Policy Characteristics'!B:B,MATCH($C374,'Policy Characteristics'!$C:$C,0))),"",INDEX('Policy Characteristics'!B:B,MATCH($C374,'Policy Characteristics'!$C:$C,0)))</f>
        <v>Subsidy for Electricity Production</v>
      </c>
      <c r="C374" s="518" t="str">
        <f t="shared" si="27"/>
        <v>Subsidy for Elec Production by Fuel</v>
      </c>
      <c r="D374" s="286" t="s">
        <v>474</v>
      </c>
      <c r="E374" s="285" t="s">
        <v>272</v>
      </c>
      <c r="F374" s="285" t="s">
        <v>473</v>
      </c>
      <c r="G374" s="522" t="s">
        <v>326</v>
      </c>
      <c r="H374" s="297">
        <v>701</v>
      </c>
      <c r="I374" s="286" t="s">
        <v>46</v>
      </c>
      <c r="J374" s="360" t="str">
        <f>IF(ISBLANK(INDEX('Policy Characteristics'!D:D,MATCH($C374,'Policy Characteristics'!$C:$C,0))),"",INDEX('Policy Characteristics'!D:D,MATCH($C374,'Policy Characteristics'!$C:$C,0)))</f>
        <v>Subsidy for Electricity Production</v>
      </c>
      <c r="K374" s="358" t="str">
        <f>IF(ISBLANK(INDEX('Policy Characteristics'!E:E,MATCH($C374,'Policy Characteristics'!$C:$C,0))),"",INDEX('Policy Characteristics'!E:E,MATCH($C374,'Policy Characteristics'!$C:$C,0)))</f>
        <v>elec generation subsidy</v>
      </c>
      <c r="L374" s="380">
        <f>IF(ISBLANK(INDEX('Policy Characteristics'!F:F,MATCH($C374,'Policy Characteristics'!$C:$C,0))),"",INDEX('Policy Characteristics'!F:F,MATCH($C374,'Policy Characteristics'!$C:$C,0)))</f>
        <v>0</v>
      </c>
      <c r="M374" s="380">
        <f>IF(ISBLANK(INDEX('Policy Characteristics'!G:G,MATCH($C374,'Policy Characteristics'!$C:$C,0))),"",INDEX('Policy Characteristics'!G:G,MATCH($C374,'Policy Characteristics'!$C:$C,0)))</f>
        <v>60</v>
      </c>
      <c r="N374" s="380">
        <f>IF(ISBLANK(INDEX('Policy Characteristics'!H:H,MATCH($C374,'Policy Characteristics'!$C:$C,0))),"",INDEX('Policy Characteristics'!H:H,MATCH($C374,'Policy Characteristics'!$C:$C,0)))</f>
        <v>1</v>
      </c>
      <c r="O374" s="358" t="str">
        <f>IF(ISBLANK(INDEX('Policy Characteristics'!I:I,MATCH($C374,'Policy Characteristics'!$C:$C,0))),"",INDEX('Policy Characteristics'!I:I,MATCH($C374,'Policy Characteristics'!$C:$C,0)))</f>
        <v>$/MWh</v>
      </c>
      <c r="P374" s="358"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358" t="str">
        <f>IF(ISBLANK(INDEX('Policy Characteristics'!K:K,MATCH($C374,'Policy Characteristics'!$C:$C,0))),"",INDEX('Policy Characteristics'!K:K,MATCH($C374,'Policy Characteristics'!$C:$C,0)))</f>
        <v>electricity-sector-main.html#subsidies</v>
      </c>
      <c r="R374" s="358" t="str">
        <f>IF(ISBLANK(INDEX('Policy Characteristics'!L:L,MATCH($C374,'Policy Characteristics'!$C:$C,0))),"",INDEX('Policy Characteristics'!L:L,MATCH($C374,'Policy Characteristics'!$C:$C,0)))</f>
        <v>subsidy-for-electricity-production.html</v>
      </c>
    </row>
    <row r="375" spans="1:18" s="2" customFormat="1" x14ac:dyDescent="0.35">
      <c r="A375" s="358" t="str">
        <f>IF(ISBLANK(INDEX('Policy Characteristics'!A:A,MATCH($C375,'Policy Characteristics'!$C:$C,0))),"",INDEX('Policy Characteristics'!A:A,MATCH($C375,'Policy Characteristics'!$C:$C,0)))</f>
        <v>Electricity Supply</v>
      </c>
      <c r="B375" s="358" t="str">
        <f>IF(ISBLANK(INDEX('Policy Characteristics'!B:B,MATCH($C375,'Policy Characteristics'!$C:$C,0))),"",INDEX('Policy Characteristics'!B:B,MATCH($C375,'Policy Characteristics'!$C:$C,0)))</f>
        <v>Subsidy for Electricity Production</v>
      </c>
      <c r="C375" s="518" t="str">
        <f t="shared" si="27"/>
        <v>Subsidy for Elec Production by Fuel</v>
      </c>
      <c r="D375" s="286" t="s">
        <v>474</v>
      </c>
      <c r="E375" s="285" t="s">
        <v>273</v>
      </c>
      <c r="F375" s="285" t="s">
        <v>473</v>
      </c>
      <c r="G375" s="522"/>
      <c r="H375" s="297">
        <v>1579</v>
      </c>
      <c r="I375" s="286" t="s">
        <v>46</v>
      </c>
      <c r="J375" s="360" t="str">
        <f>IF(ISBLANK(INDEX('Policy Characteristics'!D:D,MATCH($C375,'Policy Characteristics'!$C:$C,0))),"",INDEX('Policy Characteristics'!D:D,MATCH($C375,'Policy Characteristics'!$C:$C,0)))</f>
        <v>Subsidy for Electricity Production</v>
      </c>
      <c r="K375" s="358" t="str">
        <f>IF(ISBLANK(INDEX('Policy Characteristics'!E:E,MATCH($C375,'Policy Characteristics'!$C:$C,0))),"",INDEX('Policy Characteristics'!E:E,MATCH($C375,'Policy Characteristics'!$C:$C,0)))</f>
        <v>elec generation subsidy</v>
      </c>
      <c r="L375" s="380">
        <f>IF(ISBLANK(INDEX('Policy Characteristics'!F:F,MATCH($C375,'Policy Characteristics'!$C:$C,0))),"",INDEX('Policy Characteristics'!F:F,MATCH($C375,'Policy Characteristics'!$C:$C,0)))</f>
        <v>0</v>
      </c>
      <c r="M375" s="380">
        <f>IF(ISBLANK(INDEX('Policy Characteristics'!G:G,MATCH($C375,'Policy Characteristics'!$C:$C,0))),"",INDEX('Policy Characteristics'!G:G,MATCH($C375,'Policy Characteristics'!$C:$C,0)))</f>
        <v>60</v>
      </c>
      <c r="N375" s="380">
        <f>IF(ISBLANK(INDEX('Policy Characteristics'!H:H,MATCH($C375,'Policy Characteristics'!$C:$C,0))),"",INDEX('Policy Characteristics'!H:H,MATCH($C375,'Policy Characteristics'!$C:$C,0)))</f>
        <v>1</v>
      </c>
      <c r="O375" s="358" t="str">
        <f>IF(ISBLANK(INDEX('Policy Characteristics'!I:I,MATCH($C375,'Policy Characteristics'!$C:$C,0))),"",INDEX('Policy Characteristics'!I:I,MATCH($C375,'Policy Characteristics'!$C:$C,0)))</f>
        <v>$/MWh</v>
      </c>
      <c r="P375" s="358"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358" t="str">
        <f>IF(ISBLANK(INDEX('Policy Characteristics'!K:K,MATCH($C375,'Policy Characteristics'!$C:$C,0))),"",INDEX('Policy Characteristics'!K:K,MATCH($C375,'Policy Characteristics'!$C:$C,0)))</f>
        <v>electricity-sector-main.html#subsidies</v>
      </c>
      <c r="R375" s="358" t="str">
        <f>IF(ISBLANK(INDEX('Policy Characteristics'!L:L,MATCH($C375,'Policy Characteristics'!$C:$C,0))),"",INDEX('Policy Characteristics'!L:L,MATCH($C375,'Policy Characteristics'!$C:$C,0)))</f>
        <v>subsidy-for-electricity-production.html</v>
      </c>
    </row>
    <row r="376" spans="1:18" s="2" customFormat="1" x14ac:dyDescent="0.35">
      <c r="A376" s="358" t="str">
        <f>IF(ISBLANK(INDEX('Policy Characteristics'!A:A,MATCH($C376,'Policy Characteristics'!$C:$C,0))),"",INDEX('Policy Characteristics'!A:A,MATCH($C376,'Policy Characteristics'!$C:$C,0)))</f>
        <v>Electricity Supply</v>
      </c>
      <c r="B376" s="358" t="str">
        <f>IF(ISBLANK(INDEX('Policy Characteristics'!B:B,MATCH($C376,'Policy Characteristics'!$C:$C,0))),"",INDEX('Policy Characteristics'!B:B,MATCH($C376,'Policy Characteristics'!$C:$C,0)))</f>
        <v>Subsidy for Electricity Production</v>
      </c>
      <c r="C376" s="518" t="str">
        <f t="shared" si="27"/>
        <v>Subsidy for Elec Production by Fuel</v>
      </c>
      <c r="D376" s="286" t="s">
        <v>474</v>
      </c>
      <c r="E376" s="285" t="s">
        <v>274</v>
      </c>
      <c r="F376" s="285" t="s">
        <v>473</v>
      </c>
      <c r="G376" s="522" t="s">
        <v>337</v>
      </c>
      <c r="H376" s="297">
        <v>1580</v>
      </c>
      <c r="I376" s="286" t="s">
        <v>46</v>
      </c>
      <c r="J376" s="360" t="str">
        <f>IF(ISBLANK(INDEX('Policy Characteristics'!D:D,MATCH($C376,'Policy Characteristics'!$C:$C,0))),"",INDEX('Policy Characteristics'!D:D,MATCH($C376,'Policy Characteristics'!$C:$C,0)))</f>
        <v>Subsidy for Electricity Production</v>
      </c>
      <c r="K376" s="358" t="str">
        <f>IF(ISBLANK(INDEX('Policy Characteristics'!E:E,MATCH($C376,'Policy Characteristics'!$C:$C,0))),"",INDEX('Policy Characteristics'!E:E,MATCH($C376,'Policy Characteristics'!$C:$C,0)))</f>
        <v>elec generation subsidy</v>
      </c>
      <c r="L376" s="380">
        <f>IF(ISBLANK(INDEX('Policy Characteristics'!F:F,MATCH($C376,'Policy Characteristics'!$C:$C,0))),"",INDEX('Policy Characteristics'!F:F,MATCH($C376,'Policy Characteristics'!$C:$C,0)))</f>
        <v>0</v>
      </c>
      <c r="M376" s="380">
        <f>IF(ISBLANK(INDEX('Policy Characteristics'!G:G,MATCH($C376,'Policy Characteristics'!$C:$C,0))),"",INDEX('Policy Characteristics'!G:G,MATCH($C376,'Policy Characteristics'!$C:$C,0)))</f>
        <v>60</v>
      </c>
      <c r="N376" s="380">
        <f>IF(ISBLANK(INDEX('Policy Characteristics'!H:H,MATCH($C376,'Policy Characteristics'!$C:$C,0))),"",INDEX('Policy Characteristics'!H:H,MATCH($C376,'Policy Characteristics'!$C:$C,0)))</f>
        <v>1</v>
      </c>
      <c r="O376" s="358" t="str">
        <f>IF(ISBLANK(INDEX('Policy Characteristics'!I:I,MATCH($C376,'Policy Characteristics'!$C:$C,0))),"",INDEX('Policy Characteristics'!I:I,MATCH($C376,'Policy Characteristics'!$C:$C,0)))</f>
        <v>$/MWh</v>
      </c>
      <c r="P376" s="358"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358" t="str">
        <f>IF(ISBLANK(INDEX('Policy Characteristics'!K:K,MATCH($C376,'Policy Characteristics'!$C:$C,0))),"",INDEX('Policy Characteristics'!K:K,MATCH($C376,'Policy Characteristics'!$C:$C,0)))</f>
        <v>electricity-sector-main.html#subsidies</v>
      </c>
      <c r="R376" s="358" t="str">
        <f>IF(ISBLANK(INDEX('Policy Characteristics'!L:L,MATCH($C376,'Policy Characteristics'!$C:$C,0))),"",INDEX('Policy Characteristics'!L:L,MATCH($C376,'Policy Characteristics'!$C:$C,0)))</f>
        <v>subsidy-for-electricity-production.html</v>
      </c>
    </row>
    <row r="377" spans="1:18" s="2" customFormat="1" x14ac:dyDescent="0.35">
      <c r="A377" s="358" t="str">
        <f>IF(ISBLANK(INDEX('Policy Characteristics'!A:A,MATCH($C377,'Policy Characteristics'!$C:$C,0))),"",INDEX('Policy Characteristics'!A:A,MATCH($C377,'Policy Characteristics'!$C:$C,0)))</f>
        <v>Electricity Supply</v>
      </c>
      <c r="B377" s="358" t="str">
        <f>IF(ISBLANK(INDEX('Policy Characteristics'!B:B,MATCH($C377,'Policy Characteristics'!$C:$C,0))),"",INDEX('Policy Characteristics'!B:B,MATCH($C377,'Policy Characteristics'!$C:$C,0)))</f>
        <v>Subsidy for Electricity Production</v>
      </c>
      <c r="C377" s="518" t="str">
        <f t="shared" si="27"/>
        <v>Subsidy for Elec Production by Fuel</v>
      </c>
      <c r="D377" s="286" t="s">
        <v>483</v>
      </c>
      <c r="E377" s="285" t="s">
        <v>272</v>
      </c>
      <c r="F377" s="286" t="s">
        <v>484</v>
      </c>
      <c r="G377" s="522" t="s">
        <v>326</v>
      </c>
      <c r="H377" s="297">
        <v>184</v>
      </c>
      <c r="I377" s="285" t="s">
        <v>45</v>
      </c>
      <c r="J377" s="360" t="str">
        <f>IF(ISBLANK(INDEX('Policy Characteristics'!D:D,MATCH($C377,'Policy Characteristics'!$C:$C,0))),"",INDEX('Policy Characteristics'!D:D,MATCH($C377,'Policy Characteristics'!$C:$C,0)))</f>
        <v>Subsidy for Electricity Production</v>
      </c>
      <c r="K377" s="358" t="str">
        <f>IF(ISBLANK(INDEX('Policy Characteristics'!E:E,MATCH($C377,'Policy Characteristics'!$C:$C,0))),"",INDEX('Policy Characteristics'!E:E,MATCH($C377,'Policy Characteristics'!$C:$C,0)))</f>
        <v>elec generation subsidy</v>
      </c>
      <c r="L377" s="380">
        <f>IF(ISBLANK(INDEX('Policy Characteristics'!F:F,MATCH($C377,'Policy Characteristics'!$C:$C,0))),"",INDEX('Policy Characteristics'!F:F,MATCH($C377,'Policy Characteristics'!$C:$C,0)))</f>
        <v>0</v>
      </c>
      <c r="M377" s="380">
        <f>IF(ISBLANK(INDEX('Policy Characteristics'!G:G,MATCH($C377,'Policy Characteristics'!$C:$C,0))),"",INDEX('Policy Characteristics'!G:G,MATCH($C377,'Policy Characteristics'!$C:$C,0)))</f>
        <v>60</v>
      </c>
      <c r="N377" s="380">
        <f>IF(ISBLANK(INDEX('Policy Characteristics'!H:H,MATCH($C377,'Policy Characteristics'!$C:$C,0))),"",INDEX('Policy Characteristics'!H:H,MATCH($C377,'Policy Characteristics'!$C:$C,0)))</f>
        <v>1</v>
      </c>
      <c r="O377" s="358" t="str">
        <f>IF(ISBLANK(INDEX('Policy Characteristics'!I:I,MATCH($C377,'Policy Characteristics'!$C:$C,0))),"",INDEX('Policy Characteristics'!I:I,MATCH($C377,'Policy Characteristics'!$C:$C,0)))</f>
        <v>$/MWh</v>
      </c>
      <c r="P377" s="358"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358" t="str">
        <f>IF(ISBLANK(INDEX('Policy Characteristics'!K:K,MATCH($C377,'Policy Characteristics'!$C:$C,0))),"",INDEX('Policy Characteristics'!K:K,MATCH($C377,'Policy Characteristics'!$C:$C,0)))</f>
        <v>electricity-sector-main.html#subsidies</v>
      </c>
      <c r="R377" s="358" t="str">
        <f>IF(ISBLANK(INDEX('Policy Characteristics'!L:L,MATCH($C377,'Policy Characteristics'!$C:$C,0))),"",INDEX('Policy Characteristics'!L:L,MATCH($C377,'Policy Characteristics'!$C:$C,0)))</f>
        <v>subsidy-for-electricity-production.html</v>
      </c>
    </row>
    <row r="378" spans="1:18" s="2" customFormat="1" x14ac:dyDescent="0.35">
      <c r="A378" s="358" t="str">
        <f>IF(ISBLANK(INDEX('Policy Characteristics'!A:A,MATCH($C378,'Policy Characteristics'!$C:$C,0))),"",INDEX('Policy Characteristics'!A:A,MATCH($C378,'Policy Characteristics'!$C:$C,0)))</f>
        <v>Electricity Supply</v>
      </c>
      <c r="B378" s="358" t="str">
        <f>IF(ISBLANK(INDEX('Policy Characteristics'!B:B,MATCH($C378,'Policy Characteristics'!$C:$C,0))),"",INDEX('Policy Characteristics'!B:B,MATCH($C378,'Policy Characteristics'!$C:$C,0)))</f>
        <v>Subsidy for Electricity Production</v>
      </c>
      <c r="C378" s="518" t="str">
        <f t="shared" si="27"/>
        <v>Subsidy for Elec Production by Fuel</v>
      </c>
      <c r="D378" s="286" t="s">
        <v>483</v>
      </c>
      <c r="E378" s="285" t="s">
        <v>273</v>
      </c>
      <c r="F378" s="286" t="s">
        <v>484</v>
      </c>
      <c r="G378" s="522"/>
      <c r="H378" s="297">
        <v>1581</v>
      </c>
      <c r="I378" s="286" t="s">
        <v>46</v>
      </c>
      <c r="J378" s="360" t="str">
        <f>IF(ISBLANK(INDEX('Policy Characteristics'!D:D,MATCH($C378,'Policy Characteristics'!$C:$C,0))),"",INDEX('Policy Characteristics'!D:D,MATCH($C378,'Policy Characteristics'!$C:$C,0)))</f>
        <v>Subsidy for Electricity Production</v>
      </c>
      <c r="K378" s="358" t="str">
        <f>IF(ISBLANK(INDEX('Policy Characteristics'!E:E,MATCH($C378,'Policy Characteristics'!$C:$C,0))),"",INDEX('Policy Characteristics'!E:E,MATCH($C378,'Policy Characteristics'!$C:$C,0)))</f>
        <v>elec generation subsidy</v>
      </c>
      <c r="L378" s="380">
        <f>IF(ISBLANK(INDEX('Policy Characteristics'!F:F,MATCH($C378,'Policy Characteristics'!$C:$C,0))),"",INDEX('Policy Characteristics'!F:F,MATCH($C378,'Policy Characteristics'!$C:$C,0)))</f>
        <v>0</v>
      </c>
      <c r="M378" s="380">
        <f>IF(ISBLANK(INDEX('Policy Characteristics'!G:G,MATCH($C378,'Policy Characteristics'!$C:$C,0))),"",INDEX('Policy Characteristics'!G:G,MATCH($C378,'Policy Characteristics'!$C:$C,0)))</f>
        <v>60</v>
      </c>
      <c r="N378" s="380">
        <f>IF(ISBLANK(INDEX('Policy Characteristics'!H:H,MATCH($C378,'Policy Characteristics'!$C:$C,0))),"",INDEX('Policy Characteristics'!H:H,MATCH($C378,'Policy Characteristics'!$C:$C,0)))</f>
        <v>1</v>
      </c>
      <c r="O378" s="358" t="str">
        <f>IF(ISBLANK(INDEX('Policy Characteristics'!I:I,MATCH($C378,'Policy Characteristics'!$C:$C,0))),"",INDEX('Policy Characteristics'!I:I,MATCH($C378,'Policy Characteristics'!$C:$C,0)))</f>
        <v>$/MWh</v>
      </c>
      <c r="P378" s="358"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358" t="str">
        <f>IF(ISBLANK(INDEX('Policy Characteristics'!K:K,MATCH($C378,'Policy Characteristics'!$C:$C,0))),"",INDEX('Policy Characteristics'!K:K,MATCH($C378,'Policy Characteristics'!$C:$C,0)))</f>
        <v>electricity-sector-main.html#subsidies</v>
      </c>
      <c r="R378" s="358" t="str">
        <f>IF(ISBLANK(INDEX('Policy Characteristics'!L:L,MATCH($C378,'Policy Characteristics'!$C:$C,0))),"",INDEX('Policy Characteristics'!L:L,MATCH($C378,'Policy Characteristics'!$C:$C,0)))</f>
        <v>subsidy-for-electricity-production.html</v>
      </c>
    </row>
    <row r="379" spans="1:18" s="2" customFormat="1" x14ac:dyDescent="0.35">
      <c r="A379" s="358" t="str">
        <f>IF(ISBLANK(INDEX('Policy Characteristics'!A:A,MATCH($C379,'Policy Characteristics'!$C:$C,0))),"",INDEX('Policy Characteristics'!A:A,MATCH($C379,'Policy Characteristics'!$C:$C,0)))</f>
        <v>Electricity Supply</v>
      </c>
      <c r="B379" s="358" t="str">
        <f>IF(ISBLANK(INDEX('Policy Characteristics'!B:B,MATCH($C379,'Policy Characteristics'!$C:$C,0))),"",INDEX('Policy Characteristics'!B:B,MATCH($C379,'Policy Characteristics'!$C:$C,0)))</f>
        <v>Subsidy for Electricity Production</v>
      </c>
      <c r="C379" s="518" t="str">
        <f t="shared" si="27"/>
        <v>Subsidy for Elec Production by Fuel</v>
      </c>
      <c r="D379" s="286" t="s">
        <v>483</v>
      </c>
      <c r="E379" s="285" t="s">
        <v>274</v>
      </c>
      <c r="F379" s="286" t="s">
        <v>484</v>
      </c>
      <c r="G379" s="522" t="s">
        <v>337</v>
      </c>
      <c r="H379" s="297">
        <v>1582</v>
      </c>
      <c r="I379" s="285" t="s">
        <v>45</v>
      </c>
      <c r="J379" s="360" t="str">
        <f>IF(ISBLANK(INDEX('Policy Characteristics'!D:D,MATCH($C379,'Policy Characteristics'!$C:$C,0))),"",INDEX('Policy Characteristics'!D:D,MATCH($C379,'Policy Characteristics'!$C:$C,0)))</f>
        <v>Subsidy for Electricity Production</v>
      </c>
      <c r="K379" s="358" t="str">
        <f>IF(ISBLANK(INDEX('Policy Characteristics'!E:E,MATCH($C379,'Policy Characteristics'!$C:$C,0))),"",INDEX('Policy Characteristics'!E:E,MATCH($C379,'Policy Characteristics'!$C:$C,0)))</f>
        <v>elec generation subsidy</v>
      </c>
      <c r="L379" s="380">
        <f>IF(ISBLANK(INDEX('Policy Characteristics'!F:F,MATCH($C379,'Policy Characteristics'!$C:$C,0))),"",INDEX('Policy Characteristics'!F:F,MATCH($C379,'Policy Characteristics'!$C:$C,0)))</f>
        <v>0</v>
      </c>
      <c r="M379" s="380">
        <f>IF(ISBLANK(INDEX('Policy Characteristics'!G:G,MATCH($C379,'Policy Characteristics'!$C:$C,0))),"",INDEX('Policy Characteristics'!G:G,MATCH($C379,'Policy Characteristics'!$C:$C,0)))</f>
        <v>60</v>
      </c>
      <c r="N379" s="380">
        <f>IF(ISBLANK(INDEX('Policy Characteristics'!H:H,MATCH($C379,'Policy Characteristics'!$C:$C,0))),"",INDEX('Policy Characteristics'!H:H,MATCH($C379,'Policy Characteristics'!$C:$C,0)))</f>
        <v>1</v>
      </c>
      <c r="O379" s="358" t="str">
        <f>IF(ISBLANK(INDEX('Policy Characteristics'!I:I,MATCH($C379,'Policy Characteristics'!$C:$C,0))),"",INDEX('Policy Characteristics'!I:I,MATCH($C379,'Policy Characteristics'!$C:$C,0)))</f>
        <v>$/MWh</v>
      </c>
      <c r="P379" s="358"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358" t="str">
        <f>IF(ISBLANK(INDEX('Policy Characteristics'!K:K,MATCH($C379,'Policy Characteristics'!$C:$C,0))),"",INDEX('Policy Characteristics'!K:K,MATCH($C379,'Policy Characteristics'!$C:$C,0)))</f>
        <v>electricity-sector-main.html#subsidies</v>
      </c>
      <c r="R379" s="358" t="str">
        <f>IF(ISBLANK(INDEX('Policy Characteristics'!L:L,MATCH($C379,'Policy Characteristics'!$C:$C,0))),"",INDEX('Policy Characteristics'!L:L,MATCH($C379,'Policy Characteristics'!$C:$C,0)))</f>
        <v>subsidy-for-electricity-production.html</v>
      </c>
    </row>
    <row r="380" spans="1:18" s="2" customFormat="1" x14ac:dyDescent="0.35">
      <c r="A380" s="358" t="str">
        <f>IF(ISBLANK(INDEX('Policy Characteristics'!A:A,MATCH($C380,'Policy Characteristics'!$C:$C,0))),"",INDEX('Policy Characteristics'!A:A,MATCH($C380,'Policy Characteristics'!$C:$C,0)))</f>
        <v>Electricity Supply</v>
      </c>
      <c r="B380" s="358" t="str">
        <f>IF(ISBLANK(INDEX('Policy Characteristics'!B:B,MATCH($C380,'Policy Characteristics'!$C:$C,0))),"",INDEX('Policy Characteristics'!B:B,MATCH($C380,'Policy Characteristics'!$C:$C,0)))</f>
        <v>Subsidy for Electricity Production</v>
      </c>
      <c r="C380" s="518" t="str">
        <f t="shared" si="27"/>
        <v>Subsidy for Elec Production by Fuel</v>
      </c>
      <c r="D380" s="286" t="s">
        <v>2866</v>
      </c>
      <c r="E380" s="285" t="s">
        <v>272</v>
      </c>
      <c r="F380" s="286" t="s">
        <v>2543</v>
      </c>
      <c r="G380" s="522" t="s">
        <v>326</v>
      </c>
      <c r="H380" s="297">
        <v>702</v>
      </c>
      <c r="I380" s="286" t="s">
        <v>46</v>
      </c>
      <c r="J380" s="360" t="str">
        <f>IF(ISBLANK(INDEX('Policy Characteristics'!D:D,MATCH($C380,'Policy Characteristics'!$C:$C,0))),"",INDEX('Policy Characteristics'!D:D,MATCH($C380,'Policy Characteristics'!$C:$C,0)))</f>
        <v>Subsidy for Electricity Production</v>
      </c>
      <c r="K380" s="358" t="str">
        <f>IF(ISBLANK(INDEX('Policy Characteristics'!E:E,MATCH($C380,'Policy Characteristics'!$C:$C,0))),"",INDEX('Policy Characteristics'!E:E,MATCH($C380,'Policy Characteristics'!$C:$C,0)))</f>
        <v>elec generation subsidy</v>
      </c>
      <c r="L380" s="380">
        <f>IF(ISBLANK(INDEX('Policy Characteristics'!F:F,MATCH($C380,'Policy Characteristics'!$C:$C,0))),"",INDEX('Policy Characteristics'!F:F,MATCH($C380,'Policy Characteristics'!$C:$C,0)))</f>
        <v>0</v>
      </c>
      <c r="M380" s="380">
        <f>IF(ISBLANK(INDEX('Policy Characteristics'!G:G,MATCH($C380,'Policy Characteristics'!$C:$C,0))),"",INDEX('Policy Characteristics'!G:G,MATCH($C380,'Policy Characteristics'!$C:$C,0)))</f>
        <v>60</v>
      </c>
      <c r="N380" s="380">
        <f>IF(ISBLANK(INDEX('Policy Characteristics'!H:H,MATCH($C380,'Policy Characteristics'!$C:$C,0))),"",INDEX('Policy Characteristics'!H:H,MATCH($C380,'Policy Characteristics'!$C:$C,0)))</f>
        <v>1</v>
      </c>
      <c r="O380" s="358" t="str">
        <f>IF(ISBLANK(INDEX('Policy Characteristics'!I:I,MATCH($C380,'Policy Characteristics'!$C:$C,0))),"",INDEX('Policy Characteristics'!I:I,MATCH($C380,'Policy Characteristics'!$C:$C,0)))</f>
        <v>$/MWh</v>
      </c>
      <c r="P380" s="358"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358" t="str">
        <f>IF(ISBLANK(INDEX('Policy Characteristics'!K:K,MATCH($C380,'Policy Characteristics'!$C:$C,0))),"",INDEX('Policy Characteristics'!K:K,MATCH($C380,'Policy Characteristics'!$C:$C,0)))</f>
        <v>electricity-sector-main.html#subsidies</v>
      </c>
      <c r="R380" s="358" t="str">
        <f>IF(ISBLANK(INDEX('Policy Characteristics'!L:L,MATCH($C380,'Policy Characteristics'!$C:$C,0))),"",INDEX('Policy Characteristics'!L:L,MATCH($C380,'Policy Characteristics'!$C:$C,0)))</f>
        <v>subsidy-for-electricity-production.html</v>
      </c>
    </row>
    <row r="381" spans="1:18" s="2" customFormat="1" x14ac:dyDescent="0.35">
      <c r="A381" s="358" t="str">
        <f>IF(ISBLANK(INDEX('Policy Characteristics'!A:A,MATCH($C381,'Policy Characteristics'!$C:$C,0))),"",INDEX('Policy Characteristics'!A:A,MATCH($C381,'Policy Characteristics'!$C:$C,0)))</f>
        <v>Electricity Supply</v>
      </c>
      <c r="B381" s="358" t="str">
        <f>IF(ISBLANK(INDEX('Policy Characteristics'!B:B,MATCH($C381,'Policy Characteristics'!$C:$C,0))),"",INDEX('Policy Characteristics'!B:B,MATCH($C381,'Policy Characteristics'!$C:$C,0)))</f>
        <v>Subsidy for Electricity Production</v>
      </c>
      <c r="C381" s="518" t="str">
        <f t="shared" si="27"/>
        <v>Subsidy for Elec Production by Fuel</v>
      </c>
      <c r="D381" s="286" t="s">
        <v>2866</v>
      </c>
      <c r="E381" s="285" t="s">
        <v>273</v>
      </c>
      <c r="F381" s="286" t="s">
        <v>2543</v>
      </c>
      <c r="G381" s="522"/>
      <c r="H381" s="297">
        <v>1583</v>
      </c>
      <c r="I381" s="286" t="s">
        <v>46</v>
      </c>
      <c r="J381" s="360" t="str">
        <f>IF(ISBLANK(INDEX('Policy Characteristics'!D:D,MATCH($C381,'Policy Characteristics'!$C:$C,0))),"",INDEX('Policy Characteristics'!D:D,MATCH($C381,'Policy Characteristics'!$C:$C,0)))</f>
        <v>Subsidy for Electricity Production</v>
      </c>
      <c r="K381" s="358" t="str">
        <f>IF(ISBLANK(INDEX('Policy Characteristics'!E:E,MATCH($C381,'Policy Characteristics'!$C:$C,0))),"",INDEX('Policy Characteristics'!E:E,MATCH($C381,'Policy Characteristics'!$C:$C,0)))</f>
        <v>elec generation subsidy</v>
      </c>
      <c r="L381" s="380">
        <f>IF(ISBLANK(INDEX('Policy Characteristics'!F:F,MATCH($C381,'Policy Characteristics'!$C:$C,0))),"",INDEX('Policy Characteristics'!F:F,MATCH($C381,'Policy Characteristics'!$C:$C,0)))</f>
        <v>0</v>
      </c>
      <c r="M381" s="380">
        <f>IF(ISBLANK(INDEX('Policy Characteristics'!G:G,MATCH($C381,'Policy Characteristics'!$C:$C,0))),"",INDEX('Policy Characteristics'!G:G,MATCH($C381,'Policy Characteristics'!$C:$C,0)))</f>
        <v>60</v>
      </c>
      <c r="N381" s="380">
        <f>IF(ISBLANK(INDEX('Policy Characteristics'!H:H,MATCH($C381,'Policy Characteristics'!$C:$C,0))),"",INDEX('Policy Characteristics'!H:H,MATCH($C381,'Policy Characteristics'!$C:$C,0)))</f>
        <v>1</v>
      </c>
      <c r="O381" s="358" t="str">
        <f>IF(ISBLANK(INDEX('Policy Characteristics'!I:I,MATCH($C381,'Policy Characteristics'!$C:$C,0))),"",INDEX('Policy Characteristics'!I:I,MATCH($C381,'Policy Characteristics'!$C:$C,0)))</f>
        <v>$/MWh</v>
      </c>
      <c r="P381" s="358"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358" t="str">
        <f>IF(ISBLANK(INDEX('Policy Characteristics'!K:K,MATCH($C381,'Policy Characteristics'!$C:$C,0))),"",INDEX('Policy Characteristics'!K:K,MATCH($C381,'Policy Characteristics'!$C:$C,0)))</f>
        <v>electricity-sector-main.html#subsidies</v>
      </c>
      <c r="R381" s="358" t="str">
        <f>IF(ISBLANK(INDEX('Policy Characteristics'!L:L,MATCH($C381,'Policy Characteristics'!$C:$C,0))),"",INDEX('Policy Characteristics'!L:L,MATCH($C381,'Policy Characteristics'!$C:$C,0)))</f>
        <v>subsidy-for-electricity-production.html</v>
      </c>
    </row>
    <row r="382" spans="1:18" s="2" customFormat="1" x14ac:dyDescent="0.35">
      <c r="A382" s="358" t="str">
        <f>IF(ISBLANK(INDEX('Policy Characteristics'!A:A,MATCH($C382,'Policy Characteristics'!$C:$C,0))),"",INDEX('Policy Characteristics'!A:A,MATCH($C382,'Policy Characteristics'!$C:$C,0)))</f>
        <v>Electricity Supply</v>
      </c>
      <c r="B382" s="358" t="str">
        <f>IF(ISBLANK(INDEX('Policy Characteristics'!B:B,MATCH($C382,'Policy Characteristics'!$C:$C,0))),"",INDEX('Policy Characteristics'!B:B,MATCH($C382,'Policy Characteristics'!$C:$C,0)))</f>
        <v>Subsidy for Electricity Production</v>
      </c>
      <c r="C382" s="518" t="str">
        <f t="shared" si="27"/>
        <v>Subsidy for Elec Production by Fuel</v>
      </c>
      <c r="D382" s="286" t="s">
        <v>2866</v>
      </c>
      <c r="E382" s="285" t="s">
        <v>274</v>
      </c>
      <c r="F382" s="286" t="s">
        <v>2543</v>
      </c>
      <c r="G382" s="522" t="s">
        <v>337</v>
      </c>
      <c r="H382" s="297">
        <v>1584</v>
      </c>
      <c r="I382" s="286" t="s">
        <v>46</v>
      </c>
      <c r="J382" s="360" t="str">
        <f>IF(ISBLANK(INDEX('Policy Characteristics'!D:D,MATCH($C382,'Policy Characteristics'!$C:$C,0))),"",INDEX('Policy Characteristics'!D:D,MATCH($C382,'Policy Characteristics'!$C:$C,0)))</f>
        <v>Subsidy for Electricity Production</v>
      </c>
      <c r="K382" s="358" t="str">
        <f>IF(ISBLANK(INDEX('Policy Characteristics'!E:E,MATCH($C382,'Policy Characteristics'!$C:$C,0))),"",INDEX('Policy Characteristics'!E:E,MATCH($C382,'Policy Characteristics'!$C:$C,0)))</f>
        <v>elec generation subsidy</v>
      </c>
      <c r="L382" s="380">
        <f>IF(ISBLANK(INDEX('Policy Characteristics'!F:F,MATCH($C382,'Policy Characteristics'!$C:$C,0))),"",INDEX('Policy Characteristics'!F:F,MATCH($C382,'Policy Characteristics'!$C:$C,0)))</f>
        <v>0</v>
      </c>
      <c r="M382" s="380">
        <f>IF(ISBLANK(INDEX('Policy Characteristics'!G:G,MATCH($C382,'Policy Characteristics'!$C:$C,0))),"",INDEX('Policy Characteristics'!G:G,MATCH($C382,'Policy Characteristics'!$C:$C,0)))</f>
        <v>60</v>
      </c>
      <c r="N382" s="380">
        <f>IF(ISBLANK(INDEX('Policy Characteristics'!H:H,MATCH($C382,'Policy Characteristics'!$C:$C,0))),"",INDEX('Policy Characteristics'!H:H,MATCH($C382,'Policy Characteristics'!$C:$C,0)))</f>
        <v>1</v>
      </c>
      <c r="O382" s="358" t="str">
        <f>IF(ISBLANK(INDEX('Policy Characteristics'!I:I,MATCH($C382,'Policy Characteristics'!$C:$C,0))),"",INDEX('Policy Characteristics'!I:I,MATCH($C382,'Policy Characteristics'!$C:$C,0)))</f>
        <v>$/MWh</v>
      </c>
      <c r="P382" s="358"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358" t="str">
        <f>IF(ISBLANK(INDEX('Policy Characteristics'!K:K,MATCH($C382,'Policy Characteristics'!$C:$C,0))),"",INDEX('Policy Characteristics'!K:K,MATCH($C382,'Policy Characteristics'!$C:$C,0)))</f>
        <v>electricity-sector-main.html#subsidies</v>
      </c>
      <c r="R382" s="358" t="str">
        <f>IF(ISBLANK(INDEX('Policy Characteristics'!L:L,MATCH($C382,'Policy Characteristics'!$C:$C,0))),"",INDEX('Policy Characteristics'!L:L,MATCH($C382,'Policy Characteristics'!$C:$C,0)))</f>
        <v>subsidy-for-electricity-production.html</v>
      </c>
    </row>
    <row r="383" spans="1:18" s="2" customFormat="1" x14ac:dyDescent="0.35">
      <c r="A383" s="358" t="str">
        <f>IF(ISBLANK(INDEX('Policy Characteristics'!A:A,MATCH($C383,'Policy Characteristics'!$C:$C,0))),"",INDEX('Policy Characteristics'!A:A,MATCH($C383,'Policy Characteristics'!$C:$C,0)))</f>
        <v>Electricity Supply</v>
      </c>
      <c r="B383" s="358" t="str">
        <f>IF(ISBLANK(INDEX('Policy Characteristics'!B:B,MATCH($C383,'Policy Characteristics'!$C:$C,0))),"",INDEX('Policy Characteristics'!B:B,MATCH($C383,'Policy Characteristics'!$C:$C,0)))</f>
        <v>Subsidy for Electricity Production</v>
      </c>
      <c r="C383" s="518" t="str">
        <f t="shared" si="27"/>
        <v>Subsidy for Elec Production by Fuel</v>
      </c>
      <c r="D383" s="286" t="s">
        <v>2867</v>
      </c>
      <c r="E383" s="285" t="s">
        <v>272</v>
      </c>
      <c r="F383" s="286" t="s">
        <v>2692</v>
      </c>
      <c r="G383" s="522" t="s">
        <v>326</v>
      </c>
      <c r="H383" s="297">
        <v>703</v>
      </c>
      <c r="I383" s="286" t="s">
        <v>46</v>
      </c>
      <c r="J383" s="360" t="str">
        <f>IF(ISBLANK(INDEX('Policy Characteristics'!D:D,MATCH($C383,'Policy Characteristics'!$C:$C,0))),"",INDEX('Policy Characteristics'!D:D,MATCH($C383,'Policy Characteristics'!$C:$C,0)))</f>
        <v>Subsidy for Electricity Production</v>
      </c>
      <c r="K383" s="358" t="str">
        <f>IF(ISBLANK(INDEX('Policy Characteristics'!E:E,MATCH($C383,'Policy Characteristics'!$C:$C,0))),"",INDEX('Policy Characteristics'!E:E,MATCH($C383,'Policy Characteristics'!$C:$C,0)))</f>
        <v>elec generation subsidy</v>
      </c>
      <c r="L383" s="380">
        <f>IF(ISBLANK(INDEX('Policy Characteristics'!F:F,MATCH($C383,'Policy Characteristics'!$C:$C,0))),"",INDEX('Policy Characteristics'!F:F,MATCH($C383,'Policy Characteristics'!$C:$C,0)))</f>
        <v>0</v>
      </c>
      <c r="M383" s="380">
        <f>IF(ISBLANK(INDEX('Policy Characteristics'!G:G,MATCH($C383,'Policy Characteristics'!$C:$C,0))),"",INDEX('Policy Characteristics'!G:G,MATCH($C383,'Policy Characteristics'!$C:$C,0)))</f>
        <v>60</v>
      </c>
      <c r="N383" s="380">
        <f>IF(ISBLANK(INDEX('Policy Characteristics'!H:H,MATCH($C383,'Policy Characteristics'!$C:$C,0))),"",INDEX('Policy Characteristics'!H:H,MATCH($C383,'Policy Characteristics'!$C:$C,0)))</f>
        <v>1</v>
      </c>
      <c r="O383" s="358" t="str">
        <f>IF(ISBLANK(INDEX('Policy Characteristics'!I:I,MATCH($C383,'Policy Characteristics'!$C:$C,0))),"",INDEX('Policy Characteristics'!I:I,MATCH($C383,'Policy Characteristics'!$C:$C,0)))</f>
        <v>$/MWh</v>
      </c>
      <c r="P383" s="358"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358" t="str">
        <f>IF(ISBLANK(INDEX('Policy Characteristics'!K:K,MATCH($C383,'Policy Characteristics'!$C:$C,0))),"",INDEX('Policy Characteristics'!K:K,MATCH($C383,'Policy Characteristics'!$C:$C,0)))</f>
        <v>electricity-sector-main.html#subsidies</v>
      </c>
      <c r="R383" s="358" t="str">
        <f>IF(ISBLANK(INDEX('Policy Characteristics'!L:L,MATCH($C383,'Policy Characteristics'!$C:$C,0))),"",INDEX('Policy Characteristics'!L:L,MATCH($C383,'Policy Characteristics'!$C:$C,0)))</f>
        <v>subsidy-for-electricity-production.html</v>
      </c>
    </row>
    <row r="384" spans="1:18" s="2" customFormat="1" x14ac:dyDescent="0.35">
      <c r="A384" s="358" t="str">
        <f>IF(ISBLANK(INDEX('Policy Characteristics'!A:A,MATCH($C384,'Policy Characteristics'!$C:$C,0))),"",INDEX('Policy Characteristics'!A:A,MATCH($C384,'Policy Characteristics'!$C:$C,0)))</f>
        <v>Electricity Supply</v>
      </c>
      <c r="B384" s="358" t="str">
        <f>IF(ISBLANK(INDEX('Policy Characteristics'!B:B,MATCH($C384,'Policy Characteristics'!$C:$C,0))),"",INDEX('Policy Characteristics'!B:B,MATCH($C384,'Policy Characteristics'!$C:$C,0)))</f>
        <v>Subsidy for Electricity Production</v>
      </c>
      <c r="C384" s="518" t="str">
        <f t="shared" si="27"/>
        <v>Subsidy for Elec Production by Fuel</v>
      </c>
      <c r="D384" s="286" t="s">
        <v>2867</v>
      </c>
      <c r="E384" s="285" t="s">
        <v>273</v>
      </c>
      <c r="F384" s="286" t="s">
        <v>2692</v>
      </c>
      <c r="G384" s="522"/>
      <c r="H384" s="297">
        <v>1585</v>
      </c>
      <c r="I384" s="286" t="s">
        <v>46</v>
      </c>
      <c r="J384" s="360" t="str">
        <f>IF(ISBLANK(INDEX('Policy Characteristics'!D:D,MATCH($C384,'Policy Characteristics'!$C:$C,0))),"",INDEX('Policy Characteristics'!D:D,MATCH($C384,'Policy Characteristics'!$C:$C,0)))</f>
        <v>Subsidy for Electricity Production</v>
      </c>
      <c r="K384" s="358" t="str">
        <f>IF(ISBLANK(INDEX('Policy Characteristics'!E:E,MATCH($C384,'Policy Characteristics'!$C:$C,0))),"",INDEX('Policy Characteristics'!E:E,MATCH($C384,'Policy Characteristics'!$C:$C,0)))</f>
        <v>elec generation subsidy</v>
      </c>
      <c r="L384" s="380">
        <f>IF(ISBLANK(INDEX('Policy Characteristics'!F:F,MATCH($C384,'Policy Characteristics'!$C:$C,0))),"",INDEX('Policy Characteristics'!F:F,MATCH($C384,'Policy Characteristics'!$C:$C,0)))</f>
        <v>0</v>
      </c>
      <c r="M384" s="380">
        <f>IF(ISBLANK(INDEX('Policy Characteristics'!G:G,MATCH($C384,'Policy Characteristics'!$C:$C,0))),"",INDEX('Policy Characteristics'!G:G,MATCH($C384,'Policy Characteristics'!$C:$C,0)))</f>
        <v>60</v>
      </c>
      <c r="N384" s="380">
        <f>IF(ISBLANK(INDEX('Policy Characteristics'!H:H,MATCH($C384,'Policy Characteristics'!$C:$C,0))),"",INDEX('Policy Characteristics'!H:H,MATCH($C384,'Policy Characteristics'!$C:$C,0)))</f>
        <v>1</v>
      </c>
      <c r="O384" s="358" t="str">
        <f>IF(ISBLANK(INDEX('Policy Characteristics'!I:I,MATCH($C384,'Policy Characteristics'!$C:$C,0))),"",INDEX('Policy Characteristics'!I:I,MATCH($C384,'Policy Characteristics'!$C:$C,0)))</f>
        <v>$/MWh</v>
      </c>
      <c r="P384" s="358"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358" t="str">
        <f>IF(ISBLANK(INDEX('Policy Characteristics'!K:K,MATCH($C384,'Policy Characteristics'!$C:$C,0))),"",INDEX('Policy Characteristics'!K:K,MATCH($C384,'Policy Characteristics'!$C:$C,0)))</f>
        <v>electricity-sector-main.html#subsidies</v>
      </c>
      <c r="R384" s="358" t="str">
        <f>IF(ISBLANK(INDEX('Policy Characteristics'!L:L,MATCH($C384,'Policy Characteristics'!$C:$C,0))),"",INDEX('Policy Characteristics'!L:L,MATCH($C384,'Policy Characteristics'!$C:$C,0)))</f>
        <v>subsidy-for-electricity-production.html</v>
      </c>
    </row>
    <row r="385" spans="1:18" s="2" customFormat="1" x14ac:dyDescent="0.35">
      <c r="A385" s="358" t="str">
        <f>IF(ISBLANK(INDEX('Policy Characteristics'!A:A,MATCH($C385,'Policy Characteristics'!$C:$C,0))),"",INDEX('Policy Characteristics'!A:A,MATCH($C385,'Policy Characteristics'!$C:$C,0)))</f>
        <v>Electricity Supply</v>
      </c>
      <c r="B385" s="358" t="str">
        <f>IF(ISBLANK(INDEX('Policy Characteristics'!B:B,MATCH($C385,'Policy Characteristics'!$C:$C,0))),"",INDEX('Policy Characteristics'!B:B,MATCH($C385,'Policy Characteristics'!$C:$C,0)))</f>
        <v>Subsidy for Electricity Production</v>
      </c>
      <c r="C385" s="518" t="str">
        <f t="shared" si="27"/>
        <v>Subsidy for Elec Production by Fuel</v>
      </c>
      <c r="D385" s="286" t="s">
        <v>2867</v>
      </c>
      <c r="E385" s="285" t="s">
        <v>274</v>
      </c>
      <c r="F385" s="286" t="s">
        <v>2692</v>
      </c>
      <c r="G385" s="522" t="s">
        <v>337</v>
      </c>
      <c r="H385" s="297">
        <v>1586</v>
      </c>
      <c r="I385" s="286" t="s">
        <v>46</v>
      </c>
      <c r="J385" s="360" t="str">
        <f>IF(ISBLANK(INDEX('Policy Characteristics'!D:D,MATCH($C385,'Policy Characteristics'!$C:$C,0))),"",INDEX('Policy Characteristics'!D:D,MATCH($C385,'Policy Characteristics'!$C:$C,0)))</f>
        <v>Subsidy for Electricity Production</v>
      </c>
      <c r="K385" s="358" t="str">
        <f>IF(ISBLANK(INDEX('Policy Characteristics'!E:E,MATCH($C385,'Policy Characteristics'!$C:$C,0))),"",INDEX('Policy Characteristics'!E:E,MATCH($C385,'Policy Characteristics'!$C:$C,0)))</f>
        <v>elec generation subsidy</v>
      </c>
      <c r="L385" s="380">
        <f>IF(ISBLANK(INDEX('Policy Characteristics'!F:F,MATCH($C385,'Policy Characteristics'!$C:$C,0))),"",INDEX('Policy Characteristics'!F:F,MATCH($C385,'Policy Characteristics'!$C:$C,0)))</f>
        <v>0</v>
      </c>
      <c r="M385" s="380">
        <f>IF(ISBLANK(INDEX('Policy Characteristics'!G:G,MATCH($C385,'Policy Characteristics'!$C:$C,0))),"",INDEX('Policy Characteristics'!G:G,MATCH($C385,'Policy Characteristics'!$C:$C,0)))</f>
        <v>60</v>
      </c>
      <c r="N385" s="380">
        <f>IF(ISBLANK(INDEX('Policy Characteristics'!H:H,MATCH($C385,'Policy Characteristics'!$C:$C,0))),"",INDEX('Policy Characteristics'!H:H,MATCH($C385,'Policy Characteristics'!$C:$C,0)))</f>
        <v>1</v>
      </c>
      <c r="O385" s="358" t="str">
        <f>IF(ISBLANK(INDEX('Policy Characteristics'!I:I,MATCH($C385,'Policy Characteristics'!$C:$C,0))),"",INDEX('Policy Characteristics'!I:I,MATCH($C385,'Policy Characteristics'!$C:$C,0)))</f>
        <v>$/MWh</v>
      </c>
      <c r="P385" s="358"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358" t="str">
        <f>IF(ISBLANK(INDEX('Policy Characteristics'!K:K,MATCH($C385,'Policy Characteristics'!$C:$C,0))),"",INDEX('Policy Characteristics'!K:K,MATCH($C385,'Policy Characteristics'!$C:$C,0)))</f>
        <v>electricity-sector-main.html#subsidies</v>
      </c>
      <c r="R385" s="358" t="str">
        <f>IF(ISBLANK(INDEX('Policy Characteristics'!L:L,MATCH($C385,'Policy Characteristics'!$C:$C,0))),"",INDEX('Policy Characteristics'!L:L,MATCH($C385,'Policy Characteristics'!$C:$C,0)))</f>
        <v>subsidy-for-electricity-production.html</v>
      </c>
    </row>
    <row r="386" spans="1:18" s="2" customFormat="1" x14ac:dyDescent="0.35">
      <c r="A386" s="358" t="str">
        <f>IF(ISBLANK(INDEX('Policy Characteristics'!A:A,MATCH($C386,'Policy Characteristics'!$C:$C,0))),"",INDEX('Policy Characteristics'!A:A,MATCH($C386,'Policy Characteristics'!$C:$C,0)))</f>
        <v>Electricity Supply</v>
      </c>
      <c r="B386" s="358" t="str">
        <f>IF(ISBLANK(INDEX('Policy Characteristics'!B:B,MATCH($C386,'Policy Characteristics'!$C:$C,0))),"",INDEX('Policy Characteristics'!B:B,MATCH($C386,'Policy Characteristics'!$C:$C,0)))</f>
        <v>Subsidy for Electricity Production</v>
      </c>
      <c r="C386" s="518" t="str">
        <f t="shared" si="27"/>
        <v>Subsidy for Elec Production by Fuel</v>
      </c>
      <c r="D386" s="286" t="s">
        <v>2868</v>
      </c>
      <c r="E386" s="285" t="s">
        <v>272</v>
      </c>
      <c r="F386" s="286" t="s">
        <v>2545</v>
      </c>
      <c r="G386" s="522" t="s">
        <v>326</v>
      </c>
      <c r="H386" s="297">
        <v>704</v>
      </c>
      <c r="I386" s="286" t="s">
        <v>46</v>
      </c>
      <c r="J386" s="360" t="str">
        <f>IF(ISBLANK(INDEX('Policy Characteristics'!D:D,MATCH($C386,'Policy Characteristics'!$C:$C,0))),"",INDEX('Policy Characteristics'!D:D,MATCH($C386,'Policy Characteristics'!$C:$C,0)))</f>
        <v>Subsidy for Electricity Production</v>
      </c>
      <c r="K386" s="358" t="str">
        <f>IF(ISBLANK(INDEX('Policy Characteristics'!E:E,MATCH($C386,'Policy Characteristics'!$C:$C,0))),"",INDEX('Policy Characteristics'!E:E,MATCH($C386,'Policy Characteristics'!$C:$C,0)))</f>
        <v>elec generation subsidy</v>
      </c>
      <c r="L386" s="380">
        <f>IF(ISBLANK(INDEX('Policy Characteristics'!F:F,MATCH($C386,'Policy Characteristics'!$C:$C,0))),"",INDEX('Policy Characteristics'!F:F,MATCH($C386,'Policy Characteristics'!$C:$C,0)))</f>
        <v>0</v>
      </c>
      <c r="M386" s="380">
        <f>IF(ISBLANK(INDEX('Policy Characteristics'!G:G,MATCH($C386,'Policy Characteristics'!$C:$C,0))),"",INDEX('Policy Characteristics'!G:G,MATCH($C386,'Policy Characteristics'!$C:$C,0)))</f>
        <v>60</v>
      </c>
      <c r="N386" s="380">
        <f>IF(ISBLANK(INDEX('Policy Characteristics'!H:H,MATCH($C386,'Policy Characteristics'!$C:$C,0))),"",INDEX('Policy Characteristics'!H:H,MATCH($C386,'Policy Characteristics'!$C:$C,0)))</f>
        <v>1</v>
      </c>
      <c r="O386" s="358" t="str">
        <f>IF(ISBLANK(INDEX('Policy Characteristics'!I:I,MATCH($C386,'Policy Characteristics'!$C:$C,0))),"",INDEX('Policy Characteristics'!I:I,MATCH($C386,'Policy Characteristics'!$C:$C,0)))</f>
        <v>$/MWh</v>
      </c>
      <c r="P386" s="358"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358" t="str">
        <f>IF(ISBLANK(INDEX('Policy Characteristics'!K:K,MATCH($C386,'Policy Characteristics'!$C:$C,0))),"",INDEX('Policy Characteristics'!K:K,MATCH($C386,'Policy Characteristics'!$C:$C,0)))</f>
        <v>electricity-sector-main.html#subsidies</v>
      </c>
      <c r="R386" s="358" t="str">
        <f>IF(ISBLANK(INDEX('Policy Characteristics'!L:L,MATCH($C386,'Policy Characteristics'!$C:$C,0))),"",INDEX('Policy Characteristics'!L:L,MATCH($C386,'Policy Characteristics'!$C:$C,0)))</f>
        <v>subsidy-for-electricity-production.html</v>
      </c>
    </row>
    <row r="387" spans="1:18" s="2" customFormat="1" x14ac:dyDescent="0.35">
      <c r="A387" s="358" t="str">
        <f>IF(ISBLANK(INDEX('Policy Characteristics'!A:A,MATCH($C387,'Policy Characteristics'!$C:$C,0))),"",INDEX('Policy Characteristics'!A:A,MATCH($C387,'Policy Characteristics'!$C:$C,0)))</f>
        <v>Electricity Supply</v>
      </c>
      <c r="B387" s="358" t="str">
        <f>IF(ISBLANK(INDEX('Policy Characteristics'!B:B,MATCH($C387,'Policy Characteristics'!$C:$C,0))),"",INDEX('Policy Characteristics'!B:B,MATCH($C387,'Policy Characteristics'!$C:$C,0)))</f>
        <v>Subsidy for Electricity Production</v>
      </c>
      <c r="C387" s="518" t="str">
        <f t="shared" si="27"/>
        <v>Subsidy for Elec Production by Fuel</v>
      </c>
      <c r="D387" s="286" t="s">
        <v>2868</v>
      </c>
      <c r="E387" s="285" t="s">
        <v>273</v>
      </c>
      <c r="F387" s="286" t="s">
        <v>2545</v>
      </c>
      <c r="G387" s="522"/>
      <c r="H387" s="297">
        <v>1587</v>
      </c>
      <c r="I387" s="286" t="s">
        <v>46</v>
      </c>
      <c r="J387" s="360" t="str">
        <f>IF(ISBLANK(INDEX('Policy Characteristics'!D:D,MATCH($C387,'Policy Characteristics'!$C:$C,0))),"",INDEX('Policy Characteristics'!D:D,MATCH($C387,'Policy Characteristics'!$C:$C,0)))</f>
        <v>Subsidy for Electricity Production</v>
      </c>
      <c r="K387" s="358" t="str">
        <f>IF(ISBLANK(INDEX('Policy Characteristics'!E:E,MATCH($C387,'Policy Characteristics'!$C:$C,0))),"",INDEX('Policy Characteristics'!E:E,MATCH($C387,'Policy Characteristics'!$C:$C,0)))</f>
        <v>elec generation subsidy</v>
      </c>
      <c r="L387" s="380">
        <f>IF(ISBLANK(INDEX('Policy Characteristics'!F:F,MATCH($C387,'Policy Characteristics'!$C:$C,0))),"",INDEX('Policy Characteristics'!F:F,MATCH($C387,'Policy Characteristics'!$C:$C,0)))</f>
        <v>0</v>
      </c>
      <c r="M387" s="380">
        <f>IF(ISBLANK(INDEX('Policy Characteristics'!G:G,MATCH($C387,'Policy Characteristics'!$C:$C,0))),"",INDEX('Policy Characteristics'!G:G,MATCH($C387,'Policy Characteristics'!$C:$C,0)))</f>
        <v>60</v>
      </c>
      <c r="N387" s="380">
        <f>IF(ISBLANK(INDEX('Policy Characteristics'!H:H,MATCH($C387,'Policy Characteristics'!$C:$C,0))),"",INDEX('Policy Characteristics'!H:H,MATCH($C387,'Policy Characteristics'!$C:$C,0)))</f>
        <v>1</v>
      </c>
      <c r="O387" s="358" t="str">
        <f>IF(ISBLANK(INDEX('Policy Characteristics'!I:I,MATCH($C387,'Policy Characteristics'!$C:$C,0))),"",INDEX('Policy Characteristics'!I:I,MATCH($C387,'Policy Characteristics'!$C:$C,0)))</f>
        <v>$/MWh</v>
      </c>
      <c r="P387" s="358"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358" t="str">
        <f>IF(ISBLANK(INDEX('Policy Characteristics'!K:K,MATCH($C387,'Policy Characteristics'!$C:$C,0))),"",INDEX('Policy Characteristics'!K:K,MATCH($C387,'Policy Characteristics'!$C:$C,0)))</f>
        <v>electricity-sector-main.html#subsidies</v>
      </c>
      <c r="R387" s="358" t="str">
        <f>IF(ISBLANK(INDEX('Policy Characteristics'!L:L,MATCH($C387,'Policy Characteristics'!$C:$C,0))),"",INDEX('Policy Characteristics'!L:L,MATCH($C387,'Policy Characteristics'!$C:$C,0)))</f>
        <v>subsidy-for-electricity-production.html</v>
      </c>
    </row>
    <row r="388" spans="1:18" s="2" customFormat="1" x14ac:dyDescent="0.35">
      <c r="A388" s="358" t="str">
        <f>IF(ISBLANK(INDEX('Policy Characteristics'!A:A,MATCH($C388,'Policy Characteristics'!$C:$C,0))),"",INDEX('Policy Characteristics'!A:A,MATCH($C388,'Policy Characteristics'!$C:$C,0)))</f>
        <v>Electricity Supply</v>
      </c>
      <c r="B388" s="358" t="str">
        <f>IF(ISBLANK(INDEX('Policy Characteristics'!B:B,MATCH($C388,'Policy Characteristics'!$C:$C,0))),"",INDEX('Policy Characteristics'!B:B,MATCH($C388,'Policy Characteristics'!$C:$C,0)))</f>
        <v>Subsidy for Electricity Production</v>
      </c>
      <c r="C388" s="518" t="str">
        <f t="shared" si="27"/>
        <v>Subsidy for Elec Production by Fuel</v>
      </c>
      <c r="D388" s="286" t="s">
        <v>2868</v>
      </c>
      <c r="E388" s="285" t="s">
        <v>274</v>
      </c>
      <c r="F388" s="286" t="s">
        <v>2545</v>
      </c>
      <c r="G388" s="522" t="s">
        <v>337</v>
      </c>
      <c r="H388" s="297">
        <v>1588</v>
      </c>
      <c r="I388" s="286" t="s">
        <v>46</v>
      </c>
      <c r="J388" s="360" t="str">
        <f>IF(ISBLANK(INDEX('Policy Characteristics'!D:D,MATCH($C388,'Policy Characteristics'!$C:$C,0))),"",INDEX('Policy Characteristics'!D:D,MATCH($C388,'Policy Characteristics'!$C:$C,0)))</f>
        <v>Subsidy for Electricity Production</v>
      </c>
      <c r="K388" s="358" t="str">
        <f>IF(ISBLANK(INDEX('Policy Characteristics'!E:E,MATCH($C388,'Policy Characteristics'!$C:$C,0))),"",INDEX('Policy Characteristics'!E:E,MATCH($C388,'Policy Characteristics'!$C:$C,0)))</f>
        <v>elec generation subsidy</v>
      </c>
      <c r="L388" s="380">
        <f>IF(ISBLANK(INDEX('Policy Characteristics'!F:F,MATCH($C388,'Policy Characteristics'!$C:$C,0))),"",INDEX('Policy Characteristics'!F:F,MATCH($C388,'Policy Characteristics'!$C:$C,0)))</f>
        <v>0</v>
      </c>
      <c r="M388" s="380">
        <f>IF(ISBLANK(INDEX('Policy Characteristics'!G:G,MATCH($C388,'Policy Characteristics'!$C:$C,0))),"",INDEX('Policy Characteristics'!G:G,MATCH($C388,'Policy Characteristics'!$C:$C,0)))</f>
        <v>60</v>
      </c>
      <c r="N388" s="380">
        <f>IF(ISBLANK(INDEX('Policy Characteristics'!H:H,MATCH($C388,'Policy Characteristics'!$C:$C,0))),"",INDEX('Policy Characteristics'!H:H,MATCH($C388,'Policy Characteristics'!$C:$C,0)))</f>
        <v>1</v>
      </c>
      <c r="O388" s="358" t="str">
        <f>IF(ISBLANK(INDEX('Policy Characteristics'!I:I,MATCH($C388,'Policy Characteristics'!$C:$C,0))),"",INDEX('Policy Characteristics'!I:I,MATCH($C388,'Policy Characteristics'!$C:$C,0)))</f>
        <v>$/MWh</v>
      </c>
      <c r="P388" s="358"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358" t="str">
        <f>IF(ISBLANK(INDEX('Policy Characteristics'!K:K,MATCH($C388,'Policy Characteristics'!$C:$C,0))),"",INDEX('Policy Characteristics'!K:K,MATCH($C388,'Policy Characteristics'!$C:$C,0)))</f>
        <v>electricity-sector-main.html#subsidies</v>
      </c>
      <c r="R388" s="358" t="str">
        <f>IF(ISBLANK(INDEX('Policy Characteristics'!L:L,MATCH($C388,'Policy Characteristics'!$C:$C,0))),"",INDEX('Policy Characteristics'!L:L,MATCH($C388,'Policy Characteristics'!$C:$C,0)))</f>
        <v>subsidy-for-electricity-production.html</v>
      </c>
    </row>
    <row r="389" spans="1:18" x14ac:dyDescent="0.35">
      <c r="A389" s="358" t="str">
        <f>IF(ISBLANK(INDEX('Policy Characteristics'!A:A,MATCH($C389,'Policy Characteristics'!$C:$C,0))),"",INDEX('Policy Characteristics'!A:A,MATCH($C389,'Policy Characteristics'!$C:$C,0)))</f>
        <v>Industry</v>
      </c>
      <c r="B389" s="358" t="str">
        <f>IF(ISBLANK(INDEX('Policy Characteristics'!B:B,MATCH($C389,'Policy Characteristics'!$C:$C,0))),"",INDEX('Policy Characteristics'!B:B,MATCH($C389,'Policy Characteristics'!$C:$C,0)))</f>
        <v>Buy In-Region Products</v>
      </c>
      <c r="C389" s="363" t="s">
        <v>3377</v>
      </c>
      <c r="D389" s="285" t="s">
        <v>3235</v>
      </c>
      <c r="E389" s="286"/>
      <c r="F389" s="195" t="s">
        <v>3260</v>
      </c>
      <c r="G389" s="53"/>
      <c r="H389" s="54">
        <v>1537</v>
      </c>
      <c r="I389" s="53" t="s">
        <v>45</v>
      </c>
      <c r="J389" s="360" t="str">
        <f>IF(ISBLANK(INDEX('Policy Characteristics'!D:D,MATCH($C389,'Policy Characteristics'!$C:$C,0))),"",INDEX('Policy Characteristics'!D:D,MATCH($C389,'Policy Characteristics'!$C:$C,0)))</f>
        <v>Buy In-Region Products</v>
      </c>
      <c r="K389" s="358" t="str">
        <f>IF(ISBLANK(INDEX('Policy Characteristics'!E:E,MATCH($C389,'Policy Characteristics'!$C:$C,0))),"",INDEX('Policy Characteristics'!E:E,MATCH($C389,'Policy Characteristics'!$C:$C,0)))</f>
        <v>indst buy in region outputs</v>
      </c>
      <c r="L389" s="380">
        <f>IF(ISBLANK(INDEX('Policy Characteristics'!F:F,MATCH($C389,'Policy Characteristics'!$C:$C,0))),"",INDEX('Policy Characteristics'!F:F,MATCH($C389,'Policy Characteristics'!$C:$C,0)))</f>
        <v>0</v>
      </c>
      <c r="M389" s="380">
        <f>IF(ISBLANK(INDEX('Policy Characteristics'!G:G,MATCH($C389,'Policy Characteristics'!$C:$C,0))),"",INDEX('Policy Characteristics'!G:G,MATCH($C389,'Policy Characteristics'!$C:$C,0)))</f>
        <v>0.5</v>
      </c>
      <c r="N389" s="380">
        <f>IF(ISBLANK(INDEX('Policy Characteristics'!H:H,MATCH($C389,'Policy Characteristics'!$C:$C,0))),"",INDEX('Policy Characteristics'!H:H,MATCH($C389,'Policy Characteristics'!$C:$C,0)))</f>
        <v>0.01</v>
      </c>
      <c r="O389" s="358" t="str">
        <f>IF(ISBLANK(INDEX('Policy Characteristics'!I:I,MATCH($C389,'Policy Characteristics'!$C:$C,0))),"",INDEX('Policy Characteristics'!I:I,MATCH($C389,'Policy Characteristics'!$C:$C,0)))</f>
        <v>% of imports shifted</v>
      </c>
      <c r="P389" s="358"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358" t="str">
        <f>IF(ISBLANK(INDEX('Policy Characteristics'!K:K,MATCH($C389,'Policy Characteristics'!$C:$C,0))),"",INDEX('Policy Characteristics'!K:K,MATCH($C389,'Policy Characteristics'!$C:$C,0)))</f>
        <v/>
      </c>
      <c r="R389" s="358" t="str">
        <f>IF(ISBLANK(INDEX('Policy Characteristics'!L:L,MATCH($C389,'Policy Characteristics'!$C:$C,0))),"",INDEX('Policy Characteristics'!L:L,MATCH($C389,'Policy Characteristics'!$C:$C,0)))</f>
        <v/>
      </c>
    </row>
    <row r="390" spans="1:18" x14ac:dyDescent="0.35">
      <c r="A390" s="358" t="str">
        <f>IF(ISBLANK(INDEX('Policy Characteristics'!A:A,MATCH($C390,'Policy Characteristics'!$C:$C,0))),"",INDEX('Policy Characteristics'!A:A,MATCH($C390,'Policy Characteristics'!$C:$C,0)))</f>
        <v>Industry</v>
      </c>
      <c r="B390" s="358" t="str">
        <f>IF(ISBLANK(INDEX('Policy Characteristics'!B:B,MATCH($C390,'Policy Characteristics'!$C:$C,0))),"",INDEX('Policy Characteristics'!B:B,MATCH($C390,'Policy Characteristics'!$C:$C,0)))</f>
        <v>Buy In-Region Products</v>
      </c>
      <c r="C390" s="362" t="str">
        <f>C$389</f>
        <v>Fraction of Imported Industrial Outputs Shifted to In Region Suppliers</v>
      </c>
      <c r="D390" s="286" t="s">
        <v>3236</v>
      </c>
      <c r="E390" s="286"/>
      <c r="F390" s="195" t="s">
        <v>2880</v>
      </c>
      <c r="G390" s="55"/>
      <c r="H390" s="54">
        <v>1538</v>
      </c>
      <c r="I390" s="53" t="s">
        <v>45</v>
      </c>
      <c r="J390" s="360" t="str">
        <f>IF(ISBLANK(INDEX('Policy Characteristics'!D:D,MATCH($C390,'Policy Characteristics'!$C:$C,0))),"",INDEX('Policy Characteristics'!D:D,MATCH($C390,'Policy Characteristics'!$C:$C,0)))</f>
        <v>Buy In-Region Products</v>
      </c>
      <c r="K390" s="358" t="str">
        <f>IF(ISBLANK(INDEX('Policy Characteristics'!E:E,MATCH($C390,'Policy Characteristics'!$C:$C,0))),"",INDEX('Policy Characteristics'!E:E,MATCH($C390,'Policy Characteristics'!$C:$C,0)))</f>
        <v>indst buy in region outputs</v>
      </c>
      <c r="L390" s="380">
        <f>IF(ISBLANK(INDEX('Policy Characteristics'!F:F,MATCH($C390,'Policy Characteristics'!$C:$C,0))),"",INDEX('Policy Characteristics'!F:F,MATCH($C390,'Policy Characteristics'!$C:$C,0)))</f>
        <v>0</v>
      </c>
      <c r="M390" s="380">
        <f>IF(ISBLANK(INDEX('Policy Characteristics'!G:G,MATCH($C390,'Policy Characteristics'!$C:$C,0))),"",INDEX('Policy Characteristics'!G:G,MATCH($C390,'Policy Characteristics'!$C:$C,0)))</f>
        <v>0.5</v>
      </c>
      <c r="N390" s="380">
        <f>IF(ISBLANK(INDEX('Policy Characteristics'!H:H,MATCH($C390,'Policy Characteristics'!$C:$C,0))),"",INDEX('Policy Characteristics'!H:H,MATCH($C390,'Policy Characteristics'!$C:$C,0)))</f>
        <v>0.01</v>
      </c>
      <c r="O390" s="358" t="str">
        <f>IF(ISBLANK(INDEX('Policy Characteristics'!I:I,MATCH($C390,'Policy Characteristics'!$C:$C,0))),"",INDEX('Policy Characteristics'!I:I,MATCH($C390,'Policy Characteristics'!$C:$C,0)))</f>
        <v>% of imports shifted</v>
      </c>
      <c r="P390" s="358"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358" t="str">
        <f>IF(ISBLANK(INDEX('Policy Characteristics'!K:K,MATCH($C390,'Policy Characteristics'!$C:$C,0))),"",INDEX('Policy Characteristics'!K:K,MATCH($C390,'Policy Characteristics'!$C:$C,0)))</f>
        <v/>
      </c>
      <c r="R390" s="358" t="str">
        <f>IF(ISBLANK(INDEX('Policy Characteristics'!L:L,MATCH($C390,'Policy Characteristics'!$C:$C,0))),"",INDEX('Policy Characteristics'!L:L,MATCH($C390,'Policy Characteristics'!$C:$C,0)))</f>
        <v/>
      </c>
    </row>
    <row r="391" spans="1:18" x14ac:dyDescent="0.35">
      <c r="A391" s="358" t="str">
        <f>IF(ISBLANK(INDEX('Policy Characteristics'!A:A,MATCH($C391,'Policy Characteristics'!$C:$C,0))),"",INDEX('Policy Characteristics'!A:A,MATCH($C391,'Policy Characteristics'!$C:$C,0)))</f>
        <v>Industry</v>
      </c>
      <c r="B391" s="358" t="str">
        <f>IF(ISBLANK(INDEX('Policy Characteristics'!B:B,MATCH($C391,'Policy Characteristics'!$C:$C,0))),"",INDEX('Policy Characteristics'!B:B,MATCH($C391,'Policy Characteristics'!$C:$C,0)))</f>
        <v>Buy In-Region Products</v>
      </c>
      <c r="C391" s="362" t="str">
        <f t="shared" ref="C391:C413" si="28">C$389</f>
        <v>Fraction of Imported Industrial Outputs Shifted to In Region Suppliers</v>
      </c>
      <c r="D391" s="286" t="s">
        <v>3237</v>
      </c>
      <c r="E391" s="286"/>
      <c r="F391" s="195" t="s">
        <v>3201</v>
      </c>
      <c r="G391" s="55"/>
      <c r="H391" s="54">
        <v>1539</v>
      </c>
      <c r="I391" s="53" t="s">
        <v>45</v>
      </c>
      <c r="J391" s="360" t="str">
        <f>IF(ISBLANK(INDEX('Policy Characteristics'!D:D,MATCH($C391,'Policy Characteristics'!$C:$C,0))),"",INDEX('Policy Characteristics'!D:D,MATCH($C391,'Policy Characteristics'!$C:$C,0)))</f>
        <v>Buy In-Region Products</v>
      </c>
      <c r="K391" s="358" t="str">
        <f>IF(ISBLANK(INDEX('Policy Characteristics'!E:E,MATCH($C391,'Policy Characteristics'!$C:$C,0))),"",INDEX('Policy Characteristics'!E:E,MATCH($C391,'Policy Characteristics'!$C:$C,0)))</f>
        <v>indst buy in region outputs</v>
      </c>
      <c r="L391" s="380">
        <f>IF(ISBLANK(INDEX('Policy Characteristics'!F:F,MATCH($C391,'Policy Characteristics'!$C:$C,0))),"",INDEX('Policy Characteristics'!F:F,MATCH($C391,'Policy Characteristics'!$C:$C,0)))</f>
        <v>0</v>
      </c>
      <c r="M391" s="380">
        <f>IF(ISBLANK(INDEX('Policy Characteristics'!G:G,MATCH($C391,'Policy Characteristics'!$C:$C,0))),"",INDEX('Policy Characteristics'!G:G,MATCH($C391,'Policy Characteristics'!$C:$C,0)))</f>
        <v>0.5</v>
      </c>
      <c r="N391" s="380">
        <f>IF(ISBLANK(INDEX('Policy Characteristics'!H:H,MATCH($C391,'Policy Characteristics'!$C:$C,0))),"",INDEX('Policy Characteristics'!H:H,MATCH($C391,'Policy Characteristics'!$C:$C,0)))</f>
        <v>0.01</v>
      </c>
      <c r="O391" s="358" t="str">
        <f>IF(ISBLANK(INDEX('Policy Characteristics'!I:I,MATCH($C391,'Policy Characteristics'!$C:$C,0))),"",INDEX('Policy Characteristics'!I:I,MATCH($C391,'Policy Characteristics'!$C:$C,0)))</f>
        <v>% of imports shifted</v>
      </c>
      <c r="P391" s="358"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358" t="str">
        <f>IF(ISBLANK(INDEX('Policy Characteristics'!K:K,MATCH($C391,'Policy Characteristics'!$C:$C,0))),"",INDEX('Policy Characteristics'!K:K,MATCH($C391,'Policy Characteristics'!$C:$C,0)))</f>
        <v/>
      </c>
      <c r="R391" s="358" t="str">
        <f>IF(ISBLANK(INDEX('Policy Characteristics'!L:L,MATCH($C391,'Policy Characteristics'!$C:$C,0))),"",INDEX('Policy Characteristics'!L:L,MATCH($C391,'Policy Characteristics'!$C:$C,0)))</f>
        <v/>
      </c>
    </row>
    <row r="392" spans="1:18" x14ac:dyDescent="0.35">
      <c r="A392" s="358" t="str">
        <f>IF(ISBLANK(INDEX('Policy Characteristics'!A:A,MATCH($C392,'Policy Characteristics'!$C:$C,0))),"",INDEX('Policy Characteristics'!A:A,MATCH($C392,'Policy Characteristics'!$C:$C,0)))</f>
        <v>Industry</v>
      </c>
      <c r="B392" s="358" t="str">
        <f>IF(ISBLANK(INDEX('Policy Characteristics'!B:B,MATCH($C392,'Policy Characteristics'!$C:$C,0))),"",INDEX('Policy Characteristics'!B:B,MATCH($C392,'Policy Characteristics'!$C:$C,0)))</f>
        <v>Buy In-Region Products</v>
      </c>
      <c r="C392" s="362" t="str">
        <f t="shared" si="28"/>
        <v>Fraction of Imported Industrial Outputs Shifted to In Region Suppliers</v>
      </c>
      <c r="D392" s="286" t="s">
        <v>3238</v>
      </c>
      <c r="E392" s="286"/>
      <c r="F392" s="195" t="s">
        <v>3202</v>
      </c>
      <c r="G392" s="55"/>
      <c r="H392" s="54">
        <v>1540</v>
      </c>
      <c r="I392" s="53" t="s">
        <v>45</v>
      </c>
      <c r="J392" s="360" t="str">
        <f>IF(ISBLANK(INDEX('Policy Characteristics'!D:D,MATCH($C392,'Policy Characteristics'!$C:$C,0))),"",INDEX('Policy Characteristics'!D:D,MATCH($C392,'Policy Characteristics'!$C:$C,0)))</f>
        <v>Buy In-Region Products</v>
      </c>
      <c r="K392" s="358" t="str">
        <f>IF(ISBLANK(INDEX('Policy Characteristics'!E:E,MATCH($C392,'Policy Characteristics'!$C:$C,0))),"",INDEX('Policy Characteristics'!E:E,MATCH($C392,'Policy Characteristics'!$C:$C,0)))</f>
        <v>indst buy in region outputs</v>
      </c>
      <c r="L392" s="380">
        <f>IF(ISBLANK(INDEX('Policy Characteristics'!F:F,MATCH($C392,'Policy Characteristics'!$C:$C,0))),"",INDEX('Policy Characteristics'!F:F,MATCH($C392,'Policy Characteristics'!$C:$C,0)))</f>
        <v>0</v>
      </c>
      <c r="M392" s="380">
        <f>IF(ISBLANK(INDEX('Policy Characteristics'!G:G,MATCH($C392,'Policy Characteristics'!$C:$C,0))),"",INDEX('Policy Characteristics'!G:G,MATCH($C392,'Policy Characteristics'!$C:$C,0)))</f>
        <v>0.5</v>
      </c>
      <c r="N392" s="380">
        <f>IF(ISBLANK(INDEX('Policy Characteristics'!H:H,MATCH($C392,'Policy Characteristics'!$C:$C,0))),"",INDEX('Policy Characteristics'!H:H,MATCH($C392,'Policy Characteristics'!$C:$C,0)))</f>
        <v>0.01</v>
      </c>
      <c r="O392" s="358" t="str">
        <f>IF(ISBLANK(INDEX('Policy Characteristics'!I:I,MATCH($C392,'Policy Characteristics'!$C:$C,0))),"",INDEX('Policy Characteristics'!I:I,MATCH($C392,'Policy Characteristics'!$C:$C,0)))</f>
        <v>% of imports shifted</v>
      </c>
      <c r="P392" s="358"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358" t="str">
        <f>IF(ISBLANK(INDEX('Policy Characteristics'!K:K,MATCH($C392,'Policy Characteristics'!$C:$C,0))),"",INDEX('Policy Characteristics'!K:K,MATCH($C392,'Policy Characteristics'!$C:$C,0)))</f>
        <v/>
      </c>
      <c r="R392" s="358" t="str">
        <f>IF(ISBLANK(INDEX('Policy Characteristics'!L:L,MATCH($C392,'Policy Characteristics'!$C:$C,0))),"",INDEX('Policy Characteristics'!L:L,MATCH($C392,'Policy Characteristics'!$C:$C,0)))</f>
        <v/>
      </c>
    </row>
    <row r="393" spans="1:18" x14ac:dyDescent="0.35">
      <c r="A393" s="358" t="str">
        <f>IF(ISBLANK(INDEX('Policy Characteristics'!A:A,MATCH($C393,'Policy Characteristics'!$C:$C,0))),"",INDEX('Policy Characteristics'!A:A,MATCH($C393,'Policy Characteristics'!$C:$C,0)))</f>
        <v>Industry</v>
      </c>
      <c r="B393" s="358" t="str">
        <f>IF(ISBLANK(INDEX('Policy Characteristics'!B:B,MATCH($C393,'Policy Characteristics'!$C:$C,0))),"",INDEX('Policy Characteristics'!B:B,MATCH($C393,'Policy Characteristics'!$C:$C,0)))</f>
        <v>Buy In-Region Products</v>
      </c>
      <c r="C393" s="362" t="str">
        <f t="shared" si="28"/>
        <v>Fraction of Imported Industrial Outputs Shifted to In Region Suppliers</v>
      </c>
      <c r="D393" s="286" t="s">
        <v>3239</v>
      </c>
      <c r="E393" s="286"/>
      <c r="F393" s="195" t="s">
        <v>3203</v>
      </c>
      <c r="G393" s="55"/>
      <c r="H393" s="54">
        <v>1541</v>
      </c>
      <c r="I393" s="53" t="s">
        <v>45</v>
      </c>
      <c r="J393" s="360" t="str">
        <f>IF(ISBLANK(INDEX('Policy Characteristics'!D:D,MATCH($C393,'Policy Characteristics'!$C:$C,0))),"",INDEX('Policy Characteristics'!D:D,MATCH($C393,'Policy Characteristics'!$C:$C,0)))</f>
        <v>Buy In-Region Products</v>
      </c>
      <c r="K393" s="358" t="str">
        <f>IF(ISBLANK(INDEX('Policy Characteristics'!E:E,MATCH($C393,'Policy Characteristics'!$C:$C,0))),"",INDEX('Policy Characteristics'!E:E,MATCH($C393,'Policy Characteristics'!$C:$C,0)))</f>
        <v>indst buy in region outputs</v>
      </c>
      <c r="L393" s="380">
        <f>IF(ISBLANK(INDEX('Policy Characteristics'!F:F,MATCH($C393,'Policy Characteristics'!$C:$C,0))),"",INDEX('Policy Characteristics'!F:F,MATCH($C393,'Policy Characteristics'!$C:$C,0)))</f>
        <v>0</v>
      </c>
      <c r="M393" s="380">
        <f>IF(ISBLANK(INDEX('Policy Characteristics'!G:G,MATCH($C393,'Policy Characteristics'!$C:$C,0))),"",INDEX('Policy Characteristics'!G:G,MATCH($C393,'Policy Characteristics'!$C:$C,0)))</f>
        <v>0.5</v>
      </c>
      <c r="N393" s="380">
        <f>IF(ISBLANK(INDEX('Policy Characteristics'!H:H,MATCH($C393,'Policy Characteristics'!$C:$C,0))),"",INDEX('Policy Characteristics'!H:H,MATCH($C393,'Policy Characteristics'!$C:$C,0)))</f>
        <v>0.01</v>
      </c>
      <c r="O393" s="358" t="str">
        <f>IF(ISBLANK(INDEX('Policy Characteristics'!I:I,MATCH($C393,'Policy Characteristics'!$C:$C,0))),"",INDEX('Policy Characteristics'!I:I,MATCH($C393,'Policy Characteristics'!$C:$C,0)))</f>
        <v>% of imports shifted</v>
      </c>
      <c r="P393" s="358"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358" t="str">
        <f>IF(ISBLANK(INDEX('Policy Characteristics'!K:K,MATCH($C393,'Policy Characteristics'!$C:$C,0))),"",INDEX('Policy Characteristics'!K:K,MATCH($C393,'Policy Characteristics'!$C:$C,0)))</f>
        <v/>
      </c>
      <c r="R393" s="358" t="str">
        <f>IF(ISBLANK(INDEX('Policy Characteristics'!L:L,MATCH($C393,'Policy Characteristics'!$C:$C,0))),"",INDEX('Policy Characteristics'!L:L,MATCH($C393,'Policy Characteristics'!$C:$C,0)))</f>
        <v/>
      </c>
    </row>
    <row r="394" spans="1:18" x14ac:dyDescent="0.35">
      <c r="A394" s="358" t="str">
        <f>IF(ISBLANK(INDEX('Policy Characteristics'!A:A,MATCH($C394,'Policy Characteristics'!$C:$C,0))),"",INDEX('Policy Characteristics'!A:A,MATCH($C394,'Policy Characteristics'!$C:$C,0)))</f>
        <v>Industry</v>
      </c>
      <c r="B394" s="358" t="str">
        <f>IF(ISBLANK(INDEX('Policy Characteristics'!B:B,MATCH($C394,'Policy Characteristics'!$C:$C,0))),"",INDEX('Policy Characteristics'!B:B,MATCH($C394,'Policy Characteristics'!$C:$C,0)))</f>
        <v>Buy In-Region Products</v>
      </c>
      <c r="C394" s="362" t="str">
        <f t="shared" si="28"/>
        <v>Fraction of Imported Industrial Outputs Shifted to In Region Suppliers</v>
      </c>
      <c r="D394" s="286" t="s">
        <v>3240</v>
      </c>
      <c r="E394" s="286"/>
      <c r="F394" s="195" t="s">
        <v>3204</v>
      </c>
      <c r="G394" s="55"/>
      <c r="H394" s="54">
        <v>1542</v>
      </c>
      <c r="I394" s="53" t="s">
        <v>45</v>
      </c>
      <c r="J394" s="360" t="str">
        <f>IF(ISBLANK(INDEX('Policy Characteristics'!D:D,MATCH($C394,'Policy Characteristics'!$C:$C,0))),"",INDEX('Policy Characteristics'!D:D,MATCH($C394,'Policy Characteristics'!$C:$C,0)))</f>
        <v>Buy In-Region Products</v>
      </c>
      <c r="K394" s="358" t="str">
        <f>IF(ISBLANK(INDEX('Policy Characteristics'!E:E,MATCH($C394,'Policy Characteristics'!$C:$C,0))),"",INDEX('Policy Characteristics'!E:E,MATCH($C394,'Policy Characteristics'!$C:$C,0)))</f>
        <v>indst buy in region outputs</v>
      </c>
      <c r="L394" s="380">
        <f>IF(ISBLANK(INDEX('Policy Characteristics'!F:F,MATCH($C394,'Policy Characteristics'!$C:$C,0))),"",INDEX('Policy Characteristics'!F:F,MATCH($C394,'Policy Characteristics'!$C:$C,0)))</f>
        <v>0</v>
      </c>
      <c r="M394" s="380">
        <f>IF(ISBLANK(INDEX('Policy Characteristics'!G:G,MATCH($C394,'Policy Characteristics'!$C:$C,0))),"",INDEX('Policy Characteristics'!G:G,MATCH($C394,'Policy Characteristics'!$C:$C,0)))</f>
        <v>0.5</v>
      </c>
      <c r="N394" s="380">
        <f>IF(ISBLANK(INDEX('Policy Characteristics'!H:H,MATCH($C394,'Policy Characteristics'!$C:$C,0))),"",INDEX('Policy Characteristics'!H:H,MATCH($C394,'Policy Characteristics'!$C:$C,0)))</f>
        <v>0.01</v>
      </c>
      <c r="O394" s="358" t="str">
        <f>IF(ISBLANK(INDEX('Policy Characteristics'!I:I,MATCH($C394,'Policy Characteristics'!$C:$C,0))),"",INDEX('Policy Characteristics'!I:I,MATCH($C394,'Policy Characteristics'!$C:$C,0)))</f>
        <v>% of imports shifted</v>
      </c>
      <c r="P394" s="358"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358" t="str">
        <f>IF(ISBLANK(INDEX('Policy Characteristics'!K:K,MATCH($C394,'Policy Characteristics'!$C:$C,0))),"",INDEX('Policy Characteristics'!K:K,MATCH($C394,'Policy Characteristics'!$C:$C,0)))</f>
        <v/>
      </c>
      <c r="R394" s="358" t="str">
        <f>IF(ISBLANK(INDEX('Policy Characteristics'!L:L,MATCH($C394,'Policy Characteristics'!$C:$C,0))),"",INDEX('Policy Characteristics'!L:L,MATCH($C394,'Policy Characteristics'!$C:$C,0)))</f>
        <v/>
      </c>
    </row>
    <row r="395" spans="1:18" x14ac:dyDescent="0.35">
      <c r="A395" s="358" t="str">
        <f>IF(ISBLANK(INDEX('Policy Characteristics'!A:A,MATCH($C395,'Policy Characteristics'!$C:$C,0))),"",INDEX('Policy Characteristics'!A:A,MATCH($C395,'Policy Characteristics'!$C:$C,0)))</f>
        <v>Industry</v>
      </c>
      <c r="B395" s="358" t="str">
        <f>IF(ISBLANK(INDEX('Policy Characteristics'!B:B,MATCH($C395,'Policy Characteristics'!$C:$C,0))),"",INDEX('Policy Characteristics'!B:B,MATCH($C395,'Policy Characteristics'!$C:$C,0)))</f>
        <v>Buy In-Region Products</v>
      </c>
      <c r="C395" s="362" t="str">
        <f t="shared" si="28"/>
        <v>Fraction of Imported Industrial Outputs Shifted to In Region Suppliers</v>
      </c>
      <c r="D395" s="286" t="s">
        <v>3241</v>
      </c>
      <c r="E395" s="286"/>
      <c r="F395" s="195" t="s">
        <v>3205</v>
      </c>
      <c r="G395" s="55"/>
      <c r="H395" s="54">
        <v>1543</v>
      </c>
      <c r="I395" s="53" t="s">
        <v>45</v>
      </c>
      <c r="J395" s="360" t="str">
        <f>IF(ISBLANK(INDEX('Policy Characteristics'!D:D,MATCH($C395,'Policy Characteristics'!$C:$C,0))),"",INDEX('Policy Characteristics'!D:D,MATCH($C395,'Policy Characteristics'!$C:$C,0)))</f>
        <v>Buy In-Region Products</v>
      </c>
      <c r="K395" s="358" t="str">
        <f>IF(ISBLANK(INDEX('Policy Characteristics'!E:E,MATCH($C395,'Policy Characteristics'!$C:$C,0))),"",INDEX('Policy Characteristics'!E:E,MATCH($C395,'Policy Characteristics'!$C:$C,0)))</f>
        <v>indst buy in region outputs</v>
      </c>
      <c r="L395" s="380">
        <f>IF(ISBLANK(INDEX('Policy Characteristics'!F:F,MATCH($C395,'Policy Characteristics'!$C:$C,0))),"",INDEX('Policy Characteristics'!F:F,MATCH($C395,'Policy Characteristics'!$C:$C,0)))</f>
        <v>0</v>
      </c>
      <c r="M395" s="380">
        <f>IF(ISBLANK(INDEX('Policy Characteristics'!G:G,MATCH($C395,'Policy Characteristics'!$C:$C,0))),"",INDEX('Policy Characteristics'!G:G,MATCH($C395,'Policy Characteristics'!$C:$C,0)))</f>
        <v>0.5</v>
      </c>
      <c r="N395" s="380">
        <f>IF(ISBLANK(INDEX('Policy Characteristics'!H:H,MATCH($C395,'Policy Characteristics'!$C:$C,0))),"",INDEX('Policy Characteristics'!H:H,MATCH($C395,'Policy Characteristics'!$C:$C,0)))</f>
        <v>0.01</v>
      </c>
      <c r="O395" s="358" t="str">
        <f>IF(ISBLANK(INDEX('Policy Characteristics'!I:I,MATCH($C395,'Policy Characteristics'!$C:$C,0))),"",INDEX('Policy Characteristics'!I:I,MATCH($C395,'Policy Characteristics'!$C:$C,0)))</f>
        <v>% of imports shifted</v>
      </c>
      <c r="P395" s="358"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358" t="str">
        <f>IF(ISBLANK(INDEX('Policy Characteristics'!K:K,MATCH($C395,'Policy Characteristics'!$C:$C,0))),"",INDEX('Policy Characteristics'!K:K,MATCH($C395,'Policy Characteristics'!$C:$C,0)))</f>
        <v/>
      </c>
      <c r="R395" s="358" t="str">
        <f>IF(ISBLANK(INDEX('Policy Characteristics'!L:L,MATCH($C395,'Policy Characteristics'!$C:$C,0))),"",INDEX('Policy Characteristics'!L:L,MATCH($C395,'Policy Characteristics'!$C:$C,0)))</f>
        <v/>
      </c>
    </row>
    <row r="396" spans="1:18" x14ac:dyDescent="0.35">
      <c r="A396" s="358" t="str">
        <f>IF(ISBLANK(INDEX('Policy Characteristics'!A:A,MATCH($C396,'Policy Characteristics'!$C:$C,0))),"",INDEX('Policy Characteristics'!A:A,MATCH($C396,'Policy Characteristics'!$C:$C,0)))</f>
        <v>Industry</v>
      </c>
      <c r="B396" s="358" t="str">
        <f>IF(ISBLANK(INDEX('Policy Characteristics'!B:B,MATCH($C396,'Policy Characteristics'!$C:$C,0))),"",INDEX('Policy Characteristics'!B:B,MATCH($C396,'Policy Characteristics'!$C:$C,0)))</f>
        <v>Buy In-Region Products</v>
      </c>
      <c r="C396" s="362" t="str">
        <f t="shared" si="28"/>
        <v>Fraction of Imported Industrial Outputs Shifted to In Region Suppliers</v>
      </c>
      <c r="D396" s="286" t="s">
        <v>3242</v>
      </c>
      <c r="E396" s="286"/>
      <c r="F396" s="195" t="s">
        <v>3206</v>
      </c>
      <c r="G396" s="55"/>
      <c r="H396" s="54">
        <v>1544</v>
      </c>
      <c r="I396" s="53" t="s">
        <v>45</v>
      </c>
      <c r="J396" s="360" t="str">
        <f>IF(ISBLANK(INDEX('Policy Characteristics'!D:D,MATCH($C396,'Policy Characteristics'!$C:$C,0))),"",INDEX('Policy Characteristics'!D:D,MATCH($C396,'Policy Characteristics'!$C:$C,0)))</f>
        <v>Buy In-Region Products</v>
      </c>
      <c r="K396" s="358" t="str">
        <f>IF(ISBLANK(INDEX('Policy Characteristics'!E:E,MATCH($C396,'Policy Characteristics'!$C:$C,0))),"",INDEX('Policy Characteristics'!E:E,MATCH($C396,'Policy Characteristics'!$C:$C,0)))</f>
        <v>indst buy in region outputs</v>
      </c>
      <c r="L396" s="380">
        <f>IF(ISBLANK(INDEX('Policy Characteristics'!F:F,MATCH($C396,'Policy Characteristics'!$C:$C,0))),"",INDEX('Policy Characteristics'!F:F,MATCH($C396,'Policy Characteristics'!$C:$C,0)))</f>
        <v>0</v>
      </c>
      <c r="M396" s="380">
        <f>IF(ISBLANK(INDEX('Policy Characteristics'!G:G,MATCH($C396,'Policy Characteristics'!$C:$C,0))),"",INDEX('Policy Characteristics'!G:G,MATCH($C396,'Policy Characteristics'!$C:$C,0)))</f>
        <v>0.5</v>
      </c>
      <c r="N396" s="380">
        <f>IF(ISBLANK(INDEX('Policy Characteristics'!H:H,MATCH($C396,'Policy Characteristics'!$C:$C,0))),"",INDEX('Policy Characteristics'!H:H,MATCH($C396,'Policy Characteristics'!$C:$C,0)))</f>
        <v>0.01</v>
      </c>
      <c r="O396" s="358" t="str">
        <f>IF(ISBLANK(INDEX('Policy Characteristics'!I:I,MATCH($C396,'Policy Characteristics'!$C:$C,0))),"",INDEX('Policy Characteristics'!I:I,MATCH($C396,'Policy Characteristics'!$C:$C,0)))</f>
        <v>% of imports shifted</v>
      </c>
      <c r="P396" s="358"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358" t="str">
        <f>IF(ISBLANK(INDEX('Policy Characteristics'!K:K,MATCH($C396,'Policy Characteristics'!$C:$C,0))),"",INDEX('Policy Characteristics'!K:K,MATCH($C396,'Policy Characteristics'!$C:$C,0)))</f>
        <v/>
      </c>
      <c r="R396" s="358" t="str">
        <f>IF(ISBLANK(INDEX('Policy Characteristics'!L:L,MATCH($C396,'Policy Characteristics'!$C:$C,0))),"",INDEX('Policy Characteristics'!L:L,MATCH($C396,'Policy Characteristics'!$C:$C,0)))</f>
        <v/>
      </c>
    </row>
    <row r="397" spans="1:18" x14ac:dyDescent="0.35">
      <c r="A397" s="358" t="str">
        <f>IF(ISBLANK(INDEX('Policy Characteristics'!A:A,MATCH($C397,'Policy Characteristics'!$C:$C,0))),"",INDEX('Policy Characteristics'!A:A,MATCH($C397,'Policy Characteristics'!$C:$C,0)))</f>
        <v>Industry</v>
      </c>
      <c r="B397" s="358" t="str">
        <f>IF(ISBLANK(INDEX('Policy Characteristics'!B:B,MATCH($C397,'Policy Characteristics'!$C:$C,0))),"",INDEX('Policy Characteristics'!B:B,MATCH($C397,'Policy Characteristics'!$C:$C,0)))</f>
        <v>Buy In-Region Products</v>
      </c>
      <c r="C397" s="362" t="str">
        <f t="shared" si="28"/>
        <v>Fraction of Imported Industrial Outputs Shifted to In Region Suppliers</v>
      </c>
      <c r="D397" s="286" t="s">
        <v>3243</v>
      </c>
      <c r="E397" s="286"/>
      <c r="F397" s="195" t="s">
        <v>3207</v>
      </c>
      <c r="G397" s="55"/>
      <c r="H397" s="54">
        <v>1545</v>
      </c>
      <c r="I397" s="53" t="s">
        <v>45</v>
      </c>
      <c r="J397" s="360" t="str">
        <f>IF(ISBLANK(INDEX('Policy Characteristics'!D:D,MATCH($C397,'Policy Characteristics'!$C:$C,0))),"",INDEX('Policy Characteristics'!D:D,MATCH($C397,'Policy Characteristics'!$C:$C,0)))</f>
        <v>Buy In-Region Products</v>
      </c>
      <c r="K397" s="358" t="str">
        <f>IF(ISBLANK(INDEX('Policy Characteristics'!E:E,MATCH($C397,'Policy Characteristics'!$C:$C,0))),"",INDEX('Policy Characteristics'!E:E,MATCH($C397,'Policy Characteristics'!$C:$C,0)))</f>
        <v>indst buy in region outputs</v>
      </c>
      <c r="L397" s="380">
        <f>IF(ISBLANK(INDEX('Policy Characteristics'!F:F,MATCH($C397,'Policy Characteristics'!$C:$C,0))),"",INDEX('Policy Characteristics'!F:F,MATCH($C397,'Policy Characteristics'!$C:$C,0)))</f>
        <v>0</v>
      </c>
      <c r="M397" s="380">
        <f>IF(ISBLANK(INDEX('Policy Characteristics'!G:G,MATCH($C397,'Policy Characteristics'!$C:$C,0))),"",INDEX('Policy Characteristics'!G:G,MATCH($C397,'Policy Characteristics'!$C:$C,0)))</f>
        <v>0.5</v>
      </c>
      <c r="N397" s="380">
        <f>IF(ISBLANK(INDEX('Policy Characteristics'!H:H,MATCH($C397,'Policy Characteristics'!$C:$C,0))),"",INDEX('Policy Characteristics'!H:H,MATCH($C397,'Policy Characteristics'!$C:$C,0)))</f>
        <v>0.01</v>
      </c>
      <c r="O397" s="358" t="str">
        <f>IF(ISBLANK(INDEX('Policy Characteristics'!I:I,MATCH($C397,'Policy Characteristics'!$C:$C,0))),"",INDEX('Policy Characteristics'!I:I,MATCH($C397,'Policy Characteristics'!$C:$C,0)))</f>
        <v>% of imports shifted</v>
      </c>
      <c r="P397" s="358"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358" t="str">
        <f>IF(ISBLANK(INDEX('Policy Characteristics'!K:K,MATCH($C397,'Policy Characteristics'!$C:$C,0))),"",INDEX('Policy Characteristics'!K:K,MATCH($C397,'Policy Characteristics'!$C:$C,0)))</f>
        <v/>
      </c>
      <c r="R397" s="358" t="str">
        <f>IF(ISBLANK(INDEX('Policy Characteristics'!L:L,MATCH($C397,'Policy Characteristics'!$C:$C,0))),"",INDEX('Policy Characteristics'!L:L,MATCH($C397,'Policy Characteristics'!$C:$C,0)))</f>
        <v/>
      </c>
    </row>
    <row r="398" spans="1:18" x14ac:dyDescent="0.35">
      <c r="A398" s="358" t="str">
        <f>IF(ISBLANK(INDEX('Policy Characteristics'!A:A,MATCH($C398,'Policy Characteristics'!$C:$C,0))),"",INDEX('Policy Characteristics'!A:A,MATCH($C398,'Policy Characteristics'!$C:$C,0)))</f>
        <v>Industry</v>
      </c>
      <c r="B398" s="358" t="str">
        <f>IF(ISBLANK(INDEX('Policy Characteristics'!B:B,MATCH($C398,'Policy Characteristics'!$C:$C,0))),"",INDEX('Policy Characteristics'!B:B,MATCH($C398,'Policy Characteristics'!$C:$C,0)))</f>
        <v>Buy In-Region Products</v>
      </c>
      <c r="C398" s="362" t="str">
        <f t="shared" si="28"/>
        <v>Fraction of Imported Industrial Outputs Shifted to In Region Suppliers</v>
      </c>
      <c r="D398" s="286" t="s">
        <v>3244</v>
      </c>
      <c r="E398" s="286"/>
      <c r="F398" s="195" t="s">
        <v>2679</v>
      </c>
      <c r="G398" s="55"/>
      <c r="H398" s="54">
        <v>1546</v>
      </c>
      <c r="I398" s="53" t="s">
        <v>45</v>
      </c>
      <c r="J398" s="360" t="str">
        <f>IF(ISBLANK(INDEX('Policy Characteristics'!D:D,MATCH($C398,'Policy Characteristics'!$C:$C,0))),"",INDEX('Policy Characteristics'!D:D,MATCH($C398,'Policy Characteristics'!$C:$C,0)))</f>
        <v>Buy In-Region Products</v>
      </c>
      <c r="K398" s="358" t="str">
        <f>IF(ISBLANK(INDEX('Policy Characteristics'!E:E,MATCH($C398,'Policy Characteristics'!$C:$C,0))),"",INDEX('Policy Characteristics'!E:E,MATCH($C398,'Policy Characteristics'!$C:$C,0)))</f>
        <v>indst buy in region outputs</v>
      </c>
      <c r="L398" s="380">
        <f>IF(ISBLANK(INDEX('Policy Characteristics'!F:F,MATCH($C398,'Policy Characteristics'!$C:$C,0))),"",INDEX('Policy Characteristics'!F:F,MATCH($C398,'Policy Characteristics'!$C:$C,0)))</f>
        <v>0</v>
      </c>
      <c r="M398" s="380">
        <f>IF(ISBLANK(INDEX('Policy Characteristics'!G:G,MATCH($C398,'Policy Characteristics'!$C:$C,0))),"",INDEX('Policy Characteristics'!G:G,MATCH($C398,'Policy Characteristics'!$C:$C,0)))</f>
        <v>0.5</v>
      </c>
      <c r="N398" s="380">
        <f>IF(ISBLANK(INDEX('Policy Characteristics'!H:H,MATCH($C398,'Policy Characteristics'!$C:$C,0))),"",INDEX('Policy Characteristics'!H:H,MATCH($C398,'Policy Characteristics'!$C:$C,0)))</f>
        <v>0.01</v>
      </c>
      <c r="O398" s="358" t="str">
        <f>IF(ISBLANK(INDEX('Policy Characteristics'!I:I,MATCH($C398,'Policy Characteristics'!$C:$C,0))),"",INDEX('Policy Characteristics'!I:I,MATCH($C398,'Policy Characteristics'!$C:$C,0)))</f>
        <v>% of imports shifted</v>
      </c>
      <c r="P398" s="358"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358" t="str">
        <f>IF(ISBLANK(INDEX('Policy Characteristics'!K:K,MATCH($C398,'Policy Characteristics'!$C:$C,0))),"",INDEX('Policy Characteristics'!K:K,MATCH($C398,'Policy Characteristics'!$C:$C,0)))</f>
        <v/>
      </c>
      <c r="R398" s="358" t="str">
        <f>IF(ISBLANK(INDEX('Policy Characteristics'!L:L,MATCH($C398,'Policy Characteristics'!$C:$C,0))),"",INDEX('Policy Characteristics'!L:L,MATCH($C398,'Policy Characteristics'!$C:$C,0)))</f>
        <v/>
      </c>
    </row>
    <row r="399" spans="1:18" x14ac:dyDescent="0.35">
      <c r="A399" s="358" t="str">
        <f>IF(ISBLANK(INDEX('Policy Characteristics'!A:A,MATCH($C399,'Policy Characteristics'!$C:$C,0))),"",INDEX('Policy Characteristics'!A:A,MATCH($C399,'Policy Characteristics'!$C:$C,0)))</f>
        <v>Industry</v>
      </c>
      <c r="B399" s="358" t="str">
        <f>IF(ISBLANK(INDEX('Policy Characteristics'!B:B,MATCH($C399,'Policy Characteristics'!$C:$C,0))),"",INDEX('Policy Characteristics'!B:B,MATCH($C399,'Policy Characteristics'!$C:$C,0)))</f>
        <v>Buy In-Region Products</v>
      </c>
      <c r="C399" s="362" t="str">
        <f t="shared" si="28"/>
        <v>Fraction of Imported Industrial Outputs Shifted to In Region Suppliers</v>
      </c>
      <c r="D399" s="286" t="s">
        <v>3245</v>
      </c>
      <c r="E399" s="286"/>
      <c r="F399" s="195" t="s">
        <v>3208</v>
      </c>
      <c r="G399" s="55"/>
      <c r="H399" s="54">
        <v>1547</v>
      </c>
      <c r="I399" s="53" t="s">
        <v>45</v>
      </c>
      <c r="J399" s="360" t="str">
        <f>IF(ISBLANK(INDEX('Policy Characteristics'!D:D,MATCH($C399,'Policy Characteristics'!$C:$C,0))),"",INDEX('Policy Characteristics'!D:D,MATCH($C399,'Policy Characteristics'!$C:$C,0)))</f>
        <v>Buy In-Region Products</v>
      </c>
      <c r="K399" s="358" t="str">
        <f>IF(ISBLANK(INDEX('Policy Characteristics'!E:E,MATCH($C399,'Policy Characteristics'!$C:$C,0))),"",INDEX('Policy Characteristics'!E:E,MATCH($C399,'Policy Characteristics'!$C:$C,0)))</f>
        <v>indst buy in region outputs</v>
      </c>
      <c r="L399" s="380">
        <f>IF(ISBLANK(INDEX('Policy Characteristics'!F:F,MATCH($C399,'Policy Characteristics'!$C:$C,0))),"",INDEX('Policy Characteristics'!F:F,MATCH($C399,'Policy Characteristics'!$C:$C,0)))</f>
        <v>0</v>
      </c>
      <c r="M399" s="380">
        <f>IF(ISBLANK(INDEX('Policy Characteristics'!G:G,MATCH($C399,'Policy Characteristics'!$C:$C,0))),"",INDEX('Policy Characteristics'!G:G,MATCH($C399,'Policy Characteristics'!$C:$C,0)))</f>
        <v>0.5</v>
      </c>
      <c r="N399" s="380">
        <f>IF(ISBLANK(INDEX('Policy Characteristics'!H:H,MATCH($C399,'Policy Characteristics'!$C:$C,0))),"",INDEX('Policy Characteristics'!H:H,MATCH($C399,'Policy Characteristics'!$C:$C,0)))</f>
        <v>0.01</v>
      </c>
      <c r="O399" s="358" t="str">
        <f>IF(ISBLANK(INDEX('Policy Characteristics'!I:I,MATCH($C399,'Policy Characteristics'!$C:$C,0))),"",INDEX('Policy Characteristics'!I:I,MATCH($C399,'Policy Characteristics'!$C:$C,0)))</f>
        <v>% of imports shifted</v>
      </c>
      <c r="P399" s="358"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358" t="str">
        <f>IF(ISBLANK(INDEX('Policy Characteristics'!K:K,MATCH($C399,'Policy Characteristics'!$C:$C,0))),"",INDEX('Policy Characteristics'!K:K,MATCH($C399,'Policy Characteristics'!$C:$C,0)))</f>
        <v/>
      </c>
      <c r="R399" s="358" t="str">
        <f>IF(ISBLANK(INDEX('Policy Characteristics'!L:L,MATCH($C399,'Policy Characteristics'!$C:$C,0))),"",INDEX('Policy Characteristics'!L:L,MATCH($C399,'Policy Characteristics'!$C:$C,0)))</f>
        <v/>
      </c>
    </row>
    <row r="400" spans="1:18" x14ac:dyDescent="0.35">
      <c r="A400" s="358" t="str">
        <f>IF(ISBLANK(INDEX('Policy Characteristics'!A:A,MATCH($C400,'Policy Characteristics'!$C:$C,0))),"",INDEX('Policy Characteristics'!A:A,MATCH($C400,'Policy Characteristics'!$C:$C,0)))</f>
        <v>Industry</v>
      </c>
      <c r="B400" s="358" t="str">
        <f>IF(ISBLANK(INDEX('Policy Characteristics'!B:B,MATCH($C400,'Policy Characteristics'!$C:$C,0))),"",INDEX('Policy Characteristics'!B:B,MATCH($C400,'Policy Characteristics'!$C:$C,0)))</f>
        <v>Buy In-Region Products</v>
      </c>
      <c r="C400" s="362" t="str">
        <f t="shared" si="28"/>
        <v>Fraction of Imported Industrial Outputs Shifted to In Region Suppliers</v>
      </c>
      <c r="D400" s="286" t="s">
        <v>3246</v>
      </c>
      <c r="E400" s="286"/>
      <c r="F400" s="195" t="s">
        <v>3209</v>
      </c>
      <c r="G400" s="55"/>
      <c r="H400" s="54">
        <v>1548</v>
      </c>
      <c r="I400" s="53" t="s">
        <v>45</v>
      </c>
      <c r="J400" s="360" t="str">
        <f>IF(ISBLANK(INDEX('Policy Characteristics'!D:D,MATCH($C400,'Policy Characteristics'!$C:$C,0))),"",INDEX('Policy Characteristics'!D:D,MATCH($C400,'Policy Characteristics'!$C:$C,0)))</f>
        <v>Buy In-Region Products</v>
      </c>
      <c r="K400" s="358" t="str">
        <f>IF(ISBLANK(INDEX('Policy Characteristics'!E:E,MATCH($C400,'Policy Characteristics'!$C:$C,0))),"",INDEX('Policy Characteristics'!E:E,MATCH($C400,'Policy Characteristics'!$C:$C,0)))</f>
        <v>indst buy in region outputs</v>
      </c>
      <c r="L400" s="380">
        <f>IF(ISBLANK(INDEX('Policy Characteristics'!F:F,MATCH($C400,'Policy Characteristics'!$C:$C,0))),"",INDEX('Policy Characteristics'!F:F,MATCH($C400,'Policy Characteristics'!$C:$C,0)))</f>
        <v>0</v>
      </c>
      <c r="M400" s="380">
        <f>IF(ISBLANK(INDEX('Policy Characteristics'!G:G,MATCH($C400,'Policy Characteristics'!$C:$C,0))),"",INDEX('Policy Characteristics'!G:G,MATCH($C400,'Policy Characteristics'!$C:$C,0)))</f>
        <v>0.5</v>
      </c>
      <c r="N400" s="380">
        <f>IF(ISBLANK(INDEX('Policy Characteristics'!H:H,MATCH($C400,'Policy Characteristics'!$C:$C,0))),"",INDEX('Policy Characteristics'!H:H,MATCH($C400,'Policy Characteristics'!$C:$C,0)))</f>
        <v>0.01</v>
      </c>
      <c r="O400" s="358" t="str">
        <f>IF(ISBLANK(INDEX('Policy Characteristics'!I:I,MATCH($C400,'Policy Characteristics'!$C:$C,0))),"",INDEX('Policy Characteristics'!I:I,MATCH($C400,'Policy Characteristics'!$C:$C,0)))</f>
        <v>% of imports shifted</v>
      </c>
      <c r="P400" s="358"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358" t="str">
        <f>IF(ISBLANK(INDEX('Policy Characteristics'!K:K,MATCH($C400,'Policy Characteristics'!$C:$C,0))),"",INDEX('Policy Characteristics'!K:K,MATCH($C400,'Policy Characteristics'!$C:$C,0)))</f>
        <v/>
      </c>
      <c r="R400" s="358" t="str">
        <f>IF(ISBLANK(INDEX('Policy Characteristics'!L:L,MATCH($C400,'Policy Characteristics'!$C:$C,0))),"",INDEX('Policy Characteristics'!L:L,MATCH($C400,'Policy Characteristics'!$C:$C,0)))</f>
        <v/>
      </c>
    </row>
    <row r="401" spans="1:18" x14ac:dyDescent="0.35">
      <c r="A401" s="358" t="str">
        <f>IF(ISBLANK(INDEX('Policy Characteristics'!A:A,MATCH($C401,'Policy Characteristics'!$C:$C,0))),"",INDEX('Policy Characteristics'!A:A,MATCH($C401,'Policy Characteristics'!$C:$C,0)))</f>
        <v>Industry</v>
      </c>
      <c r="B401" s="358" t="str">
        <f>IF(ISBLANK(INDEX('Policy Characteristics'!B:B,MATCH($C401,'Policy Characteristics'!$C:$C,0))),"",INDEX('Policy Characteristics'!B:B,MATCH($C401,'Policy Characteristics'!$C:$C,0)))</f>
        <v>Buy In-Region Products</v>
      </c>
      <c r="C401" s="362" t="str">
        <f t="shared" si="28"/>
        <v>Fraction of Imported Industrial Outputs Shifted to In Region Suppliers</v>
      </c>
      <c r="D401" s="286" t="s">
        <v>3247</v>
      </c>
      <c r="E401" s="286"/>
      <c r="F401" s="195" t="s">
        <v>3210</v>
      </c>
      <c r="G401" s="55"/>
      <c r="H401" s="54">
        <v>1549</v>
      </c>
      <c r="I401" s="53" t="s">
        <v>45</v>
      </c>
      <c r="J401" s="360" t="str">
        <f>IF(ISBLANK(INDEX('Policy Characteristics'!D:D,MATCH($C401,'Policy Characteristics'!$C:$C,0))),"",INDEX('Policy Characteristics'!D:D,MATCH($C401,'Policy Characteristics'!$C:$C,0)))</f>
        <v>Buy In-Region Products</v>
      </c>
      <c r="K401" s="358" t="str">
        <f>IF(ISBLANK(INDEX('Policy Characteristics'!E:E,MATCH($C401,'Policy Characteristics'!$C:$C,0))),"",INDEX('Policy Characteristics'!E:E,MATCH($C401,'Policy Characteristics'!$C:$C,0)))</f>
        <v>indst buy in region outputs</v>
      </c>
      <c r="L401" s="380">
        <f>IF(ISBLANK(INDEX('Policy Characteristics'!F:F,MATCH($C401,'Policy Characteristics'!$C:$C,0))),"",INDEX('Policy Characteristics'!F:F,MATCH($C401,'Policy Characteristics'!$C:$C,0)))</f>
        <v>0</v>
      </c>
      <c r="M401" s="380">
        <f>IF(ISBLANK(INDEX('Policy Characteristics'!G:G,MATCH($C401,'Policy Characteristics'!$C:$C,0))),"",INDEX('Policy Characteristics'!G:G,MATCH($C401,'Policy Characteristics'!$C:$C,0)))</f>
        <v>0.5</v>
      </c>
      <c r="N401" s="380">
        <f>IF(ISBLANK(INDEX('Policy Characteristics'!H:H,MATCH($C401,'Policy Characteristics'!$C:$C,0))),"",INDEX('Policy Characteristics'!H:H,MATCH($C401,'Policy Characteristics'!$C:$C,0)))</f>
        <v>0.01</v>
      </c>
      <c r="O401" s="358" t="str">
        <f>IF(ISBLANK(INDEX('Policy Characteristics'!I:I,MATCH($C401,'Policy Characteristics'!$C:$C,0))),"",INDEX('Policy Characteristics'!I:I,MATCH($C401,'Policy Characteristics'!$C:$C,0)))</f>
        <v>% of imports shifted</v>
      </c>
      <c r="P401" s="358"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358" t="str">
        <f>IF(ISBLANK(INDEX('Policy Characteristics'!K:K,MATCH($C401,'Policy Characteristics'!$C:$C,0))),"",INDEX('Policy Characteristics'!K:K,MATCH($C401,'Policy Characteristics'!$C:$C,0)))</f>
        <v/>
      </c>
      <c r="R401" s="358" t="str">
        <f>IF(ISBLANK(INDEX('Policy Characteristics'!L:L,MATCH($C401,'Policy Characteristics'!$C:$C,0))),"",INDEX('Policy Characteristics'!L:L,MATCH($C401,'Policy Characteristics'!$C:$C,0)))</f>
        <v/>
      </c>
    </row>
    <row r="402" spans="1:18" x14ac:dyDescent="0.35">
      <c r="A402" s="358" t="str">
        <f>IF(ISBLANK(INDEX('Policy Characteristics'!A:A,MATCH($C402,'Policy Characteristics'!$C:$C,0))),"",INDEX('Policy Characteristics'!A:A,MATCH($C402,'Policy Characteristics'!$C:$C,0)))</f>
        <v>Industry</v>
      </c>
      <c r="B402" s="358" t="str">
        <f>IF(ISBLANK(INDEX('Policy Characteristics'!B:B,MATCH($C402,'Policy Characteristics'!$C:$C,0))),"",INDEX('Policy Characteristics'!B:B,MATCH($C402,'Policy Characteristics'!$C:$C,0)))</f>
        <v>Buy In-Region Products</v>
      </c>
      <c r="C402" s="362" t="str">
        <f t="shared" si="28"/>
        <v>Fraction of Imported Industrial Outputs Shifted to In Region Suppliers</v>
      </c>
      <c r="D402" s="286" t="s">
        <v>3248</v>
      </c>
      <c r="E402" s="286"/>
      <c r="F402" s="195" t="s">
        <v>2680</v>
      </c>
      <c r="G402" s="55"/>
      <c r="H402" s="54">
        <v>1550</v>
      </c>
      <c r="I402" s="53" t="s">
        <v>45</v>
      </c>
      <c r="J402" s="360" t="str">
        <f>IF(ISBLANK(INDEX('Policy Characteristics'!D:D,MATCH($C402,'Policy Characteristics'!$C:$C,0))),"",INDEX('Policy Characteristics'!D:D,MATCH($C402,'Policy Characteristics'!$C:$C,0)))</f>
        <v>Buy In-Region Products</v>
      </c>
      <c r="K402" s="358" t="str">
        <f>IF(ISBLANK(INDEX('Policy Characteristics'!E:E,MATCH($C402,'Policy Characteristics'!$C:$C,0))),"",INDEX('Policy Characteristics'!E:E,MATCH($C402,'Policy Characteristics'!$C:$C,0)))</f>
        <v>indst buy in region outputs</v>
      </c>
      <c r="L402" s="380">
        <f>IF(ISBLANK(INDEX('Policy Characteristics'!F:F,MATCH($C402,'Policy Characteristics'!$C:$C,0))),"",INDEX('Policy Characteristics'!F:F,MATCH($C402,'Policy Characteristics'!$C:$C,0)))</f>
        <v>0</v>
      </c>
      <c r="M402" s="380">
        <f>IF(ISBLANK(INDEX('Policy Characteristics'!G:G,MATCH($C402,'Policy Characteristics'!$C:$C,0))),"",INDEX('Policy Characteristics'!G:G,MATCH($C402,'Policy Characteristics'!$C:$C,0)))</f>
        <v>0.5</v>
      </c>
      <c r="N402" s="380">
        <f>IF(ISBLANK(INDEX('Policy Characteristics'!H:H,MATCH($C402,'Policy Characteristics'!$C:$C,0))),"",INDEX('Policy Characteristics'!H:H,MATCH($C402,'Policy Characteristics'!$C:$C,0)))</f>
        <v>0.01</v>
      </c>
      <c r="O402" s="358" t="str">
        <f>IF(ISBLANK(INDEX('Policy Characteristics'!I:I,MATCH($C402,'Policy Characteristics'!$C:$C,0))),"",INDEX('Policy Characteristics'!I:I,MATCH($C402,'Policy Characteristics'!$C:$C,0)))</f>
        <v>% of imports shifted</v>
      </c>
      <c r="P402" s="358"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358" t="str">
        <f>IF(ISBLANK(INDEX('Policy Characteristics'!K:K,MATCH($C402,'Policy Characteristics'!$C:$C,0))),"",INDEX('Policy Characteristics'!K:K,MATCH($C402,'Policy Characteristics'!$C:$C,0)))</f>
        <v/>
      </c>
      <c r="R402" s="358" t="str">
        <f>IF(ISBLANK(INDEX('Policy Characteristics'!L:L,MATCH($C402,'Policy Characteristics'!$C:$C,0))),"",INDEX('Policy Characteristics'!L:L,MATCH($C402,'Policy Characteristics'!$C:$C,0)))</f>
        <v/>
      </c>
    </row>
    <row r="403" spans="1:18" x14ac:dyDescent="0.35">
      <c r="A403" s="358" t="str">
        <f>IF(ISBLANK(INDEX('Policy Characteristics'!A:A,MATCH($C403,'Policy Characteristics'!$C:$C,0))),"",INDEX('Policy Characteristics'!A:A,MATCH($C403,'Policy Characteristics'!$C:$C,0)))</f>
        <v>Industry</v>
      </c>
      <c r="B403" s="358" t="str">
        <f>IF(ISBLANK(INDEX('Policy Characteristics'!B:B,MATCH($C403,'Policy Characteristics'!$C:$C,0))),"",INDEX('Policy Characteristics'!B:B,MATCH($C403,'Policy Characteristics'!$C:$C,0)))</f>
        <v>Buy In-Region Products</v>
      </c>
      <c r="C403" s="362" t="str">
        <f t="shared" si="28"/>
        <v>Fraction of Imported Industrial Outputs Shifted to In Region Suppliers</v>
      </c>
      <c r="D403" s="286" t="s">
        <v>3249</v>
      </c>
      <c r="E403" s="286"/>
      <c r="F403" s="195" t="s">
        <v>3211</v>
      </c>
      <c r="G403" s="55"/>
      <c r="H403" s="54">
        <v>1551</v>
      </c>
      <c r="I403" s="53" t="s">
        <v>45</v>
      </c>
      <c r="J403" s="360" t="str">
        <f>IF(ISBLANK(INDEX('Policy Characteristics'!D:D,MATCH($C403,'Policy Characteristics'!$C:$C,0))),"",INDEX('Policy Characteristics'!D:D,MATCH($C403,'Policy Characteristics'!$C:$C,0)))</f>
        <v>Buy In-Region Products</v>
      </c>
      <c r="K403" s="358" t="str">
        <f>IF(ISBLANK(INDEX('Policy Characteristics'!E:E,MATCH($C403,'Policy Characteristics'!$C:$C,0))),"",INDEX('Policy Characteristics'!E:E,MATCH($C403,'Policy Characteristics'!$C:$C,0)))</f>
        <v>indst buy in region outputs</v>
      </c>
      <c r="L403" s="380">
        <f>IF(ISBLANK(INDEX('Policy Characteristics'!F:F,MATCH($C403,'Policy Characteristics'!$C:$C,0))),"",INDEX('Policy Characteristics'!F:F,MATCH($C403,'Policy Characteristics'!$C:$C,0)))</f>
        <v>0</v>
      </c>
      <c r="M403" s="380">
        <f>IF(ISBLANK(INDEX('Policy Characteristics'!G:G,MATCH($C403,'Policy Characteristics'!$C:$C,0))),"",INDEX('Policy Characteristics'!G:G,MATCH($C403,'Policy Characteristics'!$C:$C,0)))</f>
        <v>0.5</v>
      </c>
      <c r="N403" s="380">
        <f>IF(ISBLANK(INDEX('Policy Characteristics'!H:H,MATCH($C403,'Policy Characteristics'!$C:$C,0))),"",INDEX('Policy Characteristics'!H:H,MATCH($C403,'Policy Characteristics'!$C:$C,0)))</f>
        <v>0.01</v>
      </c>
      <c r="O403" s="358" t="str">
        <f>IF(ISBLANK(INDEX('Policy Characteristics'!I:I,MATCH($C403,'Policy Characteristics'!$C:$C,0))),"",INDEX('Policy Characteristics'!I:I,MATCH($C403,'Policy Characteristics'!$C:$C,0)))</f>
        <v>% of imports shifted</v>
      </c>
      <c r="P403" s="358"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358" t="str">
        <f>IF(ISBLANK(INDEX('Policy Characteristics'!K:K,MATCH($C403,'Policy Characteristics'!$C:$C,0))),"",INDEX('Policy Characteristics'!K:K,MATCH($C403,'Policy Characteristics'!$C:$C,0)))</f>
        <v/>
      </c>
      <c r="R403" s="358" t="str">
        <f>IF(ISBLANK(INDEX('Policy Characteristics'!L:L,MATCH($C403,'Policy Characteristics'!$C:$C,0))),"",INDEX('Policy Characteristics'!L:L,MATCH($C403,'Policy Characteristics'!$C:$C,0)))</f>
        <v/>
      </c>
    </row>
    <row r="404" spans="1:18" x14ac:dyDescent="0.35">
      <c r="A404" s="358" t="str">
        <f>IF(ISBLANK(INDEX('Policy Characteristics'!A:A,MATCH($C404,'Policy Characteristics'!$C:$C,0))),"",INDEX('Policy Characteristics'!A:A,MATCH($C404,'Policy Characteristics'!$C:$C,0)))</f>
        <v>Industry</v>
      </c>
      <c r="B404" s="358" t="str">
        <f>IF(ISBLANK(INDEX('Policy Characteristics'!B:B,MATCH($C404,'Policy Characteristics'!$C:$C,0))),"",INDEX('Policy Characteristics'!B:B,MATCH($C404,'Policy Characteristics'!$C:$C,0)))</f>
        <v>Buy In-Region Products</v>
      </c>
      <c r="C404" s="362" t="str">
        <f t="shared" si="28"/>
        <v>Fraction of Imported Industrial Outputs Shifted to In Region Suppliers</v>
      </c>
      <c r="D404" s="286" t="s">
        <v>3250</v>
      </c>
      <c r="E404" s="286"/>
      <c r="F404" s="195" t="s">
        <v>3212</v>
      </c>
      <c r="G404" s="55"/>
      <c r="H404" s="54">
        <v>1552</v>
      </c>
      <c r="I404" s="53" t="s">
        <v>45</v>
      </c>
      <c r="J404" s="360" t="str">
        <f>IF(ISBLANK(INDEX('Policy Characteristics'!D:D,MATCH($C404,'Policy Characteristics'!$C:$C,0))),"",INDEX('Policy Characteristics'!D:D,MATCH($C404,'Policy Characteristics'!$C:$C,0)))</f>
        <v>Buy In-Region Products</v>
      </c>
      <c r="K404" s="358" t="str">
        <f>IF(ISBLANK(INDEX('Policy Characteristics'!E:E,MATCH($C404,'Policy Characteristics'!$C:$C,0))),"",INDEX('Policy Characteristics'!E:E,MATCH($C404,'Policy Characteristics'!$C:$C,0)))</f>
        <v>indst buy in region outputs</v>
      </c>
      <c r="L404" s="380">
        <f>IF(ISBLANK(INDEX('Policy Characteristics'!F:F,MATCH($C404,'Policy Characteristics'!$C:$C,0))),"",INDEX('Policy Characteristics'!F:F,MATCH($C404,'Policy Characteristics'!$C:$C,0)))</f>
        <v>0</v>
      </c>
      <c r="M404" s="380">
        <f>IF(ISBLANK(INDEX('Policy Characteristics'!G:G,MATCH($C404,'Policy Characteristics'!$C:$C,0))),"",INDEX('Policy Characteristics'!G:G,MATCH($C404,'Policy Characteristics'!$C:$C,0)))</f>
        <v>0.5</v>
      </c>
      <c r="N404" s="380">
        <f>IF(ISBLANK(INDEX('Policy Characteristics'!H:H,MATCH($C404,'Policy Characteristics'!$C:$C,0))),"",INDEX('Policy Characteristics'!H:H,MATCH($C404,'Policy Characteristics'!$C:$C,0)))</f>
        <v>0.01</v>
      </c>
      <c r="O404" s="358" t="str">
        <f>IF(ISBLANK(INDEX('Policy Characteristics'!I:I,MATCH($C404,'Policy Characteristics'!$C:$C,0))),"",INDEX('Policy Characteristics'!I:I,MATCH($C404,'Policy Characteristics'!$C:$C,0)))</f>
        <v>% of imports shifted</v>
      </c>
      <c r="P404" s="358"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358" t="str">
        <f>IF(ISBLANK(INDEX('Policy Characteristics'!K:K,MATCH($C404,'Policy Characteristics'!$C:$C,0))),"",INDEX('Policy Characteristics'!K:K,MATCH($C404,'Policy Characteristics'!$C:$C,0)))</f>
        <v/>
      </c>
      <c r="R404" s="358" t="str">
        <f>IF(ISBLANK(INDEX('Policy Characteristics'!L:L,MATCH($C404,'Policy Characteristics'!$C:$C,0))),"",INDEX('Policy Characteristics'!L:L,MATCH($C404,'Policy Characteristics'!$C:$C,0)))</f>
        <v/>
      </c>
    </row>
    <row r="405" spans="1:18" x14ac:dyDescent="0.35">
      <c r="A405" s="358" t="str">
        <f>IF(ISBLANK(INDEX('Policy Characteristics'!A:A,MATCH($C405,'Policy Characteristics'!$C:$C,0))),"",INDEX('Policy Characteristics'!A:A,MATCH($C405,'Policy Characteristics'!$C:$C,0)))</f>
        <v>Industry</v>
      </c>
      <c r="B405" s="358" t="str">
        <f>IF(ISBLANK(INDEX('Policy Characteristics'!B:B,MATCH($C405,'Policy Characteristics'!$C:$C,0))),"",INDEX('Policy Characteristics'!B:B,MATCH($C405,'Policy Characteristics'!$C:$C,0)))</f>
        <v>Buy In-Region Products</v>
      </c>
      <c r="C405" s="362" t="str">
        <f t="shared" si="28"/>
        <v>Fraction of Imported Industrial Outputs Shifted to In Region Suppliers</v>
      </c>
      <c r="D405" s="286" t="s">
        <v>3251</v>
      </c>
      <c r="E405" s="286"/>
      <c r="F405" s="195" t="s">
        <v>3213</v>
      </c>
      <c r="G405" s="55"/>
      <c r="H405" s="54">
        <v>1553</v>
      </c>
      <c r="I405" s="53" t="s">
        <v>45</v>
      </c>
      <c r="J405" s="360" t="str">
        <f>IF(ISBLANK(INDEX('Policy Characteristics'!D:D,MATCH($C405,'Policy Characteristics'!$C:$C,0))),"",INDEX('Policy Characteristics'!D:D,MATCH($C405,'Policy Characteristics'!$C:$C,0)))</f>
        <v>Buy In-Region Products</v>
      </c>
      <c r="K405" s="358" t="str">
        <f>IF(ISBLANK(INDEX('Policy Characteristics'!E:E,MATCH($C405,'Policy Characteristics'!$C:$C,0))),"",INDEX('Policy Characteristics'!E:E,MATCH($C405,'Policy Characteristics'!$C:$C,0)))</f>
        <v>indst buy in region outputs</v>
      </c>
      <c r="L405" s="380">
        <f>IF(ISBLANK(INDEX('Policy Characteristics'!F:F,MATCH($C405,'Policy Characteristics'!$C:$C,0))),"",INDEX('Policy Characteristics'!F:F,MATCH($C405,'Policy Characteristics'!$C:$C,0)))</f>
        <v>0</v>
      </c>
      <c r="M405" s="380">
        <f>IF(ISBLANK(INDEX('Policy Characteristics'!G:G,MATCH($C405,'Policy Characteristics'!$C:$C,0))),"",INDEX('Policy Characteristics'!G:G,MATCH($C405,'Policy Characteristics'!$C:$C,0)))</f>
        <v>0.5</v>
      </c>
      <c r="N405" s="380">
        <f>IF(ISBLANK(INDEX('Policy Characteristics'!H:H,MATCH($C405,'Policy Characteristics'!$C:$C,0))),"",INDEX('Policy Characteristics'!H:H,MATCH($C405,'Policy Characteristics'!$C:$C,0)))</f>
        <v>0.01</v>
      </c>
      <c r="O405" s="358" t="str">
        <f>IF(ISBLANK(INDEX('Policy Characteristics'!I:I,MATCH($C405,'Policy Characteristics'!$C:$C,0))),"",INDEX('Policy Characteristics'!I:I,MATCH($C405,'Policy Characteristics'!$C:$C,0)))</f>
        <v>% of imports shifted</v>
      </c>
      <c r="P405" s="358"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358" t="str">
        <f>IF(ISBLANK(INDEX('Policy Characteristics'!K:K,MATCH($C405,'Policy Characteristics'!$C:$C,0))),"",INDEX('Policy Characteristics'!K:K,MATCH($C405,'Policy Characteristics'!$C:$C,0)))</f>
        <v/>
      </c>
      <c r="R405" s="358" t="str">
        <f>IF(ISBLANK(INDEX('Policy Characteristics'!L:L,MATCH($C405,'Policy Characteristics'!$C:$C,0))),"",INDEX('Policy Characteristics'!L:L,MATCH($C405,'Policy Characteristics'!$C:$C,0)))</f>
        <v/>
      </c>
    </row>
    <row r="406" spans="1:18" x14ac:dyDescent="0.35">
      <c r="A406" s="358" t="str">
        <f>IF(ISBLANK(INDEX('Policy Characteristics'!A:A,MATCH($C406,'Policy Characteristics'!$C:$C,0))),"",INDEX('Policy Characteristics'!A:A,MATCH($C406,'Policy Characteristics'!$C:$C,0)))</f>
        <v>Industry</v>
      </c>
      <c r="B406" s="358" t="str">
        <f>IF(ISBLANK(INDEX('Policy Characteristics'!B:B,MATCH($C406,'Policy Characteristics'!$C:$C,0))),"",INDEX('Policy Characteristics'!B:B,MATCH($C406,'Policy Characteristics'!$C:$C,0)))</f>
        <v>Buy In-Region Products</v>
      </c>
      <c r="C406" s="362" t="str">
        <f t="shared" si="28"/>
        <v>Fraction of Imported Industrial Outputs Shifted to In Region Suppliers</v>
      </c>
      <c r="D406" s="286" t="s">
        <v>3252</v>
      </c>
      <c r="E406" s="286"/>
      <c r="F406" s="195" t="s">
        <v>3214</v>
      </c>
      <c r="G406" s="55"/>
      <c r="H406" s="54">
        <v>1554</v>
      </c>
      <c r="I406" s="53" t="s">
        <v>45</v>
      </c>
      <c r="J406" s="360" t="str">
        <f>IF(ISBLANK(INDEX('Policy Characteristics'!D:D,MATCH($C406,'Policy Characteristics'!$C:$C,0))),"",INDEX('Policy Characteristics'!D:D,MATCH($C406,'Policy Characteristics'!$C:$C,0)))</f>
        <v>Buy In-Region Products</v>
      </c>
      <c r="K406" s="358" t="str">
        <f>IF(ISBLANK(INDEX('Policy Characteristics'!E:E,MATCH($C406,'Policy Characteristics'!$C:$C,0))),"",INDEX('Policy Characteristics'!E:E,MATCH($C406,'Policy Characteristics'!$C:$C,0)))</f>
        <v>indst buy in region outputs</v>
      </c>
      <c r="L406" s="380">
        <f>IF(ISBLANK(INDEX('Policy Characteristics'!F:F,MATCH($C406,'Policy Characteristics'!$C:$C,0))),"",INDEX('Policy Characteristics'!F:F,MATCH($C406,'Policy Characteristics'!$C:$C,0)))</f>
        <v>0</v>
      </c>
      <c r="M406" s="380">
        <f>IF(ISBLANK(INDEX('Policy Characteristics'!G:G,MATCH($C406,'Policy Characteristics'!$C:$C,0))),"",INDEX('Policy Characteristics'!G:G,MATCH($C406,'Policy Characteristics'!$C:$C,0)))</f>
        <v>0.5</v>
      </c>
      <c r="N406" s="380">
        <f>IF(ISBLANK(INDEX('Policy Characteristics'!H:H,MATCH($C406,'Policy Characteristics'!$C:$C,0))),"",INDEX('Policy Characteristics'!H:H,MATCH($C406,'Policy Characteristics'!$C:$C,0)))</f>
        <v>0.01</v>
      </c>
      <c r="O406" s="358" t="str">
        <f>IF(ISBLANK(INDEX('Policy Characteristics'!I:I,MATCH($C406,'Policy Characteristics'!$C:$C,0))),"",INDEX('Policy Characteristics'!I:I,MATCH($C406,'Policy Characteristics'!$C:$C,0)))</f>
        <v>% of imports shifted</v>
      </c>
      <c r="P406" s="358"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358" t="str">
        <f>IF(ISBLANK(INDEX('Policy Characteristics'!K:K,MATCH($C406,'Policy Characteristics'!$C:$C,0))),"",INDEX('Policy Characteristics'!K:K,MATCH($C406,'Policy Characteristics'!$C:$C,0)))</f>
        <v/>
      </c>
      <c r="R406" s="358" t="str">
        <f>IF(ISBLANK(INDEX('Policy Characteristics'!L:L,MATCH($C406,'Policy Characteristics'!$C:$C,0))),"",INDEX('Policy Characteristics'!L:L,MATCH($C406,'Policy Characteristics'!$C:$C,0)))</f>
        <v/>
      </c>
    </row>
    <row r="407" spans="1:18" x14ac:dyDescent="0.35">
      <c r="A407" s="358" t="str">
        <f>IF(ISBLANK(INDEX('Policy Characteristics'!A:A,MATCH($C407,'Policy Characteristics'!$C:$C,0))),"",INDEX('Policy Characteristics'!A:A,MATCH($C407,'Policy Characteristics'!$C:$C,0)))</f>
        <v>Industry</v>
      </c>
      <c r="B407" s="358" t="str">
        <f>IF(ISBLANK(INDEX('Policy Characteristics'!B:B,MATCH($C407,'Policy Characteristics'!$C:$C,0))),"",INDEX('Policy Characteristics'!B:B,MATCH($C407,'Policy Characteristics'!$C:$C,0)))</f>
        <v>Buy In-Region Products</v>
      </c>
      <c r="C407" s="362" t="str">
        <f t="shared" si="28"/>
        <v>Fraction of Imported Industrial Outputs Shifted to In Region Suppliers</v>
      </c>
      <c r="D407" s="286" t="s">
        <v>3253</v>
      </c>
      <c r="E407" s="286"/>
      <c r="F407" s="195" t="s">
        <v>3215</v>
      </c>
      <c r="G407" s="55"/>
      <c r="H407" s="54">
        <v>1555</v>
      </c>
      <c r="I407" s="53" t="s">
        <v>45</v>
      </c>
      <c r="J407" s="360" t="str">
        <f>IF(ISBLANK(INDEX('Policy Characteristics'!D:D,MATCH($C407,'Policy Characteristics'!$C:$C,0))),"",INDEX('Policy Characteristics'!D:D,MATCH($C407,'Policy Characteristics'!$C:$C,0)))</f>
        <v>Buy In-Region Products</v>
      </c>
      <c r="K407" s="358" t="str">
        <f>IF(ISBLANK(INDEX('Policy Characteristics'!E:E,MATCH($C407,'Policy Characteristics'!$C:$C,0))),"",INDEX('Policy Characteristics'!E:E,MATCH($C407,'Policy Characteristics'!$C:$C,0)))</f>
        <v>indst buy in region outputs</v>
      </c>
      <c r="L407" s="380">
        <f>IF(ISBLANK(INDEX('Policy Characteristics'!F:F,MATCH($C407,'Policy Characteristics'!$C:$C,0))),"",INDEX('Policy Characteristics'!F:F,MATCH($C407,'Policy Characteristics'!$C:$C,0)))</f>
        <v>0</v>
      </c>
      <c r="M407" s="380">
        <f>IF(ISBLANK(INDEX('Policy Characteristics'!G:G,MATCH($C407,'Policy Characteristics'!$C:$C,0))),"",INDEX('Policy Characteristics'!G:G,MATCH($C407,'Policy Characteristics'!$C:$C,0)))</f>
        <v>0.5</v>
      </c>
      <c r="N407" s="380">
        <f>IF(ISBLANK(INDEX('Policy Characteristics'!H:H,MATCH($C407,'Policy Characteristics'!$C:$C,0))),"",INDEX('Policy Characteristics'!H:H,MATCH($C407,'Policy Characteristics'!$C:$C,0)))</f>
        <v>0.01</v>
      </c>
      <c r="O407" s="358" t="str">
        <f>IF(ISBLANK(INDEX('Policy Characteristics'!I:I,MATCH($C407,'Policy Characteristics'!$C:$C,0))),"",INDEX('Policy Characteristics'!I:I,MATCH($C407,'Policy Characteristics'!$C:$C,0)))</f>
        <v>% of imports shifted</v>
      </c>
      <c r="P407" s="358"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358" t="str">
        <f>IF(ISBLANK(INDEX('Policy Characteristics'!K:K,MATCH($C407,'Policy Characteristics'!$C:$C,0))),"",INDEX('Policy Characteristics'!K:K,MATCH($C407,'Policy Characteristics'!$C:$C,0)))</f>
        <v/>
      </c>
      <c r="R407" s="358" t="str">
        <f>IF(ISBLANK(INDEX('Policy Characteristics'!L:L,MATCH($C407,'Policy Characteristics'!$C:$C,0))),"",INDEX('Policy Characteristics'!L:L,MATCH($C407,'Policy Characteristics'!$C:$C,0)))</f>
        <v/>
      </c>
    </row>
    <row r="408" spans="1:18" x14ac:dyDescent="0.35">
      <c r="A408" s="358" t="str">
        <f>IF(ISBLANK(INDEX('Policy Characteristics'!A:A,MATCH($C408,'Policy Characteristics'!$C:$C,0))),"",INDEX('Policy Characteristics'!A:A,MATCH($C408,'Policy Characteristics'!$C:$C,0)))</f>
        <v>Industry</v>
      </c>
      <c r="B408" s="358" t="str">
        <f>IF(ISBLANK(INDEX('Policy Characteristics'!B:B,MATCH($C408,'Policy Characteristics'!$C:$C,0))),"",INDEX('Policy Characteristics'!B:B,MATCH($C408,'Policy Characteristics'!$C:$C,0)))</f>
        <v>Buy In-Region Products</v>
      </c>
      <c r="C408" s="362" t="str">
        <f t="shared" si="28"/>
        <v>Fraction of Imported Industrial Outputs Shifted to In Region Suppliers</v>
      </c>
      <c r="D408" s="286" t="s">
        <v>3254</v>
      </c>
      <c r="E408" s="286"/>
      <c r="F408" s="195" t="s">
        <v>3216</v>
      </c>
      <c r="G408" s="55"/>
      <c r="H408" s="54">
        <v>1556</v>
      </c>
      <c r="I408" s="53" t="s">
        <v>45</v>
      </c>
      <c r="J408" s="360" t="str">
        <f>IF(ISBLANK(INDEX('Policy Characteristics'!D:D,MATCH($C408,'Policy Characteristics'!$C:$C,0))),"",INDEX('Policy Characteristics'!D:D,MATCH($C408,'Policy Characteristics'!$C:$C,0)))</f>
        <v>Buy In-Region Products</v>
      </c>
      <c r="K408" s="358" t="str">
        <f>IF(ISBLANK(INDEX('Policy Characteristics'!E:E,MATCH($C408,'Policy Characteristics'!$C:$C,0))),"",INDEX('Policy Characteristics'!E:E,MATCH($C408,'Policy Characteristics'!$C:$C,0)))</f>
        <v>indst buy in region outputs</v>
      </c>
      <c r="L408" s="380">
        <f>IF(ISBLANK(INDEX('Policy Characteristics'!F:F,MATCH($C408,'Policy Characteristics'!$C:$C,0))),"",INDEX('Policy Characteristics'!F:F,MATCH($C408,'Policy Characteristics'!$C:$C,0)))</f>
        <v>0</v>
      </c>
      <c r="M408" s="380">
        <f>IF(ISBLANK(INDEX('Policy Characteristics'!G:G,MATCH($C408,'Policy Characteristics'!$C:$C,0))),"",INDEX('Policy Characteristics'!G:G,MATCH($C408,'Policy Characteristics'!$C:$C,0)))</f>
        <v>0.5</v>
      </c>
      <c r="N408" s="380">
        <f>IF(ISBLANK(INDEX('Policy Characteristics'!H:H,MATCH($C408,'Policy Characteristics'!$C:$C,0))),"",INDEX('Policy Characteristics'!H:H,MATCH($C408,'Policy Characteristics'!$C:$C,0)))</f>
        <v>0.01</v>
      </c>
      <c r="O408" s="358" t="str">
        <f>IF(ISBLANK(INDEX('Policy Characteristics'!I:I,MATCH($C408,'Policy Characteristics'!$C:$C,0))),"",INDEX('Policy Characteristics'!I:I,MATCH($C408,'Policy Characteristics'!$C:$C,0)))</f>
        <v>% of imports shifted</v>
      </c>
      <c r="P408" s="358"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358" t="str">
        <f>IF(ISBLANK(INDEX('Policy Characteristics'!K:K,MATCH($C408,'Policy Characteristics'!$C:$C,0))),"",INDEX('Policy Characteristics'!K:K,MATCH($C408,'Policy Characteristics'!$C:$C,0)))</f>
        <v/>
      </c>
      <c r="R408" s="358" t="str">
        <f>IF(ISBLANK(INDEX('Policy Characteristics'!L:L,MATCH($C408,'Policy Characteristics'!$C:$C,0))),"",INDEX('Policy Characteristics'!L:L,MATCH($C408,'Policy Characteristics'!$C:$C,0)))</f>
        <v/>
      </c>
    </row>
    <row r="409" spans="1:18" x14ac:dyDescent="0.35">
      <c r="A409" s="358" t="str">
        <f>IF(ISBLANK(INDEX('Policy Characteristics'!A:A,MATCH($C409,'Policy Characteristics'!$C:$C,0))),"",INDEX('Policy Characteristics'!A:A,MATCH($C409,'Policy Characteristics'!$C:$C,0)))</f>
        <v>Industry</v>
      </c>
      <c r="B409" s="358" t="str">
        <f>IF(ISBLANK(INDEX('Policy Characteristics'!B:B,MATCH($C409,'Policy Characteristics'!$C:$C,0))),"",INDEX('Policy Characteristics'!B:B,MATCH($C409,'Policy Characteristics'!$C:$C,0)))</f>
        <v>Buy In-Region Products</v>
      </c>
      <c r="C409" s="362" t="str">
        <f t="shared" si="28"/>
        <v>Fraction of Imported Industrial Outputs Shifted to In Region Suppliers</v>
      </c>
      <c r="D409" s="286" t="s">
        <v>3255</v>
      </c>
      <c r="E409" s="286"/>
      <c r="F409" s="195" t="s">
        <v>3217</v>
      </c>
      <c r="G409" s="55"/>
      <c r="H409" s="54">
        <v>1557</v>
      </c>
      <c r="I409" s="53" t="s">
        <v>45</v>
      </c>
      <c r="J409" s="360" t="str">
        <f>IF(ISBLANK(INDEX('Policy Characteristics'!D:D,MATCH($C409,'Policy Characteristics'!$C:$C,0))),"",INDEX('Policy Characteristics'!D:D,MATCH($C409,'Policy Characteristics'!$C:$C,0)))</f>
        <v>Buy In-Region Products</v>
      </c>
      <c r="K409" s="358" t="str">
        <f>IF(ISBLANK(INDEX('Policy Characteristics'!E:E,MATCH($C409,'Policy Characteristics'!$C:$C,0))),"",INDEX('Policy Characteristics'!E:E,MATCH($C409,'Policy Characteristics'!$C:$C,0)))</f>
        <v>indst buy in region outputs</v>
      </c>
      <c r="L409" s="380">
        <f>IF(ISBLANK(INDEX('Policy Characteristics'!F:F,MATCH($C409,'Policy Characteristics'!$C:$C,0))),"",INDEX('Policy Characteristics'!F:F,MATCH($C409,'Policy Characteristics'!$C:$C,0)))</f>
        <v>0</v>
      </c>
      <c r="M409" s="380">
        <f>IF(ISBLANK(INDEX('Policy Characteristics'!G:G,MATCH($C409,'Policy Characteristics'!$C:$C,0))),"",INDEX('Policy Characteristics'!G:G,MATCH($C409,'Policy Characteristics'!$C:$C,0)))</f>
        <v>0.5</v>
      </c>
      <c r="N409" s="380">
        <f>IF(ISBLANK(INDEX('Policy Characteristics'!H:H,MATCH($C409,'Policy Characteristics'!$C:$C,0))),"",INDEX('Policy Characteristics'!H:H,MATCH($C409,'Policy Characteristics'!$C:$C,0)))</f>
        <v>0.01</v>
      </c>
      <c r="O409" s="358" t="str">
        <f>IF(ISBLANK(INDEX('Policy Characteristics'!I:I,MATCH($C409,'Policy Characteristics'!$C:$C,0))),"",INDEX('Policy Characteristics'!I:I,MATCH($C409,'Policy Characteristics'!$C:$C,0)))</f>
        <v>% of imports shifted</v>
      </c>
      <c r="P409" s="358"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358" t="str">
        <f>IF(ISBLANK(INDEX('Policy Characteristics'!K:K,MATCH($C409,'Policy Characteristics'!$C:$C,0))),"",INDEX('Policy Characteristics'!K:K,MATCH($C409,'Policy Characteristics'!$C:$C,0)))</f>
        <v/>
      </c>
      <c r="R409" s="358" t="str">
        <f>IF(ISBLANK(INDEX('Policy Characteristics'!L:L,MATCH($C409,'Policy Characteristics'!$C:$C,0))),"",INDEX('Policy Characteristics'!L:L,MATCH($C409,'Policy Characteristics'!$C:$C,0)))</f>
        <v/>
      </c>
    </row>
    <row r="410" spans="1:18" x14ac:dyDescent="0.35">
      <c r="A410" s="358" t="str">
        <f>IF(ISBLANK(INDEX('Policy Characteristics'!A:A,MATCH($C410,'Policy Characteristics'!$C:$C,0))),"",INDEX('Policy Characteristics'!A:A,MATCH($C410,'Policy Characteristics'!$C:$C,0)))</f>
        <v>Industry</v>
      </c>
      <c r="B410" s="358" t="str">
        <f>IF(ISBLANK(INDEX('Policy Characteristics'!B:B,MATCH($C410,'Policy Characteristics'!$C:$C,0))),"",INDEX('Policy Characteristics'!B:B,MATCH($C410,'Policy Characteristics'!$C:$C,0)))</f>
        <v>Buy In-Region Products</v>
      </c>
      <c r="C410" s="362" t="str">
        <f t="shared" si="28"/>
        <v>Fraction of Imported Industrial Outputs Shifted to In Region Suppliers</v>
      </c>
      <c r="D410" s="286" t="s">
        <v>3256</v>
      </c>
      <c r="E410" s="286"/>
      <c r="F410" s="195" t="s">
        <v>3218</v>
      </c>
      <c r="G410" s="55"/>
      <c r="H410" s="54">
        <v>1558</v>
      </c>
      <c r="I410" s="53" t="s">
        <v>45</v>
      </c>
      <c r="J410" s="360" t="str">
        <f>IF(ISBLANK(INDEX('Policy Characteristics'!D:D,MATCH($C410,'Policy Characteristics'!$C:$C,0))),"",INDEX('Policy Characteristics'!D:D,MATCH($C410,'Policy Characteristics'!$C:$C,0)))</f>
        <v>Buy In-Region Products</v>
      </c>
      <c r="K410" s="358" t="str">
        <f>IF(ISBLANK(INDEX('Policy Characteristics'!E:E,MATCH($C410,'Policy Characteristics'!$C:$C,0))),"",INDEX('Policy Characteristics'!E:E,MATCH($C410,'Policy Characteristics'!$C:$C,0)))</f>
        <v>indst buy in region outputs</v>
      </c>
      <c r="L410" s="380">
        <f>IF(ISBLANK(INDEX('Policy Characteristics'!F:F,MATCH($C410,'Policy Characteristics'!$C:$C,0))),"",INDEX('Policy Characteristics'!F:F,MATCH($C410,'Policy Characteristics'!$C:$C,0)))</f>
        <v>0</v>
      </c>
      <c r="M410" s="380">
        <f>IF(ISBLANK(INDEX('Policy Characteristics'!G:G,MATCH($C410,'Policy Characteristics'!$C:$C,0))),"",INDEX('Policy Characteristics'!G:G,MATCH($C410,'Policy Characteristics'!$C:$C,0)))</f>
        <v>0.5</v>
      </c>
      <c r="N410" s="380">
        <f>IF(ISBLANK(INDEX('Policy Characteristics'!H:H,MATCH($C410,'Policy Characteristics'!$C:$C,0))),"",INDEX('Policy Characteristics'!H:H,MATCH($C410,'Policy Characteristics'!$C:$C,0)))</f>
        <v>0.01</v>
      </c>
      <c r="O410" s="358" t="str">
        <f>IF(ISBLANK(INDEX('Policy Characteristics'!I:I,MATCH($C410,'Policy Characteristics'!$C:$C,0))),"",INDEX('Policy Characteristics'!I:I,MATCH($C410,'Policy Characteristics'!$C:$C,0)))</f>
        <v>% of imports shifted</v>
      </c>
      <c r="P410" s="358"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358" t="str">
        <f>IF(ISBLANK(INDEX('Policy Characteristics'!K:K,MATCH($C410,'Policy Characteristics'!$C:$C,0))),"",INDEX('Policy Characteristics'!K:K,MATCH($C410,'Policy Characteristics'!$C:$C,0)))</f>
        <v/>
      </c>
      <c r="R410" s="358" t="str">
        <f>IF(ISBLANK(INDEX('Policy Characteristics'!L:L,MATCH($C410,'Policy Characteristics'!$C:$C,0))),"",INDEX('Policy Characteristics'!L:L,MATCH($C410,'Policy Characteristics'!$C:$C,0)))</f>
        <v/>
      </c>
    </row>
    <row r="411" spans="1:18" x14ac:dyDescent="0.35">
      <c r="A411" s="358" t="str">
        <f>IF(ISBLANK(INDEX('Policy Characteristics'!A:A,MATCH($C411,'Policy Characteristics'!$C:$C,0))),"",INDEX('Policy Characteristics'!A:A,MATCH($C411,'Policy Characteristics'!$C:$C,0)))</f>
        <v>Industry</v>
      </c>
      <c r="B411" s="358" t="str">
        <f>IF(ISBLANK(INDEX('Policy Characteristics'!B:B,MATCH($C411,'Policy Characteristics'!$C:$C,0))),"",INDEX('Policy Characteristics'!B:B,MATCH($C411,'Policy Characteristics'!$C:$C,0)))</f>
        <v>Buy In-Region Products</v>
      </c>
      <c r="C411" s="362" t="str">
        <f t="shared" si="28"/>
        <v>Fraction of Imported Industrial Outputs Shifted to In Region Suppliers</v>
      </c>
      <c r="D411" s="286" t="s">
        <v>3257</v>
      </c>
      <c r="E411" s="286"/>
      <c r="F411" s="195" t="s">
        <v>3219</v>
      </c>
      <c r="G411" s="55"/>
      <c r="H411" s="54">
        <v>1559</v>
      </c>
      <c r="I411" s="53" t="s">
        <v>45</v>
      </c>
      <c r="J411" s="360" t="str">
        <f>IF(ISBLANK(INDEX('Policy Characteristics'!D:D,MATCH($C411,'Policy Characteristics'!$C:$C,0))),"",INDEX('Policy Characteristics'!D:D,MATCH($C411,'Policy Characteristics'!$C:$C,0)))</f>
        <v>Buy In-Region Products</v>
      </c>
      <c r="K411" s="358" t="str">
        <f>IF(ISBLANK(INDEX('Policy Characteristics'!E:E,MATCH($C411,'Policy Characteristics'!$C:$C,0))),"",INDEX('Policy Characteristics'!E:E,MATCH($C411,'Policy Characteristics'!$C:$C,0)))</f>
        <v>indst buy in region outputs</v>
      </c>
      <c r="L411" s="380">
        <f>IF(ISBLANK(INDEX('Policy Characteristics'!F:F,MATCH($C411,'Policy Characteristics'!$C:$C,0))),"",INDEX('Policy Characteristics'!F:F,MATCH($C411,'Policy Characteristics'!$C:$C,0)))</f>
        <v>0</v>
      </c>
      <c r="M411" s="380">
        <f>IF(ISBLANK(INDEX('Policy Characteristics'!G:G,MATCH($C411,'Policy Characteristics'!$C:$C,0))),"",INDEX('Policy Characteristics'!G:G,MATCH($C411,'Policy Characteristics'!$C:$C,0)))</f>
        <v>0.5</v>
      </c>
      <c r="N411" s="380">
        <f>IF(ISBLANK(INDEX('Policy Characteristics'!H:H,MATCH($C411,'Policy Characteristics'!$C:$C,0))),"",INDEX('Policy Characteristics'!H:H,MATCH($C411,'Policy Characteristics'!$C:$C,0)))</f>
        <v>0.01</v>
      </c>
      <c r="O411" s="358" t="str">
        <f>IF(ISBLANK(INDEX('Policy Characteristics'!I:I,MATCH($C411,'Policy Characteristics'!$C:$C,0))),"",INDEX('Policy Characteristics'!I:I,MATCH($C411,'Policy Characteristics'!$C:$C,0)))</f>
        <v>% of imports shifted</v>
      </c>
      <c r="P411" s="358"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358" t="str">
        <f>IF(ISBLANK(INDEX('Policy Characteristics'!K:K,MATCH($C411,'Policy Characteristics'!$C:$C,0))),"",INDEX('Policy Characteristics'!K:K,MATCH($C411,'Policy Characteristics'!$C:$C,0)))</f>
        <v/>
      </c>
      <c r="R411" s="358" t="str">
        <f>IF(ISBLANK(INDEX('Policy Characteristics'!L:L,MATCH($C411,'Policy Characteristics'!$C:$C,0))),"",INDEX('Policy Characteristics'!L:L,MATCH($C411,'Policy Characteristics'!$C:$C,0)))</f>
        <v/>
      </c>
    </row>
    <row r="412" spans="1:18" x14ac:dyDescent="0.35">
      <c r="A412" s="358" t="str">
        <f>IF(ISBLANK(INDEX('Policy Characteristics'!A:A,MATCH($C412,'Policy Characteristics'!$C:$C,0))),"",INDEX('Policy Characteristics'!A:A,MATCH($C412,'Policy Characteristics'!$C:$C,0)))</f>
        <v>Industry</v>
      </c>
      <c r="B412" s="358" t="str">
        <f>IF(ISBLANK(INDEX('Policy Characteristics'!B:B,MATCH($C412,'Policy Characteristics'!$C:$C,0))),"",INDEX('Policy Characteristics'!B:B,MATCH($C412,'Policy Characteristics'!$C:$C,0)))</f>
        <v>Buy In-Region Products</v>
      </c>
      <c r="C412" s="362" t="str">
        <f t="shared" si="28"/>
        <v>Fraction of Imported Industrial Outputs Shifted to In Region Suppliers</v>
      </c>
      <c r="D412" s="286" t="s">
        <v>3258</v>
      </c>
      <c r="E412" s="286"/>
      <c r="F412" s="195" t="s">
        <v>3261</v>
      </c>
      <c r="G412" s="55"/>
      <c r="H412" s="54">
        <v>1560</v>
      </c>
      <c r="I412" s="53" t="s">
        <v>45</v>
      </c>
      <c r="J412" s="360" t="str">
        <f>IF(ISBLANK(INDEX('Policy Characteristics'!D:D,MATCH($C412,'Policy Characteristics'!$C:$C,0))),"",INDEX('Policy Characteristics'!D:D,MATCH($C412,'Policy Characteristics'!$C:$C,0)))</f>
        <v>Buy In-Region Products</v>
      </c>
      <c r="K412" s="358" t="str">
        <f>IF(ISBLANK(INDEX('Policy Characteristics'!E:E,MATCH($C412,'Policy Characteristics'!$C:$C,0))),"",INDEX('Policy Characteristics'!E:E,MATCH($C412,'Policy Characteristics'!$C:$C,0)))</f>
        <v>indst buy in region outputs</v>
      </c>
      <c r="L412" s="380">
        <f>IF(ISBLANK(INDEX('Policy Characteristics'!F:F,MATCH($C412,'Policy Characteristics'!$C:$C,0))),"",INDEX('Policy Characteristics'!F:F,MATCH($C412,'Policy Characteristics'!$C:$C,0)))</f>
        <v>0</v>
      </c>
      <c r="M412" s="380">
        <f>IF(ISBLANK(INDEX('Policy Characteristics'!G:G,MATCH($C412,'Policy Characteristics'!$C:$C,0))),"",INDEX('Policy Characteristics'!G:G,MATCH($C412,'Policy Characteristics'!$C:$C,0)))</f>
        <v>0.5</v>
      </c>
      <c r="N412" s="380">
        <f>IF(ISBLANK(INDEX('Policy Characteristics'!H:H,MATCH($C412,'Policy Characteristics'!$C:$C,0))),"",INDEX('Policy Characteristics'!H:H,MATCH($C412,'Policy Characteristics'!$C:$C,0)))</f>
        <v>0.01</v>
      </c>
      <c r="O412" s="358" t="str">
        <f>IF(ISBLANK(INDEX('Policy Characteristics'!I:I,MATCH($C412,'Policy Characteristics'!$C:$C,0))),"",INDEX('Policy Characteristics'!I:I,MATCH($C412,'Policy Characteristics'!$C:$C,0)))</f>
        <v>% of imports shifted</v>
      </c>
      <c r="P412" s="358"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358" t="str">
        <f>IF(ISBLANK(INDEX('Policy Characteristics'!K:K,MATCH($C412,'Policy Characteristics'!$C:$C,0))),"",INDEX('Policy Characteristics'!K:K,MATCH($C412,'Policy Characteristics'!$C:$C,0)))</f>
        <v/>
      </c>
      <c r="R412" s="358" t="str">
        <f>IF(ISBLANK(INDEX('Policy Characteristics'!L:L,MATCH($C412,'Policy Characteristics'!$C:$C,0))),"",INDEX('Policy Characteristics'!L:L,MATCH($C412,'Policy Characteristics'!$C:$C,0)))</f>
        <v/>
      </c>
    </row>
    <row r="413" spans="1:18" x14ac:dyDescent="0.35">
      <c r="A413" s="358" t="str">
        <f>IF(ISBLANK(INDEX('Policy Characteristics'!A:A,MATCH($C413,'Policy Characteristics'!$C:$C,0))),"",INDEX('Policy Characteristics'!A:A,MATCH($C413,'Policy Characteristics'!$C:$C,0)))</f>
        <v>Industry</v>
      </c>
      <c r="B413" s="358" t="str">
        <f>IF(ISBLANK(INDEX('Policy Characteristics'!B:B,MATCH($C413,'Policy Characteristics'!$C:$C,0))),"",INDEX('Policy Characteristics'!B:B,MATCH($C413,'Policy Characteristics'!$C:$C,0)))</f>
        <v>Buy In-Region Products</v>
      </c>
      <c r="C413" s="362" t="str">
        <f t="shared" si="28"/>
        <v>Fraction of Imported Industrial Outputs Shifted to In Region Suppliers</v>
      </c>
      <c r="D413" s="286" t="s">
        <v>3259</v>
      </c>
      <c r="E413" s="286"/>
      <c r="F413" s="195" t="s">
        <v>3220</v>
      </c>
      <c r="G413" s="55"/>
      <c r="H413" s="54">
        <v>1561</v>
      </c>
      <c r="I413" s="53" t="s">
        <v>45</v>
      </c>
      <c r="J413" s="360" t="str">
        <f>IF(ISBLANK(INDEX('Policy Characteristics'!D:D,MATCH($C413,'Policy Characteristics'!$C:$C,0))),"",INDEX('Policy Characteristics'!D:D,MATCH($C413,'Policy Characteristics'!$C:$C,0)))</f>
        <v>Buy In-Region Products</v>
      </c>
      <c r="K413" s="358" t="str">
        <f>IF(ISBLANK(INDEX('Policy Characteristics'!E:E,MATCH($C413,'Policy Characteristics'!$C:$C,0))),"",INDEX('Policy Characteristics'!E:E,MATCH($C413,'Policy Characteristics'!$C:$C,0)))</f>
        <v>indst buy in region outputs</v>
      </c>
      <c r="L413" s="380">
        <f>IF(ISBLANK(INDEX('Policy Characteristics'!F:F,MATCH($C413,'Policy Characteristics'!$C:$C,0))),"",INDEX('Policy Characteristics'!F:F,MATCH($C413,'Policy Characteristics'!$C:$C,0)))</f>
        <v>0</v>
      </c>
      <c r="M413" s="380">
        <f>IF(ISBLANK(INDEX('Policy Characteristics'!G:G,MATCH($C413,'Policy Characteristics'!$C:$C,0))),"",INDEX('Policy Characteristics'!G:G,MATCH($C413,'Policy Characteristics'!$C:$C,0)))</f>
        <v>0.5</v>
      </c>
      <c r="N413" s="380">
        <f>IF(ISBLANK(INDEX('Policy Characteristics'!H:H,MATCH($C413,'Policy Characteristics'!$C:$C,0))),"",INDEX('Policy Characteristics'!H:H,MATCH($C413,'Policy Characteristics'!$C:$C,0)))</f>
        <v>0.01</v>
      </c>
      <c r="O413" s="358" t="str">
        <f>IF(ISBLANK(INDEX('Policy Characteristics'!I:I,MATCH($C413,'Policy Characteristics'!$C:$C,0))),"",INDEX('Policy Characteristics'!I:I,MATCH($C413,'Policy Characteristics'!$C:$C,0)))</f>
        <v>% of imports shifted</v>
      </c>
      <c r="P413" s="358"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358" t="str">
        <f>IF(ISBLANK(INDEX('Policy Characteristics'!K:K,MATCH($C413,'Policy Characteristics'!$C:$C,0))),"",INDEX('Policy Characteristics'!K:K,MATCH($C413,'Policy Characteristics'!$C:$C,0)))</f>
        <v/>
      </c>
      <c r="R413" s="358" t="str">
        <f>IF(ISBLANK(INDEX('Policy Characteristics'!L:L,MATCH($C413,'Policy Characteristics'!$C:$C,0))),"",INDEX('Policy Characteristics'!L:L,MATCH($C413,'Policy Characteristics'!$C:$C,0)))</f>
        <v/>
      </c>
    </row>
    <row r="414" spans="1:18" x14ac:dyDescent="0.35">
      <c r="A414" s="358" t="str">
        <f>IF(ISBLANK(INDEX('Policy Characteristics'!A:A,MATCH($C414,'Policy Characteristics'!$C:$C,0))),"",INDEX('Policy Characteristics'!A:A,MATCH($C414,'Policy Characteristics'!$C:$C,0)))</f>
        <v>Industry</v>
      </c>
      <c r="B414" s="358" t="str">
        <f>IF(ISBLANK(INDEX('Policy Characteristics'!B:B,MATCH($C414,'Policy Characteristics'!$C:$C,0))),"",INDEX('Policy Characteristics'!B:B,MATCH($C414,'Policy Characteristics'!$C:$C,0)))</f>
        <v>Carbon Capture and Sequestration</v>
      </c>
      <c r="C414" s="363" t="s">
        <v>3194</v>
      </c>
      <c r="D414" s="285" t="s">
        <v>3235</v>
      </c>
      <c r="E414" s="286" t="s">
        <v>3197</v>
      </c>
      <c r="F414" s="195" t="s">
        <v>3260</v>
      </c>
      <c r="G414" s="53" t="s">
        <v>3198</v>
      </c>
      <c r="H414" s="54">
        <v>908</v>
      </c>
      <c r="I414" s="9" t="s">
        <v>46</v>
      </c>
      <c r="J414" s="360" t="str">
        <f>IF(ISBLANK(INDEX('Policy Characteristics'!D:D,MATCH($C414,'Policy Characteristics'!$C:$C,0))),"",INDEX('Policy Characteristics'!D:D,MATCH($C414,'Policy Characteristics'!$C:$C,0)))</f>
        <v>Industry CCS</v>
      </c>
      <c r="K414" s="358" t="str">
        <f>IF(ISBLANK(INDEX('Policy Characteristics'!E:E,MATCH($C414,'Policy Characteristics'!$C:$C,0))),"",INDEX('Policy Characteristics'!E:E,MATCH($C414,'Policy Characteristics'!$C:$C,0)))</f>
        <v>indst CCS</v>
      </c>
      <c r="L414" s="380">
        <f>IF(ISBLANK(INDEX('Policy Characteristics'!F:F,MATCH($C414,'Policy Characteristics'!$C:$C,0))),"",INDEX('Policy Characteristics'!F:F,MATCH($C414,'Policy Characteristics'!$C:$C,0)))</f>
        <v>0</v>
      </c>
      <c r="M414" s="380">
        <f>IF(ISBLANK(INDEX('Policy Characteristics'!G:G,MATCH($C414,'Policy Characteristics'!$C:$C,0))),"",INDEX('Policy Characteristics'!G:G,MATCH($C414,'Policy Characteristics'!$C:$C,0)))</f>
        <v>1</v>
      </c>
      <c r="N414" s="380">
        <f>IF(ISBLANK(INDEX('Policy Characteristics'!H:H,MATCH($C414,'Policy Characteristics'!$C:$C,0))),"",INDEX('Policy Characteristics'!H:H,MATCH($C414,'Policy Characteristics'!$C:$C,0)))</f>
        <v>0.01</v>
      </c>
      <c r="O414" s="358" t="str">
        <f>IF(ISBLANK(INDEX('Policy Characteristics'!I:I,MATCH($C414,'Policy Characteristics'!$C:$C,0))),"",INDEX('Policy Characteristics'!I:I,MATCH($C414,'Policy Characteristics'!$C:$C,0)))</f>
        <v>% of CO2 captured</v>
      </c>
      <c r="P414" s="358"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58" t="str">
        <f>IF(ISBLANK(INDEX('Policy Characteristics'!K:K,MATCH($C414,'Policy Characteristics'!$C:$C,0))),"",INDEX('Policy Characteristics'!K:K,MATCH($C414,'Policy Characteristics'!$C:$C,0)))</f>
        <v>ccs.html#ccs</v>
      </c>
      <c r="R414" s="358" t="str">
        <f>IF(ISBLANK(INDEX('Policy Characteristics'!L:L,MATCH($C414,'Policy Characteristics'!$C:$C,0))),"",INDEX('Policy Characteristics'!L:L,MATCH($C414,'Policy Characteristics'!$C:$C,0)))</f>
        <v>carbon-capture-and-sequestration.html</v>
      </c>
    </row>
    <row r="415" spans="1:18" x14ac:dyDescent="0.35">
      <c r="A415" s="358" t="str">
        <f>IF(ISBLANK(INDEX('Policy Characteristics'!A:A,MATCH($C415,'Policy Characteristics'!$C:$C,0))),"",INDEX('Policy Characteristics'!A:A,MATCH($C415,'Policy Characteristics'!$C:$C,0)))</f>
        <v>Industry</v>
      </c>
      <c r="B415" s="358" t="str">
        <f>IF(ISBLANK(INDEX('Policy Characteristics'!B:B,MATCH($C415,'Policy Characteristics'!$C:$C,0))),"",INDEX('Policy Characteristics'!B:B,MATCH($C415,'Policy Characteristics'!$C:$C,0)))</f>
        <v>Carbon Capture and Sequestration</v>
      </c>
      <c r="C415" s="362" t="str">
        <f t="shared" ref="C415:C478" si="29">C$414</f>
        <v>Industry Sector Fraction of Potential Additional CCS Achieved</v>
      </c>
      <c r="D415" s="285" t="s">
        <v>3235</v>
      </c>
      <c r="E415" s="286" t="s">
        <v>2631</v>
      </c>
      <c r="F415" s="195" t="s">
        <v>3260</v>
      </c>
      <c r="G415" s="53" t="s">
        <v>3199</v>
      </c>
      <c r="H415" s="54">
        <v>909</v>
      </c>
      <c r="I415" s="9" t="s">
        <v>46</v>
      </c>
      <c r="J415" s="360" t="str">
        <f>IF(ISBLANK(INDEX('Policy Characteristics'!D:D,MATCH($C415,'Policy Characteristics'!$C:$C,0))),"",INDEX('Policy Characteristics'!D:D,MATCH($C415,'Policy Characteristics'!$C:$C,0)))</f>
        <v>Industry CCS</v>
      </c>
      <c r="K415" s="358" t="str">
        <f>IF(ISBLANK(INDEX('Policy Characteristics'!E:E,MATCH($C415,'Policy Characteristics'!$C:$C,0))),"",INDEX('Policy Characteristics'!E:E,MATCH($C415,'Policy Characteristics'!$C:$C,0)))</f>
        <v>indst CCS</v>
      </c>
      <c r="L415" s="380">
        <f>IF(ISBLANK(INDEX('Policy Characteristics'!F:F,MATCH($C415,'Policy Characteristics'!$C:$C,0))),"",INDEX('Policy Characteristics'!F:F,MATCH($C415,'Policy Characteristics'!$C:$C,0)))</f>
        <v>0</v>
      </c>
      <c r="M415" s="380">
        <f>IF(ISBLANK(INDEX('Policy Characteristics'!G:G,MATCH($C415,'Policy Characteristics'!$C:$C,0))),"",INDEX('Policy Characteristics'!G:G,MATCH($C415,'Policy Characteristics'!$C:$C,0)))</f>
        <v>1</v>
      </c>
      <c r="N415" s="380">
        <f>IF(ISBLANK(INDEX('Policy Characteristics'!H:H,MATCH($C415,'Policy Characteristics'!$C:$C,0))),"",INDEX('Policy Characteristics'!H:H,MATCH($C415,'Policy Characteristics'!$C:$C,0)))</f>
        <v>0.01</v>
      </c>
      <c r="O415" s="358" t="str">
        <f>IF(ISBLANK(INDEX('Policy Characteristics'!I:I,MATCH($C415,'Policy Characteristics'!$C:$C,0))),"",INDEX('Policy Characteristics'!I:I,MATCH($C415,'Policy Characteristics'!$C:$C,0)))</f>
        <v>% of CO2 captured</v>
      </c>
      <c r="P415" s="358"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58" t="str">
        <f>IF(ISBLANK(INDEX('Policy Characteristics'!K:K,MATCH($C415,'Policy Characteristics'!$C:$C,0))),"",INDEX('Policy Characteristics'!K:K,MATCH($C415,'Policy Characteristics'!$C:$C,0)))</f>
        <v>ccs.html#ccs</v>
      </c>
      <c r="R415" s="358" t="str">
        <f>IF(ISBLANK(INDEX('Policy Characteristics'!L:L,MATCH($C415,'Policy Characteristics'!$C:$C,0))),"",INDEX('Policy Characteristics'!L:L,MATCH($C415,'Policy Characteristics'!$C:$C,0)))</f>
        <v>carbon-capture-and-sequestration.html</v>
      </c>
    </row>
    <row r="416" spans="1:18" x14ac:dyDescent="0.35">
      <c r="A416" s="358" t="str">
        <f>IF(ISBLANK(INDEX('Policy Characteristics'!A:A,MATCH($C416,'Policy Characteristics'!$C:$C,0))),"",INDEX('Policy Characteristics'!A:A,MATCH($C416,'Policy Characteristics'!$C:$C,0)))</f>
        <v>Industry</v>
      </c>
      <c r="B416" s="358" t="str">
        <f>IF(ISBLANK(INDEX('Policy Characteristics'!B:B,MATCH($C416,'Policy Characteristics'!$C:$C,0))),"",INDEX('Policy Characteristics'!B:B,MATCH($C416,'Policy Characteristics'!$C:$C,0)))</f>
        <v>Carbon Capture and Sequestration</v>
      </c>
      <c r="C416" s="362" t="str">
        <f t="shared" si="29"/>
        <v>Industry Sector Fraction of Potential Additional CCS Achieved</v>
      </c>
      <c r="D416" s="286" t="s">
        <v>3236</v>
      </c>
      <c r="E416" s="286" t="s">
        <v>3197</v>
      </c>
      <c r="F416" s="195" t="s">
        <v>2880</v>
      </c>
      <c r="G416" s="53" t="s">
        <v>3198</v>
      </c>
      <c r="H416" s="54">
        <v>910</v>
      </c>
      <c r="I416" s="9" t="s">
        <v>46</v>
      </c>
      <c r="J416" s="360" t="str">
        <f>IF(ISBLANK(INDEX('Policy Characteristics'!D:D,MATCH($C416,'Policy Characteristics'!$C:$C,0))),"",INDEX('Policy Characteristics'!D:D,MATCH($C416,'Policy Characteristics'!$C:$C,0)))</f>
        <v>Industry CCS</v>
      </c>
      <c r="K416" s="358" t="str">
        <f>IF(ISBLANK(INDEX('Policy Characteristics'!E:E,MATCH($C416,'Policy Characteristics'!$C:$C,0))),"",INDEX('Policy Characteristics'!E:E,MATCH($C416,'Policy Characteristics'!$C:$C,0)))</f>
        <v>indst CCS</v>
      </c>
      <c r="L416" s="380">
        <f>IF(ISBLANK(INDEX('Policy Characteristics'!F:F,MATCH($C416,'Policy Characteristics'!$C:$C,0))),"",INDEX('Policy Characteristics'!F:F,MATCH($C416,'Policy Characteristics'!$C:$C,0)))</f>
        <v>0</v>
      </c>
      <c r="M416" s="380">
        <f>IF(ISBLANK(INDEX('Policy Characteristics'!G:G,MATCH($C416,'Policy Characteristics'!$C:$C,0))),"",INDEX('Policy Characteristics'!G:G,MATCH($C416,'Policy Characteristics'!$C:$C,0)))</f>
        <v>1</v>
      </c>
      <c r="N416" s="380">
        <f>IF(ISBLANK(INDEX('Policy Characteristics'!H:H,MATCH($C416,'Policy Characteristics'!$C:$C,0))),"",INDEX('Policy Characteristics'!H:H,MATCH($C416,'Policy Characteristics'!$C:$C,0)))</f>
        <v>0.01</v>
      </c>
      <c r="O416" s="358" t="str">
        <f>IF(ISBLANK(INDEX('Policy Characteristics'!I:I,MATCH($C416,'Policy Characteristics'!$C:$C,0))),"",INDEX('Policy Characteristics'!I:I,MATCH($C416,'Policy Characteristics'!$C:$C,0)))</f>
        <v>% of CO2 captured</v>
      </c>
      <c r="P416" s="358"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58" t="str">
        <f>IF(ISBLANK(INDEX('Policy Characteristics'!K:K,MATCH($C416,'Policy Characteristics'!$C:$C,0))),"",INDEX('Policy Characteristics'!K:K,MATCH($C416,'Policy Characteristics'!$C:$C,0)))</f>
        <v>ccs.html#ccs</v>
      </c>
      <c r="R416" s="358" t="str">
        <f>IF(ISBLANK(INDEX('Policy Characteristics'!L:L,MATCH($C416,'Policy Characteristics'!$C:$C,0))),"",INDEX('Policy Characteristics'!L:L,MATCH($C416,'Policy Characteristics'!$C:$C,0)))</f>
        <v>carbon-capture-and-sequestration.html</v>
      </c>
    </row>
    <row r="417" spans="1:18" x14ac:dyDescent="0.35">
      <c r="A417" s="358" t="str">
        <f>IF(ISBLANK(INDEX('Policy Characteristics'!A:A,MATCH($C417,'Policy Characteristics'!$C:$C,0))),"",INDEX('Policy Characteristics'!A:A,MATCH($C417,'Policy Characteristics'!$C:$C,0)))</f>
        <v>Industry</v>
      </c>
      <c r="B417" s="358" t="str">
        <f>IF(ISBLANK(INDEX('Policy Characteristics'!B:B,MATCH($C417,'Policy Characteristics'!$C:$C,0))),"",INDEX('Policy Characteristics'!B:B,MATCH($C417,'Policy Characteristics'!$C:$C,0)))</f>
        <v>Carbon Capture and Sequestration</v>
      </c>
      <c r="C417" s="362" t="str">
        <f t="shared" si="29"/>
        <v>Industry Sector Fraction of Potential Additional CCS Achieved</v>
      </c>
      <c r="D417" s="286" t="s">
        <v>3236</v>
      </c>
      <c r="E417" s="286" t="s">
        <v>2631</v>
      </c>
      <c r="F417" s="195" t="s">
        <v>2880</v>
      </c>
      <c r="G417" s="53" t="s">
        <v>3199</v>
      </c>
      <c r="H417" s="54">
        <v>911</v>
      </c>
      <c r="I417" s="9" t="s">
        <v>46</v>
      </c>
      <c r="J417" s="360" t="str">
        <f>IF(ISBLANK(INDEX('Policy Characteristics'!D:D,MATCH($C417,'Policy Characteristics'!$C:$C,0))),"",INDEX('Policy Characteristics'!D:D,MATCH($C417,'Policy Characteristics'!$C:$C,0)))</f>
        <v>Industry CCS</v>
      </c>
      <c r="K417" s="358" t="str">
        <f>IF(ISBLANK(INDEX('Policy Characteristics'!E:E,MATCH($C417,'Policy Characteristics'!$C:$C,0))),"",INDEX('Policy Characteristics'!E:E,MATCH($C417,'Policy Characteristics'!$C:$C,0)))</f>
        <v>indst CCS</v>
      </c>
      <c r="L417" s="380">
        <f>IF(ISBLANK(INDEX('Policy Characteristics'!F:F,MATCH($C417,'Policy Characteristics'!$C:$C,0))),"",INDEX('Policy Characteristics'!F:F,MATCH($C417,'Policy Characteristics'!$C:$C,0)))</f>
        <v>0</v>
      </c>
      <c r="M417" s="380">
        <f>IF(ISBLANK(INDEX('Policy Characteristics'!G:G,MATCH($C417,'Policy Characteristics'!$C:$C,0))),"",INDEX('Policy Characteristics'!G:G,MATCH($C417,'Policy Characteristics'!$C:$C,0)))</f>
        <v>1</v>
      </c>
      <c r="N417" s="380">
        <f>IF(ISBLANK(INDEX('Policy Characteristics'!H:H,MATCH($C417,'Policy Characteristics'!$C:$C,0))),"",INDEX('Policy Characteristics'!H:H,MATCH($C417,'Policy Characteristics'!$C:$C,0)))</f>
        <v>0.01</v>
      </c>
      <c r="O417" s="358" t="str">
        <f>IF(ISBLANK(INDEX('Policy Characteristics'!I:I,MATCH($C417,'Policy Characteristics'!$C:$C,0))),"",INDEX('Policy Characteristics'!I:I,MATCH($C417,'Policy Characteristics'!$C:$C,0)))</f>
        <v>% of CO2 captured</v>
      </c>
      <c r="P417" s="358"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58" t="str">
        <f>IF(ISBLANK(INDEX('Policy Characteristics'!K:K,MATCH($C417,'Policy Characteristics'!$C:$C,0))),"",INDEX('Policy Characteristics'!K:K,MATCH($C417,'Policy Characteristics'!$C:$C,0)))</f>
        <v>ccs.html#ccs</v>
      </c>
      <c r="R417" s="358" t="str">
        <f>IF(ISBLANK(INDEX('Policy Characteristics'!L:L,MATCH($C417,'Policy Characteristics'!$C:$C,0))),"",INDEX('Policy Characteristics'!L:L,MATCH($C417,'Policy Characteristics'!$C:$C,0)))</f>
        <v>carbon-capture-and-sequestration.html</v>
      </c>
    </row>
    <row r="418" spans="1:18" x14ac:dyDescent="0.35">
      <c r="A418" s="358" t="str">
        <f>IF(ISBLANK(INDEX('Policy Characteristics'!A:A,MATCH($C418,'Policy Characteristics'!$C:$C,0))),"",INDEX('Policy Characteristics'!A:A,MATCH($C418,'Policy Characteristics'!$C:$C,0)))</f>
        <v>Industry</v>
      </c>
      <c r="B418" s="358" t="str">
        <f>IF(ISBLANK(INDEX('Policy Characteristics'!B:B,MATCH($C418,'Policy Characteristics'!$C:$C,0))),"",INDEX('Policy Characteristics'!B:B,MATCH($C418,'Policy Characteristics'!$C:$C,0)))</f>
        <v>Carbon Capture and Sequestration</v>
      </c>
      <c r="C418" s="362" t="str">
        <f t="shared" si="29"/>
        <v>Industry Sector Fraction of Potential Additional CCS Achieved</v>
      </c>
      <c r="D418" s="286" t="s">
        <v>3237</v>
      </c>
      <c r="E418" s="286" t="s">
        <v>3197</v>
      </c>
      <c r="F418" s="195" t="s">
        <v>3201</v>
      </c>
      <c r="G418" s="53" t="s">
        <v>3198</v>
      </c>
      <c r="H418" s="54">
        <v>912</v>
      </c>
      <c r="I418" s="9" t="s">
        <v>46</v>
      </c>
      <c r="J418" s="360" t="str">
        <f>IF(ISBLANK(INDEX('Policy Characteristics'!D:D,MATCH($C418,'Policy Characteristics'!$C:$C,0))),"",INDEX('Policy Characteristics'!D:D,MATCH($C418,'Policy Characteristics'!$C:$C,0)))</f>
        <v>Industry CCS</v>
      </c>
      <c r="K418" s="358" t="str">
        <f>IF(ISBLANK(INDEX('Policy Characteristics'!E:E,MATCH($C418,'Policy Characteristics'!$C:$C,0))),"",INDEX('Policy Characteristics'!E:E,MATCH($C418,'Policy Characteristics'!$C:$C,0)))</f>
        <v>indst CCS</v>
      </c>
      <c r="L418" s="380">
        <f>IF(ISBLANK(INDEX('Policy Characteristics'!F:F,MATCH($C418,'Policy Characteristics'!$C:$C,0))),"",INDEX('Policy Characteristics'!F:F,MATCH($C418,'Policy Characteristics'!$C:$C,0)))</f>
        <v>0</v>
      </c>
      <c r="M418" s="380">
        <f>IF(ISBLANK(INDEX('Policy Characteristics'!G:G,MATCH($C418,'Policy Characteristics'!$C:$C,0))),"",INDEX('Policy Characteristics'!G:G,MATCH($C418,'Policy Characteristics'!$C:$C,0)))</f>
        <v>1</v>
      </c>
      <c r="N418" s="380">
        <f>IF(ISBLANK(INDEX('Policy Characteristics'!H:H,MATCH($C418,'Policy Characteristics'!$C:$C,0))),"",INDEX('Policy Characteristics'!H:H,MATCH($C418,'Policy Characteristics'!$C:$C,0)))</f>
        <v>0.01</v>
      </c>
      <c r="O418" s="358" t="str">
        <f>IF(ISBLANK(INDEX('Policy Characteristics'!I:I,MATCH($C418,'Policy Characteristics'!$C:$C,0))),"",INDEX('Policy Characteristics'!I:I,MATCH($C418,'Policy Characteristics'!$C:$C,0)))</f>
        <v>% of CO2 captured</v>
      </c>
      <c r="P418" s="358"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58" t="str">
        <f>IF(ISBLANK(INDEX('Policy Characteristics'!K:K,MATCH($C418,'Policy Characteristics'!$C:$C,0))),"",INDEX('Policy Characteristics'!K:K,MATCH($C418,'Policy Characteristics'!$C:$C,0)))</f>
        <v>ccs.html#ccs</v>
      </c>
      <c r="R418" s="358" t="str">
        <f>IF(ISBLANK(INDEX('Policy Characteristics'!L:L,MATCH($C418,'Policy Characteristics'!$C:$C,0))),"",INDEX('Policy Characteristics'!L:L,MATCH($C418,'Policy Characteristics'!$C:$C,0)))</f>
        <v>carbon-capture-and-sequestration.html</v>
      </c>
    </row>
    <row r="419" spans="1:18" x14ac:dyDescent="0.35">
      <c r="A419" s="358" t="str">
        <f>IF(ISBLANK(INDEX('Policy Characteristics'!A:A,MATCH($C419,'Policy Characteristics'!$C:$C,0))),"",INDEX('Policy Characteristics'!A:A,MATCH($C419,'Policy Characteristics'!$C:$C,0)))</f>
        <v>Industry</v>
      </c>
      <c r="B419" s="358" t="str">
        <f>IF(ISBLANK(INDEX('Policy Characteristics'!B:B,MATCH($C419,'Policy Characteristics'!$C:$C,0))),"",INDEX('Policy Characteristics'!B:B,MATCH($C419,'Policy Characteristics'!$C:$C,0)))</f>
        <v>Carbon Capture and Sequestration</v>
      </c>
      <c r="C419" s="362" t="str">
        <f t="shared" si="29"/>
        <v>Industry Sector Fraction of Potential Additional CCS Achieved</v>
      </c>
      <c r="D419" s="286" t="s">
        <v>3237</v>
      </c>
      <c r="E419" s="286" t="s">
        <v>2631</v>
      </c>
      <c r="F419" s="195" t="s">
        <v>3201</v>
      </c>
      <c r="G419" s="53" t="s">
        <v>3199</v>
      </c>
      <c r="H419" s="54">
        <v>913</v>
      </c>
      <c r="I419" s="9" t="s">
        <v>46</v>
      </c>
      <c r="J419" s="360" t="str">
        <f>IF(ISBLANK(INDEX('Policy Characteristics'!D:D,MATCH($C419,'Policy Characteristics'!$C:$C,0))),"",INDEX('Policy Characteristics'!D:D,MATCH($C419,'Policy Characteristics'!$C:$C,0)))</f>
        <v>Industry CCS</v>
      </c>
      <c r="K419" s="358" t="str">
        <f>IF(ISBLANK(INDEX('Policy Characteristics'!E:E,MATCH($C419,'Policy Characteristics'!$C:$C,0))),"",INDEX('Policy Characteristics'!E:E,MATCH($C419,'Policy Characteristics'!$C:$C,0)))</f>
        <v>indst CCS</v>
      </c>
      <c r="L419" s="380">
        <f>IF(ISBLANK(INDEX('Policy Characteristics'!F:F,MATCH($C419,'Policy Characteristics'!$C:$C,0))),"",INDEX('Policy Characteristics'!F:F,MATCH($C419,'Policy Characteristics'!$C:$C,0)))</f>
        <v>0</v>
      </c>
      <c r="M419" s="380">
        <f>IF(ISBLANK(INDEX('Policy Characteristics'!G:G,MATCH($C419,'Policy Characteristics'!$C:$C,0))),"",INDEX('Policy Characteristics'!G:G,MATCH($C419,'Policy Characteristics'!$C:$C,0)))</f>
        <v>1</v>
      </c>
      <c r="N419" s="380">
        <f>IF(ISBLANK(INDEX('Policy Characteristics'!H:H,MATCH($C419,'Policy Characteristics'!$C:$C,0))),"",INDEX('Policy Characteristics'!H:H,MATCH($C419,'Policy Characteristics'!$C:$C,0)))</f>
        <v>0.01</v>
      </c>
      <c r="O419" s="358" t="str">
        <f>IF(ISBLANK(INDEX('Policy Characteristics'!I:I,MATCH($C419,'Policy Characteristics'!$C:$C,0))),"",INDEX('Policy Characteristics'!I:I,MATCH($C419,'Policy Characteristics'!$C:$C,0)))</f>
        <v>% of CO2 captured</v>
      </c>
      <c r="P419" s="358"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58" t="str">
        <f>IF(ISBLANK(INDEX('Policy Characteristics'!K:K,MATCH($C419,'Policy Characteristics'!$C:$C,0))),"",INDEX('Policy Characteristics'!K:K,MATCH($C419,'Policy Characteristics'!$C:$C,0)))</f>
        <v>ccs.html#ccs</v>
      </c>
      <c r="R419" s="358" t="str">
        <f>IF(ISBLANK(INDEX('Policy Characteristics'!L:L,MATCH($C419,'Policy Characteristics'!$C:$C,0))),"",INDEX('Policy Characteristics'!L:L,MATCH($C419,'Policy Characteristics'!$C:$C,0)))</f>
        <v>carbon-capture-and-sequestration.html</v>
      </c>
    </row>
    <row r="420" spans="1:18" x14ac:dyDescent="0.35">
      <c r="A420" s="358" t="str">
        <f>IF(ISBLANK(INDEX('Policy Characteristics'!A:A,MATCH($C420,'Policy Characteristics'!$C:$C,0))),"",INDEX('Policy Characteristics'!A:A,MATCH($C420,'Policy Characteristics'!$C:$C,0)))</f>
        <v>Industry</v>
      </c>
      <c r="B420" s="358" t="str">
        <f>IF(ISBLANK(INDEX('Policy Characteristics'!B:B,MATCH($C420,'Policy Characteristics'!$C:$C,0))),"",INDEX('Policy Characteristics'!B:B,MATCH($C420,'Policy Characteristics'!$C:$C,0)))</f>
        <v>Carbon Capture and Sequestration</v>
      </c>
      <c r="C420" s="362" t="str">
        <f t="shared" si="29"/>
        <v>Industry Sector Fraction of Potential Additional CCS Achieved</v>
      </c>
      <c r="D420" s="286" t="s">
        <v>3238</v>
      </c>
      <c r="E420" s="286" t="s">
        <v>3197</v>
      </c>
      <c r="F420" s="195" t="s">
        <v>3202</v>
      </c>
      <c r="G420" s="53" t="s">
        <v>3198</v>
      </c>
      <c r="H420" s="54">
        <v>914</v>
      </c>
      <c r="I420" s="9" t="s">
        <v>46</v>
      </c>
      <c r="J420" s="360" t="str">
        <f>IF(ISBLANK(INDEX('Policy Characteristics'!D:D,MATCH($C420,'Policy Characteristics'!$C:$C,0))),"",INDEX('Policy Characteristics'!D:D,MATCH($C420,'Policy Characteristics'!$C:$C,0)))</f>
        <v>Industry CCS</v>
      </c>
      <c r="K420" s="358" t="str">
        <f>IF(ISBLANK(INDEX('Policy Characteristics'!E:E,MATCH($C420,'Policy Characteristics'!$C:$C,0))),"",INDEX('Policy Characteristics'!E:E,MATCH($C420,'Policy Characteristics'!$C:$C,0)))</f>
        <v>indst CCS</v>
      </c>
      <c r="L420" s="380">
        <f>IF(ISBLANK(INDEX('Policy Characteristics'!F:F,MATCH($C420,'Policy Characteristics'!$C:$C,0))),"",INDEX('Policy Characteristics'!F:F,MATCH($C420,'Policy Characteristics'!$C:$C,0)))</f>
        <v>0</v>
      </c>
      <c r="M420" s="380">
        <f>IF(ISBLANK(INDEX('Policy Characteristics'!G:G,MATCH($C420,'Policy Characteristics'!$C:$C,0))),"",INDEX('Policy Characteristics'!G:G,MATCH($C420,'Policy Characteristics'!$C:$C,0)))</f>
        <v>1</v>
      </c>
      <c r="N420" s="380">
        <f>IF(ISBLANK(INDEX('Policy Characteristics'!H:H,MATCH($C420,'Policy Characteristics'!$C:$C,0))),"",INDEX('Policy Characteristics'!H:H,MATCH($C420,'Policy Characteristics'!$C:$C,0)))</f>
        <v>0.01</v>
      </c>
      <c r="O420" s="358" t="str">
        <f>IF(ISBLANK(INDEX('Policy Characteristics'!I:I,MATCH($C420,'Policy Characteristics'!$C:$C,0))),"",INDEX('Policy Characteristics'!I:I,MATCH($C420,'Policy Characteristics'!$C:$C,0)))</f>
        <v>% of CO2 captured</v>
      </c>
      <c r="P420" s="358"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58" t="str">
        <f>IF(ISBLANK(INDEX('Policy Characteristics'!K:K,MATCH($C420,'Policy Characteristics'!$C:$C,0))),"",INDEX('Policy Characteristics'!K:K,MATCH($C420,'Policy Characteristics'!$C:$C,0)))</f>
        <v>ccs.html#ccs</v>
      </c>
      <c r="R420" s="358" t="str">
        <f>IF(ISBLANK(INDEX('Policy Characteristics'!L:L,MATCH($C420,'Policy Characteristics'!$C:$C,0))),"",INDEX('Policy Characteristics'!L:L,MATCH($C420,'Policy Characteristics'!$C:$C,0)))</f>
        <v>carbon-capture-and-sequestration.html</v>
      </c>
    </row>
    <row r="421" spans="1:18" x14ac:dyDescent="0.35">
      <c r="A421" s="358" t="str">
        <f>IF(ISBLANK(INDEX('Policy Characteristics'!A:A,MATCH($C421,'Policy Characteristics'!$C:$C,0))),"",INDEX('Policy Characteristics'!A:A,MATCH($C421,'Policy Characteristics'!$C:$C,0)))</f>
        <v>Industry</v>
      </c>
      <c r="B421" s="358" t="str">
        <f>IF(ISBLANK(INDEX('Policy Characteristics'!B:B,MATCH($C421,'Policy Characteristics'!$C:$C,0))),"",INDEX('Policy Characteristics'!B:B,MATCH($C421,'Policy Characteristics'!$C:$C,0)))</f>
        <v>Carbon Capture and Sequestration</v>
      </c>
      <c r="C421" s="362" t="str">
        <f t="shared" si="29"/>
        <v>Industry Sector Fraction of Potential Additional CCS Achieved</v>
      </c>
      <c r="D421" s="286" t="s">
        <v>3238</v>
      </c>
      <c r="E421" s="286" t="s">
        <v>2631</v>
      </c>
      <c r="F421" s="195" t="s">
        <v>3202</v>
      </c>
      <c r="G421" s="53" t="s">
        <v>3199</v>
      </c>
      <c r="H421" s="54">
        <v>915</v>
      </c>
      <c r="I421" s="9" t="s">
        <v>46</v>
      </c>
      <c r="J421" s="360" t="str">
        <f>IF(ISBLANK(INDEX('Policy Characteristics'!D:D,MATCH($C421,'Policy Characteristics'!$C:$C,0))),"",INDEX('Policy Characteristics'!D:D,MATCH($C421,'Policy Characteristics'!$C:$C,0)))</f>
        <v>Industry CCS</v>
      </c>
      <c r="K421" s="358" t="str">
        <f>IF(ISBLANK(INDEX('Policy Characteristics'!E:E,MATCH($C421,'Policy Characteristics'!$C:$C,0))),"",INDEX('Policy Characteristics'!E:E,MATCH($C421,'Policy Characteristics'!$C:$C,0)))</f>
        <v>indst CCS</v>
      </c>
      <c r="L421" s="380">
        <f>IF(ISBLANK(INDEX('Policy Characteristics'!F:F,MATCH($C421,'Policy Characteristics'!$C:$C,0))),"",INDEX('Policy Characteristics'!F:F,MATCH($C421,'Policy Characteristics'!$C:$C,0)))</f>
        <v>0</v>
      </c>
      <c r="M421" s="380">
        <f>IF(ISBLANK(INDEX('Policy Characteristics'!G:G,MATCH($C421,'Policy Characteristics'!$C:$C,0))),"",INDEX('Policy Characteristics'!G:G,MATCH($C421,'Policy Characteristics'!$C:$C,0)))</f>
        <v>1</v>
      </c>
      <c r="N421" s="380">
        <f>IF(ISBLANK(INDEX('Policy Characteristics'!H:H,MATCH($C421,'Policy Characteristics'!$C:$C,0))),"",INDEX('Policy Characteristics'!H:H,MATCH($C421,'Policy Characteristics'!$C:$C,0)))</f>
        <v>0.01</v>
      </c>
      <c r="O421" s="358" t="str">
        <f>IF(ISBLANK(INDEX('Policy Characteristics'!I:I,MATCH($C421,'Policy Characteristics'!$C:$C,0))),"",INDEX('Policy Characteristics'!I:I,MATCH($C421,'Policy Characteristics'!$C:$C,0)))</f>
        <v>% of CO2 captured</v>
      </c>
      <c r="P421" s="358"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58" t="str">
        <f>IF(ISBLANK(INDEX('Policy Characteristics'!K:K,MATCH($C421,'Policy Characteristics'!$C:$C,0))),"",INDEX('Policy Characteristics'!K:K,MATCH($C421,'Policy Characteristics'!$C:$C,0)))</f>
        <v>ccs.html#ccs</v>
      </c>
      <c r="R421" s="358" t="str">
        <f>IF(ISBLANK(INDEX('Policy Characteristics'!L:L,MATCH($C421,'Policy Characteristics'!$C:$C,0))),"",INDEX('Policy Characteristics'!L:L,MATCH($C421,'Policy Characteristics'!$C:$C,0)))</f>
        <v>carbon-capture-and-sequestration.html</v>
      </c>
    </row>
    <row r="422" spans="1:18" x14ac:dyDescent="0.35">
      <c r="A422" s="358" t="str">
        <f>IF(ISBLANK(INDEX('Policy Characteristics'!A:A,MATCH($C422,'Policy Characteristics'!$C:$C,0))),"",INDEX('Policy Characteristics'!A:A,MATCH($C422,'Policy Characteristics'!$C:$C,0)))</f>
        <v>Industry</v>
      </c>
      <c r="B422" s="358" t="str">
        <f>IF(ISBLANK(INDEX('Policy Characteristics'!B:B,MATCH($C422,'Policy Characteristics'!$C:$C,0))),"",INDEX('Policy Characteristics'!B:B,MATCH($C422,'Policy Characteristics'!$C:$C,0)))</f>
        <v>Carbon Capture and Sequestration</v>
      </c>
      <c r="C422" s="362" t="str">
        <f t="shared" si="29"/>
        <v>Industry Sector Fraction of Potential Additional CCS Achieved</v>
      </c>
      <c r="D422" s="286" t="s">
        <v>3239</v>
      </c>
      <c r="E422" s="286" t="s">
        <v>3197</v>
      </c>
      <c r="F422" s="195" t="s">
        <v>3203</v>
      </c>
      <c r="G422" s="53" t="s">
        <v>3198</v>
      </c>
      <c r="H422" s="54">
        <v>916</v>
      </c>
      <c r="I422" s="53" t="s">
        <v>45</v>
      </c>
      <c r="J422" s="360" t="str">
        <f>IF(ISBLANK(INDEX('Policy Characteristics'!D:D,MATCH($C422,'Policy Characteristics'!$C:$C,0))),"",INDEX('Policy Characteristics'!D:D,MATCH($C422,'Policy Characteristics'!$C:$C,0)))</f>
        <v>Industry CCS</v>
      </c>
      <c r="K422" s="358" t="str">
        <f>IF(ISBLANK(INDEX('Policy Characteristics'!E:E,MATCH($C422,'Policy Characteristics'!$C:$C,0))),"",INDEX('Policy Characteristics'!E:E,MATCH($C422,'Policy Characteristics'!$C:$C,0)))</f>
        <v>indst CCS</v>
      </c>
      <c r="L422" s="380">
        <f>IF(ISBLANK(INDEX('Policy Characteristics'!F:F,MATCH($C422,'Policy Characteristics'!$C:$C,0))),"",INDEX('Policy Characteristics'!F:F,MATCH($C422,'Policy Characteristics'!$C:$C,0)))</f>
        <v>0</v>
      </c>
      <c r="M422" s="380">
        <f>IF(ISBLANK(INDEX('Policy Characteristics'!G:G,MATCH($C422,'Policy Characteristics'!$C:$C,0))),"",INDEX('Policy Characteristics'!G:G,MATCH($C422,'Policy Characteristics'!$C:$C,0)))</f>
        <v>1</v>
      </c>
      <c r="N422" s="380">
        <f>IF(ISBLANK(INDEX('Policy Characteristics'!H:H,MATCH($C422,'Policy Characteristics'!$C:$C,0))),"",INDEX('Policy Characteristics'!H:H,MATCH($C422,'Policy Characteristics'!$C:$C,0)))</f>
        <v>0.01</v>
      </c>
      <c r="O422" s="358" t="str">
        <f>IF(ISBLANK(INDEX('Policy Characteristics'!I:I,MATCH($C422,'Policy Characteristics'!$C:$C,0))),"",INDEX('Policy Characteristics'!I:I,MATCH($C422,'Policy Characteristics'!$C:$C,0)))</f>
        <v>% of CO2 captured</v>
      </c>
      <c r="P422" s="358"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58" t="str">
        <f>IF(ISBLANK(INDEX('Policy Characteristics'!K:K,MATCH($C422,'Policy Characteristics'!$C:$C,0))),"",INDEX('Policy Characteristics'!K:K,MATCH($C422,'Policy Characteristics'!$C:$C,0)))</f>
        <v>ccs.html#ccs</v>
      </c>
      <c r="R422" s="358" t="str">
        <f>IF(ISBLANK(INDEX('Policy Characteristics'!L:L,MATCH($C422,'Policy Characteristics'!$C:$C,0))),"",INDEX('Policy Characteristics'!L:L,MATCH($C422,'Policy Characteristics'!$C:$C,0)))</f>
        <v>carbon-capture-and-sequestration.html</v>
      </c>
    </row>
    <row r="423" spans="1:18" x14ac:dyDescent="0.35">
      <c r="A423" s="358" t="str">
        <f>IF(ISBLANK(INDEX('Policy Characteristics'!A:A,MATCH($C423,'Policy Characteristics'!$C:$C,0))),"",INDEX('Policy Characteristics'!A:A,MATCH($C423,'Policy Characteristics'!$C:$C,0)))</f>
        <v>Industry</v>
      </c>
      <c r="B423" s="358" t="str">
        <f>IF(ISBLANK(INDEX('Policy Characteristics'!B:B,MATCH($C423,'Policy Characteristics'!$C:$C,0))),"",INDEX('Policy Characteristics'!B:B,MATCH($C423,'Policy Characteristics'!$C:$C,0)))</f>
        <v>Carbon Capture and Sequestration</v>
      </c>
      <c r="C423" s="362" t="str">
        <f t="shared" si="29"/>
        <v>Industry Sector Fraction of Potential Additional CCS Achieved</v>
      </c>
      <c r="D423" s="286" t="s">
        <v>3239</v>
      </c>
      <c r="E423" s="286" t="s">
        <v>2631</v>
      </c>
      <c r="F423" s="195" t="s">
        <v>3203</v>
      </c>
      <c r="G423" s="53" t="s">
        <v>3199</v>
      </c>
      <c r="H423" s="54">
        <v>917</v>
      </c>
      <c r="I423" s="9" t="s">
        <v>46</v>
      </c>
      <c r="J423" s="360" t="str">
        <f>IF(ISBLANK(INDEX('Policy Characteristics'!D:D,MATCH($C423,'Policy Characteristics'!$C:$C,0))),"",INDEX('Policy Characteristics'!D:D,MATCH($C423,'Policy Characteristics'!$C:$C,0)))</f>
        <v>Industry CCS</v>
      </c>
      <c r="K423" s="358" t="str">
        <f>IF(ISBLANK(INDEX('Policy Characteristics'!E:E,MATCH($C423,'Policy Characteristics'!$C:$C,0))),"",INDEX('Policy Characteristics'!E:E,MATCH($C423,'Policy Characteristics'!$C:$C,0)))</f>
        <v>indst CCS</v>
      </c>
      <c r="L423" s="380">
        <f>IF(ISBLANK(INDEX('Policy Characteristics'!F:F,MATCH($C423,'Policy Characteristics'!$C:$C,0))),"",INDEX('Policy Characteristics'!F:F,MATCH($C423,'Policy Characteristics'!$C:$C,0)))</f>
        <v>0</v>
      </c>
      <c r="M423" s="380">
        <f>IF(ISBLANK(INDEX('Policy Characteristics'!G:G,MATCH($C423,'Policy Characteristics'!$C:$C,0))),"",INDEX('Policy Characteristics'!G:G,MATCH($C423,'Policy Characteristics'!$C:$C,0)))</f>
        <v>1</v>
      </c>
      <c r="N423" s="380">
        <f>IF(ISBLANK(INDEX('Policy Characteristics'!H:H,MATCH($C423,'Policy Characteristics'!$C:$C,0))),"",INDEX('Policy Characteristics'!H:H,MATCH($C423,'Policy Characteristics'!$C:$C,0)))</f>
        <v>0.01</v>
      </c>
      <c r="O423" s="358" t="str">
        <f>IF(ISBLANK(INDEX('Policy Characteristics'!I:I,MATCH($C423,'Policy Characteristics'!$C:$C,0))),"",INDEX('Policy Characteristics'!I:I,MATCH($C423,'Policy Characteristics'!$C:$C,0)))</f>
        <v>% of CO2 captured</v>
      </c>
      <c r="P423" s="358"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58" t="str">
        <f>IF(ISBLANK(INDEX('Policy Characteristics'!K:K,MATCH($C423,'Policy Characteristics'!$C:$C,0))),"",INDEX('Policy Characteristics'!K:K,MATCH($C423,'Policy Characteristics'!$C:$C,0)))</f>
        <v>ccs.html#ccs</v>
      </c>
      <c r="R423" s="358" t="str">
        <f>IF(ISBLANK(INDEX('Policy Characteristics'!L:L,MATCH($C423,'Policy Characteristics'!$C:$C,0))),"",INDEX('Policy Characteristics'!L:L,MATCH($C423,'Policy Characteristics'!$C:$C,0)))</f>
        <v>carbon-capture-and-sequestration.html</v>
      </c>
    </row>
    <row r="424" spans="1:18" x14ac:dyDescent="0.35">
      <c r="A424" s="358" t="str">
        <f>IF(ISBLANK(INDEX('Policy Characteristics'!A:A,MATCH($C424,'Policy Characteristics'!$C:$C,0))),"",INDEX('Policy Characteristics'!A:A,MATCH($C424,'Policy Characteristics'!$C:$C,0)))</f>
        <v>Industry</v>
      </c>
      <c r="B424" s="358" t="str">
        <f>IF(ISBLANK(INDEX('Policy Characteristics'!B:B,MATCH($C424,'Policy Characteristics'!$C:$C,0))),"",INDEX('Policy Characteristics'!B:B,MATCH($C424,'Policy Characteristics'!$C:$C,0)))</f>
        <v>Carbon Capture and Sequestration</v>
      </c>
      <c r="C424" s="362" t="str">
        <f t="shared" si="29"/>
        <v>Industry Sector Fraction of Potential Additional CCS Achieved</v>
      </c>
      <c r="D424" s="286" t="s">
        <v>3240</v>
      </c>
      <c r="E424" s="286" t="s">
        <v>3197</v>
      </c>
      <c r="F424" s="195" t="s">
        <v>3204</v>
      </c>
      <c r="G424" s="53" t="s">
        <v>3198</v>
      </c>
      <c r="H424" s="54">
        <v>918</v>
      </c>
      <c r="I424" s="53" t="s">
        <v>45</v>
      </c>
      <c r="J424" s="360" t="str">
        <f>IF(ISBLANK(INDEX('Policy Characteristics'!D:D,MATCH($C424,'Policy Characteristics'!$C:$C,0))),"",INDEX('Policy Characteristics'!D:D,MATCH($C424,'Policy Characteristics'!$C:$C,0)))</f>
        <v>Industry CCS</v>
      </c>
      <c r="K424" s="358" t="str">
        <f>IF(ISBLANK(INDEX('Policy Characteristics'!E:E,MATCH($C424,'Policy Characteristics'!$C:$C,0))),"",INDEX('Policy Characteristics'!E:E,MATCH($C424,'Policy Characteristics'!$C:$C,0)))</f>
        <v>indst CCS</v>
      </c>
      <c r="L424" s="380">
        <f>IF(ISBLANK(INDEX('Policy Characteristics'!F:F,MATCH($C424,'Policy Characteristics'!$C:$C,0))),"",INDEX('Policy Characteristics'!F:F,MATCH($C424,'Policy Characteristics'!$C:$C,0)))</f>
        <v>0</v>
      </c>
      <c r="M424" s="380">
        <f>IF(ISBLANK(INDEX('Policy Characteristics'!G:G,MATCH($C424,'Policy Characteristics'!$C:$C,0))),"",INDEX('Policy Characteristics'!G:G,MATCH($C424,'Policy Characteristics'!$C:$C,0)))</f>
        <v>1</v>
      </c>
      <c r="N424" s="380">
        <f>IF(ISBLANK(INDEX('Policy Characteristics'!H:H,MATCH($C424,'Policy Characteristics'!$C:$C,0))),"",INDEX('Policy Characteristics'!H:H,MATCH($C424,'Policy Characteristics'!$C:$C,0)))</f>
        <v>0.01</v>
      </c>
      <c r="O424" s="358" t="str">
        <f>IF(ISBLANK(INDEX('Policy Characteristics'!I:I,MATCH($C424,'Policy Characteristics'!$C:$C,0))),"",INDEX('Policy Characteristics'!I:I,MATCH($C424,'Policy Characteristics'!$C:$C,0)))</f>
        <v>% of CO2 captured</v>
      </c>
      <c r="P424" s="358"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58" t="str">
        <f>IF(ISBLANK(INDEX('Policy Characteristics'!K:K,MATCH($C424,'Policy Characteristics'!$C:$C,0))),"",INDEX('Policy Characteristics'!K:K,MATCH($C424,'Policy Characteristics'!$C:$C,0)))</f>
        <v>ccs.html#ccs</v>
      </c>
      <c r="R424" s="358" t="str">
        <f>IF(ISBLANK(INDEX('Policy Characteristics'!L:L,MATCH($C424,'Policy Characteristics'!$C:$C,0))),"",INDEX('Policy Characteristics'!L:L,MATCH($C424,'Policy Characteristics'!$C:$C,0)))</f>
        <v>carbon-capture-and-sequestration.html</v>
      </c>
    </row>
    <row r="425" spans="1:18" x14ac:dyDescent="0.35">
      <c r="A425" s="358" t="str">
        <f>IF(ISBLANK(INDEX('Policy Characteristics'!A:A,MATCH($C425,'Policy Characteristics'!$C:$C,0))),"",INDEX('Policy Characteristics'!A:A,MATCH($C425,'Policy Characteristics'!$C:$C,0)))</f>
        <v>Industry</v>
      </c>
      <c r="B425" s="358" t="str">
        <f>IF(ISBLANK(INDEX('Policy Characteristics'!B:B,MATCH($C425,'Policy Characteristics'!$C:$C,0))),"",INDEX('Policy Characteristics'!B:B,MATCH($C425,'Policy Characteristics'!$C:$C,0)))</f>
        <v>Carbon Capture and Sequestration</v>
      </c>
      <c r="C425" s="362" t="str">
        <f t="shared" si="29"/>
        <v>Industry Sector Fraction of Potential Additional CCS Achieved</v>
      </c>
      <c r="D425" s="286" t="s">
        <v>3240</v>
      </c>
      <c r="E425" s="286" t="s">
        <v>2631</v>
      </c>
      <c r="F425" s="195" t="s">
        <v>3204</v>
      </c>
      <c r="G425" s="53" t="s">
        <v>3199</v>
      </c>
      <c r="H425" s="54">
        <v>919</v>
      </c>
      <c r="I425" s="9" t="s">
        <v>46</v>
      </c>
      <c r="J425" s="360" t="str">
        <f>IF(ISBLANK(INDEX('Policy Characteristics'!D:D,MATCH($C425,'Policy Characteristics'!$C:$C,0))),"",INDEX('Policy Characteristics'!D:D,MATCH($C425,'Policy Characteristics'!$C:$C,0)))</f>
        <v>Industry CCS</v>
      </c>
      <c r="K425" s="358" t="str">
        <f>IF(ISBLANK(INDEX('Policy Characteristics'!E:E,MATCH($C425,'Policy Characteristics'!$C:$C,0))),"",INDEX('Policy Characteristics'!E:E,MATCH($C425,'Policy Characteristics'!$C:$C,0)))</f>
        <v>indst CCS</v>
      </c>
      <c r="L425" s="380">
        <f>IF(ISBLANK(INDEX('Policy Characteristics'!F:F,MATCH($C425,'Policy Characteristics'!$C:$C,0))),"",INDEX('Policy Characteristics'!F:F,MATCH($C425,'Policy Characteristics'!$C:$C,0)))</f>
        <v>0</v>
      </c>
      <c r="M425" s="380">
        <f>IF(ISBLANK(INDEX('Policy Characteristics'!G:G,MATCH($C425,'Policy Characteristics'!$C:$C,0))),"",INDEX('Policy Characteristics'!G:G,MATCH($C425,'Policy Characteristics'!$C:$C,0)))</f>
        <v>1</v>
      </c>
      <c r="N425" s="380">
        <f>IF(ISBLANK(INDEX('Policy Characteristics'!H:H,MATCH($C425,'Policy Characteristics'!$C:$C,0))),"",INDEX('Policy Characteristics'!H:H,MATCH($C425,'Policy Characteristics'!$C:$C,0)))</f>
        <v>0.01</v>
      </c>
      <c r="O425" s="358" t="str">
        <f>IF(ISBLANK(INDEX('Policy Characteristics'!I:I,MATCH($C425,'Policy Characteristics'!$C:$C,0))),"",INDEX('Policy Characteristics'!I:I,MATCH($C425,'Policy Characteristics'!$C:$C,0)))</f>
        <v>% of CO2 captured</v>
      </c>
      <c r="P425" s="358"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58" t="str">
        <f>IF(ISBLANK(INDEX('Policy Characteristics'!K:K,MATCH($C425,'Policy Characteristics'!$C:$C,0))),"",INDEX('Policy Characteristics'!K:K,MATCH($C425,'Policy Characteristics'!$C:$C,0)))</f>
        <v>ccs.html#ccs</v>
      </c>
      <c r="R425" s="358" t="str">
        <f>IF(ISBLANK(INDEX('Policy Characteristics'!L:L,MATCH($C425,'Policy Characteristics'!$C:$C,0))),"",INDEX('Policy Characteristics'!L:L,MATCH($C425,'Policy Characteristics'!$C:$C,0)))</f>
        <v>carbon-capture-and-sequestration.html</v>
      </c>
    </row>
    <row r="426" spans="1:18" x14ac:dyDescent="0.35">
      <c r="A426" s="358" t="str">
        <f>IF(ISBLANK(INDEX('Policy Characteristics'!A:A,MATCH($C426,'Policy Characteristics'!$C:$C,0))),"",INDEX('Policy Characteristics'!A:A,MATCH($C426,'Policy Characteristics'!$C:$C,0)))</f>
        <v>Industry</v>
      </c>
      <c r="B426" s="358" t="str">
        <f>IF(ISBLANK(INDEX('Policy Characteristics'!B:B,MATCH($C426,'Policy Characteristics'!$C:$C,0))),"",INDEX('Policy Characteristics'!B:B,MATCH($C426,'Policy Characteristics'!$C:$C,0)))</f>
        <v>Carbon Capture and Sequestration</v>
      </c>
      <c r="C426" s="362" t="str">
        <f t="shared" si="29"/>
        <v>Industry Sector Fraction of Potential Additional CCS Achieved</v>
      </c>
      <c r="D426" s="286" t="s">
        <v>3241</v>
      </c>
      <c r="E426" s="286" t="s">
        <v>3197</v>
      </c>
      <c r="F426" s="195" t="s">
        <v>3205</v>
      </c>
      <c r="G426" s="53" t="s">
        <v>3198</v>
      </c>
      <c r="H426" s="54">
        <v>920</v>
      </c>
      <c r="I426" s="53" t="s">
        <v>45</v>
      </c>
      <c r="J426" s="360" t="str">
        <f>IF(ISBLANK(INDEX('Policy Characteristics'!D:D,MATCH($C426,'Policy Characteristics'!$C:$C,0))),"",INDEX('Policy Characteristics'!D:D,MATCH($C426,'Policy Characteristics'!$C:$C,0)))</f>
        <v>Industry CCS</v>
      </c>
      <c r="K426" s="358" t="str">
        <f>IF(ISBLANK(INDEX('Policy Characteristics'!E:E,MATCH($C426,'Policy Characteristics'!$C:$C,0))),"",INDEX('Policy Characteristics'!E:E,MATCH($C426,'Policy Characteristics'!$C:$C,0)))</f>
        <v>indst CCS</v>
      </c>
      <c r="L426" s="380">
        <f>IF(ISBLANK(INDEX('Policy Characteristics'!F:F,MATCH($C426,'Policy Characteristics'!$C:$C,0))),"",INDEX('Policy Characteristics'!F:F,MATCH($C426,'Policy Characteristics'!$C:$C,0)))</f>
        <v>0</v>
      </c>
      <c r="M426" s="380">
        <f>IF(ISBLANK(INDEX('Policy Characteristics'!G:G,MATCH($C426,'Policy Characteristics'!$C:$C,0))),"",INDEX('Policy Characteristics'!G:G,MATCH($C426,'Policy Characteristics'!$C:$C,0)))</f>
        <v>1</v>
      </c>
      <c r="N426" s="380">
        <f>IF(ISBLANK(INDEX('Policy Characteristics'!H:H,MATCH($C426,'Policy Characteristics'!$C:$C,0))),"",INDEX('Policy Characteristics'!H:H,MATCH($C426,'Policy Characteristics'!$C:$C,0)))</f>
        <v>0.01</v>
      </c>
      <c r="O426" s="358" t="str">
        <f>IF(ISBLANK(INDEX('Policy Characteristics'!I:I,MATCH($C426,'Policy Characteristics'!$C:$C,0))),"",INDEX('Policy Characteristics'!I:I,MATCH($C426,'Policy Characteristics'!$C:$C,0)))</f>
        <v>% of CO2 captured</v>
      </c>
      <c r="P426" s="358"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358" t="str">
        <f>IF(ISBLANK(INDEX('Policy Characteristics'!K:K,MATCH($C426,'Policy Characteristics'!$C:$C,0))),"",INDEX('Policy Characteristics'!K:K,MATCH($C426,'Policy Characteristics'!$C:$C,0)))</f>
        <v>ccs.html#ccs</v>
      </c>
      <c r="R426" s="358" t="str">
        <f>IF(ISBLANK(INDEX('Policy Characteristics'!L:L,MATCH($C426,'Policy Characteristics'!$C:$C,0))),"",INDEX('Policy Characteristics'!L:L,MATCH($C426,'Policy Characteristics'!$C:$C,0)))</f>
        <v>carbon-capture-and-sequestration.html</v>
      </c>
    </row>
    <row r="427" spans="1:18" x14ac:dyDescent="0.35">
      <c r="A427" s="358" t="str">
        <f>IF(ISBLANK(INDEX('Policy Characteristics'!A:A,MATCH($C427,'Policy Characteristics'!$C:$C,0))),"",INDEX('Policy Characteristics'!A:A,MATCH($C427,'Policy Characteristics'!$C:$C,0)))</f>
        <v>Industry</v>
      </c>
      <c r="B427" s="358" t="str">
        <f>IF(ISBLANK(INDEX('Policy Characteristics'!B:B,MATCH($C427,'Policy Characteristics'!$C:$C,0))),"",INDEX('Policy Characteristics'!B:B,MATCH($C427,'Policy Characteristics'!$C:$C,0)))</f>
        <v>Carbon Capture and Sequestration</v>
      </c>
      <c r="C427" s="362" t="str">
        <f t="shared" si="29"/>
        <v>Industry Sector Fraction of Potential Additional CCS Achieved</v>
      </c>
      <c r="D427" s="286" t="s">
        <v>3241</v>
      </c>
      <c r="E427" s="286" t="s">
        <v>2631</v>
      </c>
      <c r="F427" s="195" t="s">
        <v>3205</v>
      </c>
      <c r="G427" s="53" t="s">
        <v>3199</v>
      </c>
      <c r="H427" s="54">
        <v>921</v>
      </c>
      <c r="I427" s="9" t="s">
        <v>46</v>
      </c>
      <c r="J427" s="360" t="str">
        <f>IF(ISBLANK(INDEX('Policy Characteristics'!D:D,MATCH($C427,'Policy Characteristics'!$C:$C,0))),"",INDEX('Policy Characteristics'!D:D,MATCH($C427,'Policy Characteristics'!$C:$C,0)))</f>
        <v>Industry CCS</v>
      </c>
      <c r="K427" s="358" t="str">
        <f>IF(ISBLANK(INDEX('Policy Characteristics'!E:E,MATCH($C427,'Policy Characteristics'!$C:$C,0))),"",INDEX('Policy Characteristics'!E:E,MATCH($C427,'Policy Characteristics'!$C:$C,0)))</f>
        <v>indst CCS</v>
      </c>
      <c r="L427" s="380">
        <f>IF(ISBLANK(INDEX('Policy Characteristics'!F:F,MATCH($C427,'Policy Characteristics'!$C:$C,0))),"",INDEX('Policy Characteristics'!F:F,MATCH($C427,'Policy Characteristics'!$C:$C,0)))</f>
        <v>0</v>
      </c>
      <c r="M427" s="380">
        <f>IF(ISBLANK(INDEX('Policy Characteristics'!G:G,MATCH($C427,'Policy Characteristics'!$C:$C,0))),"",INDEX('Policy Characteristics'!G:G,MATCH($C427,'Policy Characteristics'!$C:$C,0)))</f>
        <v>1</v>
      </c>
      <c r="N427" s="380">
        <f>IF(ISBLANK(INDEX('Policy Characteristics'!H:H,MATCH($C427,'Policy Characteristics'!$C:$C,0))),"",INDEX('Policy Characteristics'!H:H,MATCH($C427,'Policy Characteristics'!$C:$C,0)))</f>
        <v>0.01</v>
      </c>
      <c r="O427" s="358" t="str">
        <f>IF(ISBLANK(INDEX('Policy Characteristics'!I:I,MATCH($C427,'Policy Characteristics'!$C:$C,0))),"",INDEX('Policy Characteristics'!I:I,MATCH($C427,'Policy Characteristics'!$C:$C,0)))</f>
        <v>% of CO2 captured</v>
      </c>
      <c r="P427" s="358"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358" t="str">
        <f>IF(ISBLANK(INDEX('Policy Characteristics'!K:K,MATCH($C427,'Policy Characteristics'!$C:$C,0))),"",INDEX('Policy Characteristics'!K:K,MATCH($C427,'Policy Characteristics'!$C:$C,0)))</f>
        <v>ccs.html#ccs</v>
      </c>
      <c r="R427" s="358" t="str">
        <f>IF(ISBLANK(INDEX('Policy Characteristics'!L:L,MATCH($C427,'Policy Characteristics'!$C:$C,0))),"",INDEX('Policy Characteristics'!L:L,MATCH($C427,'Policy Characteristics'!$C:$C,0)))</f>
        <v>carbon-capture-and-sequestration.html</v>
      </c>
    </row>
    <row r="428" spans="1:18" x14ac:dyDescent="0.35">
      <c r="A428" s="358" t="str">
        <f>IF(ISBLANK(INDEX('Policy Characteristics'!A:A,MATCH($C428,'Policy Characteristics'!$C:$C,0))),"",INDEX('Policy Characteristics'!A:A,MATCH($C428,'Policy Characteristics'!$C:$C,0)))</f>
        <v>Industry</v>
      </c>
      <c r="B428" s="358" t="str">
        <f>IF(ISBLANK(INDEX('Policy Characteristics'!B:B,MATCH($C428,'Policy Characteristics'!$C:$C,0))),"",INDEX('Policy Characteristics'!B:B,MATCH($C428,'Policy Characteristics'!$C:$C,0)))</f>
        <v>Carbon Capture and Sequestration</v>
      </c>
      <c r="C428" s="362" t="str">
        <f t="shared" si="29"/>
        <v>Industry Sector Fraction of Potential Additional CCS Achieved</v>
      </c>
      <c r="D428" s="286" t="s">
        <v>3242</v>
      </c>
      <c r="E428" s="286" t="s">
        <v>3197</v>
      </c>
      <c r="F428" s="195" t="s">
        <v>3206</v>
      </c>
      <c r="G428" s="53" t="s">
        <v>3198</v>
      </c>
      <c r="H428" s="54">
        <v>922</v>
      </c>
      <c r="I428" s="53" t="s">
        <v>45</v>
      </c>
      <c r="J428" s="360" t="str">
        <f>IF(ISBLANK(INDEX('Policy Characteristics'!D:D,MATCH($C428,'Policy Characteristics'!$C:$C,0))),"",INDEX('Policy Characteristics'!D:D,MATCH($C428,'Policy Characteristics'!$C:$C,0)))</f>
        <v>Industry CCS</v>
      </c>
      <c r="K428" s="358" t="str">
        <f>IF(ISBLANK(INDEX('Policy Characteristics'!E:E,MATCH($C428,'Policy Characteristics'!$C:$C,0))),"",INDEX('Policy Characteristics'!E:E,MATCH($C428,'Policy Characteristics'!$C:$C,0)))</f>
        <v>indst CCS</v>
      </c>
      <c r="L428" s="380">
        <f>IF(ISBLANK(INDEX('Policy Characteristics'!F:F,MATCH($C428,'Policy Characteristics'!$C:$C,0))),"",INDEX('Policy Characteristics'!F:F,MATCH($C428,'Policy Characteristics'!$C:$C,0)))</f>
        <v>0</v>
      </c>
      <c r="M428" s="380">
        <f>IF(ISBLANK(INDEX('Policy Characteristics'!G:G,MATCH($C428,'Policy Characteristics'!$C:$C,0))),"",INDEX('Policy Characteristics'!G:G,MATCH($C428,'Policy Characteristics'!$C:$C,0)))</f>
        <v>1</v>
      </c>
      <c r="N428" s="380">
        <f>IF(ISBLANK(INDEX('Policy Characteristics'!H:H,MATCH($C428,'Policy Characteristics'!$C:$C,0))),"",INDEX('Policy Characteristics'!H:H,MATCH($C428,'Policy Characteristics'!$C:$C,0)))</f>
        <v>0.01</v>
      </c>
      <c r="O428" s="358" t="str">
        <f>IF(ISBLANK(INDEX('Policy Characteristics'!I:I,MATCH($C428,'Policy Characteristics'!$C:$C,0))),"",INDEX('Policy Characteristics'!I:I,MATCH($C428,'Policy Characteristics'!$C:$C,0)))</f>
        <v>% of CO2 captured</v>
      </c>
      <c r="P428" s="358"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358" t="str">
        <f>IF(ISBLANK(INDEX('Policy Characteristics'!K:K,MATCH($C428,'Policy Characteristics'!$C:$C,0))),"",INDEX('Policy Characteristics'!K:K,MATCH($C428,'Policy Characteristics'!$C:$C,0)))</f>
        <v>ccs.html#ccs</v>
      </c>
      <c r="R428" s="358" t="str">
        <f>IF(ISBLANK(INDEX('Policy Characteristics'!L:L,MATCH($C428,'Policy Characteristics'!$C:$C,0))),"",INDEX('Policy Characteristics'!L:L,MATCH($C428,'Policy Characteristics'!$C:$C,0)))</f>
        <v>carbon-capture-and-sequestration.html</v>
      </c>
    </row>
    <row r="429" spans="1:18" x14ac:dyDescent="0.35">
      <c r="A429" s="358" t="str">
        <f>IF(ISBLANK(INDEX('Policy Characteristics'!A:A,MATCH($C429,'Policy Characteristics'!$C:$C,0))),"",INDEX('Policy Characteristics'!A:A,MATCH($C429,'Policy Characteristics'!$C:$C,0)))</f>
        <v>Industry</v>
      </c>
      <c r="B429" s="358" t="str">
        <f>IF(ISBLANK(INDEX('Policy Characteristics'!B:B,MATCH($C429,'Policy Characteristics'!$C:$C,0))),"",INDEX('Policy Characteristics'!B:B,MATCH($C429,'Policy Characteristics'!$C:$C,0)))</f>
        <v>Carbon Capture and Sequestration</v>
      </c>
      <c r="C429" s="362" t="str">
        <f t="shared" si="29"/>
        <v>Industry Sector Fraction of Potential Additional CCS Achieved</v>
      </c>
      <c r="D429" s="286" t="s">
        <v>3242</v>
      </c>
      <c r="E429" s="286" t="s">
        <v>2631</v>
      </c>
      <c r="F429" s="195" t="s">
        <v>3206</v>
      </c>
      <c r="G429" s="53" t="s">
        <v>3199</v>
      </c>
      <c r="H429" s="54">
        <v>923</v>
      </c>
      <c r="I429" s="9" t="s">
        <v>46</v>
      </c>
      <c r="J429" s="360" t="str">
        <f>IF(ISBLANK(INDEX('Policy Characteristics'!D:D,MATCH($C429,'Policy Characteristics'!$C:$C,0))),"",INDEX('Policy Characteristics'!D:D,MATCH($C429,'Policy Characteristics'!$C:$C,0)))</f>
        <v>Industry CCS</v>
      </c>
      <c r="K429" s="358" t="str">
        <f>IF(ISBLANK(INDEX('Policy Characteristics'!E:E,MATCH($C429,'Policy Characteristics'!$C:$C,0))),"",INDEX('Policy Characteristics'!E:E,MATCH($C429,'Policy Characteristics'!$C:$C,0)))</f>
        <v>indst CCS</v>
      </c>
      <c r="L429" s="380">
        <f>IF(ISBLANK(INDEX('Policy Characteristics'!F:F,MATCH($C429,'Policy Characteristics'!$C:$C,0))),"",INDEX('Policy Characteristics'!F:F,MATCH($C429,'Policy Characteristics'!$C:$C,0)))</f>
        <v>0</v>
      </c>
      <c r="M429" s="380">
        <f>IF(ISBLANK(INDEX('Policy Characteristics'!G:G,MATCH($C429,'Policy Characteristics'!$C:$C,0))),"",INDEX('Policy Characteristics'!G:G,MATCH($C429,'Policy Characteristics'!$C:$C,0)))</f>
        <v>1</v>
      </c>
      <c r="N429" s="380">
        <f>IF(ISBLANK(INDEX('Policy Characteristics'!H:H,MATCH($C429,'Policy Characteristics'!$C:$C,0))),"",INDEX('Policy Characteristics'!H:H,MATCH($C429,'Policy Characteristics'!$C:$C,0)))</f>
        <v>0.01</v>
      </c>
      <c r="O429" s="358" t="str">
        <f>IF(ISBLANK(INDEX('Policy Characteristics'!I:I,MATCH($C429,'Policy Characteristics'!$C:$C,0))),"",INDEX('Policy Characteristics'!I:I,MATCH($C429,'Policy Characteristics'!$C:$C,0)))</f>
        <v>% of CO2 captured</v>
      </c>
      <c r="P429" s="358"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358" t="str">
        <f>IF(ISBLANK(INDEX('Policy Characteristics'!K:K,MATCH($C429,'Policy Characteristics'!$C:$C,0))),"",INDEX('Policy Characteristics'!K:K,MATCH($C429,'Policy Characteristics'!$C:$C,0)))</f>
        <v>ccs.html#ccs</v>
      </c>
      <c r="R429" s="358" t="str">
        <f>IF(ISBLANK(INDEX('Policy Characteristics'!L:L,MATCH($C429,'Policy Characteristics'!$C:$C,0))),"",INDEX('Policy Characteristics'!L:L,MATCH($C429,'Policy Characteristics'!$C:$C,0)))</f>
        <v>carbon-capture-and-sequestration.html</v>
      </c>
    </row>
    <row r="430" spans="1:18" x14ac:dyDescent="0.35">
      <c r="A430" s="358" t="str">
        <f>IF(ISBLANK(INDEX('Policy Characteristics'!A:A,MATCH($C430,'Policy Characteristics'!$C:$C,0))),"",INDEX('Policy Characteristics'!A:A,MATCH($C430,'Policy Characteristics'!$C:$C,0)))</f>
        <v>Industry</v>
      </c>
      <c r="B430" s="358" t="str">
        <f>IF(ISBLANK(INDEX('Policy Characteristics'!B:B,MATCH($C430,'Policy Characteristics'!$C:$C,0))),"",INDEX('Policy Characteristics'!B:B,MATCH($C430,'Policy Characteristics'!$C:$C,0)))</f>
        <v>Carbon Capture and Sequestration</v>
      </c>
      <c r="C430" s="362" t="str">
        <f t="shared" si="29"/>
        <v>Industry Sector Fraction of Potential Additional CCS Achieved</v>
      </c>
      <c r="D430" s="286" t="s">
        <v>3243</v>
      </c>
      <c r="E430" s="286" t="s">
        <v>3197</v>
      </c>
      <c r="F430" s="195" t="s">
        <v>3207</v>
      </c>
      <c r="G430" s="53" t="s">
        <v>3198</v>
      </c>
      <c r="H430" s="54">
        <v>924</v>
      </c>
      <c r="I430" s="53" t="s">
        <v>45</v>
      </c>
      <c r="J430" s="360" t="str">
        <f>IF(ISBLANK(INDEX('Policy Characteristics'!D:D,MATCH($C430,'Policy Characteristics'!$C:$C,0))),"",INDEX('Policy Characteristics'!D:D,MATCH($C430,'Policy Characteristics'!$C:$C,0)))</f>
        <v>Industry CCS</v>
      </c>
      <c r="K430" s="358" t="str">
        <f>IF(ISBLANK(INDEX('Policy Characteristics'!E:E,MATCH($C430,'Policy Characteristics'!$C:$C,0))),"",INDEX('Policy Characteristics'!E:E,MATCH($C430,'Policy Characteristics'!$C:$C,0)))</f>
        <v>indst CCS</v>
      </c>
      <c r="L430" s="380">
        <f>IF(ISBLANK(INDEX('Policy Characteristics'!F:F,MATCH($C430,'Policy Characteristics'!$C:$C,0))),"",INDEX('Policy Characteristics'!F:F,MATCH($C430,'Policy Characteristics'!$C:$C,0)))</f>
        <v>0</v>
      </c>
      <c r="M430" s="380">
        <f>IF(ISBLANK(INDEX('Policy Characteristics'!G:G,MATCH($C430,'Policy Characteristics'!$C:$C,0))),"",INDEX('Policy Characteristics'!G:G,MATCH($C430,'Policy Characteristics'!$C:$C,0)))</f>
        <v>1</v>
      </c>
      <c r="N430" s="380">
        <f>IF(ISBLANK(INDEX('Policy Characteristics'!H:H,MATCH($C430,'Policy Characteristics'!$C:$C,0))),"",INDEX('Policy Characteristics'!H:H,MATCH($C430,'Policy Characteristics'!$C:$C,0)))</f>
        <v>0.01</v>
      </c>
      <c r="O430" s="358" t="str">
        <f>IF(ISBLANK(INDEX('Policy Characteristics'!I:I,MATCH($C430,'Policy Characteristics'!$C:$C,0))),"",INDEX('Policy Characteristics'!I:I,MATCH($C430,'Policy Characteristics'!$C:$C,0)))</f>
        <v>% of CO2 captured</v>
      </c>
      <c r="P430" s="358"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358" t="str">
        <f>IF(ISBLANK(INDEX('Policy Characteristics'!K:K,MATCH($C430,'Policy Characteristics'!$C:$C,0))),"",INDEX('Policy Characteristics'!K:K,MATCH($C430,'Policy Characteristics'!$C:$C,0)))</f>
        <v>ccs.html#ccs</v>
      </c>
      <c r="R430" s="358" t="str">
        <f>IF(ISBLANK(INDEX('Policy Characteristics'!L:L,MATCH($C430,'Policy Characteristics'!$C:$C,0))),"",INDEX('Policy Characteristics'!L:L,MATCH($C430,'Policy Characteristics'!$C:$C,0)))</f>
        <v>carbon-capture-and-sequestration.html</v>
      </c>
    </row>
    <row r="431" spans="1:18" x14ac:dyDescent="0.35">
      <c r="A431" s="358" t="str">
        <f>IF(ISBLANK(INDEX('Policy Characteristics'!A:A,MATCH($C431,'Policy Characteristics'!$C:$C,0))),"",INDEX('Policy Characteristics'!A:A,MATCH($C431,'Policy Characteristics'!$C:$C,0)))</f>
        <v>Industry</v>
      </c>
      <c r="B431" s="358" t="str">
        <f>IF(ISBLANK(INDEX('Policy Characteristics'!B:B,MATCH($C431,'Policy Characteristics'!$C:$C,0))),"",INDEX('Policy Characteristics'!B:B,MATCH($C431,'Policy Characteristics'!$C:$C,0)))</f>
        <v>Carbon Capture and Sequestration</v>
      </c>
      <c r="C431" s="362" t="str">
        <f t="shared" ref="C431:C463" si="30">C$414</f>
        <v>Industry Sector Fraction of Potential Additional CCS Achieved</v>
      </c>
      <c r="D431" s="286" t="s">
        <v>3243</v>
      </c>
      <c r="E431" s="286" t="s">
        <v>2631</v>
      </c>
      <c r="F431" s="195" t="s">
        <v>3207</v>
      </c>
      <c r="G431" s="53" t="s">
        <v>3199</v>
      </c>
      <c r="H431" s="54">
        <v>925</v>
      </c>
      <c r="I431" s="9" t="s">
        <v>46</v>
      </c>
      <c r="J431" s="360" t="str">
        <f>IF(ISBLANK(INDEX('Policy Characteristics'!D:D,MATCH($C431,'Policy Characteristics'!$C:$C,0))),"",INDEX('Policy Characteristics'!D:D,MATCH($C431,'Policy Characteristics'!$C:$C,0)))</f>
        <v>Industry CCS</v>
      </c>
      <c r="K431" s="358" t="str">
        <f>IF(ISBLANK(INDEX('Policy Characteristics'!E:E,MATCH($C431,'Policy Characteristics'!$C:$C,0))),"",INDEX('Policy Characteristics'!E:E,MATCH($C431,'Policy Characteristics'!$C:$C,0)))</f>
        <v>indst CCS</v>
      </c>
      <c r="L431" s="380">
        <f>IF(ISBLANK(INDEX('Policy Characteristics'!F:F,MATCH($C431,'Policy Characteristics'!$C:$C,0))),"",INDEX('Policy Characteristics'!F:F,MATCH($C431,'Policy Characteristics'!$C:$C,0)))</f>
        <v>0</v>
      </c>
      <c r="M431" s="380">
        <f>IF(ISBLANK(INDEX('Policy Characteristics'!G:G,MATCH($C431,'Policy Characteristics'!$C:$C,0))),"",INDEX('Policy Characteristics'!G:G,MATCH($C431,'Policy Characteristics'!$C:$C,0)))</f>
        <v>1</v>
      </c>
      <c r="N431" s="380">
        <f>IF(ISBLANK(INDEX('Policy Characteristics'!H:H,MATCH($C431,'Policy Characteristics'!$C:$C,0))),"",INDEX('Policy Characteristics'!H:H,MATCH($C431,'Policy Characteristics'!$C:$C,0)))</f>
        <v>0.01</v>
      </c>
      <c r="O431" s="358" t="str">
        <f>IF(ISBLANK(INDEX('Policy Characteristics'!I:I,MATCH($C431,'Policy Characteristics'!$C:$C,0))),"",INDEX('Policy Characteristics'!I:I,MATCH($C431,'Policy Characteristics'!$C:$C,0)))</f>
        <v>% of CO2 captured</v>
      </c>
      <c r="P431" s="358"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358" t="str">
        <f>IF(ISBLANK(INDEX('Policy Characteristics'!K:K,MATCH($C431,'Policy Characteristics'!$C:$C,0))),"",INDEX('Policy Characteristics'!K:K,MATCH($C431,'Policy Characteristics'!$C:$C,0)))</f>
        <v>ccs.html#ccs</v>
      </c>
      <c r="R431" s="358" t="str">
        <f>IF(ISBLANK(INDEX('Policy Characteristics'!L:L,MATCH($C431,'Policy Characteristics'!$C:$C,0))),"",INDEX('Policy Characteristics'!L:L,MATCH($C431,'Policy Characteristics'!$C:$C,0)))</f>
        <v>carbon-capture-and-sequestration.html</v>
      </c>
    </row>
    <row r="432" spans="1:18" x14ac:dyDescent="0.35">
      <c r="A432" s="358" t="str">
        <f>IF(ISBLANK(INDEX('Policy Characteristics'!A:A,MATCH($C432,'Policy Characteristics'!$C:$C,0))),"",INDEX('Policy Characteristics'!A:A,MATCH($C432,'Policy Characteristics'!$C:$C,0)))</f>
        <v>Industry</v>
      </c>
      <c r="B432" s="358" t="str">
        <f>IF(ISBLANK(INDEX('Policy Characteristics'!B:B,MATCH($C432,'Policy Characteristics'!$C:$C,0))),"",INDEX('Policy Characteristics'!B:B,MATCH($C432,'Policy Characteristics'!$C:$C,0)))</f>
        <v>Carbon Capture and Sequestration</v>
      </c>
      <c r="C432" s="362" t="str">
        <f t="shared" si="30"/>
        <v>Industry Sector Fraction of Potential Additional CCS Achieved</v>
      </c>
      <c r="D432" s="286" t="s">
        <v>3244</v>
      </c>
      <c r="E432" s="286" t="s">
        <v>3197</v>
      </c>
      <c r="F432" s="195" t="s">
        <v>2679</v>
      </c>
      <c r="G432" s="53" t="s">
        <v>3198</v>
      </c>
      <c r="H432" s="54">
        <v>926</v>
      </c>
      <c r="I432" s="53" t="s">
        <v>45</v>
      </c>
      <c r="J432" s="360" t="str">
        <f>IF(ISBLANK(INDEX('Policy Characteristics'!D:D,MATCH($C432,'Policy Characteristics'!$C:$C,0))),"",INDEX('Policy Characteristics'!D:D,MATCH($C432,'Policy Characteristics'!$C:$C,0)))</f>
        <v>Industry CCS</v>
      </c>
      <c r="K432" s="358" t="str">
        <f>IF(ISBLANK(INDEX('Policy Characteristics'!E:E,MATCH($C432,'Policy Characteristics'!$C:$C,0))),"",INDEX('Policy Characteristics'!E:E,MATCH($C432,'Policy Characteristics'!$C:$C,0)))</f>
        <v>indst CCS</v>
      </c>
      <c r="L432" s="380">
        <f>IF(ISBLANK(INDEX('Policy Characteristics'!F:F,MATCH($C432,'Policy Characteristics'!$C:$C,0))),"",INDEX('Policy Characteristics'!F:F,MATCH($C432,'Policy Characteristics'!$C:$C,0)))</f>
        <v>0</v>
      </c>
      <c r="M432" s="380">
        <f>IF(ISBLANK(INDEX('Policy Characteristics'!G:G,MATCH($C432,'Policy Characteristics'!$C:$C,0))),"",INDEX('Policy Characteristics'!G:G,MATCH($C432,'Policy Characteristics'!$C:$C,0)))</f>
        <v>1</v>
      </c>
      <c r="N432" s="380">
        <f>IF(ISBLANK(INDEX('Policy Characteristics'!H:H,MATCH($C432,'Policy Characteristics'!$C:$C,0))),"",INDEX('Policy Characteristics'!H:H,MATCH($C432,'Policy Characteristics'!$C:$C,0)))</f>
        <v>0.01</v>
      </c>
      <c r="O432" s="358" t="str">
        <f>IF(ISBLANK(INDEX('Policy Characteristics'!I:I,MATCH($C432,'Policy Characteristics'!$C:$C,0))),"",INDEX('Policy Characteristics'!I:I,MATCH($C432,'Policy Characteristics'!$C:$C,0)))</f>
        <v>% of CO2 captured</v>
      </c>
      <c r="P432" s="358"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358" t="str">
        <f>IF(ISBLANK(INDEX('Policy Characteristics'!K:K,MATCH($C432,'Policy Characteristics'!$C:$C,0))),"",INDEX('Policy Characteristics'!K:K,MATCH($C432,'Policy Characteristics'!$C:$C,0)))</f>
        <v>ccs.html#ccs</v>
      </c>
      <c r="R432" s="358" t="str">
        <f>IF(ISBLANK(INDEX('Policy Characteristics'!L:L,MATCH($C432,'Policy Characteristics'!$C:$C,0))),"",INDEX('Policy Characteristics'!L:L,MATCH($C432,'Policy Characteristics'!$C:$C,0)))</f>
        <v>carbon-capture-and-sequestration.html</v>
      </c>
    </row>
    <row r="433" spans="1:18" x14ac:dyDescent="0.35">
      <c r="A433" s="358" t="str">
        <f>IF(ISBLANK(INDEX('Policy Characteristics'!A:A,MATCH($C433,'Policy Characteristics'!$C:$C,0))),"",INDEX('Policy Characteristics'!A:A,MATCH($C433,'Policy Characteristics'!$C:$C,0)))</f>
        <v>Industry</v>
      </c>
      <c r="B433" s="358" t="str">
        <f>IF(ISBLANK(INDEX('Policy Characteristics'!B:B,MATCH($C433,'Policy Characteristics'!$C:$C,0))),"",INDEX('Policy Characteristics'!B:B,MATCH($C433,'Policy Characteristics'!$C:$C,0)))</f>
        <v>Carbon Capture and Sequestration</v>
      </c>
      <c r="C433" s="362" t="str">
        <f t="shared" si="30"/>
        <v>Industry Sector Fraction of Potential Additional CCS Achieved</v>
      </c>
      <c r="D433" s="286" t="s">
        <v>3244</v>
      </c>
      <c r="E433" s="286" t="s">
        <v>2631</v>
      </c>
      <c r="F433" s="195" t="s">
        <v>2679</v>
      </c>
      <c r="G433" s="53" t="s">
        <v>3199</v>
      </c>
      <c r="H433" s="54">
        <v>927</v>
      </c>
      <c r="I433" s="53" t="s">
        <v>45</v>
      </c>
      <c r="J433" s="360" t="str">
        <f>IF(ISBLANK(INDEX('Policy Characteristics'!D:D,MATCH($C433,'Policy Characteristics'!$C:$C,0))),"",INDEX('Policy Characteristics'!D:D,MATCH($C433,'Policy Characteristics'!$C:$C,0)))</f>
        <v>Industry CCS</v>
      </c>
      <c r="K433" s="358" t="str">
        <f>IF(ISBLANK(INDEX('Policy Characteristics'!E:E,MATCH($C433,'Policy Characteristics'!$C:$C,0))),"",INDEX('Policy Characteristics'!E:E,MATCH($C433,'Policy Characteristics'!$C:$C,0)))</f>
        <v>indst CCS</v>
      </c>
      <c r="L433" s="380">
        <f>IF(ISBLANK(INDEX('Policy Characteristics'!F:F,MATCH($C433,'Policy Characteristics'!$C:$C,0))),"",INDEX('Policy Characteristics'!F:F,MATCH($C433,'Policy Characteristics'!$C:$C,0)))</f>
        <v>0</v>
      </c>
      <c r="M433" s="380">
        <f>IF(ISBLANK(INDEX('Policy Characteristics'!G:G,MATCH($C433,'Policy Characteristics'!$C:$C,0))),"",INDEX('Policy Characteristics'!G:G,MATCH($C433,'Policy Characteristics'!$C:$C,0)))</f>
        <v>1</v>
      </c>
      <c r="N433" s="380">
        <f>IF(ISBLANK(INDEX('Policy Characteristics'!H:H,MATCH($C433,'Policy Characteristics'!$C:$C,0))),"",INDEX('Policy Characteristics'!H:H,MATCH($C433,'Policy Characteristics'!$C:$C,0)))</f>
        <v>0.01</v>
      </c>
      <c r="O433" s="358" t="str">
        <f>IF(ISBLANK(INDEX('Policy Characteristics'!I:I,MATCH($C433,'Policy Characteristics'!$C:$C,0))),"",INDEX('Policy Characteristics'!I:I,MATCH($C433,'Policy Characteristics'!$C:$C,0)))</f>
        <v>% of CO2 captured</v>
      </c>
      <c r="P433" s="358"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358" t="str">
        <f>IF(ISBLANK(INDEX('Policy Characteristics'!K:K,MATCH($C433,'Policy Characteristics'!$C:$C,0))),"",INDEX('Policy Characteristics'!K:K,MATCH($C433,'Policy Characteristics'!$C:$C,0)))</f>
        <v>ccs.html#ccs</v>
      </c>
      <c r="R433" s="358" t="str">
        <f>IF(ISBLANK(INDEX('Policy Characteristics'!L:L,MATCH($C433,'Policy Characteristics'!$C:$C,0))),"",INDEX('Policy Characteristics'!L:L,MATCH($C433,'Policy Characteristics'!$C:$C,0)))</f>
        <v>carbon-capture-and-sequestration.html</v>
      </c>
    </row>
    <row r="434" spans="1:18" x14ac:dyDescent="0.35">
      <c r="A434" s="358" t="str">
        <f>IF(ISBLANK(INDEX('Policy Characteristics'!A:A,MATCH($C434,'Policy Characteristics'!$C:$C,0))),"",INDEX('Policy Characteristics'!A:A,MATCH($C434,'Policy Characteristics'!$C:$C,0)))</f>
        <v>Industry</v>
      </c>
      <c r="B434" s="358" t="str">
        <f>IF(ISBLANK(INDEX('Policy Characteristics'!B:B,MATCH($C434,'Policy Characteristics'!$C:$C,0))),"",INDEX('Policy Characteristics'!B:B,MATCH($C434,'Policy Characteristics'!$C:$C,0)))</f>
        <v>Carbon Capture and Sequestration</v>
      </c>
      <c r="C434" s="362" t="str">
        <f t="shared" si="30"/>
        <v>Industry Sector Fraction of Potential Additional CCS Achieved</v>
      </c>
      <c r="D434" s="286" t="s">
        <v>3245</v>
      </c>
      <c r="E434" s="286" t="s">
        <v>3197</v>
      </c>
      <c r="F434" s="195" t="s">
        <v>3208</v>
      </c>
      <c r="G434" s="53" t="s">
        <v>3198</v>
      </c>
      <c r="H434" s="54">
        <v>928</v>
      </c>
      <c r="I434" s="53" t="s">
        <v>45</v>
      </c>
      <c r="J434" s="360" t="str">
        <f>IF(ISBLANK(INDEX('Policy Characteristics'!D:D,MATCH($C434,'Policy Characteristics'!$C:$C,0))),"",INDEX('Policy Characteristics'!D:D,MATCH($C434,'Policy Characteristics'!$C:$C,0)))</f>
        <v>Industry CCS</v>
      </c>
      <c r="K434" s="358" t="str">
        <f>IF(ISBLANK(INDEX('Policy Characteristics'!E:E,MATCH($C434,'Policy Characteristics'!$C:$C,0))),"",INDEX('Policy Characteristics'!E:E,MATCH($C434,'Policy Characteristics'!$C:$C,0)))</f>
        <v>indst CCS</v>
      </c>
      <c r="L434" s="380">
        <f>IF(ISBLANK(INDEX('Policy Characteristics'!F:F,MATCH($C434,'Policy Characteristics'!$C:$C,0))),"",INDEX('Policy Characteristics'!F:F,MATCH($C434,'Policy Characteristics'!$C:$C,0)))</f>
        <v>0</v>
      </c>
      <c r="M434" s="380">
        <f>IF(ISBLANK(INDEX('Policy Characteristics'!G:G,MATCH($C434,'Policy Characteristics'!$C:$C,0))),"",INDEX('Policy Characteristics'!G:G,MATCH($C434,'Policy Characteristics'!$C:$C,0)))</f>
        <v>1</v>
      </c>
      <c r="N434" s="380">
        <f>IF(ISBLANK(INDEX('Policy Characteristics'!H:H,MATCH($C434,'Policy Characteristics'!$C:$C,0))),"",INDEX('Policy Characteristics'!H:H,MATCH($C434,'Policy Characteristics'!$C:$C,0)))</f>
        <v>0.01</v>
      </c>
      <c r="O434" s="358" t="str">
        <f>IF(ISBLANK(INDEX('Policy Characteristics'!I:I,MATCH($C434,'Policy Characteristics'!$C:$C,0))),"",INDEX('Policy Characteristics'!I:I,MATCH($C434,'Policy Characteristics'!$C:$C,0)))</f>
        <v>% of CO2 captured</v>
      </c>
      <c r="P434" s="358"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358" t="str">
        <f>IF(ISBLANK(INDEX('Policy Characteristics'!K:K,MATCH($C434,'Policy Characteristics'!$C:$C,0))),"",INDEX('Policy Characteristics'!K:K,MATCH($C434,'Policy Characteristics'!$C:$C,0)))</f>
        <v>ccs.html#ccs</v>
      </c>
      <c r="R434" s="358" t="str">
        <f>IF(ISBLANK(INDEX('Policy Characteristics'!L:L,MATCH($C434,'Policy Characteristics'!$C:$C,0))),"",INDEX('Policy Characteristics'!L:L,MATCH($C434,'Policy Characteristics'!$C:$C,0)))</f>
        <v>carbon-capture-and-sequestration.html</v>
      </c>
    </row>
    <row r="435" spans="1:18" x14ac:dyDescent="0.35">
      <c r="A435" s="358" t="str">
        <f>IF(ISBLANK(INDEX('Policy Characteristics'!A:A,MATCH($C435,'Policy Characteristics'!$C:$C,0))),"",INDEX('Policy Characteristics'!A:A,MATCH($C435,'Policy Characteristics'!$C:$C,0)))</f>
        <v>Industry</v>
      </c>
      <c r="B435" s="358" t="str">
        <f>IF(ISBLANK(INDEX('Policy Characteristics'!B:B,MATCH($C435,'Policy Characteristics'!$C:$C,0))),"",INDEX('Policy Characteristics'!B:B,MATCH($C435,'Policy Characteristics'!$C:$C,0)))</f>
        <v>Carbon Capture and Sequestration</v>
      </c>
      <c r="C435" s="362" t="str">
        <f t="shared" si="30"/>
        <v>Industry Sector Fraction of Potential Additional CCS Achieved</v>
      </c>
      <c r="D435" s="286" t="s">
        <v>3245</v>
      </c>
      <c r="E435" s="286" t="s">
        <v>2631</v>
      </c>
      <c r="F435" s="195" t="s">
        <v>3208</v>
      </c>
      <c r="G435" s="53" t="s">
        <v>3199</v>
      </c>
      <c r="H435" s="54">
        <v>929</v>
      </c>
      <c r="I435" s="9" t="s">
        <v>46</v>
      </c>
      <c r="J435" s="360" t="str">
        <f>IF(ISBLANK(INDEX('Policy Characteristics'!D:D,MATCH($C435,'Policy Characteristics'!$C:$C,0))),"",INDEX('Policy Characteristics'!D:D,MATCH($C435,'Policy Characteristics'!$C:$C,0)))</f>
        <v>Industry CCS</v>
      </c>
      <c r="K435" s="358" t="str">
        <f>IF(ISBLANK(INDEX('Policy Characteristics'!E:E,MATCH($C435,'Policy Characteristics'!$C:$C,0))),"",INDEX('Policy Characteristics'!E:E,MATCH($C435,'Policy Characteristics'!$C:$C,0)))</f>
        <v>indst CCS</v>
      </c>
      <c r="L435" s="380">
        <f>IF(ISBLANK(INDEX('Policy Characteristics'!F:F,MATCH($C435,'Policy Characteristics'!$C:$C,0))),"",INDEX('Policy Characteristics'!F:F,MATCH($C435,'Policy Characteristics'!$C:$C,0)))</f>
        <v>0</v>
      </c>
      <c r="M435" s="380">
        <f>IF(ISBLANK(INDEX('Policy Characteristics'!G:G,MATCH($C435,'Policy Characteristics'!$C:$C,0))),"",INDEX('Policy Characteristics'!G:G,MATCH($C435,'Policy Characteristics'!$C:$C,0)))</f>
        <v>1</v>
      </c>
      <c r="N435" s="380">
        <f>IF(ISBLANK(INDEX('Policy Characteristics'!H:H,MATCH($C435,'Policy Characteristics'!$C:$C,0))),"",INDEX('Policy Characteristics'!H:H,MATCH($C435,'Policy Characteristics'!$C:$C,0)))</f>
        <v>0.01</v>
      </c>
      <c r="O435" s="358" t="str">
        <f>IF(ISBLANK(INDEX('Policy Characteristics'!I:I,MATCH($C435,'Policy Characteristics'!$C:$C,0))),"",INDEX('Policy Characteristics'!I:I,MATCH($C435,'Policy Characteristics'!$C:$C,0)))</f>
        <v>% of CO2 captured</v>
      </c>
      <c r="P435" s="358"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358" t="str">
        <f>IF(ISBLANK(INDEX('Policy Characteristics'!K:K,MATCH($C435,'Policy Characteristics'!$C:$C,0))),"",INDEX('Policy Characteristics'!K:K,MATCH($C435,'Policy Characteristics'!$C:$C,0)))</f>
        <v>ccs.html#ccs</v>
      </c>
      <c r="R435" s="358" t="str">
        <f>IF(ISBLANK(INDEX('Policy Characteristics'!L:L,MATCH($C435,'Policy Characteristics'!$C:$C,0))),"",INDEX('Policy Characteristics'!L:L,MATCH($C435,'Policy Characteristics'!$C:$C,0)))</f>
        <v>carbon-capture-and-sequestration.html</v>
      </c>
    </row>
    <row r="436" spans="1:18" x14ac:dyDescent="0.35">
      <c r="A436" s="358" t="str">
        <f>IF(ISBLANK(INDEX('Policy Characteristics'!A:A,MATCH($C436,'Policy Characteristics'!$C:$C,0))),"",INDEX('Policy Characteristics'!A:A,MATCH($C436,'Policy Characteristics'!$C:$C,0)))</f>
        <v>Industry</v>
      </c>
      <c r="B436" s="358" t="str">
        <f>IF(ISBLANK(INDEX('Policy Characteristics'!B:B,MATCH($C436,'Policy Characteristics'!$C:$C,0))),"",INDEX('Policy Characteristics'!B:B,MATCH($C436,'Policy Characteristics'!$C:$C,0)))</f>
        <v>Carbon Capture and Sequestration</v>
      </c>
      <c r="C436" s="362" t="str">
        <f t="shared" si="30"/>
        <v>Industry Sector Fraction of Potential Additional CCS Achieved</v>
      </c>
      <c r="D436" s="286" t="s">
        <v>3246</v>
      </c>
      <c r="E436" s="286" t="s">
        <v>3197</v>
      </c>
      <c r="F436" s="195" t="s">
        <v>3209</v>
      </c>
      <c r="G436" s="53" t="s">
        <v>3198</v>
      </c>
      <c r="H436" s="54">
        <v>930</v>
      </c>
      <c r="I436" s="53" t="s">
        <v>45</v>
      </c>
      <c r="J436" s="360" t="str">
        <f>IF(ISBLANK(INDEX('Policy Characteristics'!D:D,MATCH($C436,'Policy Characteristics'!$C:$C,0))),"",INDEX('Policy Characteristics'!D:D,MATCH($C436,'Policy Characteristics'!$C:$C,0)))</f>
        <v>Industry CCS</v>
      </c>
      <c r="K436" s="358" t="str">
        <f>IF(ISBLANK(INDEX('Policy Characteristics'!E:E,MATCH($C436,'Policy Characteristics'!$C:$C,0))),"",INDEX('Policy Characteristics'!E:E,MATCH($C436,'Policy Characteristics'!$C:$C,0)))</f>
        <v>indst CCS</v>
      </c>
      <c r="L436" s="380">
        <f>IF(ISBLANK(INDEX('Policy Characteristics'!F:F,MATCH($C436,'Policy Characteristics'!$C:$C,0))),"",INDEX('Policy Characteristics'!F:F,MATCH($C436,'Policy Characteristics'!$C:$C,0)))</f>
        <v>0</v>
      </c>
      <c r="M436" s="380">
        <f>IF(ISBLANK(INDEX('Policy Characteristics'!G:G,MATCH($C436,'Policy Characteristics'!$C:$C,0))),"",INDEX('Policy Characteristics'!G:G,MATCH($C436,'Policy Characteristics'!$C:$C,0)))</f>
        <v>1</v>
      </c>
      <c r="N436" s="380">
        <f>IF(ISBLANK(INDEX('Policy Characteristics'!H:H,MATCH($C436,'Policy Characteristics'!$C:$C,0))),"",INDEX('Policy Characteristics'!H:H,MATCH($C436,'Policy Characteristics'!$C:$C,0)))</f>
        <v>0.01</v>
      </c>
      <c r="O436" s="358" t="str">
        <f>IF(ISBLANK(INDEX('Policy Characteristics'!I:I,MATCH($C436,'Policy Characteristics'!$C:$C,0))),"",INDEX('Policy Characteristics'!I:I,MATCH($C436,'Policy Characteristics'!$C:$C,0)))</f>
        <v>% of CO2 captured</v>
      </c>
      <c r="P436" s="358"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358" t="str">
        <f>IF(ISBLANK(INDEX('Policy Characteristics'!K:K,MATCH($C436,'Policy Characteristics'!$C:$C,0))),"",INDEX('Policy Characteristics'!K:K,MATCH($C436,'Policy Characteristics'!$C:$C,0)))</f>
        <v>ccs.html#ccs</v>
      </c>
      <c r="R436" s="358" t="str">
        <f>IF(ISBLANK(INDEX('Policy Characteristics'!L:L,MATCH($C436,'Policy Characteristics'!$C:$C,0))),"",INDEX('Policy Characteristics'!L:L,MATCH($C436,'Policy Characteristics'!$C:$C,0)))</f>
        <v>carbon-capture-and-sequestration.html</v>
      </c>
    </row>
    <row r="437" spans="1:18" x14ac:dyDescent="0.35">
      <c r="A437" s="358" t="str">
        <f>IF(ISBLANK(INDEX('Policy Characteristics'!A:A,MATCH($C437,'Policy Characteristics'!$C:$C,0))),"",INDEX('Policy Characteristics'!A:A,MATCH($C437,'Policy Characteristics'!$C:$C,0)))</f>
        <v>Industry</v>
      </c>
      <c r="B437" s="358" t="str">
        <f>IF(ISBLANK(INDEX('Policy Characteristics'!B:B,MATCH($C437,'Policy Characteristics'!$C:$C,0))),"",INDEX('Policy Characteristics'!B:B,MATCH($C437,'Policy Characteristics'!$C:$C,0)))</f>
        <v>Carbon Capture and Sequestration</v>
      </c>
      <c r="C437" s="362" t="str">
        <f t="shared" si="30"/>
        <v>Industry Sector Fraction of Potential Additional CCS Achieved</v>
      </c>
      <c r="D437" s="286" t="s">
        <v>3246</v>
      </c>
      <c r="E437" s="286" t="s">
        <v>2631</v>
      </c>
      <c r="F437" s="195" t="s">
        <v>3209</v>
      </c>
      <c r="G437" s="53" t="s">
        <v>3199</v>
      </c>
      <c r="H437" s="54">
        <v>931</v>
      </c>
      <c r="I437" s="9" t="s">
        <v>46</v>
      </c>
      <c r="J437" s="360" t="str">
        <f>IF(ISBLANK(INDEX('Policy Characteristics'!D:D,MATCH($C437,'Policy Characteristics'!$C:$C,0))),"",INDEX('Policy Characteristics'!D:D,MATCH($C437,'Policy Characteristics'!$C:$C,0)))</f>
        <v>Industry CCS</v>
      </c>
      <c r="K437" s="358" t="str">
        <f>IF(ISBLANK(INDEX('Policy Characteristics'!E:E,MATCH($C437,'Policy Characteristics'!$C:$C,0))),"",INDEX('Policy Characteristics'!E:E,MATCH($C437,'Policy Characteristics'!$C:$C,0)))</f>
        <v>indst CCS</v>
      </c>
      <c r="L437" s="380">
        <f>IF(ISBLANK(INDEX('Policy Characteristics'!F:F,MATCH($C437,'Policy Characteristics'!$C:$C,0))),"",INDEX('Policy Characteristics'!F:F,MATCH($C437,'Policy Characteristics'!$C:$C,0)))</f>
        <v>0</v>
      </c>
      <c r="M437" s="380">
        <f>IF(ISBLANK(INDEX('Policy Characteristics'!G:G,MATCH($C437,'Policy Characteristics'!$C:$C,0))),"",INDEX('Policy Characteristics'!G:G,MATCH($C437,'Policy Characteristics'!$C:$C,0)))</f>
        <v>1</v>
      </c>
      <c r="N437" s="380">
        <f>IF(ISBLANK(INDEX('Policy Characteristics'!H:H,MATCH($C437,'Policy Characteristics'!$C:$C,0))),"",INDEX('Policy Characteristics'!H:H,MATCH($C437,'Policy Characteristics'!$C:$C,0)))</f>
        <v>0.01</v>
      </c>
      <c r="O437" s="358" t="str">
        <f>IF(ISBLANK(INDEX('Policy Characteristics'!I:I,MATCH($C437,'Policy Characteristics'!$C:$C,0))),"",INDEX('Policy Characteristics'!I:I,MATCH($C437,'Policy Characteristics'!$C:$C,0)))</f>
        <v>% of CO2 captured</v>
      </c>
      <c r="P437" s="358"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358" t="str">
        <f>IF(ISBLANK(INDEX('Policy Characteristics'!K:K,MATCH($C437,'Policy Characteristics'!$C:$C,0))),"",INDEX('Policy Characteristics'!K:K,MATCH($C437,'Policy Characteristics'!$C:$C,0)))</f>
        <v>ccs.html#ccs</v>
      </c>
      <c r="R437" s="358" t="str">
        <f>IF(ISBLANK(INDEX('Policy Characteristics'!L:L,MATCH($C437,'Policy Characteristics'!$C:$C,0))),"",INDEX('Policy Characteristics'!L:L,MATCH($C437,'Policy Characteristics'!$C:$C,0)))</f>
        <v>carbon-capture-and-sequestration.html</v>
      </c>
    </row>
    <row r="438" spans="1:18" x14ac:dyDescent="0.35">
      <c r="A438" s="358" t="str">
        <f>IF(ISBLANK(INDEX('Policy Characteristics'!A:A,MATCH($C438,'Policy Characteristics'!$C:$C,0))),"",INDEX('Policy Characteristics'!A:A,MATCH($C438,'Policy Characteristics'!$C:$C,0)))</f>
        <v>Industry</v>
      </c>
      <c r="B438" s="358" t="str">
        <f>IF(ISBLANK(INDEX('Policy Characteristics'!B:B,MATCH($C438,'Policy Characteristics'!$C:$C,0))),"",INDEX('Policy Characteristics'!B:B,MATCH($C438,'Policy Characteristics'!$C:$C,0)))</f>
        <v>Carbon Capture and Sequestration</v>
      </c>
      <c r="C438" s="362" t="str">
        <f t="shared" si="30"/>
        <v>Industry Sector Fraction of Potential Additional CCS Achieved</v>
      </c>
      <c r="D438" s="286" t="s">
        <v>3247</v>
      </c>
      <c r="E438" s="286" t="s">
        <v>3197</v>
      </c>
      <c r="F438" s="195" t="s">
        <v>3210</v>
      </c>
      <c r="G438" s="53" t="s">
        <v>3198</v>
      </c>
      <c r="H438" s="54">
        <v>932</v>
      </c>
      <c r="I438" s="53" t="s">
        <v>45</v>
      </c>
      <c r="J438" s="360" t="str">
        <f>IF(ISBLANK(INDEX('Policy Characteristics'!D:D,MATCH($C438,'Policy Characteristics'!$C:$C,0))),"",INDEX('Policy Characteristics'!D:D,MATCH($C438,'Policy Characteristics'!$C:$C,0)))</f>
        <v>Industry CCS</v>
      </c>
      <c r="K438" s="358" t="str">
        <f>IF(ISBLANK(INDEX('Policy Characteristics'!E:E,MATCH($C438,'Policy Characteristics'!$C:$C,0))),"",INDEX('Policy Characteristics'!E:E,MATCH($C438,'Policy Characteristics'!$C:$C,0)))</f>
        <v>indst CCS</v>
      </c>
      <c r="L438" s="380">
        <f>IF(ISBLANK(INDEX('Policy Characteristics'!F:F,MATCH($C438,'Policy Characteristics'!$C:$C,0))),"",INDEX('Policy Characteristics'!F:F,MATCH($C438,'Policy Characteristics'!$C:$C,0)))</f>
        <v>0</v>
      </c>
      <c r="M438" s="380">
        <f>IF(ISBLANK(INDEX('Policy Characteristics'!G:G,MATCH($C438,'Policy Characteristics'!$C:$C,0))),"",INDEX('Policy Characteristics'!G:G,MATCH($C438,'Policy Characteristics'!$C:$C,0)))</f>
        <v>1</v>
      </c>
      <c r="N438" s="380">
        <f>IF(ISBLANK(INDEX('Policy Characteristics'!H:H,MATCH($C438,'Policy Characteristics'!$C:$C,0))),"",INDEX('Policy Characteristics'!H:H,MATCH($C438,'Policy Characteristics'!$C:$C,0)))</f>
        <v>0.01</v>
      </c>
      <c r="O438" s="358" t="str">
        <f>IF(ISBLANK(INDEX('Policy Characteristics'!I:I,MATCH($C438,'Policy Characteristics'!$C:$C,0))),"",INDEX('Policy Characteristics'!I:I,MATCH($C438,'Policy Characteristics'!$C:$C,0)))</f>
        <v>% of CO2 captured</v>
      </c>
      <c r="P438" s="358"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358" t="str">
        <f>IF(ISBLANK(INDEX('Policy Characteristics'!K:K,MATCH($C438,'Policy Characteristics'!$C:$C,0))),"",INDEX('Policy Characteristics'!K:K,MATCH($C438,'Policy Characteristics'!$C:$C,0)))</f>
        <v>ccs.html#ccs</v>
      </c>
      <c r="R438" s="358" t="str">
        <f>IF(ISBLANK(INDEX('Policy Characteristics'!L:L,MATCH($C438,'Policy Characteristics'!$C:$C,0))),"",INDEX('Policy Characteristics'!L:L,MATCH($C438,'Policy Characteristics'!$C:$C,0)))</f>
        <v>carbon-capture-and-sequestration.html</v>
      </c>
    </row>
    <row r="439" spans="1:18" x14ac:dyDescent="0.35">
      <c r="A439" s="358" t="str">
        <f>IF(ISBLANK(INDEX('Policy Characteristics'!A:A,MATCH($C439,'Policy Characteristics'!$C:$C,0))),"",INDEX('Policy Characteristics'!A:A,MATCH($C439,'Policy Characteristics'!$C:$C,0)))</f>
        <v>Industry</v>
      </c>
      <c r="B439" s="358" t="str">
        <f>IF(ISBLANK(INDEX('Policy Characteristics'!B:B,MATCH($C439,'Policy Characteristics'!$C:$C,0))),"",INDEX('Policy Characteristics'!B:B,MATCH($C439,'Policy Characteristics'!$C:$C,0)))</f>
        <v>Carbon Capture and Sequestration</v>
      </c>
      <c r="C439" s="362" t="str">
        <f t="shared" si="30"/>
        <v>Industry Sector Fraction of Potential Additional CCS Achieved</v>
      </c>
      <c r="D439" s="286" t="s">
        <v>3247</v>
      </c>
      <c r="E439" s="286" t="s">
        <v>2631</v>
      </c>
      <c r="F439" s="195" t="s">
        <v>3210</v>
      </c>
      <c r="G439" s="53" t="s">
        <v>3199</v>
      </c>
      <c r="H439" s="54">
        <v>933</v>
      </c>
      <c r="I439" s="53" t="s">
        <v>45</v>
      </c>
      <c r="J439" s="360" t="str">
        <f>IF(ISBLANK(INDEX('Policy Characteristics'!D:D,MATCH($C439,'Policy Characteristics'!$C:$C,0))),"",INDEX('Policy Characteristics'!D:D,MATCH($C439,'Policy Characteristics'!$C:$C,0)))</f>
        <v>Industry CCS</v>
      </c>
      <c r="K439" s="358" t="str">
        <f>IF(ISBLANK(INDEX('Policy Characteristics'!E:E,MATCH($C439,'Policy Characteristics'!$C:$C,0))),"",INDEX('Policy Characteristics'!E:E,MATCH($C439,'Policy Characteristics'!$C:$C,0)))</f>
        <v>indst CCS</v>
      </c>
      <c r="L439" s="380">
        <f>IF(ISBLANK(INDEX('Policy Characteristics'!F:F,MATCH($C439,'Policy Characteristics'!$C:$C,0))),"",INDEX('Policy Characteristics'!F:F,MATCH($C439,'Policy Characteristics'!$C:$C,0)))</f>
        <v>0</v>
      </c>
      <c r="M439" s="380">
        <f>IF(ISBLANK(INDEX('Policy Characteristics'!G:G,MATCH($C439,'Policy Characteristics'!$C:$C,0))),"",INDEX('Policy Characteristics'!G:G,MATCH($C439,'Policy Characteristics'!$C:$C,0)))</f>
        <v>1</v>
      </c>
      <c r="N439" s="380">
        <f>IF(ISBLANK(INDEX('Policy Characteristics'!H:H,MATCH($C439,'Policy Characteristics'!$C:$C,0))),"",INDEX('Policy Characteristics'!H:H,MATCH($C439,'Policy Characteristics'!$C:$C,0)))</f>
        <v>0.01</v>
      </c>
      <c r="O439" s="358" t="str">
        <f>IF(ISBLANK(INDEX('Policy Characteristics'!I:I,MATCH($C439,'Policy Characteristics'!$C:$C,0))),"",INDEX('Policy Characteristics'!I:I,MATCH($C439,'Policy Characteristics'!$C:$C,0)))</f>
        <v>% of CO2 captured</v>
      </c>
      <c r="P439" s="358"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358" t="str">
        <f>IF(ISBLANK(INDEX('Policy Characteristics'!K:K,MATCH($C439,'Policy Characteristics'!$C:$C,0))),"",INDEX('Policy Characteristics'!K:K,MATCH($C439,'Policy Characteristics'!$C:$C,0)))</f>
        <v>ccs.html#ccs</v>
      </c>
      <c r="R439" s="358" t="str">
        <f>IF(ISBLANK(INDEX('Policy Characteristics'!L:L,MATCH($C439,'Policy Characteristics'!$C:$C,0))),"",INDEX('Policy Characteristics'!L:L,MATCH($C439,'Policy Characteristics'!$C:$C,0)))</f>
        <v>carbon-capture-and-sequestration.html</v>
      </c>
    </row>
    <row r="440" spans="1:18" x14ac:dyDescent="0.35">
      <c r="A440" s="358" t="str">
        <f>IF(ISBLANK(INDEX('Policy Characteristics'!A:A,MATCH($C440,'Policy Characteristics'!$C:$C,0))),"",INDEX('Policy Characteristics'!A:A,MATCH($C440,'Policy Characteristics'!$C:$C,0)))</f>
        <v>Industry</v>
      </c>
      <c r="B440" s="358" t="str">
        <f>IF(ISBLANK(INDEX('Policy Characteristics'!B:B,MATCH($C440,'Policy Characteristics'!$C:$C,0))),"",INDEX('Policy Characteristics'!B:B,MATCH($C440,'Policy Characteristics'!$C:$C,0)))</f>
        <v>Carbon Capture and Sequestration</v>
      </c>
      <c r="C440" s="362" t="str">
        <f t="shared" si="30"/>
        <v>Industry Sector Fraction of Potential Additional CCS Achieved</v>
      </c>
      <c r="D440" s="286" t="s">
        <v>3248</v>
      </c>
      <c r="E440" s="286" t="s">
        <v>3197</v>
      </c>
      <c r="F440" s="195" t="s">
        <v>2680</v>
      </c>
      <c r="G440" s="53" t="s">
        <v>3198</v>
      </c>
      <c r="H440" s="54">
        <v>934</v>
      </c>
      <c r="I440" s="53" t="s">
        <v>45</v>
      </c>
      <c r="J440" s="360" t="str">
        <f>IF(ISBLANK(INDEX('Policy Characteristics'!D:D,MATCH($C440,'Policy Characteristics'!$C:$C,0))),"",INDEX('Policy Characteristics'!D:D,MATCH($C440,'Policy Characteristics'!$C:$C,0)))</f>
        <v>Industry CCS</v>
      </c>
      <c r="K440" s="358" t="str">
        <f>IF(ISBLANK(INDEX('Policy Characteristics'!E:E,MATCH($C440,'Policy Characteristics'!$C:$C,0))),"",INDEX('Policy Characteristics'!E:E,MATCH($C440,'Policy Characteristics'!$C:$C,0)))</f>
        <v>indst CCS</v>
      </c>
      <c r="L440" s="380">
        <f>IF(ISBLANK(INDEX('Policy Characteristics'!F:F,MATCH($C440,'Policy Characteristics'!$C:$C,0))),"",INDEX('Policy Characteristics'!F:F,MATCH($C440,'Policy Characteristics'!$C:$C,0)))</f>
        <v>0</v>
      </c>
      <c r="M440" s="380">
        <f>IF(ISBLANK(INDEX('Policy Characteristics'!G:G,MATCH($C440,'Policy Characteristics'!$C:$C,0))),"",INDEX('Policy Characteristics'!G:G,MATCH($C440,'Policy Characteristics'!$C:$C,0)))</f>
        <v>1</v>
      </c>
      <c r="N440" s="380">
        <f>IF(ISBLANK(INDEX('Policy Characteristics'!H:H,MATCH($C440,'Policy Characteristics'!$C:$C,0))),"",INDEX('Policy Characteristics'!H:H,MATCH($C440,'Policy Characteristics'!$C:$C,0)))</f>
        <v>0.01</v>
      </c>
      <c r="O440" s="358" t="str">
        <f>IF(ISBLANK(INDEX('Policy Characteristics'!I:I,MATCH($C440,'Policy Characteristics'!$C:$C,0))),"",INDEX('Policy Characteristics'!I:I,MATCH($C440,'Policy Characteristics'!$C:$C,0)))</f>
        <v>% of CO2 captured</v>
      </c>
      <c r="P440" s="358"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358" t="str">
        <f>IF(ISBLANK(INDEX('Policy Characteristics'!K:K,MATCH($C440,'Policy Characteristics'!$C:$C,0))),"",INDEX('Policy Characteristics'!K:K,MATCH($C440,'Policy Characteristics'!$C:$C,0)))</f>
        <v>ccs.html#ccs</v>
      </c>
      <c r="R440" s="358" t="str">
        <f>IF(ISBLANK(INDEX('Policy Characteristics'!L:L,MATCH($C440,'Policy Characteristics'!$C:$C,0))),"",INDEX('Policy Characteristics'!L:L,MATCH($C440,'Policy Characteristics'!$C:$C,0)))</f>
        <v>carbon-capture-and-sequestration.html</v>
      </c>
    </row>
    <row r="441" spans="1:18" x14ac:dyDescent="0.35">
      <c r="A441" s="358" t="str">
        <f>IF(ISBLANK(INDEX('Policy Characteristics'!A:A,MATCH($C441,'Policy Characteristics'!$C:$C,0))),"",INDEX('Policy Characteristics'!A:A,MATCH($C441,'Policy Characteristics'!$C:$C,0)))</f>
        <v>Industry</v>
      </c>
      <c r="B441" s="358" t="str">
        <f>IF(ISBLANK(INDEX('Policy Characteristics'!B:B,MATCH($C441,'Policy Characteristics'!$C:$C,0))),"",INDEX('Policy Characteristics'!B:B,MATCH($C441,'Policy Characteristics'!$C:$C,0)))</f>
        <v>Carbon Capture and Sequestration</v>
      </c>
      <c r="C441" s="362" t="str">
        <f t="shared" si="30"/>
        <v>Industry Sector Fraction of Potential Additional CCS Achieved</v>
      </c>
      <c r="D441" s="286" t="s">
        <v>3248</v>
      </c>
      <c r="E441" s="286" t="s">
        <v>2631</v>
      </c>
      <c r="F441" s="195" t="s">
        <v>2680</v>
      </c>
      <c r="G441" s="53" t="s">
        <v>3199</v>
      </c>
      <c r="H441" s="54">
        <v>935</v>
      </c>
      <c r="I441" s="53" t="s">
        <v>45</v>
      </c>
      <c r="J441" s="360" t="str">
        <f>IF(ISBLANK(INDEX('Policy Characteristics'!D:D,MATCH($C441,'Policy Characteristics'!$C:$C,0))),"",INDEX('Policy Characteristics'!D:D,MATCH($C441,'Policy Characteristics'!$C:$C,0)))</f>
        <v>Industry CCS</v>
      </c>
      <c r="K441" s="358" t="str">
        <f>IF(ISBLANK(INDEX('Policy Characteristics'!E:E,MATCH($C441,'Policy Characteristics'!$C:$C,0))),"",INDEX('Policy Characteristics'!E:E,MATCH($C441,'Policy Characteristics'!$C:$C,0)))</f>
        <v>indst CCS</v>
      </c>
      <c r="L441" s="380">
        <f>IF(ISBLANK(INDEX('Policy Characteristics'!F:F,MATCH($C441,'Policy Characteristics'!$C:$C,0))),"",INDEX('Policy Characteristics'!F:F,MATCH($C441,'Policy Characteristics'!$C:$C,0)))</f>
        <v>0</v>
      </c>
      <c r="M441" s="380">
        <f>IF(ISBLANK(INDEX('Policy Characteristics'!G:G,MATCH($C441,'Policy Characteristics'!$C:$C,0))),"",INDEX('Policy Characteristics'!G:G,MATCH($C441,'Policy Characteristics'!$C:$C,0)))</f>
        <v>1</v>
      </c>
      <c r="N441" s="380">
        <f>IF(ISBLANK(INDEX('Policy Characteristics'!H:H,MATCH($C441,'Policy Characteristics'!$C:$C,0))),"",INDEX('Policy Characteristics'!H:H,MATCH($C441,'Policy Characteristics'!$C:$C,0)))</f>
        <v>0.01</v>
      </c>
      <c r="O441" s="358" t="str">
        <f>IF(ISBLANK(INDEX('Policy Characteristics'!I:I,MATCH($C441,'Policy Characteristics'!$C:$C,0))),"",INDEX('Policy Characteristics'!I:I,MATCH($C441,'Policy Characteristics'!$C:$C,0)))</f>
        <v>% of CO2 captured</v>
      </c>
      <c r="P441" s="358"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358" t="str">
        <f>IF(ISBLANK(INDEX('Policy Characteristics'!K:K,MATCH($C441,'Policy Characteristics'!$C:$C,0))),"",INDEX('Policy Characteristics'!K:K,MATCH($C441,'Policy Characteristics'!$C:$C,0)))</f>
        <v>ccs.html#ccs</v>
      </c>
      <c r="R441" s="358" t="str">
        <f>IF(ISBLANK(INDEX('Policy Characteristics'!L:L,MATCH($C441,'Policy Characteristics'!$C:$C,0))),"",INDEX('Policy Characteristics'!L:L,MATCH($C441,'Policy Characteristics'!$C:$C,0)))</f>
        <v>carbon-capture-and-sequestration.html</v>
      </c>
    </row>
    <row r="442" spans="1:18" x14ac:dyDescent="0.35">
      <c r="A442" s="358" t="str">
        <f>IF(ISBLANK(INDEX('Policy Characteristics'!A:A,MATCH($C442,'Policy Characteristics'!$C:$C,0))),"",INDEX('Policy Characteristics'!A:A,MATCH($C442,'Policy Characteristics'!$C:$C,0)))</f>
        <v>Industry</v>
      </c>
      <c r="B442" s="358" t="str">
        <f>IF(ISBLANK(INDEX('Policy Characteristics'!B:B,MATCH($C442,'Policy Characteristics'!$C:$C,0))),"",INDEX('Policy Characteristics'!B:B,MATCH($C442,'Policy Characteristics'!$C:$C,0)))</f>
        <v>Carbon Capture and Sequestration</v>
      </c>
      <c r="C442" s="362" t="str">
        <f t="shared" si="30"/>
        <v>Industry Sector Fraction of Potential Additional CCS Achieved</v>
      </c>
      <c r="D442" s="286" t="s">
        <v>3249</v>
      </c>
      <c r="E442" s="286" t="s">
        <v>3197</v>
      </c>
      <c r="F442" s="195" t="s">
        <v>3211</v>
      </c>
      <c r="G442" s="53" t="s">
        <v>3198</v>
      </c>
      <c r="H442" s="54">
        <v>936</v>
      </c>
      <c r="I442" s="53" t="s">
        <v>45</v>
      </c>
      <c r="J442" s="360" t="str">
        <f>IF(ISBLANK(INDEX('Policy Characteristics'!D:D,MATCH($C442,'Policy Characteristics'!$C:$C,0))),"",INDEX('Policy Characteristics'!D:D,MATCH($C442,'Policy Characteristics'!$C:$C,0)))</f>
        <v>Industry CCS</v>
      </c>
      <c r="K442" s="358" t="str">
        <f>IF(ISBLANK(INDEX('Policy Characteristics'!E:E,MATCH($C442,'Policy Characteristics'!$C:$C,0))),"",INDEX('Policy Characteristics'!E:E,MATCH($C442,'Policy Characteristics'!$C:$C,0)))</f>
        <v>indst CCS</v>
      </c>
      <c r="L442" s="380">
        <f>IF(ISBLANK(INDEX('Policy Characteristics'!F:F,MATCH($C442,'Policy Characteristics'!$C:$C,0))),"",INDEX('Policy Characteristics'!F:F,MATCH($C442,'Policy Characteristics'!$C:$C,0)))</f>
        <v>0</v>
      </c>
      <c r="M442" s="380">
        <f>IF(ISBLANK(INDEX('Policy Characteristics'!G:G,MATCH($C442,'Policy Characteristics'!$C:$C,0))),"",INDEX('Policy Characteristics'!G:G,MATCH($C442,'Policy Characteristics'!$C:$C,0)))</f>
        <v>1</v>
      </c>
      <c r="N442" s="380">
        <f>IF(ISBLANK(INDEX('Policy Characteristics'!H:H,MATCH($C442,'Policy Characteristics'!$C:$C,0))),"",INDEX('Policy Characteristics'!H:H,MATCH($C442,'Policy Characteristics'!$C:$C,0)))</f>
        <v>0.01</v>
      </c>
      <c r="O442" s="358" t="str">
        <f>IF(ISBLANK(INDEX('Policy Characteristics'!I:I,MATCH($C442,'Policy Characteristics'!$C:$C,0))),"",INDEX('Policy Characteristics'!I:I,MATCH($C442,'Policy Characteristics'!$C:$C,0)))</f>
        <v>% of CO2 captured</v>
      </c>
      <c r="P442" s="358"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358" t="str">
        <f>IF(ISBLANK(INDEX('Policy Characteristics'!K:K,MATCH($C442,'Policy Characteristics'!$C:$C,0))),"",INDEX('Policy Characteristics'!K:K,MATCH($C442,'Policy Characteristics'!$C:$C,0)))</f>
        <v>ccs.html#ccs</v>
      </c>
      <c r="R442" s="358" t="str">
        <f>IF(ISBLANK(INDEX('Policy Characteristics'!L:L,MATCH($C442,'Policy Characteristics'!$C:$C,0))),"",INDEX('Policy Characteristics'!L:L,MATCH($C442,'Policy Characteristics'!$C:$C,0)))</f>
        <v>carbon-capture-and-sequestration.html</v>
      </c>
    </row>
    <row r="443" spans="1:18" x14ac:dyDescent="0.35">
      <c r="A443" s="358" t="str">
        <f>IF(ISBLANK(INDEX('Policy Characteristics'!A:A,MATCH($C443,'Policy Characteristics'!$C:$C,0))),"",INDEX('Policy Characteristics'!A:A,MATCH($C443,'Policy Characteristics'!$C:$C,0)))</f>
        <v>Industry</v>
      </c>
      <c r="B443" s="358" t="str">
        <f>IF(ISBLANK(INDEX('Policy Characteristics'!B:B,MATCH($C443,'Policy Characteristics'!$C:$C,0))),"",INDEX('Policy Characteristics'!B:B,MATCH($C443,'Policy Characteristics'!$C:$C,0)))</f>
        <v>Carbon Capture and Sequestration</v>
      </c>
      <c r="C443" s="362" t="str">
        <f t="shared" si="30"/>
        <v>Industry Sector Fraction of Potential Additional CCS Achieved</v>
      </c>
      <c r="D443" s="286" t="s">
        <v>3249</v>
      </c>
      <c r="E443" s="286" t="s">
        <v>2631</v>
      </c>
      <c r="F443" s="195" t="s">
        <v>3211</v>
      </c>
      <c r="G443" s="53" t="s">
        <v>3199</v>
      </c>
      <c r="H443" s="54">
        <v>937</v>
      </c>
      <c r="I443" s="9" t="s">
        <v>46</v>
      </c>
      <c r="J443" s="360" t="str">
        <f>IF(ISBLANK(INDEX('Policy Characteristics'!D:D,MATCH($C443,'Policy Characteristics'!$C:$C,0))),"",INDEX('Policy Characteristics'!D:D,MATCH($C443,'Policy Characteristics'!$C:$C,0)))</f>
        <v>Industry CCS</v>
      </c>
      <c r="K443" s="358" t="str">
        <f>IF(ISBLANK(INDEX('Policy Characteristics'!E:E,MATCH($C443,'Policy Characteristics'!$C:$C,0))),"",INDEX('Policy Characteristics'!E:E,MATCH($C443,'Policy Characteristics'!$C:$C,0)))</f>
        <v>indst CCS</v>
      </c>
      <c r="L443" s="380">
        <f>IF(ISBLANK(INDEX('Policy Characteristics'!F:F,MATCH($C443,'Policy Characteristics'!$C:$C,0))),"",INDEX('Policy Characteristics'!F:F,MATCH($C443,'Policy Characteristics'!$C:$C,0)))</f>
        <v>0</v>
      </c>
      <c r="M443" s="380">
        <f>IF(ISBLANK(INDEX('Policy Characteristics'!G:G,MATCH($C443,'Policy Characteristics'!$C:$C,0))),"",INDEX('Policy Characteristics'!G:G,MATCH($C443,'Policy Characteristics'!$C:$C,0)))</f>
        <v>1</v>
      </c>
      <c r="N443" s="380">
        <f>IF(ISBLANK(INDEX('Policy Characteristics'!H:H,MATCH($C443,'Policy Characteristics'!$C:$C,0))),"",INDEX('Policy Characteristics'!H:H,MATCH($C443,'Policy Characteristics'!$C:$C,0)))</f>
        <v>0.01</v>
      </c>
      <c r="O443" s="358" t="str">
        <f>IF(ISBLANK(INDEX('Policy Characteristics'!I:I,MATCH($C443,'Policy Characteristics'!$C:$C,0))),"",INDEX('Policy Characteristics'!I:I,MATCH($C443,'Policy Characteristics'!$C:$C,0)))</f>
        <v>% of CO2 captured</v>
      </c>
      <c r="P443" s="358"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358" t="str">
        <f>IF(ISBLANK(INDEX('Policy Characteristics'!K:K,MATCH($C443,'Policy Characteristics'!$C:$C,0))),"",INDEX('Policy Characteristics'!K:K,MATCH($C443,'Policy Characteristics'!$C:$C,0)))</f>
        <v>ccs.html#ccs</v>
      </c>
      <c r="R443" s="358" t="str">
        <f>IF(ISBLANK(INDEX('Policy Characteristics'!L:L,MATCH($C443,'Policy Characteristics'!$C:$C,0))),"",INDEX('Policy Characteristics'!L:L,MATCH($C443,'Policy Characteristics'!$C:$C,0)))</f>
        <v>carbon-capture-and-sequestration.html</v>
      </c>
    </row>
    <row r="444" spans="1:18" x14ac:dyDescent="0.35">
      <c r="A444" s="358" t="str">
        <f>IF(ISBLANK(INDEX('Policy Characteristics'!A:A,MATCH($C444,'Policy Characteristics'!$C:$C,0))),"",INDEX('Policy Characteristics'!A:A,MATCH($C444,'Policy Characteristics'!$C:$C,0)))</f>
        <v>Industry</v>
      </c>
      <c r="B444" s="358" t="str">
        <f>IF(ISBLANK(INDEX('Policy Characteristics'!B:B,MATCH($C444,'Policy Characteristics'!$C:$C,0))),"",INDEX('Policy Characteristics'!B:B,MATCH($C444,'Policy Characteristics'!$C:$C,0)))</f>
        <v>Carbon Capture and Sequestration</v>
      </c>
      <c r="C444" s="362" t="str">
        <f t="shared" si="30"/>
        <v>Industry Sector Fraction of Potential Additional CCS Achieved</v>
      </c>
      <c r="D444" s="286" t="s">
        <v>3250</v>
      </c>
      <c r="E444" s="286" t="s">
        <v>3197</v>
      </c>
      <c r="F444" s="195" t="s">
        <v>3212</v>
      </c>
      <c r="G444" s="53" t="s">
        <v>3198</v>
      </c>
      <c r="H444" s="54">
        <v>938</v>
      </c>
      <c r="I444" s="53" t="s">
        <v>45</v>
      </c>
      <c r="J444" s="360" t="str">
        <f>IF(ISBLANK(INDEX('Policy Characteristics'!D:D,MATCH($C444,'Policy Characteristics'!$C:$C,0))),"",INDEX('Policy Characteristics'!D:D,MATCH($C444,'Policy Characteristics'!$C:$C,0)))</f>
        <v>Industry CCS</v>
      </c>
      <c r="K444" s="358" t="str">
        <f>IF(ISBLANK(INDEX('Policy Characteristics'!E:E,MATCH($C444,'Policy Characteristics'!$C:$C,0))),"",INDEX('Policy Characteristics'!E:E,MATCH($C444,'Policy Characteristics'!$C:$C,0)))</f>
        <v>indst CCS</v>
      </c>
      <c r="L444" s="380">
        <f>IF(ISBLANK(INDEX('Policy Characteristics'!F:F,MATCH($C444,'Policy Characteristics'!$C:$C,0))),"",INDEX('Policy Characteristics'!F:F,MATCH($C444,'Policy Characteristics'!$C:$C,0)))</f>
        <v>0</v>
      </c>
      <c r="M444" s="380">
        <f>IF(ISBLANK(INDEX('Policy Characteristics'!G:G,MATCH($C444,'Policy Characteristics'!$C:$C,0))),"",INDEX('Policy Characteristics'!G:G,MATCH($C444,'Policy Characteristics'!$C:$C,0)))</f>
        <v>1</v>
      </c>
      <c r="N444" s="380">
        <f>IF(ISBLANK(INDEX('Policy Characteristics'!H:H,MATCH($C444,'Policy Characteristics'!$C:$C,0))),"",INDEX('Policy Characteristics'!H:H,MATCH($C444,'Policy Characteristics'!$C:$C,0)))</f>
        <v>0.01</v>
      </c>
      <c r="O444" s="358" t="str">
        <f>IF(ISBLANK(INDEX('Policy Characteristics'!I:I,MATCH($C444,'Policy Characteristics'!$C:$C,0))),"",INDEX('Policy Characteristics'!I:I,MATCH($C444,'Policy Characteristics'!$C:$C,0)))</f>
        <v>% of CO2 captured</v>
      </c>
      <c r="P444" s="358"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358" t="str">
        <f>IF(ISBLANK(INDEX('Policy Characteristics'!K:K,MATCH($C444,'Policy Characteristics'!$C:$C,0))),"",INDEX('Policy Characteristics'!K:K,MATCH($C444,'Policy Characteristics'!$C:$C,0)))</f>
        <v>ccs.html#ccs</v>
      </c>
      <c r="R444" s="358" t="str">
        <f>IF(ISBLANK(INDEX('Policy Characteristics'!L:L,MATCH($C444,'Policy Characteristics'!$C:$C,0))),"",INDEX('Policy Characteristics'!L:L,MATCH($C444,'Policy Characteristics'!$C:$C,0)))</f>
        <v>carbon-capture-and-sequestration.html</v>
      </c>
    </row>
    <row r="445" spans="1:18" x14ac:dyDescent="0.35">
      <c r="A445" s="358" t="str">
        <f>IF(ISBLANK(INDEX('Policy Characteristics'!A:A,MATCH($C445,'Policy Characteristics'!$C:$C,0))),"",INDEX('Policy Characteristics'!A:A,MATCH($C445,'Policy Characteristics'!$C:$C,0)))</f>
        <v>Industry</v>
      </c>
      <c r="B445" s="358" t="str">
        <f>IF(ISBLANK(INDEX('Policy Characteristics'!B:B,MATCH($C445,'Policy Characteristics'!$C:$C,0))),"",INDEX('Policy Characteristics'!B:B,MATCH($C445,'Policy Characteristics'!$C:$C,0)))</f>
        <v>Carbon Capture and Sequestration</v>
      </c>
      <c r="C445" s="362" t="str">
        <f t="shared" si="30"/>
        <v>Industry Sector Fraction of Potential Additional CCS Achieved</v>
      </c>
      <c r="D445" s="286" t="s">
        <v>3250</v>
      </c>
      <c r="E445" s="286" t="s">
        <v>2631</v>
      </c>
      <c r="F445" s="195" t="s">
        <v>3212</v>
      </c>
      <c r="G445" s="53" t="s">
        <v>3199</v>
      </c>
      <c r="H445" s="54">
        <v>939</v>
      </c>
      <c r="I445" s="9" t="s">
        <v>46</v>
      </c>
      <c r="J445" s="360" t="str">
        <f>IF(ISBLANK(INDEX('Policy Characteristics'!D:D,MATCH($C445,'Policy Characteristics'!$C:$C,0))),"",INDEX('Policy Characteristics'!D:D,MATCH($C445,'Policy Characteristics'!$C:$C,0)))</f>
        <v>Industry CCS</v>
      </c>
      <c r="K445" s="358" t="str">
        <f>IF(ISBLANK(INDEX('Policy Characteristics'!E:E,MATCH($C445,'Policy Characteristics'!$C:$C,0))),"",INDEX('Policy Characteristics'!E:E,MATCH($C445,'Policy Characteristics'!$C:$C,0)))</f>
        <v>indst CCS</v>
      </c>
      <c r="L445" s="380">
        <f>IF(ISBLANK(INDEX('Policy Characteristics'!F:F,MATCH($C445,'Policy Characteristics'!$C:$C,0))),"",INDEX('Policy Characteristics'!F:F,MATCH($C445,'Policy Characteristics'!$C:$C,0)))</f>
        <v>0</v>
      </c>
      <c r="M445" s="380">
        <f>IF(ISBLANK(INDEX('Policy Characteristics'!G:G,MATCH($C445,'Policy Characteristics'!$C:$C,0))),"",INDEX('Policy Characteristics'!G:G,MATCH($C445,'Policy Characteristics'!$C:$C,0)))</f>
        <v>1</v>
      </c>
      <c r="N445" s="380">
        <f>IF(ISBLANK(INDEX('Policy Characteristics'!H:H,MATCH($C445,'Policy Characteristics'!$C:$C,0))),"",INDEX('Policy Characteristics'!H:H,MATCH($C445,'Policy Characteristics'!$C:$C,0)))</f>
        <v>0.01</v>
      </c>
      <c r="O445" s="358" t="str">
        <f>IF(ISBLANK(INDEX('Policy Characteristics'!I:I,MATCH($C445,'Policy Characteristics'!$C:$C,0))),"",INDEX('Policy Characteristics'!I:I,MATCH($C445,'Policy Characteristics'!$C:$C,0)))</f>
        <v>% of CO2 captured</v>
      </c>
      <c r="P445" s="358"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358" t="str">
        <f>IF(ISBLANK(INDEX('Policy Characteristics'!K:K,MATCH($C445,'Policy Characteristics'!$C:$C,0))),"",INDEX('Policy Characteristics'!K:K,MATCH($C445,'Policy Characteristics'!$C:$C,0)))</f>
        <v>ccs.html#ccs</v>
      </c>
      <c r="R445" s="358" t="str">
        <f>IF(ISBLANK(INDEX('Policy Characteristics'!L:L,MATCH($C445,'Policy Characteristics'!$C:$C,0))),"",INDEX('Policy Characteristics'!L:L,MATCH($C445,'Policy Characteristics'!$C:$C,0)))</f>
        <v>carbon-capture-and-sequestration.html</v>
      </c>
    </row>
    <row r="446" spans="1:18" x14ac:dyDescent="0.35">
      <c r="A446" s="358" t="str">
        <f>IF(ISBLANK(INDEX('Policy Characteristics'!A:A,MATCH($C446,'Policy Characteristics'!$C:$C,0))),"",INDEX('Policy Characteristics'!A:A,MATCH($C446,'Policy Characteristics'!$C:$C,0)))</f>
        <v>Industry</v>
      </c>
      <c r="B446" s="358" t="str">
        <f>IF(ISBLANK(INDEX('Policy Characteristics'!B:B,MATCH($C446,'Policy Characteristics'!$C:$C,0))),"",INDEX('Policy Characteristics'!B:B,MATCH($C446,'Policy Characteristics'!$C:$C,0)))</f>
        <v>Carbon Capture and Sequestration</v>
      </c>
      <c r="C446" s="362" t="str">
        <f t="shared" si="30"/>
        <v>Industry Sector Fraction of Potential Additional CCS Achieved</v>
      </c>
      <c r="D446" s="286" t="s">
        <v>3251</v>
      </c>
      <c r="E446" s="286" t="s">
        <v>3197</v>
      </c>
      <c r="F446" s="195" t="s">
        <v>3213</v>
      </c>
      <c r="G446" s="53" t="s">
        <v>3198</v>
      </c>
      <c r="H446" s="54">
        <v>940</v>
      </c>
      <c r="I446" s="53" t="s">
        <v>45</v>
      </c>
      <c r="J446" s="360" t="str">
        <f>IF(ISBLANK(INDEX('Policy Characteristics'!D:D,MATCH($C446,'Policy Characteristics'!$C:$C,0))),"",INDEX('Policy Characteristics'!D:D,MATCH($C446,'Policy Characteristics'!$C:$C,0)))</f>
        <v>Industry CCS</v>
      </c>
      <c r="K446" s="358" t="str">
        <f>IF(ISBLANK(INDEX('Policy Characteristics'!E:E,MATCH($C446,'Policy Characteristics'!$C:$C,0))),"",INDEX('Policy Characteristics'!E:E,MATCH($C446,'Policy Characteristics'!$C:$C,0)))</f>
        <v>indst CCS</v>
      </c>
      <c r="L446" s="380">
        <f>IF(ISBLANK(INDEX('Policy Characteristics'!F:F,MATCH($C446,'Policy Characteristics'!$C:$C,0))),"",INDEX('Policy Characteristics'!F:F,MATCH($C446,'Policy Characteristics'!$C:$C,0)))</f>
        <v>0</v>
      </c>
      <c r="M446" s="380">
        <f>IF(ISBLANK(INDEX('Policy Characteristics'!G:G,MATCH($C446,'Policy Characteristics'!$C:$C,0))),"",INDEX('Policy Characteristics'!G:G,MATCH($C446,'Policy Characteristics'!$C:$C,0)))</f>
        <v>1</v>
      </c>
      <c r="N446" s="380">
        <f>IF(ISBLANK(INDEX('Policy Characteristics'!H:H,MATCH($C446,'Policy Characteristics'!$C:$C,0))),"",INDEX('Policy Characteristics'!H:H,MATCH($C446,'Policy Characteristics'!$C:$C,0)))</f>
        <v>0.01</v>
      </c>
      <c r="O446" s="358" t="str">
        <f>IF(ISBLANK(INDEX('Policy Characteristics'!I:I,MATCH($C446,'Policy Characteristics'!$C:$C,0))),"",INDEX('Policy Characteristics'!I:I,MATCH($C446,'Policy Characteristics'!$C:$C,0)))</f>
        <v>% of CO2 captured</v>
      </c>
      <c r="P446" s="358"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358" t="str">
        <f>IF(ISBLANK(INDEX('Policy Characteristics'!K:K,MATCH($C446,'Policy Characteristics'!$C:$C,0))),"",INDEX('Policy Characteristics'!K:K,MATCH($C446,'Policy Characteristics'!$C:$C,0)))</f>
        <v>ccs.html#ccs</v>
      </c>
      <c r="R446" s="358" t="str">
        <f>IF(ISBLANK(INDEX('Policy Characteristics'!L:L,MATCH($C446,'Policy Characteristics'!$C:$C,0))),"",INDEX('Policy Characteristics'!L:L,MATCH($C446,'Policy Characteristics'!$C:$C,0)))</f>
        <v>carbon-capture-and-sequestration.html</v>
      </c>
    </row>
    <row r="447" spans="1:18" x14ac:dyDescent="0.35">
      <c r="A447" s="358" t="str">
        <f>IF(ISBLANK(INDEX('Policy Characteristics'!A:A,MATCH($C447,'Policy Characteristics'!$C:$C,0))),"",INDEX('Policy Characteristics'!A:A,MATCH($C447,'Policy Characteristics'!$C:$C,0)))</f>
        <v>Industry</v>
      </c>
      <c r="B447" s="358" t="str">
        <f>IF(ISBLANK(INDEX('Policy Characteristics'!B:B,MATCH($C447,'Policy Characteristics'!$C:$C,0))),"",INDEX('Policy Characteristics'!B:B,MATCH($C447,'Policy Characteristics'!$C:$C,0)))</f>
        <v>Carbon Capture and Sequestration</v>
      </c>
      <c r="C447" s="362" t="str">
        <f t="shared" si="30"/>
        <v>Industry Sector Fraction of Potential Additional CCS Achieved</v>
      </c>
      <c r="D447" s="286" t="s">
        <v>3251</v>
      </c>
      <c r="E447" s="286" t="s">
        <v>2631</v>
      </c>
      <c r="F447" s="195" t="s">
        <v>3213</v>
      </c>
      <c r="G447" s="53" t="s">
        <v>3199</v>
      </c>
      <c r="H447" s="54">
        <v>941</v>
      </c>
      <c r="I447" s="9" t="s">
        <v>46</v>
      </c>
      <c r="J447" s="360" t="str">
        <f>IF(ISBLANK(INDEX('Policy Characteristics'!D:D,MATCH($C447,'Policy Characteristics'!$C:$C,0))),"",INDEX('Policy Characteristics'!D:D,MATCH($C447,'Policy Characteristics'!$C:$C,0)))</f>
        <v>Industry CCS</v>
      </c>
      <c r="K447" s="358" t="str">
        <f>IF(ISBLANK(INDEX('Policy Characteristics'!E:E,MATCH($C447,'Policy Characteristics'!$C:$C,0))),"",INDEX('Policy Characteristics'!E:E,MATCH($C447,'Policy Characteristics'!$C:$C,0)))</f>
        <v>indst CCS</v>
      </c>
      <c r="L447" s="380">
        <f>IF(ISBLANK(INDEX('Policy Characteristics'!F:F,MATCH($C447,'Policy Characteristics'!$C:$C,0))),"",INDEX('Policy Characteristics'!F:F,MATCH($C447,'Policy Characteristics'!$C:$C,0)))</f>
        <v>0</v>
      </c>
      <c r="M447" s="380">
        <f>IF(ISBLANK(INDEX('Policy Characteristics'!G:G,MATCH($C447,'Policy Characteristics'!$C:$C,0))),"",INDEX('Policy Characteristics'!G:G,MATCH($C447,'Policy Characteristics'!$C:$C,0)))</f>
        <v>1</v>
      </c>
      <c r="N447" s="380">
        <f>IF(ISBLANK(INDEX('Policy Characteristics'!H:H,MATCH($C447,'Policy Characteristics'!$C:$C,0))),"",INDEX('Policy Characteristics'!H:H,MATCH($C447,'Policy Characteristics'!$C:$C,0)))</f>
        <v>0.01</v>
      </c>
      <c r="O447" s="358" t="str">
        <f>IF(ISBLANK(INDEX('Policy Characteristics'!I:I,MATCH($C447,'Policy Characteristics'!$C:$C,0))),"",INDEX('Policy Characteristics'!I:I,MATCH($C447,'Policy Characteristics'!$C:$C,0)))</f>
        <v>% of CO2 captured</v>
      </c>
      <c r="P447" s="358"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358" t="str">
        <f>IF(ISBLANK(INDEX('Policy Characteristics'!K:K,MATCH($C447,'Policy Characteristics'!$C:$C,0))),"",INDEX('Policy Characteristics'!K:K,MATCH($C447,'Policy Characteristics'!$C:$C,0)))</f>
        <v>ccs.html#ccs</v>
      </c>
      <c r="R447" s="358" t="str">
        <f>IF(ISBLANK(INDEX('Policy Characteristics'!L:L,MATCH($C447,'Policy Characteristics'!$C:$C,0))),"",INDEX('Policy Characteristics'!L:L,MATCH($C447,'Policy Characteristics'!$C:$C,0)))</f>
        <v>carbon-capture-and-sequestration.html</v>
      </c>
    </row>
    <row r="448" spans="1:18" x14ac:dyDescent="0.35">
      <c r="A448" s="358" t="str">
        <f>IF(ISBLANK(INDEX('Policy Characteristics'!A:A,MATCH($C448,'Policy Characteristics'!$C:$C,0))),"",INDEX('Policy Characteristics'!A:A,MATCH($C448,'Policy Characteristics'!$C:$C,0)))</f>
        <v>Industry</v>
      </c>
      <c r="B448" s="358" t="str">
        <f>IF(ISBLANK(INDEX('Policy Characteristics'!B:B,MATCH($C448,'Policy Characteristics'!$C:$C,0))),"",INDEX('Policy Characteristics'!B:B,MATCH($C448,'Policy Characteristics'!$C:$C,0)))</f>
        <v>Carbon Capture and Sequestration</v>
      </c>
      <c r="C448" s="362" t="str">
        <f t="shared" si="30"/>
        <v>Industry Sector Fraction of Potential Additional CCS Achieved</v>
      </c>
      <c r="D448" s="286" t="s">
        <v>3252</v>
      </c>
      <c r="E448" s="286" t="s">
        <v>3197</v>
      </c>
      <c r="F448" s="195" t="s">
        <v>3214</v>
      </c>
      <c r="G448" s="53" t="s">
        <v>3198</v>
      </c>
      <c r="H448" s="54">
        <v>942</v>
      </c>
      <c r="I448" s="53" t="s">
        <v>45</v>
      </c>
      <c r="J448" s="360" t="str">
        <f>IF(ISBLANK(INDEX('Policy Characteristics'!D:D,MATCH($C448,'Policy Characteristics'!$C:$C,0))),"",INDEX('Policy Characteristics'!D:D,MATCH($C448,'Policy Characteristics'!$C:$C,0)))</f>
        <v>Industry CCS</v>
      </c>
      <c r="K448" s="358" t="str">
        <f>IF(ISBLANK(INDEX('Policy Characteristics'!E:E,MATCH($C448,'Policy Characteristics'!$C:$C,0))),"",INDEX('Policy Characteristics'!E:E,MATCH($C448,'Policy Characteristics'!$C:$C,0)))</f>
        <v>indst CCS</v>
      </c>
      <c r="L448" s="380">
        <f>IF(ISBLANK(INDEX('Policy Characteristics'!F:F,MATCH($C448,'Policy Characteristics'!$C:$C,0))),"",INDEX('Policy Characteristics'!F:F,MATCH($C448,'Policy Characteristics'!$C:$C,0)))</f>
        <v>0</v>
      </c>
      <c r="M448" s="380">
        <f>IF(ISBLANK(INDEX('Policy Characteristics'!G:G,MATCH($C448,'Policy Characteristics'!$C:$C,0))),"",INDEX('Policy Characteristics'!G:G,MATCH($C448,'Policy Characteristics'!$C:$C,0)))</f>
        <v>1</v>
      </c>
      <c r="N448" s="380">
        <f>IF(ISBLANK(INDEX('Policy Characteristics'!H:H,MATCH($C448,'Policy Characteristics'!$C:$C,0))),"",INDEX('Policy Characteristics'!H:H,MATCH($C448,'Policy Characteristics'!$C:$C,0)))</f>
        <v>0.01</v>
      </c>
      <c r="O448" s="358" t="str">
        <f>IF(ISBLANK(INDEX('Policy Characteristics'!I:I,MATCH($C448,'Policy Characteristics'!$C:$C,0))),"",INDEX('Policy Characteristics'!I:I,MATCH($C448,'Policy Characteristics'!$C:$C,0)))</f>
        <v>% of CO2 captured</v>
      </c>
      <c r="P448" s="358"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358" t="str">
        <f>IF(ISBLANK(INDEX('Policy Characteristics'!K:K,MATCH($C448,'Policy Characteristics'!$C:$C,0))),"",INDEX('Policy Characteristics'!K:K,MATCH($C448,'Policy Characteristics'!$C:$C,0)))</f>
        <v>ccs.html#ccs</v>
      </c>
      <c r="R448" s="358" t="str">
        <f>IF(ISBLANK(INDEX('Policy Characteristics'!L:L,MATCH($C448,'Policy Characteristics'!$C:$C,0))),"",INDEX('Policy Characteristics'!L:L,MATCH($C448,'Policy Characteristics'!$C:$C,0)))</f>
        <v>carbon-capture-and-sequestration.html</v>
      </c>
    </row>
    <row r="449" spans="1:18" x14ac:dyDescent="0.35">
      <c r="A449" s="358" t="str">
        <f>IF(ISBLANK(INDEX('Policy Characteristics'!A:A,MATCH($C449,'Policy Characteristics'!$C:$C,0))),"",INDEX('Policy Characteristics'!A:A,MATCH($C449,'Policy Characteristics'!$C:$C,0)))</f>
        <v>Industry</v>
      </c>
      <c r="B449" s="358" t="str">
        <f>IF(ISBLANK(INDEX('Policy Characteristics'!B:B,MATCH($C449,'Policy Characteristics'!$C:$C,0))),"",INDEX('Policy Characteristics'!B:B,MATCH($C449,'Policy Characteristics'!$C:$C,0)))</f>
        <v>Carbon Capture and Sequestration</v>
      </c>
      <c r="C449" s="362" t="str">
        <f t="shared" si="30"/>
        <v>Industry Sector Fraction of Potential Additional CCS Achieved</v>
      </c>
      <c r="D449" s="286" t="s">
        <v>3252</v>
      </c>
      <c r="E449" s="286" t="s">
        <v>2631</v>
      </c>
      <c r="F449" s="195" t="s">
        <v>3214</v>
      </c>
      <c r="G449" s="53" t="s">
        <v>3199</v>
      </c>
      <c r="H449" s="54">
        <v>943</v>
      </c>
      <c r="I449" s="9" t="s">
        <v>46</v>
      </c>
      <c r="J449" s="360" t="str">
        <f>IF(ISBLANK(INDEX('Policy Characteristics'!D:D,MATCH($C449,'Policy Characteristics'!$C:$C,0))),"",INDEX('Policy Characteristics'!D:D,MATCH($C449,'Policy Characteristics'!$C:$C,0)))</f>
        <v>Industry CCS</v>
      </c>
      <c r="K449" s="358" t="str">
        <f>IF(ISBLANK(INDEX('Policy Characteristics'!E:E,MATCH($C449,'Policy Characteristics'!$C:$C,0))),"",INDEX('Policy Characteristics'!E:E,MATCH($C449,'Policy Characteristics'!$C:$C,0)))</f>
        <v>indst CCS</v>
      </c>
      <c r="L449" s="380">
        <f>IF(ISBLANK(INDEX('Policy Characteristics'!F:F,MATCH($C449,'Policy Characteristics'!$C:$C,0))),"",INDEX('Policy Characteristics'!F:F,MATCH($C449,'Policy Characteristics'!$C:$C,0)))</f>
        <v>0</v>
      </c>
      <c r="M449" s="380">
        <f>IF(ISBLANK(INDEX('Policy Characteristics'!G:G,MATCH($C449,'Policy Characteristics'!$C:$C,0))),"",INDEX('Policy Characteristics'!G:G,MATCH($C449,'Policy Characteristics'!$C:$C,0)))</f>
        <v>1</v>
      </c>
      <c r="N449" s="380">
        <f>IF(ISBLANK(INDEX('Policy Characteristics'!H:H,MATCH($C449,'Policy Characteristics'!$C:$C,0))),"",INDEX('Policy Characteristics'!H:H,MATCH($C449,'Policy Characteristics'!$C:$C,0)))</f>
        <v>0.01</v>
      </c>
      <c r="O449" s="358" t="str">
        <f>IF(ISBLANK(INDEX('Policy Characteristics'!I:I,MATCH($C449,'Policy Characteristics'!$C:$C,0))),"",INDEX('Policy Characteristics'!I:I,MATCH($C449,'Policy Characteristics'!$C:$C,0)))</f>
        <v>% of CO2 captured</v>
      </c>
      <c r="P449" s="358"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358" t="str">
        <f>IF(ISBLANK(INDEX('Policy Characteristics'!K:K,MATCH($C449,'Policy Characteristics'!$C:$C,0))),"",INDEX('Policy Characteristics'!K:K,MATCH($C449,'Policy Characteristics'!$C:$C,0)))</f>
        <v>ccs.html#ccs</v>
      </c>
      <c r="R449" s="358" t="str">
        <f>IF(ISBLANK(INDEX('Policy Characteristics'!L:L,MATCH($C449,'Policy Characteristics'!$C:$C,0))),"",INDEX('Policy Characteristics'!L:L,MATCH($C449,'Policy Characteristics'!$C:$C,0)))</f>
        <v>carbon-capture-and-sequestration.html</v>
      </c>
    </row>
    <row r="450" spans="1:18" x14ac:dyDescent="0.35">
      <c r="A450" s="358" t="str">
        <f>IF(ISBLANK(INDEX('Policy Characteristics'!A:A,MATCH($C450,'Policy Characteristics'!$C:$C,0))),"",INDEX('Policy Characteristics'!A:A,MATCH($C450,'Policy Characteristics'!$C:$C,0)))</f>
        <v>Industry</v>
      </c>
      <c r="B450" s="358" t="str">
        <f>IF(ISBLANK(INDEX('Policy Characteristics'!B:B,MATCH($C450,'Policy Characteristics'!$C:$C,0))),"",INDEX('Policy Characteristics'!B:B,MATCH($C450,'Policy Characteristics'!$C:$C,0)))</f>
        <v>Carbon Capture and Sequestration</v>
      </c>
      <c r="C450" s="362" t="str">
        <f t="shared" si="30"/>
        <v>Industry Sector Fraction of Potential Additional CCS Achieved</v>
      </c>
      <c r="D450" s="286" t="s">
        <v>3253</v>
      </c>
      <c r="E450" s="286" t="s">
        <v>3197</v>
      </c>
      <c r="F450" s="195" t="s">
        <v>3215</v>
      </c>
      <c r="G450" s="53" t="s">
        <v>3198</v>
      </c>
      <c r="H450" s="54">
        <v>944</v>
      </c>
      <c r="I450" s="53" t="s">
        <v>45</v>
      </c>
      <c r="J450" s="360" t="str">
        <f>IF(ISBLANK(INDEX('Policy Characteristics'!D:D,MATCH($C450,'Policy Characteristics'!$C:$C,0))),"",INDEX('Policy Characteristics'!D:D,MATCH($C450,'Policy Characteristics'!$C:$C,0)))</f>
        <v>Industry CCS</v>
      </c>
      <c r="K450" s="358" t="str">
        <f>IF(ISBLANK(INDEX('Policy Characteristics'!E:E,MATCH($C450,'Policy Characteristics'!$C:$C,0))),"",INDEX('Policy Characteristics'!E:E,MATCH($C450,'Policy Characteristics'!$C:$C,0)))</f>
        <v>indst CCS</v>
      </c>
      <c r="L450" s="380">
        <f>IF(ISBLANK(INDEX('Policy Characteristics'!F:F,MATCH($C450,'Policy Characteristics'!$C:$C,0))),"",INDEX('Policy Characteristics'!F:F,MATCH($C450,'Policy Characteristics'!$C:$C,0)))</f>
        <v>0</v>
      </c>
      <c r="M450" s="380">
        <f>IF(ISBLANK(INDEX('Policy Characteristics'!G:G,MATCH($C450,'Policy Characteristics'!$C:$C,0))),"",INDEX('Policy Characteristics'!G:G,MATCH($C450,'Policy Characteristics'!$C:$C,0)))</f>
        <v>1</v>
      </c>
      <c r="N450" s="380">
        <f>IF(ISBLANK(INDEX('Policy Characteristics'!H:H,MATCH($C450,'Policy Characteristics'!$C:$C,0))),"",INDEX('Policy Characteristics'!H:H,MATCH($C450,'Policy Characteristics'!$C:$C,0)))</f>
        <v>0.01</v>
      </c>
      <c r="O450" s="358" t="str">
        <f>IF(ISBLANK(INDEX('Policy Characteristics'!I:I,MATCH($C450,'Policy Characteristics'!$C:$C,0))),"",INDEX('Policy Characteristics'!I:I,MATCH($C450,'Policy Characteristics'!$C:$C,0)))</f>
        <v>% of CO2 captured</v>
      </c>
      <c r="P450" s="358"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358" t="str">
        <f>IF(ISBLANK(INDEX('Policy Characteristics'!K:K,MATCH($C450,'Policy Characteristics'!$C:$C,0))),"",INDEX('Policy Characteristics'!K:K,MATCH($C450,'Policy Characteristics'!$C:$C,0)))</f>
        <v>ccs.html#ccs</v>
      </c>
      <c r="R450" s="358" t="str">
        <f>IF(ISBLANK(INDEX('Policy Characteristics'!L:L,MATCH($C450,'Policy Characteristics'!$C:$C,0))),"",INDEX('Policy Characteristics'!L:L,MATCH($C450,'Policy Characteristics'!$C:$C,0)))</f>
        <v>carbon-capture-and-sequestration.html</v>
      </c>
    </row>
    <row r="451" spans="1:18" x14ac:dyDescent="0.35">
      <c r="A451" s="358" t="str">
        <f>IF(ISBLANK(INDEX('Policy Characteristics'!A:A,MATCH($C451,'Policy Characteristics'!$C:$C,0))),"",INDEX('Policy Characteristics'!A:A,MATCH($C451,'Policy Characteristics'!$C:$C,0)))</f>
        <v>Industry</v>
      </c>
      <c r="B451" s="358" t="str">
        <f>IF(ISBLANK(INDEX('Policy Characteristics'!B:B,MATCH($C451,'Policy Characteristics'!$C:$C,0))),"",INDEX('Policy Characteristics'!B:B,MATCH($C451,'Policy Characteristics'!$C:$C,0)))</f>
        <v>Carbon Capture and Sequestration</v>
      </c>
      <c r="C451" s="362" t="str">
        <f t="shared" si="30"/>
        <v>Industry Sector Fraction of Potential Additional CCS Achieved</v>
      </c>
      <c r="D451" s="286" t="s">
        <v>3253</v>
      </c>
      <c r="E451" s="286" t="s">
        <v>2631</v>
      </c>
      <c r="F451" s="195" t="s">
        <v>3215</v>
      </c>
      <c r="G451" s="53" t="s">
        <v>3199</v>
      </c>
      <c r="H451" s="54">
        <v>945</v>
      </c>
      <c r="I451" s="9" t="s">
        <v>46</v>
      </c>
      <c r="J451" s="360" t="str">
        <f>IF(ISBLANK(INDEX('Policy Characteristics'!D:D,MATCH($C451,'Policy Characteristics'!$C:$C,0))),"",INDEX('Policy Characteristics'!D:D,MATCH($C451,'Policy Characteristics'!$C:$C,0)))</f>
        <v>Industry CCS</v>
      </c>
      <c r="K451" s="358" t="str">
        <f>IF(ISBLANK(INDEX('Policy Characteristics'!E:E,MATCH($C451,'Policy Characteristics'!$C:$C,0))),"",INDEX('Policy Characteristics'!E:E,MATCH($C451,'Policy Characteristics'!$C:$C,0)))</f>
        <v>indst CCS</v>
      </c>
      <c r="L451" s="380">
        <f>IF(ISBLANK(INDEX('Policy Characteristics'!F:F,MATCH($C451,'Policy Characteristics'!$C:$C,0))),"",INDEX('Policy Characteristics'!F:F,MATCH($C451,'Policy Characteristics'!$C:$C,0)))</f>
        <v>0</v>
      </c>
      <c r="M451" s="380">
        <f>IF(ISBLANK(INDEX('Policy Characteristics'!G:G,MATCH($C451,'Policy Characteristics'!$C:$C,0))),"",INDEX('Policy Characteristics'!G:G,MATCH($C451,'Policy Characteristics'!$C:$C,0)))</f>
        <v>1</v>
      </c>
      <c r="N451" s="380">
        <f>IF(ISBLANK(INDEX('Policy Characteristics'!H:H,MATCH($C451,'Policy Characteristics'!$C:$C,0))),"",INDEX('Policy Characteristics'!H:H,MATCH($C451,'Policy Characteristics'!$C:$C,0)))</f>
        <v>0.01</v>
      </c>
      <c r="O451" s="358" t="str">
        <f>IF(ISBLANK(INDEX('Policy Characteristics'!I:I,MATCH($C451,'Policy Characteristics'!$C:$C,0))),"",INDEX('Policy Characteristics'!I:I,MATCH($C451,'Policy Characteristics'!$C:$C,0)))</f>
        <v>% of CO2 captured</v>
      </c>
      <c r="P451" s="358"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358" t="str">
        <f>IF(ISBLANK(INDEX('Policy Characteristics'!K:K,MATCH($C451,'Policy Characteristics'!$C:$C,0))),"",INDEX('Policy Characteristics'!K:K,MATCH($C451,'Policy Characteristics'!$C:$C,0)))</f>
        <v>ccs.html#ccs</v>
      </c>
      <c r="R451" s="358" t="str">
        <f>IF(ISBLANK(INDEX('Policy Characteristics'!L:L,MATCH($C451,'Policy Characteristics'!$C:$C,0))),"",INDEX('Policy Characteristics'!L:L,MATCH($C451,'Policy Characteristics'!$C:$C,0)))</f>
        <v>carbon-capture-and-sequestration.html</v>
      </c>
    </row>
    <row r="452" spans="1:18" x14ac:dyDescent="0.35">
      <c r="A452" s="358" t="str">
        <f>IF(ISBLANK(INDEX('Policy Characteristics'!A:A,MATCH($C452,'Policy Characteristics'!$C:$C,0))),"",INDEX('Policy Characteristics'!A:A,MATCH($C452,'Policy Characteristics'!$C:$C,0)))</f>
        <v>Industry</v>
      </c>
      <c r="B452" s="358" t="str">
        <f>IF(ISBLANK(INDEX('Policy Characteristics'!B:B,MATCH($C452,'Policy Characteristics'!$C:$C,0))),"",INDEX('Policy Characteristics'!B:B,MATCH($C452,'Policy Characteristics'!$C:$C,0)))</f>
        <v>Carbon Capture and Sequestration</v>
      </c>
      <c r="C452" s="362" t="str">
        <f t="shared" si="30"/>
        <v>Industry Sector Fraction of Potential Additional CCS Achieved</v>
      </c>
      <c r="D452" s="286" t="s">
        <v>3254</v>
      </c>
      <c r="E452" s="286" t="s">
        <v>3197</v>
      </c>
      <c r="F452" s="195" t="s">
        <v>3216</v>
      </c>
      <c r="G452" s="53" t="s">
        <v>3198</v>
      </c>
      <c r="H452" s="54">
        <v>946</v>
      </c>
      <c r="I452" s="53" t="s">
        <v>45</v>
      </c>
      <c r="J452" s="360" t="str">
        <f>IF(ISBLANK(INDEX('Policy Characteristics'!D:D,MATCH($C452,'Policy Characteristics'!$C:$C,0))),"",INDEX('Policy Characteristics'!D:D,MATCH($C452,'Policy Characteristics'!$C:$C,0)))</f>
        <v>Industry CCS</v>
      </c>
      <c r="K452" s="358" t="str">
        <f>IF(ISBLANK(INDEX('Policy Characteristics'!E:E,MATCH($C452,'Policy Characteristics'!$C:$C,0))),"",INDEX('Policy Characteristics'!E:E,MATCH($C452,'Policy Characteristics'!$C:$C,0)))</f>
        <v>indst CCS</v>
      </c>
      <c r="L452" s="380">
        <f>IF(ISBLANK(INDEX('Policy Characteristics'!F:F,MATCH($C452,'Policy Characteristics'!$C:$C,0))),"",INDEX('Policy Characteristics'!F:F,MATCH($C452,'Policy Characteristics'!$C:$C,0)))</f>
        <v>0</v>
      </c>
      <c r="M452" s="380">
        <f>IF(ISBLANK(INDEX('Policy Characteristics'!G:G,MATCH($C452,'Policy Characteristics'!$C:$C,0))),"",INDEX('Policy Characteristics'!G:G,MATCH($C452,'Policy Characteristics'!$C:$C,0)))</f>
        <v>1</v>
      </c>
      <c r="N452" s="380">
        <f>IF(ISBLANK(INDEX('Policy Characteristics'!H:H,MATCH($C452,'Policy Characteristics'!$C:$C,0))),"",INDEX('Policy Characteristics'!H:H,MATCH($C452,'Policy Characteristics'!$C:$C,0)))</f>
        <v>0.01</v>
      </c>
      <c r="O452" s="358" t="str">
        <f>IF(ISBLANK(INDEX('Policy Characteristics'!I:I,MATCH($C452,'Policy Characteristics'!$C:$C,0))),"",INDEX('Policy Characteristics'!I:I,MATCH($C452,'Policy Characteristics'!$C:$C,0)))</f>
        <v>% of CO2 captured</v>
      </c>
      <c r="P452" s="358"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358" t="str">
        <f>IF(ISBLANK(INDEX('Policy Characteristics'!K:K,MATCH($C452,'Policy Characteristics'!$C:$C,0))),"",INDEX('Policy Characteristics'!K:K,MATCH($C452,'Policy Characteristics'!$C:$C,0)))</f>
        <v>ccs.html#ccs</v>
      </c>
      <c r="R452" s="358" t="str">
        <f>IF(ISBLANK(INDEX('Policy Characteristics'!L:L,MATCH($C452,'Policy Characteristics'!$C:$C,0))),"",INDEX('Policy Characteristics'!L:L,MATCH($C452,'Policy Characteristics'!$C:$C,0)))</f>
        <v>carbon-capture-and-sequestration.html</v>
      </c>
    </row>
    <row r="453" spans="1:18" x14ac:dyDescent="0.35">
      <c r="A453" s="358" t="str">
        <f>IF(ISBLANK(INDEX('Policy Characteristics'!A:A,MATCH($C453,'Policy Characteristics'!$C:$C,0))),"",INDEX('Policy Characteristics'!A:A,MATCH($C453,'Policy Characteristics'!$C:$C,0)))</f>
        <v>Industry</v>
      </c>
      <c r="B453" s="358" t="str">
        <f>IF(ISBLANK(INDEX('Policy Characteristics'!B:B,MATCH($C453,'Policy Characteristics'!$C:$C,0))),"",INDEX('Policy Characteristics'!B:B,MATCH($C453,'Policy Characteristics'!$C:$C,0)))</f>
        <v>Carbon Capture and Sequestration</v>
      </c>
      <c r="C453" s="362" t="str">
        <f t="shared" si="30"/>
        <v>Industry Sector Fraction of Potential Additional CCS Achieved</v>
      </c>
      <c r="D453" s="286" t="s">
        <v>3254</v>
      </c>
      <c r="E453" s="286" t="s">
        <v>2631</v>
      </c>
      <c r="F453" s="195" t="s">
        <v>3216</v>
      </c>
      <c r="G453" s="53" t="s">
        <v>3199</v>
      </c>
      <c r="H453" s="54">
        <v>947</v>
      </c>
      <c r="I453" s="9" t="s">
        <v>46</v>
      </c>
      <c r="J453" s="360" t="str">
        <f>IF(ISBLANK(INDEX('Policy Characteristics'!D:D,MATCH($C453,'Policy Characteristics'!$C:$C,0))),"",INDEX('Policy Characteristics'!D:D,MATCH($C453,'Policy Characteristics'!$C:$C,0)))</f>
        <v>Industry CCS</v>
      </c>
      <c r="K453" s="358" t="str">
        <f>IF(ISBLANK(INDEX('Policy Characteristics'!E:E,MATCH($C453,'Policy Characteristics'!$C:$C,0))),"",INDEX('Policy Characteristics'!E:E,MATCH($C453,'Policy Characteristics'!$C:$C,0)))</f>
        <v>indst CCS</v>
      </c>
      <c r="L453" s="380">
        <f>IF(ISBLANK(INDEX('Policy Characteristics'!F:F,MATCH($C453,'Policy Characteristics'!$C:$C,0))),"",INDEX('Policy Characteristics'!F:F,MATCH($C453,'Policy Characteristics'!$C:$C,0)))</f>
        <v>0</v>
      </c>
      <c r="M453" s="380">
        <f>IF(ISBLANK(INDEX('Policy Characteristics'!G:G,MATCH($C453,'Policy Characteristics'!$C:$C,0))),"",INDEX('Policy Characteristics'!G:G,MATCH($C453,'Policy Characteristics'!$C:$C,0)))</f>
        <v>1</v>
      </c>
      <c r="N453" s="380">
        <f>IF(ISBLANK(INDEX('Policy Characteristics'!H:H,MATCH($C453,'Policy Characteristics'!$C:$C,0))),"",INDEX('Policy Characteristics'!H:H,MATCH($C453,'Policy Characteristics'!$C:$C,0)))</f>
        <v>0.01</v>
      </c>
      <c r="O453" s="358" t="str">
        <f>IF(ISBLANK(INDEX('Policy Characteristics'!I:I,MATCH($C453,'Policy Characteristics'!$C:$C,0))),"",INDEX('Policy Characteristics'!I:I,MATCH($C453,'Policy Characteristics'!$C:$C,0)))</f>
        <v>% of CO2 captured</v>
      </c>
      <c r="P453" s="358"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358" t="str">
        <f>IF(ISBLANK(INDEX('Policy Characteristics'!K:K,MATCH($C453,'Policy Characteristics'!$C:$C,0))),"",INDEX('Policy Characteristics'!K:K,MATCH($C453,'Policy Characteristics'!$C:$C,0)))</f>
        <v>ccs.html#ccs</v>
      </c>
      <c r="R453" s="358" t="str">
        <f>IF(ISBLANK(INDEX('Policy Characteristics'!L:L,MATCH($C453,'Policy Characteristics'!$C:$C,0))),"",INDEX('Policy Characteristics'!L:L,MATCH($C453,'Policy Characteristics'!$C:$C,0)))</f>
        <v>carbon-capture-and-sequestration.html</v>
      </c>
    </row>
    <row r="454" spans="1:18" x14ac:dyDescent="0.35">
      <c r="A454" s="358" t="str">
        <f>IF(ISBLANK(INDEX('Policy Characteristics'!A:A,MATCH($C454,'Policy Characteristics'!$C:$C,0))),"",INDEX('Policy Characteristics'!A:A,MATCH($C454,'Policy Characteristics'!$C:$C,0)))</f>
        <v>Industry</v>
      </c>
      <c r="B454" s="358" t="str">
        <f>IF(ISBLANK(INDEX('Policy Characteristics'!B:B,MATCH($C454,'Policy Characteristics'!$C:$C,0))),"",INDEX('Policy Characteristics'!B:B,MATCH($C454,'Policy Characteristics'!$C:$C,0)))</f>
        <v>Carbon Capture and Sequestration</v>
      </c>
      <c r="C454" s="362" t="str">
        <f t="shared" si="30"/>
        <v>Industry Sector Fraction of Potential Additional CCS Achieved</v>
      </c>
      <c r="D454" s="286" t="s">
        <v>3255</v>
      </c>
      <c r="E454" s="286" t="s">
        <v>3197</v>
      </c>
      <c r="F454" s="195" t="s">
        <v>3217</v>
      </c>
      <c r="G454" s="53" t="s">
        <v>3198</v>
      </c>
      <c r="H454" s="54">
        <v>948</v>
      </c>
      <c r="I454" s="53" t="s">
        <v>45</v>
      </c>
      <c r="J454" s="360" t="str">
        <f>IF(ISBLANK(INDEX('Policy Characteristics'!D:D,MATCH($C454,'Policy Characteristics'!$C:$C,0))),"",INDEX('Policy Characteristics'!D:D,MATCH($C454,'Policy Characteristics'!$C:$C,0)))</f>
        <v>Industry CCS</v>
      </c>
      <c r="K454" s="358" t="str">
        <f>IF(ISBLANK(INDEX('Policy Characteristics'!E:E,MATCH($C454,'Policy Characteristics'!$C:$C,0))),"",INDEX('Policy Characteristics'!E:E,MATCH($C454,'Policy Characteristics'!$C:$C,0)))</f>
        <v>indst CCS</v>
      </c>
      <c r="L454" s="380">
        <f>IF(ISBLANK(INDEX('Policy Characteristics'!F:F,MATCH($C454,'Policy Characteristics'!$C:$C,0))),"",INDEX('Policy Characteristics'!F:F,MATCH($C454,'Policy Characteristics'!$C:$C,0)))</f>
        <v>0</v>
      </c>
      <c r="M454" s="380">
        <f>IF(ISBLANK(INDEX('Policy Characteristics'!G:G,MATCH($C454,'Policy Characteristics'!$C:$C,0))),"",INDEX('Policy Characteristics'!G:G,MATCH($C454,'Policy Characteristics'!$C:$C,0)))</f>
        <v>1</v>
      </c>
      <c r="N454" s="380">
        <f>IF(ISBLANK(INDEX('Policy Characteristics'!H:H,MATCH($C454,'Policy Characteristics'!$C:$C,0))),"",INDEX('Policy Characteristics'!H:H,MATCH($C454,'Policy Characteristics'!$C:$C,0)))</f>
        <v>0.01</v>
      </c>
      <c r="O454" s="358" t="str">
        <f>IF(ISBLANK(INDEX('Policy Characteristics'!I:I,MATCH($C454,'Policy Characteristics'!$C:$C,0))),"",INDEX('Policy Characteristics'!I:I,MATCH($C454,'Policy Characteristics'!$C:$C,0)))</f>
        <v>% of CO2 captured</v>
      </c>
      <c r="P454" s="358"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358" t="str">
        <f>IF(ISBLANK(INDEX('Policy Characteristics'!K:K,MATCH($C454,'Policy Characteristics'!$C:$C,0))),"",INDEX('Policy Characteristics'!K:K,MATCH($C454,'Policy Characteristics'!$C:$C,0)))</f>
        <v>ccs.html#ccs</v>
      </c>
      <c r="R454" s="358" t="str">
        <f>IF(ISBLANK(INDEX('Policy Characteristics'!L:L,MATCH($C454,'Policy Characteristics'!$C:$C,0))),"",INDEX('Policy Characteristics'!L:L,MATCH($C454,'Policy Characteristics'!$C:$C,0)))</f>
        <v>carbon-capture-and-sequestration.html</v>
      </c>
    </row>
    <row r="455" spans="1:18" x14ac:dyDescent="0.35">
      <c r="A455" s="358" t="str">
        <f>IF(ISBLANK(INDEX('Policy Characteristics'!A:A,MATCH($C455,'Policy Characteristics'!$C:$C,0))),"",INDEX('Policy Characteristics'!A:A,MATCH($C455,'Policy Characteristics'!$C:$C,0)))</f>
        <v>Industry</v>
      </c>
      <c r="B455" s="358" t="str">
        <f>IF(ISBLANK(INDEX('Policy Characteristics'!B:B,MATCH($C455,'Policy Characteristics'!$C:$C,0))),"",INDEX('Policy Characteristics'!B:B,MATCH($C455,'Policy Characteristics'!$C:$C,0)))</f>
        <v>Carbon Capture and Sequestration</v>
      </c>
      <c r="C455" s="362" t="str">
        <f t="shared" si="30"/>
        <v>Industry Sector Fraction of Potential Additional CCS Achieved</v>
      </c>
      <c r="D455" s="286" t="s">
        <v>3255</v>
      </c>
      <c r="E455" s="286" t="s">
        <v>2631</v>
      </c>
      <c r="F455" s="195" t="s">
        <v>3217</v>
      </c>
      <c r="G455" s="53" t="s">
        <v>3199</v>
      </c>
      <c r="H455" s="54">
        <v>949</v>
      </c>
      <c r="I455" s="9" t="s">
        <v>46</v>
      </c>
      <c r="J455" s="360" t="str">
        <f>IF(ISBLANK(INDEX('Policy Characteristics'!D:D,MATCH($C455,'Policy Characteristics'!$C:$C,0))),"",INDEX('Policy Characteristics'!D:D,MATCH($C455,'Policy Characteristics'!$C:$C,0)))</f>
        <v>Industry CCS</v>
      </c>
      <c r="K455" s="358" t="str">
        <f>IF(ISBLANK(INDEX('Policy Characteristics'!E:E,MATCH($C455,'Policy Characteristics'!$C:$C,0))),"",INDEX('Policy Characteristics'!E:E,MATCH($C455,'Policy Characteristics'!$C:$C,0)))</f>
        <v>indst CCS</v>
      </c>
      <c r="L455" s="380">
        <f>IF(ISBLANK(INDEX('Policy Characteristics'!F:F,MATCH($C455,'Policy Characteristics'!$C:$C,0))),"",INDEX('Policy Characteristics'!F:F,MATCH($C455,'Policy Characteristics'!$C:$C,0)))</f>
        <v>0</v>
      </c>
      <c r="M455" s="380">
        <f>IF(ISBLANK(INDEX('Policy Characteristics'!G:G,MATCH($C455,'Policy Characteristics'!$C:$C,0))),"",INDEX('Policy Characteristics'!G:G,MATCH($C455,'Policy Characteristics'!$C:$C,0)))</f>
        <v>1</v>
      </c>
      <c r="N455" s="380">
        <f>IF(ISBLANK(INDEX('Policy Characteristics'!H:H,MATCH($C455,'Policy Characteristics'!$C:$C,0))),"",INDEX('Policy Characteristics'!H:H,MATCH($C455,'Policy Characteristics'!$C:$C,0)))</f>
        <v>0.01</v>
      </c>
      <c r="O455" s="358" t="str">
        <f>IF(ISBLANK(INDEX('Policy Characteristics'!I:I,MATCH($C455,'Policy Characteristics'!$C:$C,0))),"",INDEX('Policy Characteristics'!I:I,MATCH($C455,'Policy Characteristics'!$C:$C,0)))</f>
        <v>% of CO2 captured</v>
      </c>
      <c r="P455" s="358"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358" t="str">
        <f>IF(ISBLANK(INDEX('Policy Characteristics'!K:K,MATCH($C455,'Policy Characteristics'!$C:$C,0))),"",INDEX('Policy Characteristics'!K:K,MATCH($C455,'Policy Characteristics'!$C:$C,0)))</f>
        <v>ccs.html#ccs</v>
      </c>
      <c r="R455" s="358" t="str">
        <f>IF(ISBLANK(INDEX('Policy Characteristics'!L:L,MATCH($C455,'Policy Characteristics'!$C:$C,0))),"",INDEX('Policy Characteristics'!L:L,MATCH($C455,'Policy Characteristics'!$C:$C,0)))</f>
        <v>carbon-capture-and-sequestration.html</v>
      </c>
    </row>
    <row r="456" spans="1:18" x14ac:dyDescent="0.35">
      <c r="A456" s="358" t="str">
        <f>IF(ISBLANK(INDEX('Policy Characteristics'!A:A,MATCH($C456,'Policy Characteristics'!$C:$C,0))),"",INDEX('Policy Characteristics'!A:A,MATCH($C456,'Policy Characteristics'!$C:$C,0)))</f>
        <v>Industry</v>
      </c>
      <c r="B456" s="358" t="str">
        <f>IF(ISBLANK(INDEX('Policy Characteristics'!B:B,MATCH($C456,'Policy Characteristics'!$C:$C,0))),"",INDEX('Policy Characteristics'!B:B,MATCH($C456,'Policy Characteristics'!$C:$C,0)))</f>
        <v>Carbon Capture and Sequestration</v>
      </c>
      <c r="C456" s="362" t="str">
        <f t="shared" si="30"/>
        <v>Industry Sector Fraction of Potential Additional CCS Achieved</v>
      </c>
      <c r="D456" s="286" t="s">
        <v>3256</v>
      </c>
      <c r="E456" s="286" t="s">
        <v>3197</v>
      </c>
      <c r="F456" s="195" t="s">
        <v>3218</v>
      </c>
      <c r="G456" s="53" t="s">
        <v>3198</v>
      </c>
      <c r="H456" s="54">
        <v>950</v>
      </c>
      <c r="I456" s="53" t="s">
        <v>45</v>
      </c>
      <c r="J456" s="360" t="str">
        <f>IF(ISBLANK(INDEX('Policy Characteristics'!D:D,MATCH($C456,'Policy Characteristics'!$C:$C,0))),"",INDEX('Policy Characteristics'!D:D,MATCH($C456,'Policy Characteristics'!$C:$C,0)))</f>
        <v>Industry CCS</v>
      </c>
      <c r="K456" s="358" t="str">
        <f>IF(ISBLANK(INDEX('Policy Characteristics'!E:E,MATCH($C456,'Policy Characteristics'!$C:$C,0))),"",INDEX('Policy Characteristics'!E:E,MATCH($C456,'Policy Characteristics'!$C:$C,0)))</f>
        <v>indst CCS</v>
      </c>
      <c r="L456" s="380">
        <f>IF(ISBLANK(INDEX('Policy Characteristics'!F:F,MATCH($C456,'Policy Characteristics'!$C:$C,0))),"",INDEX('Policy Characteristics'!F:F,MATCH($C456,'Policy Characteristics'!$C:$C,0)))</f>
        <v>0</v>
      </c>
      <c r="M456" s="380">
        <f>IF(ISBLANK(INDEX('Policy Characteristics'!G:G,MATCH($C456,'Policy Characteristics'!$C:$C,0))),"",INDEX('Policy Characteristics'!G:G,MATCH($C456,'Policy Characteristics'!$C:$C,0)))</f>
        <v>1</v>
      </c>
      <c r="N456" s="380">
        <f>IF(ISBLANK(INDEX('Policy Characteristics'!H:H,MATCH($C456,'Policy Characteristics'!$C:$C,0))),"",INDEX('Policy Characteristics'!H:H,MATCH($C456,'Policy Characteristics'!$C:$C,0)))</f>
        <v>0.01</v>
      </c>
      <c r="O456" s="358" t="str">
        <f>IF(ISBLANK(INDEX('Policy Characteristics'!I:I,MATCH($C456,'Policy Characteristics'!$C:$C,0))),"",INDEX('Policy Characteristics'!I:I,MATCH($C456,'Policy Characteristics'!$C:$C,0)))</f>
        <v>% of CO2 captured</v>
      </c>
      <c r="P456" s="358"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358" t="str">
        <f>IF(ISBLANK(INDEX('Policy Characteristics'!K:K,MATCH($C456,'Policy Characteristics'!$C:$C,0))),"",INDEX('Policy Characteristics'!K:K,MATCH($C456,'Policy Characteristics'!$C:$C,0)))</f>
        <v>ccs.html#ccs</v>
      </c>
      <c r="R456" s="358" t="str">
        <f>IF(ISBLANK(INDEX('Policy Characteristics'!L:L,MATCH($C456,'Policy Characteristics'!$C:$C,0))),"",INDEX('Policy Characteristics'!L:L,MATCH($C456,'Policy Characteristics'!$C:$C,0)))</f>
        <v>carbon-capture-and-sequestration.html</v>
      </c>
    </row>
    <row r="457" spans="1:18" x14ac:dyDescent="0.35">
      <c r="A457" s="358" t="str">
        <f>IF(ISBLANK(INDEX('Policy Characteristics'!A:A,MATCH($C457,'Policy Characteristics'!$C:$C,0))),"",INDEX('Policy Characteristics'!A:A,MATCH($C457,'Policy Characteristics'!$C:$C,0)))</f>
        <v>Industry</v>
      </c>
      <c r="B457" s="358" t="str">
        <f>IF(ISBLANK(INDEX('Policy Characteristics'!B:B,MATCH($C457,'Policy Characteristics'!$C:$C,0))),"",INDEX('Policy Characteristics'!B:B,MATCH($C457,'Policy Characteristics'!$C:$C,0)))</f>
        <v>Carbon Capture and Sequestration</v>
      </c>
      <c r="C457" s="362" t="str">
        <f t="shared" si="30"/>
        <v>Industry Sector Fraction of Potential Additional CCS Achieved</v>
      </c>
      <c r="D457" s="286" t="s">
        <v>3256</v>
      </c>
      <c r="E457" s="286" t="s">
        <v>2631</v>
      </c>
      <c r="F457" s="195" t="s">
        <v>3218</v>
      </c>
      <c r="G457" s="53" t="s">
        <v>3199</v>
      </c>
      <c r="H457" s="54">
        <v>951</v>
      </c>
      <c r="I457" s="9" t="s">
        <v>46</v>
      </c>
      <c r="J457" s="360" t="str">
        <f>IF(ISBLANK(INDEX('Policy Characteristics'!D:D,MATCH($C457,'Policy Characteristics'!$C:$C,0))),"",INDEX('Policy Characteristics'!D:D,MATCH($C457,'Policy Characteristics'!$C:$C,0)))</f>
        <v>Industry CCS</v>
      </c>
      <c r="K457" s="358" t="str">
        <f>IF(ISBLANK(INDEX('Policy Characteristics'!E:E,MATCH($C457,'Policy Characteristics'!$C:$C,0))),"",INDEX('Policy Characteristics'!E:E,MATCH($C457,'Policy Characteristics'!$C:$C,0)))</f>
        <v>indst CCS</v>
      </c>
      <c r="L457" s="380">
        <f>IF(ISBLANK(INDEX('Policy Characteristics'!F:F,MATCH($C457,'Policy Characteristics'!$C:$C,0))),"",INDEX('Policy Characteristics'!F:F,MATCH($C457,'Policy Characteristics'!$C:$C,0)))</f>
        <v>0</v>
      </c>
      <c r="M457" s="380">
        <f>IF(ISBLANK(INDEX('Policy Characteristics'!G:G,MATCH($C457,'Policy Characteristics'!$C:$C,0))),"",INDEX('Policy Characteristics'!G:G,MATCH($C457,'Policy Characteristics'!$C:$C,0)))</f>
        <v>1</v>
      </c>
      <c r="N457" s="380">
        <f>IF(ISBLANK(INDEX('Policy Characteristics'!H:H,MATCH($C457,'Policy Characteristics'!$C:$C,0))),"",INDEX('Policy Characteristics'!H:H,MATCH($C457,'Policy Characteristics'!$C:$C,0)))</f>
        <v>0.01</v>
      </c>
      <c r="O457" s="358" t="str">
        <f>IF(ISBLANK(INDEX('Policy Characteristics'!I:I,MATCH($C457,'Policy Characteristics'!$C:$C,0))),"",INDEX('Policy Characteristics'!I:I,MATCH($C457,'Policy Characteristics'!$C:$C,0)))</f>
        <v>% of CO2 captured</v>
      </c>
      <c r="P457" s="358"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358" t="str">
        <f>IF(ISBLANK(INDEX('Policy Characteristics'!K:K,MATCH($C457,'Policy Characteristics'!$C:$C,0))),"",INDEX('Policy Characteristics'!K:K,MATCH($C457,'Policy Characteristics'!$C:$C,0)))</f>
        <v>ccs.html#ccs</v>
      </c>
      <c r="R457" s="358" t="str">
        <f>IF(ISBLANK(INDEX('Policy Characteristics'!L:L,MATCH($C457,'Policy Characteristics'!$C:$C,0))),"",INDEX('Policy Characteristics'!L:L,MATCH($C457,'Policy Characteristics'!$C:$C,0)))</f>
        <v>carbon-capture-and-sequestration.html</v>
      </c>
    </row>
    <row r="458" spans="1:18" x14ac:dyDescent="0.35">
      <c r="A458" s="358" t="str">
        <f>IF(ISBLANK(INDEX('Policy Characteristics'!A:A,MATCH($C458,'Policy Characteristics'!$C:$C,0))),"",INDEX('Policy Characteristics'!A:A,MATCH($C458,'Policy Characteristics'!$C:$C,0)))</f>
        <v>Industry</v>
      </c>
      <c r="B458" s="358" t="str">
        <f>IF(ISBLANK(INDEX('Policy Characteristics'!B:B,MATCH($C458,'Policy Characteristics'!$C:$C,0))),"",INDEX('Policy Characteristics'!B:B,MATCH($C458,'Policy Characteristics'!$C:$C,0)))</f>
        <v>Carbon Capture and Sequestration</v>
      </c>
      <c r="C458" s="362" t="str">
        <f t="shared" si="30"/>
        <v>Industry Sector Fraction of Potential Additional CCS Achieved</v>
      </c>
      <c r="D458" s="286" t="s">
        <v>3257</v>
      </c>
      <c r="E458" s="286" t="s">
        <v>3197</v>
      </c>
      <c r="F458" s="195" t="s">
        <v>3219</v>
      </c>
      <c r="G458" s="53" t="s">
        <v>3198</v>
      </c>
      <c r="H458" s="54">
        <v>952</v>
      </c>
      <c r="I458" s="53" t="s">
        <v>45</v>
      </c>
      <c r="J458" s="360" t="str">
        <f>IF(ISBLANK(INDEX('Policy Characteristics'!D:D,MATCH($C458,'Policy Characteristics'!$C:$C,0))),"",INDEX('Policy Characteristics'!D:D,MATCH($C458,'Policy Characteristics'!$C:$C,0)))</f>
        <v>Industry CCS</v>
      </c>
      <c r="K458" s="358" t="str">
        <f>IF(ISBLANK(INDEX('Policy Characteristics'!E:E,MATCH($C458,'Policy Characteristics'!$C:$C,0))),"",INDEX('Policy Characteristics'!E:E,MATCH($C458,'Policy Characteristics'!$C:$C,0)))</f>
        <v>indst CCS</v>
      </c>
      <c r="L458" s="380">
        <f>IF(ISBLANK(INDEX('Policy Characteristics'!F:F,MATCH($C458,'Policy Characteristics'!$C:$C,0))),"",INDEX('Policy Characteristics'!F:F,MATCH($C458,'Policy Characteristics'!$C:$C,0)))</f>
        <v>0</v>
      </c>
      <c r="M458" s="380">
        <f>IF(ISBLANK(INDEX('Policy Characteristics'!G:G,MATCH($C458,'Policy Characteristics'!$C:$C,0))),"",INDEX('Policy Characteristics'!G:G,MATCH($C458,'Policy Characteristics'!$C:$C,0)))</f>
        <v>1</v>
      </c>
      <c r="N458" s="380">
        <f>IF(ISBLANK(INDEX('Policy Characteristics'!H:H,MATCH($C458,'Policy Characteristics'!$C:$C,0))),"",INDEX('Policy Characteristics'!H:H,MATCH($C458,'Policy Characteristics'!$C:$C,0)))</f>
        <v>0.01</v>
      </c>
      <c r="O458" s="358" t="str">
        <f>IF(ISBLANK(INDEX('Policy Characteristics'!I:I,MATCH($C458,'Policy Characteristics'!$C:$C,0))),"",INDEX('Policy Characteristics'!I:I,MATCH($C458,'Policy Characteristics'!$C:$C,0)))</f>
        <v>% of CO2 captured</v>
      </c>
      <c r="P458" s="358"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358" t="str">
        <f>IF(ISBLANK(INDEX('Policy Characteristics'!K:K,MATCH($C458,'Policy Characteristics'!$C:$C,0))),"",INDEX('Policy Characteristics'!K:K,MATCH($C458,'Policy Characteristics'!$C:$C,0)))</f>
        <v>ccs.html#ccs</v>
      </c>
      <c r="R458" s="358" t="str">
        <f>IF(ISBLANK(INDEX('Policy Characteristics'!L:L,MATCH($C458,'Policy Characteristics'!$C:$C,0))),"",INDEX('Policy Characteristics'!L:L,MATCH($C458,'Policy Characteristics'!$C:$C,0)))</f>
        <v>carbon-capture-and-sequestration.html</v>
      </c>
    </row>
    <row r="459" spans="1:18" x14ac:dyDescent="0.35">
      <c r="A459" s="358" t="str">
        <f>IF(ISBLANK(INDEX('Policy Characteristics'!A:A,MATCH($C459,'Policy Characteristics'!$C:$C,0))),"",INDEX('Policy Characteristics'!A:A,MATCH($C459,'Policy Characteristics'!$C:$C,0)))</f>
        <v>Industry</v>
      </c>
      <c r="B459" s="358" t="str">
        <f>IF(ISBLANK(INDEX('Policy Characteristics'!B:B,MATCH($C459,'Policy Characteristics'!$C:$C,0))),"",INDEX('Policy Characteristics'!B:B,MATCH($C459,'Policy Characteristics'!$C:$C,0)))</f>
        <v>Carbon Capture and Sequestration</v>
      </c>
      <c r="C459" s="362" t="str">
        <f t="shared" si="30"/>
        <v>Industry Sector Fraction of Potential Additional CCS Achieved</v>
      </c>
      <c r="D459" s="286" t="s">
        <v>3257</v>
      </c>
      <c r="E459" s="286" t="s">
        <v>2631</v>
      </c>
      <c r="F459" s="195" t="s">
        <v>3219</v>
      </c>
      <c r="G459" s="53" t="s">
        <v>3199</v>
      </c>
      <c r="H459" s="54">
        <v>953</v>
      </c>
      <c r="I459" s="9" t="s">
        <v>46</v>
      </c>
      <c r="J459" s="360" t="str">
        <f>IF(ISBLANK(INDEX('Policy Characteristics'!D:D,MATCH($C459,'Policy Characteristics'!$C:$C,0))),"",INDEX('Policy Characteristics'!D:D,MATCH($C459,'Policy Characteristics'!$C:$C,0)))</f>
        <v>Industry CCS</v>
      </c>
      <c r="K459" s="358" t="str">
        <f>IF(ISBLANK(INDEX('Policy Characteristics'!E:E,MATCH($C459,'Policy Characteristics'!$C:$C,0))),"",INDEX('Policy Characteristics'!E:E,MATCH($C459,'Policy Characteristics'!$C:$C,0)))</f>
        <v>indst CCS</v>
      </c>
      <c r="L459" s="380">
        <f>IF(ISBLANK(INDEX('Policy Characteristics'!F:F,MATCH($C459,'Policy Characteristics'!$C:$C,0))),"",INDEX('Policy Characteristics'!F:F,MATCH($C459,'Policy Characteristics'!$C:$C,0)))</f>
        <v>0</v>
      </c>
      <c r="M459" s="380">
        <f>IF(ISBLANK(INDEX('Policy Characteristics'!G:G,MATCH($C459,'Policy Characteristics'!$C:$C,0))),"",INDEX('Policy Characteristics'!G:G,MATCH($C459,'Policy Characteristics'!$C:$C,0)))</f>
        <v>1</v>
      </c>
      <c r="N459" s="380">
        <f>IF(ISBLANK(INDEX('Policy Characteristics'!H:H,MATCH($C459,'Policy Characteristics'!$C:$C,0))),"",INDEX('Policy Characteristics'!H:H,MATCH($C459,'Policy Characteristics'!$C:$C,0)))</f>
        <v>0.01</v>
      </c>
      <c r="O459" s="358" t="str">
        <f>IF(ISBLANK(INDEX('Policy Characteristics'!I:I,MATCH($C459,'Policy Characteristics'!$C:$C,0))),"",INDEX('Policy Characteristics'!I:I,MATCH($C459,'Policy Characteristics'!$C:$C,0)))</f>
        <v>% of CO2 captured</v>
      </c>
      <c r="P459" s="358"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358" t="str">
        <f>IF(ISBLANK(INDEX('Policy Characteristics'!K:K,MATCH($C459,'Policy Characteristics'!$C:$C,0))),"",INDEX('Policy Characteristics'!K:K,MATCH($C459,'Policy Characteristics'!$C:$C,0)))</f>
        <v>ccs.html#ccs</v>
      </c>
      <c r="R459" s="358" t="str">
        <f>IF(ISBLANK(INDEX('Policy Characteristics'!L:L,MATCH($C459,'Policy Characteristics'!$C:$C,0))),"",INDEX('Policy Characteristics'!L:L,MATCH($C459,'Policy Characteristics'!$C:$C,0)))</f>
        <v>carbon-capture-and-sequestration.html</v>
      </c>
    </row>
    <row r="460" spans="1:18" x14ac:dyDescent="0.35">
      <c r="A460" s="358" t="str">
        <f>IF(ISBLANK(INDEX('Policy Characteristics'!A:A,MATCH($C460,'Policy Characteristics'!$C:$C,0))),"",INDEX('Policy Characteristics'!A:A,MATCH($C460,'Policy Characteristics'!$C:$C,0)))</f>
        <v>Industry</v>
      </c>
      <c r="B460" s="358" t="str">
        <f>IF(ISBLANK(INDEX('Policy Characteristics'!B:B,MATCH($C460,'Policy Characteristics'!$C:$C,0))),"",INDEX('Policy Characteristics'!B:B,MATCH($C460,'Policy Characteristics'!$C:$C,0)))</f>
        <v>Carbon Capture and Sequestration</v>
      </c>
      <c r="C460" s="362" t="str">
        <f t="shared" si="30"/>
        <v>Industry Sector Fraction of Potential Additional CCS Achieved</v>
      </c>
      <c r="D460" s="286" t="s">
        <v>3258</v>
      </c>
      <c r="E460" s="286" t="s">
        <v>3197</v>
      </c>
      <c r="F460" s="195" t="s">
        <v>3261</v>
      </c>
      <c r="G460" s="53" t="s">
        <v>3198</v>
      </c>
      <c r="H460" s="54">
        <v>954</v>
      </c>
      <c r="I460" s="9" t="s">
        <v>46</v>
      </c>
      <c r="J460" s="360" t="str">
        <f>IF(ISBLANK(INDEX('Policy Characteristics'!D:D,MATCH($C460,'Policy Characteristics'!$C:$C,0))),"",INDEX('Policy Characteristics'!D:D,MATCH($C460,'Policy Characteristics'!$C:$C,0)))</f>
        <v>Industry CCS</v>
      </c>
      <c r="K460" s="358" t="str">
        <f>IF(ISBLANK(INDEX('Policy Characteristics'!E:E,MATCH($C460,'Policy Characteristics'!$C:$C,0))),"",INDEX('Policy Characteristics'!E:E,MATCH($C460,'Policy Characteristics'!$C:$C,0)))</f>
        <v>indst CCS</v>
      </c>
      <c r="L460" s="380">
        <f>IF(ISBLANK(INDEX('Policy Characteristics'!F:F,MATCH($C460,'Policy Characteristics'!$C:$C,0))),"",INDEX('Policy Characteristics'!F:F,MATCH($C460,'Policy Characteristics'!$C:$C,0)))</f>
        <v>0</v>
      </c>
      <c r="M460" s="380">
        <f>IF(ISBLANK(INDEX('Policy Characteristics'!G:G,MATCH($C460,'Policy Characteristics'!$C:$C,0))),"",INDEX('Policy Characteristics'!G:G,MATCH($C460,'Policy Characteristics'!$C:$C,0)))</f>
        <v>1</v>
      </c>
      <c r="N460" s="380">
        <f>IF(ISBLANK(INDEX('Policy Characteristics'!H:H,MATCH($C460,'Policy Characteristics'!$C:$C,0))),"",INDEX('Policy Characteristics'!H:H,MATCH($C460,'Policy Characteristics'!$C:$C,0)))</f>
        <v>0.01</v>
      </c>
      <c r="O460" s="358" t="str">
        <f>IF(ISBLANK(INDEX('Policy Characteristics'!I:I,MATCH($C460,'Policy Characteristics'!$C:$C,0))),"",INDEX('Policy Characteristics'!I:I,MATCH($C460,'Policy Characteristics'!$C:$C,0)))</f>
        <v>% of CO2 captured</v>
      </c>
      <c r="P460" s="358"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358" t="str">
        <f>IF(ISBLANK(INDEX('Policy Characteristics'!K:K,MATCH($C460,'Policy Characteristics'!$C:$C,0))),"",INDEX('Policy Characteristics'!K:K,MATCH($C460,'Policy Characteristics'!$C:$C,0)))</f>
        <v>ccs.html#ccs</v>
      </c>
      <c r="R460" s="358" t="str">
        <f>IF(ISBLANK(INDEX('Policy Characteristics'!L:L,MATCH($C460,'Policy Characteristics'!$C:$C,0))),"",INDEX('Policy Characteristics'!L:L,MATCH($C460,'Policy Characteristics'!$C:$C,0)))</f>
        <v>carbon-capture-and-sequestration.html</v>
      </c>
    </row>
    <row r="461" spans="1:18" x14ac:dyDescent="0.35">
      <c r="A461" s="358" t="str">
        <f>IF(ISBLANK(INDEX('Policy Characteristics'!A:A,MATCH($C461,'Policy Characteristics'!$C:$C,0))),"",INDEX('Policy Characteristics'!A:A,MATCH($C461,'Policy Characteristics'!$C:$C,0)))</f>
        <v>Industry</v>
      </c>
      <c r="B461" s="358" t="str">
        <f>IF(ISBLANK(INDEX('Policy Characteristics'!B:B,MATCH($C461,'Policy Characteristics'!$C:$C,0))),"",INDEX('Policy Characteristics'!B:B,MATCH($C461,'Policy Characteristics'!$C:$C,0)))</f>
        <v>Carbon Capture and Sequestration</v>
      </c>
      <c r="C461" s="362" t="str">
        <f t="shared" si="30"/>
        <v>Industry Sector Fraction of Potential Additional CCS Achieved</v>
      </c>
      <c r="D461" s="286" t="s">
        <v>3258</v>
      </c>
      <c r="E461" s="286" t="s">
        <v>2631</v>
      </c>
      <c r="F461" s="195" t="s">
        <v>3261</v>
      </c>
      <c r="G461" s="53" t="s">
        <v>3199</v>
      </c>
      <c r="H461" s="54">
        <v>955</v>
      </c>
      <c r="I461" s="9" t="s">
        <v>46</v>
      </c>
      <c r="J461" s="360" t="str">
        <f>IF(ISBLANK(INDEX('Policy Characteristics'!D:D,MATCH($C461,'Policy Characteristics'!$C:$C,0))),"",INDEX('Policy Characteristics'!D:D,MATCH($C461,'Policy Characteristics'!$C:$C,0)))</f>
        <v>Industry CCS</v>
      </c>
      <c r="K461" s="358" t="str">
        <f>IF(ISBLANK(INDEX('Policy Characteristics'!E:E,MATCH($C461,'Policy Characteristics'!$C:$C,0))),"",INDEX('Policy Characteristics'!E:E,MATCH($C461,'Policy Characteristics'!$C:$C,0)))</f>
        <v>indst CCS</v>
      </c>
      <c r="L461" s="380">
        <f>IF(ISBLANK(INDEX('Policy Characteristics'!F:F,MATCH($C461,'Policy Characteristics'!$C:$C,0))),"",INDEX('Policy Characteristics'!F:F,MATCH($C461,'Policy Characteristics'!$C:$C,0)))</f>
        <v>0</v>
      </c>
      <c r="M461" s="380">
        <f>IF(ISBLANK(INDEX('Policy Characteristics'!G:G,MATCH($C461,'Policy Characteristics'!$C:$C,0))),"",INDEX('Policy Characteristics'!G:G,MATCH($C461,'Policy Characteristics'!$C:$C,0)))</f>
        <v>1</v>
      </c>
      <c r="N461" s="380">
        <f>IF(ISBLANK(INDEX('Policy Characteristics'!H:H,MATCH($C461,'Policy Characteristics'!$C:$C,0))),"",INDEX('Policy Characteristics'!H:H,MATCH($C461,'Policy Characteristics'!$C:$C,0)))</f>
        <v>0.01</v>
      </c>
      <c r="O461" s="358" t="str">
        <f>IF(ISBLANK(INDEX('Policy Characteristics'!I:I,MATCH($C461,'Policy Characteristics'!$C:$C,0))),"",INDEX('Policy Characteristics'!I:I,MATCH($C461,'Policy Characteristics'!$C:$C,0)))</f>
        <v>% of CO2 captured</v>
      </c>
      <c r="P461" s="358"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358" t="str">
        <f>IF(ISBLANK(INDEX('Policy Characteristics'!K:K,MATCH($C461,'Policy Characteristics'!$C:$C,0))),"",INDEX('Policy Characteristics'!K:K,MATCH($C461,'Policy Characteristics'!$C:$C,0)))</f>
        <v>ccs.html#ccs</v>
      </c>
      <c r="R461" s="358" t="str">
        <f>IF(ISBLANK(INDEX('Policy Characteristics'!L:L,MATCH($C461,'Policy Characteristics'!$C:$C,0))),"",INDEX('Policy Characteristics'!L:L,MATCH($C461,'Policy Characteristics'!$C:$C,0)))</f>
        <v>carbon-capture-and-sequestration.html</v>
      </c>
    </row>
    <row r="462" spans="1:18" x14ac:dyDescent="0.35">
      <c r="A462" s="358" t="str">
        <f>IF(ISBLANK(INDEX('Policy Characteristics'!A:A,MATCH($C462,'Policy Characteristics'!$C:$C,0))),"",INDEX('Policy Characteristics'!A:A,MATCH($C462,'Policy Characteristics'!$C:$C,0)))</f>
        <v>Industry</v>
      </c>
      <c r="B462" s="358" t="str">
        <f>IF(ISBLANK(INDEX('Policy Characteristics'!B:B,MATCH($C462,'Policy Characteristics'!$C:$C,0))),"",INDEX('Policy Characteristics'!B:B,MATCH($C462,'Policy Characteristics'!$C:$C,0)))</f>
        <v>Carbon Capture and Sequestration</v>
      </c>
      <c r="C462" s="362" t="str">
        <f t="shared" si="30"/>
        <v>Industry Sector Fraction of Potential Additional CCS Achieved</v>
      </c>
      <c r="D462" s="286" t="s">
        <v>3259</v>
      </c>
      <c r="E462" s="286" t="s">
        <v>3197</v>
      </c>
      <c r="F462" s="195" t="s">
        <v>3220</v>
      </c>
      <c r="G462" s="53" t="s">
        <v>3198</v>
      </c>
      <c r="H462" s="54">
        <v>956</v>
      </c>
      <c r="I462" s="9" t="s">
        <v>46</v>
      </c>
      <c r="J462" s="360" t="str">
        <f>IF(ISBLANK(INDEX('Policy Characteristics'!D:D,MATCH($C462,'Policy Characteristics'!$C:$C,0))),"",INDEX('Policy Characteristics'!D:D,MATCH($C462,'Policy Characteristics'!$C:$C,0)))</f>
        <v>Industry CCS</v>
      </c>
      <c r="K462" s="358" t="str">
        <f>IF(ISBLANK(INDEX('Policy Characteristics'!E:E,MATCH($C462,'Policy Characteristics'!$C:$C,0))),"",INDEX('Policy Characteristics'!E:E,MATCH($C462,'Policy Characteristics'!$C:$C,0)))</f>
        <v>indst CCS</v>
      </c>
      <c r="L462" s="380">
        <f>IF(ISBLANK(INDEX('Policy Characteristics'!F:F,MATCH($C462,'Policy Characteristics'!$C:$C,0))),"",INDEX('Policy Characteristics'!F:F,MATCH($C462,'Policy Characteristics'!$C:$C,0)))</f>
        <v>0</v>
      </c>
      <c r="M462" s="380">
        <f>IF(ISBLANK(INDEX('Policy Characteristics'!G:G,MATCH($C462,'Policy Characteristics'!$C:$C,0))),"",INDEX('Policy Characteristics'!G:G,MATCH($C462,'Policy Characteristics'!$C:$C,0)))</f>
        <v>1</v>
      </c>
      <c r="N462" s="380">
        <f>IF(ISBLANK(INDEX('Policy Characteristics'!H:H,MATCH($C462,'Policy Characteristics'!$C:$C,0))),"",INDEX('Policy Characteristics'!H:H,MATCH($C462,'Policy Characteristics'!$C:$C,0)))</f>
        <v>0.01</v>
      </c>
      <c r="O462" s="358" t="str">
        <f>IF(ISBLANK(INDEX('Policy Characteristics'!I:I,MATCH($C462,'Policy Characteristics'!$C:$C,0))),"",INDEX('Policy Characteristics'!I:I,MATCH($C462,'Policy Characteristics'!$C:$C,0)))</f>
        <v>% of CO2 captured</v>
      </c>
      <c r="P462" s="358"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358" t="str">
        <f>IF(ISBLANK(INDEX('Policy Characteristics'!K:K,MATCH($C462,'Policy Characteristics'!$C:$C,0))),"",INDEX('Policy Characteristics'!K:K,MATCH($C462,'Policy Characteristics'!$C:$C,0)))</f>
        <v>ccs.html#ccs</v>
      </c>
      <c r="R462" s="358" t="str">
        <f>IF(ISBLANK(INDEX('Policy Characteristics'!L:L,MATCH($C462,'Policy Characteristics'!$C:$C,0))),"",INDEX('Policy Characteristics'!L:L,MATCH($C462,'Policy Characteristics'!$C:$C,0)))</f>
        <v>carbon-capture-and-sequestration.html</v>
      </c>
    </row>
    <row r="463" spans="1:18" x14ac:dyDescent="0.35">
      <c r="A463" s="358" t="str">
        <f>IF(ISBLANK(INDEX('Policy Characteristics'!A:A,MATCH($C463,'Policy Characteristics'!$C:$C,0))),"",INDEX('Policy Characteristics'!A:A,MATCH($C463,'Policy Characteristics'!$C:$C,0)))</f>
        <v>Industry</v>
      </c>
      <c r="B463" s="358" t="str">
        <f>IF(ISBLANK(INDEX('Policy Characteristics'!B:B,MATCH($C463,'Policy Characteristics'!$C:$C,0))),"",INDEX('Policy Characteristics'!B:B,MATCH($C463,'Policy Characteristics'!$C:$C,0)))</f>
        <v>Carbon Capture and Sequestration</v>
      </c>
      <c r="C463" s="362" t="str">
        <f t="shared" si="30"/>
        <v>Industry Sector Fraction of Potential Additional CCS Achieved</v>
      </c>
      <c r="D463" s="286" t="s">
        <v>3259</v>
      </c>
      <c r="E463" s="286" t="s">
        <v>2631</v>
      </c>
      <c r="F463" s="195" t="s">
        <v>3220</v>
      </c>
      <c r="G463" s="53" t="s">
        <v>3199</v>
      </c>
      <c r="H463" s="54">
        <v>957</v>
      </c>
      <c r="I463" s="9" t="s">
        <v>46</v>
      </c>
      <c r="J463" s="360" t="str">
        <f>IF(ISBLANK(INDEX('Policy Characteristics'!D:D,MATCH($C463,'Policy Characteristics'!$C:$C,0))),"",INDEX('Policy Characteristics'!D:D,MATCH($C463,'Policy Characteristics'!$C:$C,0)))</f>
        <v>Industry CCS</v>
      </c>
      <c r="K463" s="358" t="str">
        <f>IF(ISBLANK(INDEX('Policy Characteristics'!E:E,MATCH($C463,'Policy Characteristics'!$C:$C,0))),"",INDEX('Policy Characteristics'!E:E,MATCH($C463,'Policy Characteristics'!$C:$C,0)))</f>
        <v>indst CCS</v>
      </c>
      <c r="L463" s="380">
        <f>IF(ISBLANK(INDEX('Policy Characteristics'!F:F,MATCH($C463,'Policy Characteristics'!$C:$C,0))),"",INDEX('Policy Characteristics'!F:F,MATCH($C463,'Policy Characteristics'!$C:$C,0)))</f>
        <v>0</v>
      </c>
      <c r="M463" s="380">
        <f>IF(ISBLANK(INDEX('Policy Characteristics'!G:G,MATCH($C463,'Policy Characteristics'!$C:$C,0))),"",INDEX('Policy Characteristics'!G:G,MATCH($C463,'Policy Characteristics'!$C:$C,0)))</f>
        <v>1</v>
      </c>
      <c r="N463" s="380">
        <f>IF(ISBLANK(INDEX('Policy Characteristics'!H:H,MATCH($C463,'Policy Characteristics'!$C:$C,0))),"",INDEX('Policy Characteristics'!H:H,MATCH($C463,'Policy Characteristics'!$C:$C,0)))</f>
        <v>0.01</v>
      </c>
      <c r="O463" s="358" t="str">
        <f>IF(ISBLANK(INDEX('Policy Characteristics'!I:I,MATCH($C463,'Policy Characteristics'!$C:$C,0))),"",INDEX('Policy Characteristics'!I:I,MATCH($C463,'Policy Characteristics'!$C:$C,0)))</f>
        <v>% of CO2 captured</v>
      </c>
      <c r="P463" s="358"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358" t="str">
        <f>IF(ISBLANK(INDEX('Policy Characteristics'!K:K,MATCH($C463,'Policy Characteristics'!$C:$C,0))),"",INDEX('Policy Characteristics'!K:K,MATCH($C463,'Policy Characteristics'!$C:$C,0)))</f>
        <v>ccs.html#ccs</v>
      </c>
      <c r="R463" s="358" t="str">
        <f>IF(ISBLANK(INDEX('Policy Characteristics'!L:L,MATCH($C463,'Policy Characteristics'!$C:$C,0))),"",INDEX('Policy Characteristics'!L:L,MATCH($C463,'Policy Characteristics'!$C:$C,0)))</f>
        <v>carbon-capture-and-sequestration.html</v>
      </c>
    </row>
    <row r="464" spans="1:18" x14ac:dyDescent="0.35">
      <c r="A464" s="358" t="str">
        <f>IF(ISBLANK(INDEX('Policy Characteristics'!A:A,MATCH($C464,'Policy Characteristics'!$C:$C,0))),"",INDEX('Policy Characteristics'!A:A,MATCH($C464,'Policy Characteristics'!$C:$C,0)))</f>
        <v>Industry</v>
      </c>
      <c r="B464" s="358" t="str">
        <f>IF(ISBLANK(INDEX('Policy Characteristics'!B:B,MATCH($C464,'Policy Characteristics'!$C:$C,0))),"",INDEX('Policy Characteristics'!B:B,MATCH($C464,'Policy Characteristics'!$C:$C,0)))</f>
        <v>Cement Clinker Substitution</v>
      </c>
      <c r="C464" s="363" t="s">
        <v>2892</v>
      </c>
      <c r="D464" s="53"/>
      <c r="E464" s="53"/>
      <c r="F464" s="53"/>
      <c r="G464" s="53"/>
      <c r="H464" s="54">
        <v>43</v>
      </c>
      <c r="I464" s="53" t="s">
        <v>45</v>
      </c>
      <c r="J464" s="360" t="str">
        <f>IF(ISBLANK(INDEX('Policy Characteristics'!D:D,MATCH($C464,'Policy Characteristics'!$C:$C,0))),"",INDEX('Policy Characteristics'!D:D,MATCH($C464,'Policy Characteristics'!$C:$C,0)))</f>
        <v>Cement Clinker Substitution</v>
      </c>
      <c r="K464" s="358" t="str">
        <f>IF(ISBLANK(INDEX('Policy Characteristics'!E:E,MATCH($C464,'Policy Characteristics'!$C:$C,0))),"",INDEX('Policy Characteristics'!E:E,MATCH($C464,'Policy Characteristics'!$C:$C,0)))</f>
        <v>indst cement measures</v>
      </c>
      <c r="L464" s="380">
        <f>IF(ISBLANK(INDEX('Policy Characteristics'!F:F,MATCH($C464,'Policy Characteristics'!$C:$C,0))),"",INDEX('Policy Characteristics'!F:F,MATCH($C464,'Policy Characteristics'!$C:$C,0)))</f>
        <v>0</v>
      </c>
      <c r="M464" s="380">
        <f>IF(ISBLANK(INDEX('Policy Characteristics'!G:G,MATCH($C464,'Policy Characteristics'!$C:$C,0))),"",INDEX('Policy Characteristics'!G:G,MATCH($C464,'Policy Characteristics'!$C:$C,0)))</f>
        <v>1</v>
      </c>
      <c r="N464" s="380">
        <f>IF(ISBLANK(INDEX('Policy Characteristics'!H:H,MATCH($C464,'Policy Characteristics'!$C:$C,0))),"",INDEX('Policy Characteristics'!H:H,MATCH($C464,'Policy Characteristics'!$C:$C,0)))</f>
        <v>0.01</v>
      </c>
      <c r="O464" s="358" t="str">
        <f>IF(ISBLANK(INDEX('Policy Characteristics'!I:I,MATCH($C464,'Policy Characteristics'!$C:$C,0))),"",INDEX('Policy Characteristics'!I:I,MATCH($C464,'Policy Characteristics'!$C:$C,0)))</f>
        <v>% of potential achieved</v>
      </c>
      <c r="P464" s="358"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358" t="str">
        <f>IF(ISBLANK(INDEX('Policy Characteristics'!K:K,MATCH($C464,'Policy Characteristics'!$C:$C,0))),"",INDEX('Policy Characteristics'!K:K,MATCH($C464,'Policy Characteristics'!$C:$C,0)))</f>
        <v>industry-ag-main.html#clinker</v>
      </c>
      <c r="R464" s="358" t="str">
        <f>IF(ISBLANK(INDEX('Policy Characteristics'!L:L,MATCH($C464,'Policy Characteristics'!$C:$C,0))),"",INDEX('Policy Characteristics'!L:L,MATCH($C464,'Policy Characteristics'!$C:$C,0)))</f>
        <v>cement-clinker-substitution.html</v>
      </c>
    </row>
    <row r="465" spans="1:18" s="5" customFormat="1" x14ac:dyDescent="0.35">
      <c r="A465" s="358" t="str">
        <f>IF(ISBLANK(INDEX('Policy Characteristics'!A:A,MATCH($C465,'Policy Characteristics'!$C:$C,0))),"",INDEX('Policy Characteristics'!A:A,MATCH($C465,'Policy Characteristics'!$C:$C,0)))</f>
        <v>Industry</v>
      </c>
      <c r="B465" s="358" t="str">
        <f>IF(ISBLANK(INDEX('Policy Characteristics'!B:B,MATCH($C465,'Policy Characteristics'!$C:$C,0))),"",INDEX('Policy Characteristics'!B:B,MATCH($C465,'Policy Characteristics'!$C:$C,0)))</f>
        <v>Cogeneration and Waste Heat Recovery</v>
      </c>
      <c r="C465" s="363" t="s">
        <v>303</v>
      </c>
      <c r="D465" s="53"/>
      <c r="E465" s="53"/>
      <c r="F465" s="53"/>
      <c r="G465" s="53"/>
      <c r="H465" s="54">
        <v>44</v>
      </c>
      <c r="I465" s="53" t="s">
        <v>45</v>
      </c>
      <c r="J465" s="360" t="str">
        <f>IF(ISBLANK(INDEX('Policy Characteristics'!D:D,MATCH($C465,'Policy Characteristics'!$C:$C,0))),"",INDEX('Policy Characteristics'!D:D,MATCH($C465,'Policy Characteristics'!$C:$C,0)))</f>
        <v>Cogeneration and Waste Heat Recovery</v>
      </c>
      <c r="K465" s="358" t="str">
        <f>IF(ISBLANK(INDEX('Policy Characteristics'!E:E,MATCH($C465,'Policy Characteristics'!$C:$C,0))),"",INDEX('Policy Characteristics'!E:E,MATCH($C465,'Policy Characteristics'!$C:$C,0)))</f>
        <v>indst CHP</v>
      </c>
      <c r="L465" s="380">
        <f>IF(ISBLANK(INDEX('Policy Characteristics'!F:F,MATCH($C465,'Policy Characteristics'!$C:$C,0))),"",INDEX('Policy Characteristics'!F:F,MATCH($C465,'Policy Characteristics'!$C:$C,0)))</f>
        <v>0</v>
      </c>
      <c r="M465" s="380">
        <f>IF(ISBLANK(INDEX('Policy Characteristics'!G:G,MATCH($C465,'Policy Characteristics'!$C:$C,0))),"",INDEX('Policy Characteristics'!G:G,MATCH($C465,'Policy Characteristics'!$C:$C,0)))</f>
        <v>1</v>
      </c>
      <c r="N465" s="380">
        <f>IF(ISBLANK(INDEX('Policy Characteristics'!H:H,MATCH($C465,'Policy Characteristics'!$C:$C,0))),"",INDEX('Policy Characteristics'!H:H,MATCH($C465,'Policy Characteristics'!$C:$C,0)))</f>
        <v>0.01</v>
      </c>
      <c r="O465" s="358" t="str">
        <f>IF(ISBLANK(INDEX('Policy Characteristics'!I:I,MATCH($C465,'Policy Characteristics'!$C:$C,0))),"",INDEX('Policy Characteristics'!I:I,MATCH($C465,'Policy Characteristics'!$C:$C,0)))</f>
        <v>% of potential achieved</v>
      </c>
      <c r="P465" s="358"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358" t="str">
        <f>IF(ISBLANK(INDEX('Policy Characteristics'!K:K,MATCH($C465,'Policy Characteristics'!$C:$C,0))),"",INDEX('Policy Characteristics'!K:K,MATCH($C465,'Policy Characteristics'!$C:$C,0)))</f>
        <v>industry-ag-main.html#cogen</v>
      </c>
      <c r="R465" s="358" t="str">
        <f>IF(ISBLANK(INDEX('Policy Characteristics'!L:L,MATCH($C465,'Policy Characteristics'!$C:$C,0))),"",INDEX('Policy Characteristics'!L:L,MATCH($C465,'Policy Characteristics'!$C:$C,0)))</f>
        <v>cogeneration-and-waste-heat-recovery.html</v>
      </c>
    </row>
    <row r="466" spans="1:18" s="5" customFormat="1" x14ac:dyDescent="0.35">
      <c r="A466" s="358" t="str">
        <f>IF(ISBLANK(INDEX('Policy Characteristics'!A:A,MATCH($C466,'Policy Characteristics'!$C:$C,0))),"",INDEX('Policy Characteristics'!A:A,MATCH($C466,'Policy Characteristics'!$C:$C,0)))</f>
        <v>Industry</v>
      </c>
      <c r="B466" s="358" t="str">
        <f>IF(ISBLANK(INDEX('Policy Characteristics'!B:B,MATCH($C466,'Policy Characteristics'!$C:$C,0))),"",INDEX('Policy Characteristics'!B:B,MATCH($C466,'Policy Characteristics'!$C:$C,0)))</f>
        <v>Early Retirement of Industrial Facilities</v>
      </c>
      <c r="C466" s="363" t="s">
        <v>60</v>
      </c>
      <c r="D466" s="53"/>
      <c r="E466" s="53"/>
      <c r="F466" s="53"/>
      <c r="G466" s="53"/>
      <c r="H466" s="54">
        <v>45</v>
      </c>
      <c r="I466" s="53" t="s">
        <v>45</v>
      </c>
      <c r="J466" s="360" t="str">
        <f>IF(ISBLANK(INDEX('Policy Characteristics'!D:D,MATCH($C466,'Policy Characteristics'!$C:$C,0))),"",INDEX('Policy Characteristics'!D:D,MATCH($C466,'Policy Characteristics'!$C:$C,0)))</f>
        <v>Early Retirement of Industrial Facilities</v>
      </c>
      <c r="K466" s="358" t="str">
        <f>IF(ISBLANK(INDEX('Policy Characteristics'!E:E,MATCH($C466,'Policy Characteristics'!$C:$C,0))),"",INDEX('Policy Characteristics'!E:E,MATCH($C466,'Policy Characteristics'!$C:$C,0)))</f>
        <v>indst early retirement</v>
      </c>
      <c r="L466" s="380">
        <f>IF(ISBLANK(INDEX('Policy Characteristics'!F:F,MATCH($C466,'Policy Characteristics'!$C:$C,0))),"",INDEX('Policy Characteristics'!F:F,MATCH($C466,'Policy Characteristics'!$C:$C,0)))</f>
        <v>0</v>
      </c>
      <c r="M466" s="380">
        <f>IF(ISBLANK(INDEX('Policy Characteristics'!G:G,MATCH($C466,'Policy Characteristics'!$C:$C,0))),"",INDEX('Policy Characteristics'!G:G,MATCH($C466,'Policy Characteristics'!$C:$C,0)))</f>
        <v>1</v>
      </c>
      <c r="N466" s="380">
        <f>IF(ISBLANK(INDEX('Policy Characteristics'!H:H,MATCH($C466,'Policy Characteristics'!$C:$C,0))),"",INDEX('Policy Characteristics'!H:H,MATCH($C466,'Policy Characteristics'!$C:$C,0)))</f>
        <v>0.01</v>
      </c>
      <c r="O466" s="358" t="str">
        <f>IF(ISBLANK(INDEX('Policy Characteristics'!I:I,MATCH($C466,'Policy Characteristics'!$C:$C,0))),"",INDEX('Policy Characteristics'!I:I,MATCH($C466,'Policy Characteristics'!$C:$C,0)))</f>
        <v>% of potential achieved</v>
      </c>
      <c r="P466" s="358"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358" t="str">
        <f>IF(ISBLANK(INDEX('Policy Characteristics'!K:K,MATCH($C466,'Policy Characteristics'!$C:$C,0))),"",INDEX('Policy Characteristics'!K:K,MATCH($C466,'Policy Characteristics'!$C:$C,0)))</f>
        <v>industry-ag-main.html#early-ret</v>
      </c>
      <c r="R466" s="358" t="str">
        <f>IF(ISBLANK(INDEX('Policy Characteristics'!L:L,MATCH($C466,'Policy Characteristics'!$C:$C,0))),"",INDEX('Policy Characteristics'!L:L,MATCH($C466,'Policy Characteristics'!$C:$C,0)))</f>
        <v>early-retirement-of-industrial-facilities.html</v>
      </c>
    </row>
    <row r="467" spans="1:18" x14ac:dyDescent="0.35">
      <c r="A467" s="358" t="str">
        <f>IF(ISBLANK(INDEX('Policy Characteristics'!A:A,MATCH($C467,'Policy Characteristics'!$C:$C,0))),"",INDEX('Policy Characteristics'!A:A,MATCH($C467,'Policy Characteristics'!$C:$C,0)))</f>
        <v>Industry</v>
      </c>
      <c r="B467" s="358" t="str">
        <f>IF(ISBLANK(INDEX('Policy Characteristics'!B:B,MATCH($C467,'Policy Characteristics'!$C:$C,0))),"",INDEX('Policy Characteristics'!B:B,MATCH($C467,'Policy Characteristics'!$C:$C,0)))</f>
        <v>Electrification + Hydrogen</v>
      </c>
      <c r="C467" s="363" t="s">
        <v>2462</v>
      </c>
      <c r="D467" s="53" t="s">
        <v>3235</v>
      </c>
      <c r="E467" s="53" t="s">
        <v>2463</v>
      </c>
      <c r="F467" s="195" t="s">
        <v>3260</v>
      </c>
      <c r="G467" s="53" t="s">
        <v>3262</v>
      </c>
      <c r="H467" s="54">
        <v>1208</v>
      </c>
      <c r="I467" s="53" t="s">
        <v>45</v>
      </c>
      <c r="J467" s="360" t="str">
        <f>IF(ISBLANK(INDEX('Policy Characteristics'!D:D,MATCH($C467,'Policy Characteristics'!$C:$C,0))),"",INDEX('Policy Characteristics'!D:D,MATCH($C467,'Policy Characteristics'!$C:$C,0)))</f>
        <v>Electrification + Hydrogen</v>
      </c>
      <c r="K467" s="358" t="str">
        <f>IF(ISBLANK(INDEX('Policy Characteristics'!E:E,MATCH($C467,'Policy Characteristics'!$C:$C,0))),"",INDEX('Policy Characteristics'!E:E,MATCH($C467,'Policy Characteristics'!$C:$C,0)))</f>
        <v>indst fuel type shifting</v>
      </c>
      <c r="L467" s="380">
        <f>IF(ISBLANK(INDEX('Policy Characteristics'!F:F,MATCH($C467,'Policy Characteristics'!$C:$C,0))),"",INDEX('Policy Characteristics'!F:F,MATCH($C467,'Policy Characteristics'!$C:$C,0)))</f>
        <v>0</v>
      </c>
      <c r="M467" s="380">
        <f>IF(ISBLANK(INDEX('Policy Characteristics'!G:G,MATCH($C467,'Policy Characteristics'!$C:$C,0))),"",INDEX('Policy Characteristics'!G:G,MATCH($C467,'Policy Characteristics'!$C:$C,0)))</f>
        <v>1</v>
      </c>
      <c r="N467" s="380">
        <f>IF(ISBLANK(INDEX('Policy Characteristics'!H:H,MATCH($C467,'Policy Characteristics'!$C:$C,0))),"",INDEX('Policy Characteristics'!H:H,MATCH($C467,'Policy Characteristics'!$C:$C,0)))</f>
        <v>0.01</v>
      </c>
      <c r="O467" s="358" t="str">
        <f>IF(ISBLANK(INDEX('Policy Characteristics'!I:I,MATCH($C467,'Policy Characteristics'!$C:$C,0))),"",INDEX('Policy Characteristics'!I:I,MATCH($C467,'Policy Characteristics'!$C:$C,0)))</f>
        <v>% of fuel shifted</v>
      </c>
      <c r="P467" s="358"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58" t="str">
        <f>IF(ISBLANK(INDEX('Policy Characteristics'!K:K,MATCH($C467,'Policy Characteristics'!$C:$C,0))),"",INDEX('Policy Characteristics'!K:K,MATCH($C467,'Policy Characteristics'!$C:$C,0)))</f>
        <v>industry-ag-main.html#fuel-switching</v>
      </c>
      <c r="R467" s="358" t="str">
        <f>IF(ISBLANK(INDEX('Policy Characteristics'!L:L,MATCH($C467,'Policy Characteristics'!$C:$C,0))),"",INDEX('Policy Characteristics'!L:L,MATCH($C467,'Policy Characteristics'!$C:$C,0)))</f>
        <v>industry-elec-and-hydrogen.html</v>
      </c>
    </row>
    <row r="468" spans="1:18" x14ac:dyDescent="0.35">
      <c r="A468" s="358" t="str">
        <f>IF(ISBLANK(INDEX('Policy Characteristics'!A:A,MATCH($C468,'Policy Characteristics'!$C:$C,0))),"",INDEX('Policy Characteristics'!A:A,MATCH($C468,'Policy Characteristics'!$C:$C,0)))</f>
        <v>Industry</v>
      </c>
      <c r="B468" s="358" t="str">
        <f>IF(ISBLANK(INDEX('Policy Characteristics'!B:B,MATCH($C468,'Policy Characteristics'!$C:$C,0))),"",INDEX('Policy Characteristics'!B:B,MATCH($C468,'Policy Characteristics'!$C:$C,0)))</f>
        <v>Electrification + Hydrogen</v>
      </c>
      <c r="C468" s="362" t="str">
        <f t="shared" ref="C468:C499" si="31">C$467</f>
        <v>Fraction of Industrial Fuel Use Shifted to Other Fuels</v>
      </c>
      <c r="D468" s="53" t="s">
        <v>3235</v>
      </c>
      <c r="E468" s="53" t="s">
        <v>2464</v>
      </c>
      <c r="F468" s="195" t="s">
        <v>3260</v>
      </c>
      <c r="G468" s="53" t="s">
        <v>3263</v>
      </c>
      <c r="H468" s="54">
        <v>1209</v>
      </c>
      <c r="I468" s="53" t="s">
        <v>46</v>
      </c>
      <c r="J468" s="360" t="str">
        <f>IF(ISBLANK(INDEX('Policy Characteristics'!D:D,MATCH($C468,'Policy Characteristics'!$C:$C,0))),"",INDEX('Policy Characteristics'!D:D,MATCH($C468,'Policy Characteristics'!$C:$C,0)))</f>
        <v>Electrification + Hydrogen</v>
      </c>
      <c r="K468" s="358" t="str">
        <f>IF(ISBLANK(INDEX('Policy Characteristics'!E:E,MATCH($C468,'Policy Characteristics'!$C:$C,0))),"",INDEX('Policy Characteristics'!E:E,MATCH($C468,'Policy Characteristics'!$C:$C,0)))</f>
        <v>indst fuel type shifting</v>
      </c>
      <c r="L468" s="380">
        <f>IF(ISBLANK(INDEX('Policy Characteristics'!F:F,MATCH($C468,'Policy Characteristics'!$C:$C,0))),"",INDEX('Policy Characteristics'!F:F,MATCH($C468,'Policy Characteristics'!$C:$C,0)))</f>
        <v>0</v>
      </c>
      <c r="M468" s="380">
        <f>IF(ISBLANK(INDEX('Policy Characteristics'!G:G,MATCH($C468,'Policy Characteristics'!$C:$C,0))),"",INDEX('Policy Characteristics'!G:G,MATCH($C468,'Policy Characteristics'!$C:$C,0)))</f>
        <v>1</v>
      </c>
      <c r="N468" s="380">
        <f>IF(ISBLANK(INDEX('Policy Characteristics'!H:H,MATCH($C468,'Policy Characteristics'!$C:$C,0))),"",INDEX('Policy Characteristics'!H:H,MATCH($C468,'Policy Characteristics'!$C:$C,0)))</f>
        <v>0.01</v>
      </c>
      <c r="O468" s="358" t="str">
        <f>IF(ISBLANK(INDEX('Policy Characteristics'!I:I,MATCH($C468,'Policy Characteristics'!$C:$C,0))),"",INDEX('Policy Characteristics'!I:I,MATCH($C468,'Policy Characteristics'!$C:$C,0)))</f>
        <v>% of fuel shifted</v>
      </c>
      <c r="P468" s="358"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58" t="str">
        <f>IF(ISBLANK(INDEX('Policy Characteristics'!K:K,MATCH($C468,'Policy Characteristics'!$C:$C,0))),"",INDEX('Policy Characteristics'!K:K,MATCH($C468,'Policy Characteristics'!$C:$C,0)))</f>
        <v>industry-ag-main.html#fuel-switching</v>
      </c>
      <c r="R468" s="358" t="str">
        <f>IF(ISBLANK(INDEX('Policy Characteristics'!L:L,MATCH($C468,'Policy Characteristics'!$C:$C,0))),"",INDEX('Policy Characteristics'!L:L,MATCH($C468,'Policy Characteristics'!$C:$C,0)))</f>
        <v>industry-elec-and-hydrogen.html</v>
      </c>
    </row>
    <row r="469" spans="1:18" x14ac:dyDescent="0.35">
      <c r="A469" s="358" t="str">
        <f>IF(ISBLANK(INDEX('Policy Characteristics'!A:A,MATCH($C469,'Policy Characteristics'!$C:$C,0))),"",INDEX('Policy Characteristics'!A:A,MATCH($C469,'Policy Characteristics'!$C:$C,0)))</f>
        <v>Industry</v>
      </c>
      <c r="B469" s="358" t="str">
        <f>IF(ISBLANK(INDEX('Policy Characteristics'!B:B,MATCH($C469,'Policy Characteristics'!$C:$C,0))),"",INDEX('Policy Characteristics'!B:B,MATCH($C469,'Policy Characteristics'!$C:$C,0)))</f>
        <v>Electrification + Hydrogen</v>
      </c>
      <c r="C469" s="362" t="str">
        <f t="shared" si="31"/>
        <v>Fraction of Industrial Fuel Use Shifted to Other Fuels</v>
      </c>
      <c r="D469" s="53" t="s">
        <v>3235</v>
      </c>
      <c r="E469" s="53" t="s">
        <v>2465</v>
      </c>
      <c r="F469" s="195" t="s">
        <v>3260</v>
      </c>
      <c r="G469" s="53" t="s">
        <v>3264</v>
      </c>
      <c r="H469" s="54">
        <v>1210</v>
      </c>
      <c r="I469" s="53" t="s">
        <v>46</v>
      </c>
      <c r="J469" s="360" t="str">
        <f>IF(ISBLANK(INDEX('Policy Characteristics'!D:D,MATCH($C469,'Policy Characteristics'!$C:$C,0))),"",INDEX('Policy Characteristics'!D:D,MATCH($C469,'Policy Characteristics'!$C:$C,0)))</f>
        <v>Electrification + Hydrogen</v>
      </c>
      <c r="K469" s="358" t="str">
        <f>IF(ISBLANK(INDEX('Policy Characteristics'!E:E,MATCH($C469,'Policy Characteristics'!$C:$C,0))),"",INDEX('Policy Characteristics'!E:E,MATCH($C469,'Policy Characteristics'!$C:$C,0)))</f>
        <v>indst fuel type shifting</v>
      </c>
      <c r="L469" s="380">
        <f>IF(ISBLANK(INDEX('Policy Characteristics'!F:F,MATCH($C469,'Policy Characteristics'!$C:$C,0))),"",INDEX('Policy Characteristics'!F:F,MATCH($C469,'Policy Characteristics'!$C:$C,0)))</f>
        <v>0</v>
      </c>
      <c r="M469" s="380">
        <f>IF(ISBLANK(INDEX('Policy Characteristics'!G:G,MATCH($C469,'Policy Characteristics'!$C:$C,0))),"",INDEX('Policy Characteristics'!G:G,MATCH($C469,'Policy Characteristics'!$C:$C,0)))</f>
        <v>1</v>
      </c>
      <c r="N469" s="380">
        <f>IF(ISBLANK(INDEX('Policy Characteristics'!H:H,MATCH($C469,'Policy Characteristics'!$C:$C,0))),"",INDEX('Policy Characteristics'!H:H,MATCH($C469,'Policy Characteristics'!$C:$C,0)))</f>
        <v>0.01</v>
      </c>
      <c r="O469" s="358" t="str">
        <f>IF(ISBLANK(INDEX('Policy Characteristics'!I:I,MATCH($C469,'Policy Characteristics'!$C:$C,0))),"",INDEX('Policy Characteristics'!I:I,MATCH($C469,'Policy Characteristics'!$C:$C,0)))</f>
        <v>% of fuel shifted</v>
      </c>
      <c r="P469" s="358"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58" t="str">
        <f>IF(ISBLANK(INDEX('Policy Characteristics'!K:K,MATCH($C469,'Policy Characteristics'!$C:$C,0))),"",INDEX('Policy Characteristics'!K:K,MATCH($C469,'Policy Characteristics'!$C:$C,0)))</f>
        <v>industry-ag-main.html#fuel-switching</v>
      </c>
      <c r="R469" s="358" t="str">
        <f>IF(ISBLANK(INDEX('Policy Characteristics'!L:L,MATCH($C469,'Policy Characteristics'!$C:$C,0))),"",INDEX('Policy Characteristics'!L:L,MATCH($C469,'Policy Characteristics'!$C:$C,0)))</f>
        <v>industry-elec-and-hydrogen.html</v>
      </c>
    </row>
    <row r="470" spans="1:18" x14ac:dyDescent="0.35">
      <c r="A470" s="358" t="str">
        <f>IF(ISBLANK(INDEX('Policy Characteristics'!A:A,MATCH($C470,'Policy Characteristics'!$C:$C,0))),"",INDEX('Policy Characteristics'!A:A,MATCH($C470,'Policy Characteristics'!$C:$C,0)))</f>
        <v>Industry</v>
      </c>
      <c r="B470" s="358" t="str">
        <f>IF(ISBLANK(INDEX('Policy Characteristics'!B:B,MATCH($C470,'Policy Characteristics'!$C:$C,0))),"",INDEX('Policy Characteristics'!B:B,MATCH($C470,'Policy Characteristics'!$C:$C,0)))</f>
        <v>Electrification + Hydrogen</v>
      </c>
      <c r="C470" s="362" t="str">
        <f t="shared" si="31"/>
        <v>Fraction of Industrial Fuel Use Shifted to Other Fuels</v>
      </c>
      <c r="D470" s="53" t="s">
        <v>3235</v>
      </c>
      <c r="E470" s="53" t="s">
        <v>2466</v>
      </c>
      <c r="F470" s="195" t="s">
        <v>3260</v>
      </c>
      <c r="G470" s="53" t="s">
        <v>3265</v>
      </c>
      <c r="H470" s="54">
        <v>1211</v>
      </c>
      <c r="I470" s="53" t="s">
        <v>46</v>
      </c>
      <c r="J470" s="360" t="str">
        <f>IF(ISBLANK(INDEX('Policy Characteristics'!D:D,MATCH($C470,'Policy Characteristics'!$C:$C,0))),"",INDEX('Policy Characteristics'!D:D,MATCH($C470,'Policy Characteristics'!$C:$C,0)))</f>
        <v>Electrification + Hydrogen</v>
      </c>
      <c r="K470" s="358" t="str">
        <f>IF(ISBLANK(INDEX('Policy Characteristics'!E:E,MATCH($C470,'Policy Characteristics'!$C:$C,0))),"",INDEX('Policy Characteristics'!E:E,MATCH($C470,'Policy Characteristics'!$C:$C,0)))</f>
        <v>indst fuel type shifting</v>
      </c>
      <c r="L470" s="380">
        <f>IF(ISBLANK(INDEX('Policy Characteristics'!F:F,MATCH($C470,'Policy Characteristics'!$C:$C,0))),"",INDEX('Policy Characteristics'!F:F,MATCH($C470,'Policy Characteristics'!$C:$C,0)))</f>
        <v>0</v>
      </c>
      <c r="M470" s="380">
        <f>IF(ISBLANK(INDEX('Policy Characteristics'!G:G,MATCH($C470,'Policy Characteristics'!$C:$C,0))),"",INDEX('Policy Characteristics'!G:G,MATCH($C470,'Policy Characteristics'!$C:$C,0)))</f>
        <v>1</v>
      </c>
      <c r="N470" s="380">
        <f>IF(ISBLANK(INDEX('Policy Characteristics'!H:H,MATCH($C470,'Policy Characteristics'!$C:$C,0))),"",INDEX('Policy Characteristics'!H:H,MATCH($C470,'Policy Characteristics'!$C:$C,0)))</f>
        <v>0.01</v>
      </c>
      <c r="O470" s="358" t="str">
        <f>IF(ISBLANK(INDEX('Policy Characteristics'!I:I,MATCH($C470,'Policy Characteristics'!$C:$C,0))),"",INDEX('Policy Characteristics'!I:I,MATCH($C470,'Policy Characteristics'!$C:$C,0)))</f>
        <v>% of fuel shifted</v>
      </c>
      <c r="P470" s="358"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58" t="str">
        <f>IF(ISBLANK(INDEX('Policy Characteristics'!K:K,MATCH($C470,'Policy Characteristics'!$C:$C,0))),"",INDEX('Policy Characteristics'!K:K,MATCH($C470,'Policy Characteristics'!$C:$C,0)))</f>
        <v>industry-ag-main.html#fuel-switching</v>
      </c>
      <c r="R470" s="358" t="str">
        <f>IF(ISBLANK(INDEX('Policy Characteristics'!L:L,MATCH($C470,'Policy Characteristics'!$C:$C,0))),"",INDEX('Policy Characteristics'!L:L,MATCH($C470,'Policy Characteristics'!$C:$C,0)))</f>
        <v>industry-elec-and-hydrogen.html</v>
      </c>
    </row>
    <row r="471" spans="1:18" x14ac:dyDescent="0.35">
      <c r="A471" s="358" t="str">
        <f>IF(ISBLANK(INDEX('Policy Characteristics'!A:A,MATCH($C471,'Policy Characteristics'!$C:$C,0))),"",INDEX('Policy Characteristics'!A:A,MATCH($C471,'Policy Characteristics'!$C:$C,0)))</f>
        <v>Industry</v>
      </c>
      <c r="B471" s="358" t="str">
        <f>IF(ISBLANK(INDEX('Policy Characteristics'!B:B,MATCH($C471,'Policy Characteristics'!$C:$C,0))),"",INDEX('Policy Characteristics'!B:B,MATCH($C471,'Policy Characteristics'!$C:$C,0)))</f>
        <v>Electrification + Hydrogen</v>
      </c>
      <c r="C471" s="362" t="str">
        <f t="shared" si="31"/>
        <v>Fraction of Industrial Fuel Use Shifted to Other Fuels</v>
      </c>
      <c r="D471" s="53" t="s">
        <v>3235</v>
      </c>
      <c r="E471" s="53" t="s">
        <v>2467</v>
      </c>
      <c r="F471" s="195" t="s">
        <v>3260</v>
      </c>
      <c r="G471" s="53" t="s">
        <v>3266</v>
      </c>
      <c r="H471" s="54">
        <v>1212</v>
      </c>
      <c r="I471" s="53" t="s">
        <v>46</v>
      </c>
      <c r="J471" s="360" t="str">
        <f>IF(ISBLANK(INDEX('Policy Characteristics'!D:D,MATCH($C471,'Policy Characteristics'!$C:$C,0))),"",INDEX('Policy Characteristics'!D:D,MATCH($C471,'Policy Characteristics'!$C:$C,0)))</f>
        <v>Electrification + Hydrogen</v>
      </c>
      <c r="K471" s="358" t="str">
        <f>IF(ISBLANK(INDEX('Policy Characteristics'!E:E,MATCH($C471,'Policy Characteristics'!$C:$C,0))),"",INDEX('Policy Characteristics'!E:E,MATCH($C471,'Policy Characteristics'!$C:$C,0)))</f>
        <v>indst fuel type shifting</v>
      </c>
      <c r="L471" s="380">
        <f>IF(ISBLANK(INDEX('Policy Characteristics'!F:F,MATCH($C471,'Policy Characteristics'!$C:$C,0))),"",INDEX('Policy Characteristics'!F:F,MATCH($C471,'Policy Characteristics'!$C:$C,0)))</f>
        <v>0</v>
      </c>
      <c r="M471" s="380">
        <f>IF(ISBLANK(INDEX('Policy Characteristics'!G:G,MATCH($C471,'Policy Characteristics'!$C:$C,0))),"",INDEX('Policy Characteristics'!G:G,MATCH($C471,'Policy Characteristics'!$C:$C,0)))</f>
        <v>1</v>
      </c>
      <c r="N471" s="380">
        <f>IF(ISBLANK(INDEX('Policy Characteristics'!H:H,MATCH($C471,'Policy Characteristics'!$C:$C,0))),"",INDEX('Policy Characteristics'!H:H,MATCH($C471,'Policy Characteristics'!$C:$C,0)))</f>
        <v>0.01</v>
      </c>
      <c r="O471" s="358" t="str">
        <f>IF(ISBLANK(INDEX('Policy Characteristics'!I:I,MATCH($C471,'Policy Characteristics'!$C:$C,0))),"",INDEX('Policy Characteristics'!I:I,MATCH($C471,'Policy Characteristics'!$C:$C,0)))</f>
        <v>% of fuel shifted</v>
      </c>
      <c r="P471" s="358"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58" t="str">
        <f>IF(ISBLANK(INDEX('Policy Characteristics'!K:K,MATCH($C471,'Policy Characteristics'!$C:$C,0))),"",INDEX('Policy Characteristics'!K:K,MATCH($C471,'Policy Characteristics'!$C:$C,0)))</f>
        <v>industry-ag-main.html#fuel-switching</v>
      </c>
      <c r="R471" s="358" t="str">
        <f>IF(ISBLANK(INDEX('Policy Characteristics'!L:L,MATCH($C471,'Policy Characteristics'!$C:$C,0))),"",INDEX('Policy Characteristics'!L:L,MATCH($C471,'Policy Characteristics'!$C:$C,0)))</f>
        <v>industry-elec-and-hydrogen.html</v>
      </c>
    </row>
    <row r="472" spans="1:18" x14ac:dyDescent="0.35">
      <c r="A472" s="358" t="str">
        <f>IF(ISBLANK(INDEX('Policy Characteristics'!A:A,MATCH($C472,'Policy Characteristics'!$C:$C,0))),"",INDEX('Policy Characteristics'!A:A,MATCH($C472,'Policy Characteristics'!$C:$C,0)))</f>
        <v>Industry</v>
      </c>
      <c r="B472" s="358" t="str">
        <f>IF(ISBLANK(INDEX('Policy Characteristics'!B:B,MATCH($C472,'Policy Characteristics'!$C:$C,0))),"",INDEX('Policy Characteristics'!B:B,MATCH($C472,'Policy Characteristics'!$C:$C,0)))</f>
        <v>Electrification + Hydrogen</v>
      </c>
      <c r="C472" s="362" t="str">
        <f t="shared" si="31"/>
        <v>Fraction of Industrial Fuel Use Shifted to Other Fuels</v>
      </c>
      <c r="D472" s="53" t="s">
        <v>3235</v>
      </c>
      <c r="E472" s="53" t="s">
        <v>2468</v>
      </c>
      <c r="F472" s="195" t="s">
        <v>3260</v>
      </c>
      <c r="G472" s="53" t="s">
        <v>3267</v>
      </c>
      <c r="H472" s="54">
        <v>1213</v>
      </c>
      <c r="I472" s="53" t="s">
        <v>46</v>
      </c>
      <c r="J472" s="360" t="str">
        <f>IF(ISBLANK(INDEX('Policy Characteristics'!D:D,MATCH($C472,'Policy Characteristics'!$C:$C,0))),"",INDEX('Policy Characteristics'!D:D,MATCH($C472,'Policy Characteristics'!$C:$C,0)))</f>
        <v>Electrification + Hydrogen</v>
      </c>
      <c r="K472" s="358" t="str">
        <f>IF(ISBLANK(INDEX('Policy Characteristics'!E:E,MATCH($C472,'Policy Characteristics'!$C:$C,0))),"",INDEX('Policy Characteristics'!E:E,MATCH($C472,'Policy Characteristics'!$C:$C,0)))</f>
        <v>indst fuel type shifting</v>
      </c>
      <c r="L472" s="380">
        <f>IF(ISBLANK(INDEX('Policy Characteristics'!F:F,MATCH($C472,'Policy Characteristics'!$C:$C,0))),"",INDEX('Policy Characteristics'!F:F,MATCH($C472,'Policy Characteristics'!$C:$C,0)))</f>
        <v>0</v>
      </c>
      <c r="M472" s="380">
        <f>IF(ISBLANK(INDEX('Policy Characteristics'!G:G,MATCH($C472,'Policy Characteristics'!$C:$C,0))),"",INDEX('Policy Characteristics'!G:G,MATCH($C472,'Policy Characteristics'!$C:$C,0)))</f>
        <v>1</v>
      </c>
      <c r="N472" s="380">
        <f>IF(ISBLANK(INDEX('Policy Characteristics'!H:H,MATCH($C472,'Policy Characteristics'!$C:$C,0))),"",INDEX('Policy Characteristics'!H:H,MATCH($C472,'Policy Characteristics'!$C:$C,0)))</f>
        <v>0.01</v>
      </c>
      <c r="O472" s="358" t="str">
        <f>IF(ISBLANK(INDEX('Policy Characteristics'!I:I,MATCH($C472,'Policy Characteristics'!$C:$C,0))),"",INDEX('Policy Characteristics'!I:I,MATCH($C472,'Policy Characteristics'!$C:$C,0)))</f>
        <v>% of fuel shifted</v>
      </c>
      <c r="P472" s="358"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58" t="str">
        <f>IF(ISBLANK(INDEX('Policy Characteristics'!K:K,MATCH($C472,'Policy Characteristics'!$C:$C,0))),"",INDEX('Policy Characteristics'!K:K,MATCH($C472,'Policy Characteristics'!$C:$C,0)))</f>
        <v>industry-ag-main.html#fuel-switching</v>
      </c>
      <c r="R472" s="358" t="str">
        <f>IF(ISBLANK(INDEX('Policy Characteristics'!L:L,MATCH($C472,'Policy Characteristics'!$C:$C,0))),"",INDEX('Policy Characteristics'!L:L,MATCH($C472,'Policy Characteristics'!$C:$C,0)))</f>
        <v>industry-elec-and-hydrogen.html</v>
      </c>
    </row>
    <row r="473" spans="1:18" x14ac:dyDescent="0.35">
      <c r="A473" s="358" t="str">
        <f>IF(ISBLANK(INDEX('Policy Characteristics'!A:A,MATCH($C473,'Policy Characteristics'!$C:$C,0))),"",INDEX('Policy Characteristics'!A:A,MATCH($C473,'Policy Characteristics'!$C:$C,0)))</f>
        <v>Industry</v>
      </c>
      <c r="B473" s="358" t="str">
        <f>IF(ISBLANK(INDEX('Policy Characteristics'!B:B,MATCH($C473,'Policy Characteristics'!$C:$C,0))),"",INDEX('Policy Characteristics'!B:B,MATCH($C473,'Policy Characteristics'!$C:$C,0)))</f>
        <v>Electrification + Hydrogen</v>
      </c>
      <c r="C473" s="362" t="str">
        <f t="shared" si="31"/>
        <v>Fraction of Industrial Fuel Use Shifted to Other Fuels</v>
      </c>
      <c r="D473" s="53" t="s">
        <v>3235</v>
      </c>
      <c r="E473" s="53" t="s">
        <v>2821</v>
      </c>
      <c r="F473" s="195" t="s">
        <v>3260</v>
      </c>
      <c r="G473" s="53" t="s">
        <v>3268</v>
      </c>
      <c r="H473" s="54">
        <v>1214</v>
      </c>
      <c r="I473" s="53" t="s">
        <v>46</v>
      </c>
      <c r="J473" s="360" t="str">
        <f>IF(ISBLANK(INDEX('Policy Characteristics'!D:D,MATCH($C473,'Policy Characteristics'!$C:$C,0))),"",INDEX('Policy Characteristics'!D:D,MATCH($C473,'Policy Characteristics'!$C:$C,0)))</f>
        <v>Electrification + Hydrogen</v>
      </c>
      <c r="K473" s="358" t="str">
        <f>IF(ISBLANK(INDEX('Policy Characteristics'!E:E,MATCH($C473,'Policy Characteristics'!$C:$C,0))),"",INDEX('Policy Characteristics'!E:E,MATCH($C473,'Policy Characteristics'!$C:$C,0)))</f>
        <v>indst fuel type shifting</v>
      </c>
      <c r="L473" s="380">
        <f>IF(ISBLANK(INDEX('Policy Characteristics'!F:F,MATCH($C473,'Policy Characteristics'!$C:$C,0))),"",INDEX('Policy Characteristics'!F:F,MATCH($C473,'Policy Characteristics'!$C:$C,0)))</f>
        <v>0</v>
      </c>
      <c r="M473" s="380">
        <f>IF(ISBLANK(INDEX('Policy Characteristics'!G:G,MATCH($C473,'Policy Characteristics'!$C:$C,0))),"",INDEX('Policy Characteristics'!G:G,MATCH($C473,'Policy Characteristics'!$C:$C,0)))</f>
        <v>1</v>
      </c>
      <c r="N473" s="380">
        <f>IF(ISBLANK(INDEX('Policy Characteristics'!H:H,MATCH($C473,'Policy Characteristics'!$C:$C,0))),"",INDEX('Policy Characteristics'!H:H,MATCH($C473,'Policy Characteristics'!$C:$C,0)))</f>
        <v>0.01</v>
      </c>
      <c r="O473" s="358" t="str">
        <f>IF(ISBLANK(INDEX('Policy Characteristics'!I:I,MATCH($C473,'Policy Characteristics'!$C:$C,0))),"",INDEX('Policy Characteristics'!I:I,MATCH($C473,'Policy Characteristics'!$C:$C,0)))</f>
        <v>% of fuel shifted</v>
      </c>
      <c r="P473" s="358"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58" t="str">
        <f>IF(ISBLANK(INDEX('Policy Characteristics'!K:K,MATCH($C473,'Policy Characteristics'!$C:$C,0))),"",INDEX('Policy Characteristics'!K:K,MATCH($C473,'Policy Characteristics'!$C:$C,0)))</f>
        <v>industry-ag-main.html#fuel-switching</v>
      </c>
      <c r="R473" s="358" t="str">
        <f>IF(ISBLANK(INDEX('Policy Characteristics'!L:L,MATCH($C473,'Policy Characteristics'!$C:$C,0))),"",INDEX('Policy Characteristics'!L:L,MATCH($C473,'Policy Characteristics'!$C:$C,0)))</f>
        <v>industry-elec-and-hydrogen.html</v>
      </c>
    </row>
    <row r="474" spans="1:18" x14ac:dyDescent="0.35">
      <c r="A474" s="358" t="str">
        <f>IF(ISBLANK(INDEX('Policy Characteristics'!A:A,MATCH($C474,'Policy Characteristics'!$C:$C,0))),"",INDEX('Policy Characteristics'!A:A,MATCH($C474,'Policy Characteristics'!$C:$C,0)))</f>
        <v>Industry</v>
      </c>
      <c r="B474" s="358" t="str">
        <f>IF(ISBLANK(INDEX('Policy Characteristics'!B:B,MATCH($C474,'Policy Characteristics'!$C:$C,0))),"",INDEX('Policy Characteristics'!B:B,MATCH($C474,'Policy Characteristics'!$C:$C,0)))</f>
        <v>Electrification + Hydrogen</v>
      </c>
      <c r="C474" s="362" t="str">
        <f t="shared" si="31"/>
        <v>Fraction of Industrial Fuel Use Shifted to Other Fuels</v>
      </c>
      <c r="D474" s="53" t="s">
        <v>3235</v>
      </c>
      <c r="E474" s="53" t="s">
        <v>2822</v>
      </c>
      <c r="F474" s="195" t="s">
        <v>3260</v>
      </c>
      <c r="G474" s="53" t="s">
        <v>3269</v>
      </c>
      <c r="H474" s="54">
        <v>1215</v>
      </c>
      <c r="I474" s="53" t="s">
        <v>46</v>
      </c>
      <c r="J474" s="360" t="str">
        <f>IF(ISBLANK(INDEX('Policy Characteristics'!D:D,MATCH($C474,'Policy Characteristics'!$C:$C,0))),"",INDEX('Policy Characteristics'!D:D,MATCH($C474,'Policy Characteristics'!$C:$C,0)))</f>
        <v>Electrification + Hydrogen</v>
      </c>
      <c r="K474" s="358" t="str">
        <f>IF(ISBLANK(INDEX('Policy Characteristics'!E:E,MATCH($C474,'Policy Characteristics'!$C:$C,0))),"",INDEX('Policy Characteristics'!E:E,MATCH($C474,'Policy Characteristics'!$C:$C,0)))</f>
        <v>indst fuel type shifting</v>
      </c>
      <c r="L474" s="380">
        <f>IF(ISBLANK(INDEX('Policy Characteristics'!F:F,MATCH($C474,'Policy Characteristics'!$C:$C,0))),"",INDEX('Policy Characteristics'!F:F,MATCH($C474,'Policy Characteristics'!$C:$C,0)))</f>
        <v>0</v>
      </c>
      <c r="M474" s="380">
        <f>IF(ISBLANK(INDEX('Policy Characteristics'!G:G,MATCH($C474,'Policy Characteristics'!$C:$C,0))),"",INDEX('Policy Characteristics'!G:G,MATCH($C474,'Policy Characteristics'!$C:$C,0)))</f>
        <v>1</v>
      </c>
      <c r="N474" s="380">
        <f>IF(ISBLANK(INDEX('Policy Characteristics'!H:H,MATCH($C474,'Policy Characteristics'!$C:$C,0))),"",INDEX('Policy Characteristics'!H:H,MATCH($C474,'Policy Characteristics'!$C:$C,0)))</f>
        <v>0.01</v>
      </c>
      <c r="O474" s="358" t="str">
        <f>IF(ISBLANK(INDEX('Policy Characteristics'!I:I,MATCH($C474,'Policy Characteristics'!$C:$C,0))),"",INDEX('Policy Characteristics'!I:I,MATCH($C474,'Policy Characteristics'!$C:$C,0)))</f>
        <v>% of fuel shifted</v>
      </c>
      <c r="P474" s="358"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58" t="str">
        <f>IF(ISBLANK(INDEX('Policy Characteristics'!K:K,MATCH($C474,'Policy Characteristics'!$C:$C,0))),"",INDEX('Policy Characteristics'!K:K,MATCH($C474,'Policy Characteristics'!$C:$C,0)))</f>
        <v>industry-ag-main.html#fuel-switching</v>
      </c>
      <c r="R474" s="358" t="str">
        <f>IF(ISBLANK(INDEX('Policy Characteristics'!L:L,MATCH($C474,'Policy Characteristics'!$C:$C,0))),"",INDEX('Policy Characteristics'!L:L,MATCH($C474,'Policy Characteristics'!$C:$C,0)))</f>
        <v>industry-elec-and-hydrogen.html</v>
      </c>
    </row>
    <row r="475" spans="1:18" x14ac:dyDescent="0.35">
      <c r="A475" s="358" t="str">
        <f>IF(ISBLANK(INDEX('Policy Characteristics'!A:A,MATCH($C475,'Policy Characteristics'!$C:$C,0))),"",INDEX('Policy Characteristics'!A:A,MATCH($C475,'Policy Characteristics'!$C:$C,0)))</f>
        <v>Industry</v>
      </c>
      <c r="B475" s="358" t="str">
        <f>IF(ISBLANK(INDEX('Policy Characteristics'!B:B,MATCH($C475,'Policy Characteristics'!$C:$C,0))),"",INDEX('Policy Characteristics'!B:B,MATCH($C475,'Policy Characteristics'!$C:$C,0)))</f>
        <v>Electrification + Hydrogen</v>
      </c>
      <c r="C475" s="362" t="str">
        <f t="shared" si="31"/>
        <v>Fraction of Industrial Fuel Use Shifted to Other Fuels</v>
      </c>
      <c r="D475" s="53" t="s">
        <v>3235</v>
      </c>
      <c r="E475" s="53" t="s">
        <v>2823</v>
      </c>
      <c r="F475" s="195" t="s">
        <v>3260</v>
      </c>
      <c r="G475" s="53" t="s">
        <v>3270</v>
      </c>
      <c r="H475" s="54">
        <v>1216</v>
      </c>
      <c r="I475" s="53" t="s">
        <v>46</v>
      </c>
      <c r="J475" s="360" t="str">
        <f>IF(ISBLANK(INDEX('Policy Characteristics'!D:D,MATCH($C475,'Policy Characteristics'!$C:$C,0))),"",INDEX('Policy Characteristics'!D:D,MATCH($C475,'Policy Characteristics'!$C:$C,0)))</f>
        <v>Electrification + Hydrogen</v>
      </c>
      <c r="K475" s="358" t="str">
        <f>IF(ISBLANK(INDEX('Policy Characteristics'!E:E,MATCH($C475,'Policy Characteristics'!$C:$C,0))),"",INDEX('Policy Characteristics'!E:E,MATCH($C475,'Policy Characteristics'!$C:$C,0)))</f>
        <v>indst fuel type shifting</v>
      </c>
      <c r="L475" s="380">
        <f>IF(ISBLANK(INDEX('Policy Characteristics'!F:F,MATCH($C475,'Policy Characteristics'!$C:$C,0))),"",INDEX('Policy Characteristics'!F:F,MATCH($C475,'Policy Characteristics'!$C:$C,0)))</f>
        <v>0</v>
      </c>
      <c r="M475" s="380">
        <f>IF(ISBLANK(INDEX('Policy Characteristics'!G:G,MATCH($C475,'Policy Characteristics'!$C:$C,0))),"",INDEX('Policy Characteristics'!G:G,MATCH($C475,'Policy Characteristics'!$C:$C,0)))</f>
        <v>1</v>
      </c>
      <c r="N475" s="380">
        <f>IF(ISBLANK(INDEX('Policy Characteristics'!H:H,MATCH($C475,'Policy Characteristics'!$C:$C,0))),"",INDEX('Policy Characteristics'!H:H,MATCH($C475,'Policy Characteristics'!$C:$C,0)))</f>
        <v>0.01</v>
      </c>
      <c r="O475" s="358" t="str">
        <f>IF(ISBLANK(INDEX('Policy Characteristics'!I:I,MATCH($C475,'Policy Characteristics'!$C:$C,0))),"",INDEX('Policy Characteristics'!I:I,MATCH($C475,'Policy Characteristics'!$C:$C,0)))</f>
        <v>% of fuel shifted</v>
      </c>
      <c r="P475" s="358"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58" t="str">
        <f>IF(ISBLANK(INDEX('Policy Characteristics'!K:K,MATCH($C475,'Policy Characteristics'!$C:$C,0))),"",INDEX('Policy Characteristics'!K:K,MATCH($C475,'Policy Characteristics'!$C:$C,0)))</f>
        <v>industry-ag-main.html#fuel-switching</v>
      </c>
      <c r="R475" s="358" t="str">
        <f>IF(ISBLANK(INDEX('Policy Characteristics'!L:L,MATCH($C475,'Policy Characteristics'!$C:$C,0))),"",INDEX('Policy Characteristics'!L:L,MATCH($C475,'Policy Characteristics'!$C:$C,0)))</f>
        <v>industry-elec-and-hydrogen.html</v>
      </c>
    </row>
    <row r="476" spans="1:18" x14ac:dyDescent="0.35">
      <c r="A476" s="358" t="str">
        <f>IF(ISBLANK(INDEX('Policy Characteristics'!A:A,MATCH($C476,'Policy Characteristics'!$C:$C,0))),"",INDEX('Policy Characteristics'!A:A,MATCH($C476,'Policy Characteristics'!$C:$C,0)))</f>
        <v>Industry</v>
      </c>
      <c r="B476" s="358" t="str">
        <f>IF(ISBLANK(INDEX('Policy Characteristics'!B:B,MATCH($C476,'Policy Characteristics'!$C:$C,0))),"",INDEX('Policy Characteristics'!B:B,MATCH($C476,'Policy Characteristics'!$C:$C,0)))</f>
        <v>Electrification + Hydrogen</v>
      </c>
      <c r="C476" s="362" t="str">
        <f t="shared" si="31"/>
        <v>Fraction of Industrial Fuel Use Shifted to Other Fuels</v>
      </c>
      <c r="D476" s="53" t="s">
        <v>3235</v>
      </c>
      <c r="E476" s="53" t="s">
        <v>2820</v>
      </c>
      <c r="F476" s="195" t="s">
        <v>3260</v>
      </c>
      <c r="G476" s="53" t="s">
        <v>3271</v>
      </c>
      <c r="H476" s="54">
        <v>1217</v>
      </c>
      <c r="I476" s="53" t="s">
        <v>45</v>
      </c>
      <c r="J476" s="360" t="str">
        <f>IF(ISBLANK(INDEX('Policy Characteristics'!D:D,MATCH($C476,'Policy Characteristics'!$C:$C,0))),"",INDEX('Policy Characteristics'!D:D,MATCH($C476,'Policy Characteristics'!$C:$C,0)))</f>
        <v>Electrification + Hydrogen</v>
      </c>
      <c r="K476" s="358" t="str">
        <f>IF(ISBLANK(INDEX('Policy Characteristics'!E:E,MATCH($C476,'Policy Characteristics'!$C:$C,0))),"",INDEX('Policy Characteristics'!E:E,MATCH($C476,'Policy Characteristics'!$C:$C,0)))</f>
        <v>indst fuel type shifting</v>
      </c>
      <c r="L476" s="380">
        <f>IF(ISBLANK(INDEX('Policy Characteristics'!F:F,MATCH($C476,'Policy Characteristics'!$C:$C,0))),"",INDEX('Policy Characteristics'!F:F,MATCH($C476,'Policy Characteristics'!$C:$C,0)))</f>
        <v>0</v>
      </c>
      <c r="M476" s="380">
        <f>IF(ISBLANK(INDEX('Policy Characteristics'!G:G,MATCH($C476,'Policy Characteristics'!$C:$C,0))),"",INDEX('Policy Characteristics'!G:G,MATCH($C476,'Policy Characteristics'!$C:$C,0)))</f>
        <v>1</v>
      </c>
      <c r="N476" s="380">
        <f>IF(ISBLANK(INDEX('Policy Characteristics'!H:H,MATCH($C476,'Policy Characteristics'!$C:$C,0))),"",INDEX('Policy Characteristics'!H:H,MATCH($C476,'Policy Characteristics'!$C:$C,0)))</f>
        <v>0.01</v>
      </c>
      <c r="O476" s="358" t="str">
        <f>IF(ISBLANK(INDEX('Policy Characteristics'!I:I,MATCH($C476,'Policy Characteristics'!$C:$C,0))),"",INDEX('Policy Characteristics'!I:I,MATCH($C476,'Policy Characteristics'!$C:$C,0)))</f>
        <v>% of fuel shifted</v>
      </c>
      <c r="P476" s="358"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58" t="str">
        <f>IF(ISBLANK(INDEX('Policy Characteristics'!K:K,MATCH($C476,'Policy Characteristics'!$C:$C,0))),"",INDEX('Policy Characteristics'!K:K,MATCH($C476,'Policy Characteristics'!$C:$C,0)))</f>
        <v>industry-ag-main.html#fuel-switching</v>
      </c>
      <c r="R476" s="358" t="str">
        <f>IF(ISBLANK(INDEX('Policy Characteristics'!L:L,MATCH($C476,'Policy Characteristics'!$C:$C,0))),"",INDEX('Policy Characteristics'!L:L,MATCH($C476,'Policy Characteristics'!$C:$C,0)))</f>
        <v>industry-elec-and-hydrogen.html</v>
      </c>
    </row>
    <row r="477" spans="1:18" x14ac:dyDescent="0.35">
      <c r="A477" s="358" t="str">
        <f>IF(ISBLANK(INDEX('Policy Characteristics'!A:A,MATCH($C477,'Policy Characteristics'!$C:$C,0))),"",INDEX('Policy Characteristics'!A:A,MATCH($C477,'Policy Characteristics'!$C:$C,0)))</f>
        <v>Industry</v>
      </c>
      <c r="B477" s="358" t="str">
        <f>IF(ISBLANK(INDEX('Policy Characteristics'!B:B,MATCH($C477,'Policy Characteristics'!$C:$C,0))),"",INDEX('Policy Characteristics'!B:B,MATCH($C477,'Policy Characteristics'!$C:$C,0)))</f>
        <v>Electrification + Hydrogen</v>
      </c>
      <c r="C477" s="362" t="str">
        <f t="shared" si="31"/>
        <v>Fraction of Industrial Fuel Use Shifted to Other Fuels</v>
      </c>
      <c r="D477" s="9" t="s">
        <v>3236</v>
      </c>
      <c r="E477" s="53" t="s">
        <v>2463</v>
      </c>
      <c r="F477" s="195" t="s">
        <v>2880</v>
      </c>
      <c r="G477" s="53" t="s">
        <v>3262</v>
      </c>
      <c r="H477" s="54">
        <v>1218</v>
      </c>
      <c r="I477" s="53" t="s">
        <v>45</v>
      </c>
      <c r="J477" s="360" t="str">
        <f>IF(ISBLANK(INDEX('Policy Characteristics'!D:D,MATCH($C477,'Policy Characteristics'!$C:$C,0))),"",INDEX('Policy Characteristics'!D:D,MATCH($C477,'Policy Characteristics'!$C:$C,0)))</f>
        <v>Electrification + Hydrogen</v>
      </c>
      <c r="K477" s="358" t="str">
        <f>IF(ISBLANK(INDEX('Policy Characteristics'!E:E,MATCH($C477,'Policy Characteristics'!$C:$C,0))),"",INDEX('Policy Characteristics'!E:E,MATCH($C477,'Policy Characteristics'!$C:$C,0)))</f>
        <v>indst fuel type shifting</v>
      </c>
      <c r="L477" s="380">
        <f>IF(ISBLANK(INDEX('Policy Characteristics'!F:F,MATCH($C477,'Policy Characteristics'!$C:$C,0))),"",INDEX('Policy Characteristics'!F:F,MATCH($C477,'Policy Characteristics'!$C:$C,0)))</f>
        <v>0</v>
      </c>
      <c r="M477" s="380">
        <f>IF(ISBLANK(INDEX('Policy Characteristics'!G:G,MATCH($C477,'Policy Characteristics'!$C:$C,0))),"",INDEX('Policy Characteristics'!G:G,MATCH($C477,'Policy Characteristics'!$C:$C,0)))</f>
        <v>1</v>
      </c>
      <c r="N477" s="380">
        <f>IF(ISBLANK(INDEX('Policy Characteristics'!H:H,MATCH($C477,'Policy Characteristics'!$C:$C,0))),"",INDEX('Policy Characteristics'!H:H,MATCH($C477,'Policy Characteristics'!$C:$C,0)))</f>
        <v>0.01</v>
      </c>
      <c r="O477" s="358" t="str">
        <f>IF(ISBLANK(INDEX('Policy Characteristics'!I:I,MATCH($C477,'Policy Characteristics'!$C:$C,0))),"",INDEX('Policy Characteristics'!I:I,MATCH($C477,'Policy Characteristics'!$C:$C,0)))</f>
        <v>% of fuel shifted</v>
      </c>
      <c r="P477" s="358"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58" t="str">
        <f>IF(ISBLANK(INDEX('Policy Characteristics'!K:K,MATCH($C477,'Policy Characteristics'!$C:$C,0))),"",INDEX('Policy Characteristics'!K:K,MATCH($C477,'Policy Characteristics'!$C:$C,0)))</f>
        <v>industry-ag-main.html#fuel-switching</v>
      </c>
      <c r="R477" s="358" t="str">
        <f>IF(ISBLANK(INDEX('Policy Characteristics'!L:L,MATCH($C477,'Policy Characteristics'!$C:$C,0))),"",INDEX('Policy Characteristics'!L:L,MATCH($C477,'Policy Characteristics'!$C:$C,0)))</f>
        <v>industry-elec-and-hydrogen.html</v>
      </c>
    </row>
    <row r="478" spans="1:18" x14ac:dyDescent="0.35">
      <c r="A478" s="358" t="str">
        <f>IF(ISBLANK(INDEX('Policy Characteristics'!A:A,MATCH($C478,'Policy Characteristics'!$C:$C,0))),"",INDEX('Policy Characteristics'!A:A,MATCH($C478,'Policy Characteristics'!$C:$C,0)))</f>
        <v>Industry</v>
      </c>
      <c r="B478" s="358" t="str">
        <f>IF(ISBLANK(INDEX('Policy Characteristics'!B:B,MATCH($C478,'Policy Characteristics'!$C:$C,0))),"",INDEX('Policy Characteristics'!B:B,MATCH($C478,'Policy Characteristics'!$C:$C,0)))</f>
        <v>Electrification + Hydrogen</v>
      </c>
      <c r="C478" s="362" t="str">
        <f t="shared" si="31"/>
        <v>Fraction of Industrial Fuel Use Shifted to Other Fuels</v>
      </c>
      <c r="D478" s="9" t="s">
        <v>3236</v>
      </c>
      <c r="E478" s="53" t="s">
        <v>2464</v>
      </c>
      <c r="F478" s="195" t="s">
        <v>2880</v>
      </c>
      <c r="G478" s="53" t="s">
        <v>3263</v>
      </c>
      <c r="H478" s="54">
        <v>1219</v>
      </c>
      <c r="I478" s="53" t="s">
        <v>46</v>
      </c>
      <c r="J478" s="360" t="str">
        <f>IF(ISBLANK(INDEX('Policy Characteristics'!D:D,MATCH($C478,'Policy Characteristics'!$C:$C,0))),"",INDEX('Policy Characteristics'!D:D,MATCH($C478,'Policy Characteristics'!$C:$C,0)))</f>
        <v>Electrification + Hydrogen</v>
      </c>
      <c r="K478" s="358" t="str">
        <f>IF(ISBLANK(INDEX('Policy Characteristics'!E:E,MATCH($C478,'Policy Characteristics'!$C:$C,0))),"",INDEX('Policy Characteristics'!E:E,MATCH($C478,'Policy Characteristics'!$C:$C,0)))</f>
        <v>indst fuel type shifting</v>
      </c>
      <c r="L478" s="380">
        <f>IF(ISBLANK(INDEX('Policy Characteristics'!F:F,MATCH($C478,'Policy Characteristics'!$C:$C,0))),"",INDEX('Policy Characteristics'!F:F,MATCH($C478,'Policy Characteristics'!$C:$C,0)))</f>
        <v>0</v>
      </c>
      <c r="M478" s="380">
        <f>IF(ISBLANK(INDEX('Policy Characteristics'!G:G,MATCH($C478,'Policy Characteristics'!$C:$C,0))),"",INDEX('Policy Characteristics'!G:G,MATCH($C478,'Policy Characteristics'!$C:$C,0)))</f>
        <v>1</v>
      </c>
      <c r="N478" s="380">
        <f>IF(ISBLANK(INDEX('Policy Characteristics'!H:H,MATCH($C478,'Policy Characteristics'!$C:$C,0))),"",INDEX('Policy Characteristics'!H:H,MATCH($C478,'Policy Characteristics'!$C:$C,0)))</f>
        <v>0.01</v>
      </c>
      <c r="O478" s="358" t="str">
        <f>IF(ISBLANK(INDEX('Policy Characteristics'!I:I,MATCH($C478,'Policy Characteristics'!$C:$C,0))),"",INDEX('Policy Characteristics'!I:I,MATCH($C478,'Policy Characteristics'!$C:$C,0)))</f>
        <v>% of fuel shifted</v>
      </c>
      <c r="P478" s="358"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58" t="str">
        <f>IF(ISBLANK(INDEX('Policy Characteristics'!K:K,MATCH($C478,'Policy Characteristics'!$C:$C,0))),"",INDEX('Policy Characteristics'!K:K,MATCH($C478,'Policy Characteristics'!$C:$C,0)))</f>
        <v>industry-ag-main.html#fuel-switching</v>
      </c>
      <c r="R478" s="358" t="str">
        <f>IF(ISBLANK(INDEX('Policy Characteristics'!L:L,MATCH($C478,'Policy Characteristics'!$C:$C,0))),"",INDEX('Policy Characteristics'!L:L,MATCH($C478,'Policy Characteristics'!$C:$C,0)))</f>
        <v>industry-elec-and-hydrogen.html</v>
      </c>
    </row>
    <row r="479" spans="1:18" x14ac:dyDescent="0.35">
      <c r="A479" s="358" t="str">
        <f>IF(ISBLANK(INDEX('Policy Characteristics'!A:A,MATCH($C479,'Policy Characteristics'!$C:$C,0))),"",INDEX('Policy Characteristics'!A:A,MATCH($C479,'Policy Characteristics'!$C:$C,0)))</f>
        <v>Industry</v>
      </c>
      <c r="B479" s="358" t="str">
        <f>IF(ISBLANK(INDEX('Policy Characteristics'!B:B,MATCH($C479,'Policy Characteristics'!$C:$C,0))),"",INDEX('Policy Characteristics'!B:B,MATCH($C479,'Policy Characteristics'!$C:$C,0)))</f>
        <v>Electrification + Hydrogen</v>
      </c>
      <c r="C479" s="362" t="str">
        <f t="shared" si="31"/>
        <v>Fraction of Industrial Fuel Use Shifted to Other Fuels</v>
      </c>
      <c r="D479" s="9" t="s">
        <v>3236</v>
      </c>
      <c r="E479" s="53" t="s">
        <v>2465</v>
      </c>
      <c r="F479" s="195" t="s">
        <v>2880</v>
      </c>
      <c r="G479" s="53" t="s">
        <v>3264</v>
      </c>
      <c r="H479" s="54">
        <v>1220</v>
      </c>
      <c r="I479" s="53" t="s">
        <v>46</v>
      </c>
      <c r="J479" s="360" t="str">
        <f>IF(ISBLANK(INDEX('Policy Characteristics'!D:D,MATCH($C479,'Policy Characteristics'!$C:$C,0))),"",INDEX('Policy Characteristics'!D:D,MATCH($C479,'Policy Characteristics'!$C:$C,0)))</f>
        <v>Electrification + Hydrogen</v>
      </c>
      <c r="K479" s="358" t="str">
        <f>IF(ISBLANK(INDEX('Policy Characteristics'!E:E,MATCH($C479,'Policy Characteristics'!$C:$C,0))),"",INDEX('Policy Characteristics'!E:E,MATCH($C479,'Policy Characteristics'!$C:$C,0)))</f>
        <v>indst fuel type shifting</v>
      </c>
      <c r="L479" s="380">
        <f>IF(ISBLANK(INDEX('Policy Characteristics'!F:F,MATCH($C479,'Policy Characteristics'!$C:$C,0))),"",INDEX('Policy Characteristics'!F:F,MATCH($C479,'Policy Characteristics'!$C:$C,0)))</f>
        <v>0</v>
      </c>
      <c r="M479" s="380">
        <f>IF(ISBLANK(INDEX('Policy Characteristics'!G:G,MATCH($C479,'Policy Characteristics'!$C:$C,0))),"",INDEX('Policy Characteristics'!G:G,MATCH($C479,'Policy Characteristics'!$C:$C,0)))</f>
        <v>1</v>
      </c>
      <c r="N479" s="380">
        <f>IF(ISBLANK(INDEX('Policy Characteristics'!H:H,MATCH($C479,'Policy Characteristics'!$C:$C,0))),"",INDEX('Policy Characteristics'!H:H,MATCH($C479,'Policy Characteristics'!$C:$C,0)))</f>
        <v>0.01</v>
      </c>
      <c r="O479" s="358" t="str">
        <f>IF(ISBLANK(INDEX('Policy Characteristics'!I:I,MATCH($C479,'Policy Characteristics'!$C:$C,0))),"",INDEX('Policy Characteristics'!I:I,MATCH($C479,'Policy Characteristics'!$C:$C,0)))</f>
        <v>% of fuel shifted</v>
      </c>
      <c r="P479" s="358"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58" t="str">
        <f>IF(ISBLANK(INDEX('Policy Characteristics'!K:K,MATCH($C479,'Policy Characteristics'!$C:$C,0))),"",INDEX('Policy Characteristics'!K:K,MATCH($C479,'Policy Characteristics'!$C:$C,0)))</f>
        <v>industry-ag-main.html#fuel-switching</v>
      </c>
      <c r="R479" s="358" t="str">
        <f>IF(ISBLANK(INDEX('Policy Characteristics'!L:L,MATCH($C479,'Policy Characteristics'!$C:$C,0))),"",INDEX('Policy Characteristics'!L:L,MATCH($C479,'Policy Characteristics'!$C:$C,0)))</f>
        <v>industry-elec-and-hydrogen.html</v>
      </c>
    </row>
    <row r="480" spans="1:18" x14ac:dyDescent="0.35">
      <c r="A480" s="358" t="str">
        <f>IF(ISBLANK(INDEX('Policy Characteristics'!A:A,MATCH($C480,'Policy Characteristics'!$C:$C,0))),"",INDEX('Policy Characteristics'!A:A,MATCH($C480,'Policy Characteristics'!$C:$C,0)))</f>
        <v>Industry</v>
      </c>
      <c r="B480" s="358" t="str">
        <f>IF(ISBLANK(INDEX('Policy Characteristics'!B:B,MATCH($C480,'Policy Characteristics'!$C:$C,0))),"",INDEX('Policy Characteristics'!B:B,MATCH($C480,'Policy Characteristics'!$C:$C,0)))</f>
        <v>Electrification + Hydrogen</v>
      </c>
      <c r="C480" s="362" t="str">
        <f t="shared" si="31"/>
        <v>Fraction of Industrial Fuel Use Shifted to Other Fuels</v>
      </c>
      <c r="D480" s="9" t="s">
        <v>3236</v>
      </c>
      <c r="E480" s="53" t="s">
        <v>2466</v>
      </c>
      <c r="F480" s="195" t="s">
        <v>2880</v>
      </c>
      <c r="G480" s="53" t="s">
        <v>3265</v>
      </c>
      <c r="H480" s="54">
        <v>1221</v>
      </c>
      <c r="I480" s="53" t="s">
        <v>46</v>
      </c>
      <c r="J480" s="360" t="str">
        <f>IF(ISBLANK(INDEX('Policy Characteristics'!D:D,MATCH($C480,'Policy Characteristics'!$C:$C,0))),"",INDEX('Policy Characteristics'!D:D,MATCH($C480,'Policy Characteristics'!$C:$C,0)))</f>
        <v>Electrification + Hydrogen</v>
      </c>
      <c r="K480" s="358" t="str">
        <f>IF(ISBLANK(INDEX('Policy Characteristics'!E:E,MATCH($C480,'Policy Characteristics'!$C:$C,0))),"",INDEX('Policy Characteristics'!E:E,MATCH($C480,'Policy Characteristics'!$C:$C,0)))</f>
        <v>indst fuel type shifting</v>
      </c>
      <c r="L480" s="380">
        <f>IF(ISBLANK(INDEX('Policy Characteristics'!F:F,MATCH($C480,'Policy Characteristics'!$C:$C,0))),"",INDEX('Policy Characteristics'!F:F,MATCH($C480,'Policy Characteristics'!$C:$C,0)))</f>
        <v>0</v>
      </c>
      <c r="M480" s="380">
        <f>IF(ISBLANK(INDEX('Policy Characteristics'!G:G,MATCH($C480,'Policy Characteristics'!$C:$C,0))),"",INDEX('Policy Characteristics'!G:G,MATCH($C480,'Policy Characteristics'!$C:$C,0)))</f>
        <v>1</v>
      </c>
      <c r="N480" s="380">
        <f>IF(ISBLANK(INDEX('Policy Characteristics'!H:H,MATCH($C480,'Policy Characteristics'!$C:$C,0))),"",INDEX('Policy Characteristics'!H:H,MATCH($C480,'Policy Characteristics'!$C:$C,0)))</f>
        <v>0.01</v>
      </c>
      <c r="O480" s="358" t="str">
        <f>IF(ISBLANK(INDEX('Policy Characteristics'!I:I,MATCH($C480,'Policy Characteristics'!$C:$C,0))),"",INDEX('Policy Characteristics'!I:I,MATCH($C480,'Policy Characteristics'!$C:$C,0)))</f>
        <v>% of fuel shifted</v>
      </c>
      <c r="P480" s="358"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58" t="str">
        <f>IF(ISBLANK(INDEX('Policy Characteristics'!K:K,MATCH($C480,'Policy Characteristics'!$C:$C,0))),"",INDEX('Policy Characteristics'!K:K,MATCH($C480,'Policy Characteristics'!$C:$C,0)))</f>
        <v>industry-ag-main.html#fuel-switching</v>
      </c>
      <c r="R480" s="358" t="str">
        <f>IF(ISBLANK(INDEX('Policy Characteristics'!L:L,MATCH($C480,'Policy Characteristics'!$C:$C,0))),"",INDEX('Policy Characteristics'!L:L,MATCH($C480,'Policy Characteristics'!$C:$C,0)))</f>
        <v>industry-elec-and-hydrogen.html</v>
      </c>
    </row>
    <row r="481" spans="1:18" x14ac:dyDescent="0.35">
      <c r="A481" s="358" t="str">
        <f>IF(ISBLANK(INDEX('Policy Characteristics'!A:A,MATCH($C481,'Policy Characteristics'!$C:$C,0))),"",INDEX('Policy Characteristics'!A:A,MATCH($C481,'Policy Characteristics'!$C:$C,0)))</f>
        <v>Industry</v>
      </c>
      <c r="B481" s="358" t="str">
        <f>IF(ISBLANK(INDEX('Policy Characteristics'!B:B,MATCH($C481,'Policy Characteristics'!$C:$C,0))),"",INDEX('Policy Characteristics'!B:B,MATCH($C481,'Policy Characteristics'!$C:$C,0)))</f>
        <v>Electrification + Hydrogen</v>
      </c>
      <c r="C481" s="362" t="str">
        <f t="shared" si="31"/>
        <v>Fraction of Industrial Fuel Use Shifted to Other Fuels</v>
      </c>
      <c r="D481" s="9" t="s">
        <v>3236</v>
      </c>
      <c r="E481" s="53" t="s">
        <v>2467</v>
      </c>
      <c r="F481" s="195" t="s">
        <v>2880</v>
      </c>
      <c r="G481" s="53" t="s">
        <v>3266</v>
      </c>
      <c r="H481" s="54">
        <v>1222</v>
      </c>
      <c r="I481" s="53" t="s">
        <v>46</v>
      </c>
      <c r="J481" s="360" t="str">
        <f>IF(ISBLANK(INDEX('Policy Characteristics'!D:D,MATCH($C481,'Policy Characteristics'!$C:$C,0))),"",INDEX('Policy Characteristics'!D:D,MATCH($C481,'Policy Characteristics'!$C:$C,0)))</f>
        <v>Electrification + Hydrogen</v>
      </c>
      <c r="K481" s="358" t="str">
        <f>IF(ISBLANK(INDEX('Policy Characteristics'!E:E,MATCH($C481,'Policy Characteristics'!$C:$C,0))),"",INDEX('Policy Characteristics'!E:E,MATCH($C481,'Policy Characteristics'!$C:$C,0)))</f>
        <v>indst fuel type shifting</v>
      </c>
      <c r="L481" s="380">
        <f>IF(ISBLANK(INDEX('Policy Characteristics'!F:F,MATCH($C481,'Policy Characteristics'!$C:$C,0))),"",INDEX('Policy Characteristics'!F:F,MATCH($C481,'Policy Characteristics'!$C:$C,0)))</f>
        <v>0</v>
      </c>
      <c r="M481" s="380">
        <f>IF(ISBLANK(INDEX('Policy Characteristics'!G:G,MATCH($C481,'Policy Characteristics'!$C:$C,0))),"",INDEX('Policy Characteristics'!G:G,MATCH($C481,'Policy Characteristics'!$C:$C,0)))</f>
        <v>1</v>
      </c>
      <c r="N481" s="380">
        <f>IF(ISBLANK(INDEX('Policy Characteristics'!H:H,MATCH($C481,'Policy Characteristics'!$C:$C,0))),"",INDEX('Policy Characteristics'!H:H,MATCH($C481,'Policy Characteristics'!$C:$C,0)))</f>
        <v>0.01</v>
      </c>
      <c r="O481" s="358" t="str">
        <f>IF(ISBLANK(INDEX('Policy Characteristics'!I:I,MATCH($C481,'Policy Characteristics'!$C:$C,0))),"",INDEX('Policy Characteristics'!I:I,MATCH($C481,'Policy Characteristics'!$C:$C,0)))</f>
        <v>% of fuel shifted</v>
      </c>
      <c r="P481" s="358"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58" t="str">
        <f>IF(ISBLANK(INDEX('Policy Characteristics'!K:K,MATCH($C481,'Policy Characteristics'!$C:$C,0))),"",INDEX('Policy Characteristics'!K:K,MATCH($C481,'Policy Characteristics'!$C:$C,0)))</f>
        <v>industry-ag-main.html#fuel-switching</v>
      </c>
      <c r="R481" s="358" t="str">
        <f>IF(ISBLANK(INDEX('Policy Characteristics'!L:L,MATCH($C481,'Policy Characteristics'!$C:$C,0))),"",INDEX('Policy Characteristics'!L:L,MATCH($C481,'Policy Characteristics'!$C:$C,0)))</f>
        <v>industry-elec-and-hydrogen.html</v>
      </c>
    </row>
    <row r="482" spans="1:18" x14ac:dyDescent="0.35">
      <c r="A482" s="358" t="str">
        <f>IF(ISBLANK(INDEX('Policy Characteristics'!A:A,MATCH($C482,'Policy Characteristics'!$C:$C,0))),"",INDEX('Policy Characteristics'!A:A,MATCH($C482,'Policy Characteristics'!$C:$C,0)))</f>
        <v>Industry</v>
      </c>
      <c r="B482" s="358" t="str">
        <f>IF(ISBLANK(INDEX('Policy Characteristics'!B:B,MATCH($C482,'Policy Characteristics'!$C:$C,0))),"",INDEX('Policy Characteristics'!B:B,MATCH($C482,'Policy Characteristics'!$C:$C,0)))</f>
        <v>Electrification + Hydrogen</v>
      </c>
      <c r="C482" s="362" t="str">
        <f t="shared" si="31"/>
        <v>Fraction of Industrial Fuel Use Shifted to Other Fuels</v>
      </c>
      <c r="D482" s="9" t="s">
        <v>3236</v>
      </c>
      <c r="E482" s="53" t="s">
        <v>2468</v>
      </c>
      <c r="F482" s="195" t="s">
        <v>2880</v>
      </c>
      <c r="G482" s="53" t="s">
        <v>3267</v>
      </c>
      <c r="H482" s="54">
        <v>1223</v>
      </c>
      <c r="I482" s="53" t="s">
        <v>46</v>
      </c>
      <c r="J482" s="360" t="str">
        <f>IF(ISBLANK(INDEX('Policy Characteristics'!D:D,MATCH($C482,'Policy Characteristics'!$C:$C,0))),"",INDEX('Policy Characteristics'!D:D,MATCH($C482,'Policy Characteristics'!$C:$C,0)))</f>
        <v>Electrification + Hydrogen</v>
      </c>
      <c r="K482" s="358" t="str">
        <f>IF(ISBLANK(INDEX('Policy Characteristics'!E:E,MATCH($C482,'Policy Characteristics'!$C:$C,0))),"",INDEX('Policy Characteristics'!E:E,MATCH($C482,'Policy Characteristics'!$C:$C,0)))</f>
        <v>indst fuel type shifting</v>
      </c>
      <c r="L482" s="380">
        <f>IF(ISBLANK(INDEX('Policy Characteristics'!F:F,MATCH($C482,'Policy Characteristics'!$C:$C,0))),"",INDEX('Policy Characteristics'!F:F,MATCH($C482,'Policy Characteristics'!$C:$C,0)))</f>
        <v>0</v>
      </c>
      <c r="M482" s="380">
        <f>IF(ISBLANK(INDEX('Policy Characteristics'!G:G,MATCH($C482,'Policy Characteristics'!$C:$C,0))),"",INDEX('Policy Characteristics'!G:G,MATCH($C482,'Policy Characteristics'!$C:$C,0)))</f>
        <v>1</v>
      </c>
      <c r="N482" s="380">
        <f>IF(ISBLANK(INDEX('Policy Characteristics'!H:H,MATCH($C482,'Policy Characteristics'!$C:$C,0))),"",INDEX('Policy Characteristics'!H:H,MATCH($C482,'Policy Characteristics'!$C:$C,0)))</f>
        <v>0.01</v>
      </c>
      <c r="O482" s="358" t="str">
        <f>IF(ISBLANK(INDEX('Policy Characteristics'!I:I,MATCH($C482,'Policy Characteristics'!$C:$C,0))),"",INDEX('Policy Characteristics'!I:I,MATCH($C482,'Policy Characteristics'!$C:$C,0)))</f>
        <v>% of fuel shifted</v>
      </c>
      <c r="P482" s="358"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58" t="str">
        <f>IF(ISBLANK(INDEX('Policy Characteristics'!K:K,MATCH($C482,'Policy Characteristics'!$C:$C,0))),"",INDEX('Policy Characteristics'!K:K,MATCH($C482,'Policy Characteristics'!$C:$C,0)))</f>
        <v>industry-ag-main.html#fuel-switching</v>
      </c>
      <c r="R482" s="358" t="str">
        <f>IF(ISBLANK(INDEX('Policy Characteristics'!L:L,MATCH($C482,'Policy Characteristics'!$C:$C,0))),"",INDEX('Policy Characteristics'!L:L,MATCH($C482,'Policy Characteristics'!$C:$C,0)))</f>
        <v>industry-elec-and-hydrogen.html</v>
      </c>
    </row>
    <row r="483" spans="1:18" x14ac:dyDescent="0.35">
      <c r="A483" s="358" t="str">
        <f>IF(ISBLANK(INDEX('Policy Characteristics'!A:A,MATCH($C483,'Policy Characteristics'!$C:$C,0))),"",INDEX('Policy Characteristics'!A:A,MATCH($C483,'Policy Characteristics'!$C:$C,0)))</f>
        <v>Industry</v>
      </c>
      <c r="B483" s="358" t="str">
        <f>IF(ISBLANK(INDEX('Policy Characteristics'!B:B,MATCH($C483,'Policy Characteristics'!$C:$C,0))),"",INDEX('Policy Characteristics'!B:B,MATCH($C483,'Policy Characteristics'!$C:$C,0)))</f>
        <v>Electrification + Hydrogen</v>
      </c>
      <c r="C483" s="362" t="str">
        <f t="shared" si="31"/>
        <v>Fraction of Industrial Fuel Use Shifted to Other Fuels</v>
      </c>
      <c r="D483" s="9" t="s">
        <v>3236</v>
      </c>
      <c r="E483" s="53" t="s">
        <v>2821</v>
      </c>
      <c r="F483" s="195" t="s">
        <v>2880</v>
      </c>
      <c r="G483" s="53" t="s">
        <v>3268</v>
      </c>
      <c r="H483" s="54">
        <v>1224</v>
      </c>
      <c r="I483" s="53" t="s">
        <v>46</v>
      </c>
      <c r="J483" s="360" t="str">
        <f>IF(ISBLANK(INDEX('Policy Characteristics'!D:D,MATCH($C483,'Policy Characteristics'!$C:$C,0))),"",INDEX('Policy Characteristics'!D:D,MATCH($C483,'Policy Characteristics'!$C:$C,0)))</f>
        <v>Electrification + Hydrogen</v>
      </c>
      <c r="K483" s="358" t="str">
        <f>IF(ISBLANK(INDEX('Policy Characteristics'!E:E,MATCH($C483,'Policy Characteristics'!$C:$C,0))),"",INDEX('Policy Characteristics'!E:E,MATCH($C483,'Policy Characteristics'!$C:$C,0)))</f>
        <v>indst fuel type shifting</v>
      </c>
      <c r="L483" s="380">
        <f>IF(ISBLANK(INDEX('Policy Characteristics'!F:F,MATCH($C483,'Policy Characteristics'!$C:$C,0))),"",INDEX('Policy Characteristics'!F:F,MATCH($C483,'Policy Characteristics'!$C:$C,0)))</f>
        <v>0</v>
      </c>
      <c r="M483" s="380">
        <f>IF(ISBLANK(INDEX('Policy Characteristics'!G:G,MATCH($C483,'Policy Characteristics'!$C:$C,0))),"",INDEX('Policy Characteristics'!G:G,MATCH($C483,'Policy Characteristics'!$C:$C,0)))</f>
        <v>1</v>
      </c>
      <c r="N483" s="380">
        <f>IF(ISBLANK(INDEX('Policy Characteristics'!H:H,MATCH($C483,'Policy Characteristics'!$C:$C,0))),"",INDEX('Policy Characteristics'!H:H,MATCH($C483,'Policy Characteristics'!$C:$C,0)))</f>
        <v>0.01</v>
      </c>
      <c r="O483" s="358" t="str">
        <f>IF(ISBLANK(INDEX('Policy Characteristics'!I:I,MATCH($C483,'Policy Characteristics'!$C:$C,0))),"",INDEX('Policy Characteristics'!I:I,MATCH($C483,'Policy Characteristics'!$C:$C,0)))</f>
        <v>% of fuel shifted</v>
      </c>
      <c r="P483" s="358"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58" t="str">
        <f>IF(ISBLANK(INDEX('Policy Characteristics'!K:K,MATCH($C483,'Policy Characteristics'!$C:$C,0))),"",INDEX('Policy Characteristics'!K:K,MATCH($C483,'Policy Characteristics'!$C:$C,0)))</f>
        <v>industry-ag-main.html#fuel-switching</v>
      </c>
      <c r="R483" s="358" t="str">
        <f>IF(ISBLANK(INDEX('Policy Characteristics'!L:L,MATCH($C483,'Policy Characteristics'!$C:$C,0))),"",INDEX('Policy Characteristics'!L:L,MATCH($C483,'Policy Characteristics'!$C:$C,0)))</f>
        <v>industry-elec-and-hydrogen.html</v>
      </c>
    </row>
    <row r="484" spans="1:18" x14ac:dyDescent="0.35">
      <c r="A484" s="358" t="str">
        <f>IF(ISBLANK(INDEX('Policy Characteristics'!A:A,MATCH($C484,'Policy Characteristics'!$C:$C,0))),"",INDEX('Policy Characteristics'!A:A,MATCH($C484,'Policy Characteristics'!$C:$C,0)))</f>
        <v>Industry</v>
      </c>
      <c r="B484" s="358" t="str">
        <f>IF(ISBLANK(INDEX('Policy Characteristics'!B:B,MATCH($C484,'Policy Characteristics'!$C:$C,0))),"",INDEX('Policy Characteristics'!B:B,MATCH($C484,'Policy Characteristics'!$C:$C,0)))</f>
        <v>Electrification + Hydrogen</v>
      </c>
      <c r="C484" s="362" t="str">
        <f t="shared" si="31"/>
        <v>Fraction of Industrial Fuel Use Shifted to Other Fuels</v>
      </c>
      <c r="D484" s="9" t="s">
        <v>3236</v>
      </c>
      <c r="E484" s="53" t="s">
        <v>2822</v>
      </c>
      <c r="F484" s="195" t="s">
        <v>2880</v>
      </c>
      <c r="G484" s="53" t="s">
        <v>3269</v>
      </c>
      <c r="H484" s="54">
        <v>1225</v>
      </c>
      <c r="I484" s="53" t="s">
        <v>46</v>
      </c>
      <c r="J484" s="360" t="str">
        <f>IF(ISBLANK(INDEX('Policy Characteristics'!D:D,MATCH($C484,'Policy Characteristics'!$C:$C,0))),"",INDEX('Policy Characteristics'!D:D,MATCH($C484,'Policy Characteristics'!$C:$C,0)))</f>
        <v>Electrification + Hydrogen</v>
      </c>
      <c r="K484" s="358" t="str">
        <f>IF(ISBLANK(INDEX('Policy Characteristics'!E:E,MATCH($C484,'Policy Characteristics'!$C:$C,0))),"",INDEX('Policy Characteristics'!E:E,MATCH($C484,'Policy Characteristics'!$C:$C,0)))</f>
        <v>indst fuel type shifting</v>
      </c>
      <c r="L484" s="380">
        <f>IF(ISBLANK(INDEX('Policy Characteristics'!F:F,MATCH($C484,'Policy Characteristics'!$C:$C,0))),"",INDEX('Policy Characteristics'!F:F,MATCH($C484,'Policy Characteristics'!$C:$C,0)))</f>
        <v>0</v>
      </c>
      <c r="M484" s="380">
        <f>IF(ISBLANK(INDEX('Policy Characteristics'!G:G,MATCH($C484,'Policy Characteristics'!$C:$C,0))),"",INDEX('Policy Characteristics'!G:G,MATCH($C484,'Policy Characteristics'!$C:$C,0)))</f>
        <v>1</v>
      </c>
      <c r="N484" s="380">
        <f>IF(ISBLANK(INDEX('Policy Characteristics'!H:H,MATCH($C484,'Policy Characteristics'!$C:$C,0))),"",INDEX('Policy Characteristics'!H:H,MATCH($C484,'Policy Characteristics'!$C:$C,0)))</f>
        <v>0.01</v>
      </c>
      <c r="O484" s="358" t="str">
        <f>IF(ISBLANK(INDEX('Policy Characteristics'!I:I,MATCH($C484,'Policy Characteristics'!$C:$C,0))),"",INDEX('Policy Characteristics'!I:I,MATCH($C484,'Policy Characteristics'!$C:$C,0)))</f>
        <v>% of fuel shifted</v>
      </c>
      <c r="P484" s="358"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58" t="str">
        <f>IF(ISBLANK(INDEX('Policy Characteristics'!K:K,MATCH($C484,'Policy Characteristics'!$C:$C,0))),"",INDEX('Policy Characteristics'!K:K,MATCH($C484,'Policy Characteristics'!$C:$C,0)))</f>
        <v>industry-ag-main.html#fuel-switching</v>
      </c>
      <c r="R484" s="358" t="str">
        <f>IF(ISBLANK(INDEX('Policy Characteristics'!L:L,MATCH($C484,'Policy Characteristics'!$C:$C,0))),"",INDEX('Policy Characteristics'!L:L,MATCH($C484,'Policy Characteristics'!$C:$C,0)))</f>
        <v>industry-elec-and-hydrogen.html</v>
      </c>
    </row>
    <row r="485" spans="1:18" x14ac:dyDescent="0.35">
      <c r="A485" s="358" t="str">
        <f>IF(ISBLANK(INDEX('Policy Characteristics'!A:A,MATCH($C485,'Policy Characteristics'!$C:$C,0))),"",INDEX('Policy Characteristics'!A:A,MATCH($C485,'Policy Characteristics'!$C:$C,0)))</f>
        <v>Industry</v>
      </c>
      <c r="B485" s="358" t="str">
        <f>IF(ISBLANK(INDEX('Policy Characteristics'!B:B,MATCH($C485,'Policy Characteristics'!$C:$C,0))),"",INDEX('Policy Characteristics'!B:B,MATCH($C485,'Policy Characteristics'!$C:$C,0)))</f>
        <v>Electrification + Hydrogen</v>
      </c>
      <c r="C485" s="362" t="str">
        <f t="shared" si="31"/>
        <v>Fraction of Industrial Fuel Use Shifted to Other Fuels</v>
      </c>
      <c r="D485" s="9" t="s">
        <v>3236</v>
      </c>
      <c r="E485" s="53" t="s">
        <v>2823</v>
      </c>
      <c r="F485" s="195" t="s">
        <v>2880</v>
      </c>
      <c r="G485" s="53" t="s">
        <v>3270</v>
      </c>
      <c r="H485" s="54">
        <v>1226</v>
      </c>
      <c r="I485" s="53" t="s">
        <v>46</v>
      </c>
      <c r="J485" s="360" t="str">
        <f>IF(ISBLANK(INDEX('Policy Characteristics'!D:D,MATCH($C485,'Policy Characteristics'!$C:$C,0))),"",INDEX('Policy Characteristics'!D:D,MATCH($C485,'Policy Characteristics'!$C:$C,0)))</f>
        <v>Electrification + Hydrogen</v>
      </c>
      <c r="K485" s="358" t="str">
        <f>IF(ISBLANK(INDEX('Policy Characteristics'!E:E,MATCH($C485,'Policy Characteristics'!$C:$C,0))),"",INDEX('Policy Characteristics'!E:E,MATCH($C485,'Policy Characteristics'!$C:$C,0)))</f>
        <v>indst fuel type shifting</v>
      </c>
      <c r="L485" s="380">
        <f>IF(ISBLANK(INDEX('Policy Characteristics'!F:F,MATCH($C485,'Policy Characteristics'!$C:$C,0))),"",INDEX('Policy Characteristics'!F:F,MATCH($C485,'Policy Characteristics'!$C:$C,0)))</f>
        <v>0</v>
      </c>
      <c r="M485" s="380">
        <f>IF(ISBLANK(INDEX('Policy Characteristics'!G:G,MATCH($C485,'Policy Characteristics'!$C:$C,0))),"",INDEX('Policy Characteristics'!G:G,MATCH($C485,'Policy Characteristics'!$C:$C,0)))</f>
        <v>1</v>
      </c>
      <c r="N485" s="380">
        <f>IF(ISBLANK(INDEX('Policy Characteristics'!H:H,MATCH($C485,'Policy Characteristics'!$C:$C,0))),"",INDEX('Policy Characteristics'!H:H,MATCH($C485,'Policy Characteristics'!$C:$C,0)))</f>
        <v>0.01</v>
      </c>
      <c r="O485" s="358" t="str">
        <f>IF(ISBLANK(INDEX('Policy Characteristics'!I:I,MATCH($C485,'Policy Characteristics'!$C:$C,0))),"",INDEX('Policy Characteristics'!I:I,MATCH($C485,'Policy Characteristics'!$C:$C,0)))</f>
        <v>% of fuel shifted</v>
      </c>
      <c r="P485" s="358"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58" t="str">
        <f>IF(ISBLANK(INDEX('Policy Characteristics'!K:K,MATCH($C485,'Policy Characteristics'!$C:$C,0))),"",INDEX('Policy Characteristics'!K:K,MATCH($C485,'Policy Characteristics'!$C:$C,0)))</f>
        <v>industry-ag-main.html#fuel-switching</v>
      </c>
      <c r="R485" s="358" t="str">
        <f>IF(ISBLANK(INDEX('Policy Characteristics'!L:L,MATCH($C485,'Policy Characteristics'!$C:$C,0))),"",INDEX('Policy Characteristics'!L:L,MATCH($C485,'Policy Characteristics'!$C:$C,0)))</f>
        <v>industry-elec-and-hydrogen.html</v>
      </c>
    </row>
    <row r="486" spans="1:18" x14ac:dyDescent="0.35">
      <c r="A486" s="358" t="str">
        <f>IF(ISBLANK(INDEX('Policy Characteristics'!A:A,MATCH($C486,'Policy Characteristics'!$C:$C,0))),"",INDEX('Policy Characteristics'!A:A,MATCH($C486,'Policy Characteristics'!$C:$C,0)))</f>
        <v>Industry</v>
      </c>
      <c r="B486" s="358" t="str">
        <f>IF(ISBLANK(INDEX('Policy Characteristics'!B:B,MATCH($C486,'Policy Characteristics'!$C:$C,0))),"",INDEX('Policy Characteristics'!B:B,MATCH($C486,'Policy Characteristics'!$C:$C,0)))</f>
        <v>Electrification + Hydrogen</v>
      </c>
      <c r="C486" s="362" t="str">
        <f t="shared" si="31"/>
        <v>Fraction of Industrial Fuel Use Shifted to Other Fuels</v>
      </c>
      <c r="D486" s="9" t="s">
        <v>3236</v>
      </c>
      <c r="E486" s="53" t="s">
        <v>2820</v>
      </c>
      <c r="F486" s="195" t="s">
        <v>2880</v>
      </c>
      <c r="G486" s="53" t="s">
        <v>3271</v>
      </c>
      <c r="H486" s="54">
        <v>1227</v>
      </c>
      <c r="I486" s="53" t="s">
        <v>45</v>
      </c>
      <c r="J486" s="360" t="str">
        <f>IF(ISBLANK(INDEX('Policy Characteristics'!D:D,MATCH($C486,'Policy Characteristics'!$C:$C,0))),"",INDEX('Policy Characteristics'!D:D,MATCH($C486,'Policy Characteristics'!$C:$C,0)))</f>
        <v>Electrification + Hydrogen</v>
      </c>
      <c r="K486" s="358" t="str">
        <f>IF(ISBLANK(INDEX('Policy Characteristics'!E:E,MATCH($C486,'Policy Characteristics'!$C:$C,0))),"",INDEX('Policy Characteristics'!E:E,MATCH($C486,'Policy Characteristics'!$C:$C,0)))</f>
        <v>indst fuel type shifting</v>
      </c>
      <c r="L486" s="380">
        <f>IF(ISBLANK(INDEX('Policy Characteristics'!F:F,MATCH($C486,'Policy Characteristics'!$C:$C,0))),"",INDEX('Policy Characteristics'!F:F,MATCH($C486,'Policy Characteristics'!$C:$C,0)))</f>
        <v>0</v>
      </c>
      <c r="M486" s="380">
        <f>IF(ISBLANK(INDEX('Policy Characteristics'!G:G,MATCH($C486,'Policy Characteristics'!$C:$C,0))),"",INDEX('Policy Characteristics'!G:G,MATCH($C486,'Policy Characteristics'!$C:$C,0)))</f>
        <v>1</v>
      </c>
      <c r="N486" s="380">
        <f>IF(ISBLANK(INDEX('Policy Characteristics'!H:H,MATCH($C486,'Policy Characteristics'!$C:$C,0))),"",INDEX('Policy Characteristics'!H:H,MATCH($C486,'Policy Characteristics'!$C:$C,0)))</f>
        <v>0.01</v>
      </c>
      <c r="O486" s="358" t="str">
        <f>IF(ISBLANK(INDEX('Policy Characteristics'!I:I,MATCH($C486,'Policy Characteristics'!$C:$C,0))),"",INDEX('Policy Characteristics'!I:I,MATCH($C486,'Policy Characteristics'!$C:$C,0)))</f>
        <v>% of fuel shifted</v>
      </c>
      <c r="P486" s="358"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58" t="str">
        <f>IF(ISBLANK(INDEX('Policy Characteristics'!K:K,MATCH($C486,'Policy Characteristics'!$C:$C,0))),"",INDEX('Policy Characteristics'!K:K,MATCH($C486,'Policy Characteristics'!$C:$C,0)))</f>
        <v>industry-ag-main.html#fuel-switching</v>
      </c>
      <c r="R486" s="358" t="str">
        <f>IF(ISBLANK(INDEX('Policy Characteristics'!L:L,MATCH($C486,'Policy Characteristics'!$C:$C,0))),"",INDEX('Policy Characteristics'!L:L,MATCH($C486,'Policy Characteristics'!$C:$C,0)))</f>
        <v>industry-elec-and-hydrogen.html</v>
      </c>
    </row>
    <row r="487" spans="1:18" x14ac:dyDescent="0.35">
      <c r="A487" s="358" t="str">
        <f>IF(ISBLANK(INDEX('Policy Characteristics'!A:A,MATCH($C487,'Policy Characteristics'!$C:$C,0))),"",INDEX('Policy Characteristics'!A:A,MATCH($C487,'Policy Characteristics'!$C:$C,0)))</f>
        <v>Industry</v>
      </c>
      <c r="B487" s="358" t="str">
        <f>IF(ISBLANK(INDEX('Policy Characteristics'!B:B,MATCH($C487,'Policy Characteristics'!$C:$C,0))),"",INDEX('Policy Characteristics'!B:B,MATCH($C487,'Policy Characteristics'!$C:$C,0)))</f>
        <v>Electrification + Hydrogen</v>
      </c>
      <c r="C487" s="362" t="str">
        <f t="shared" si="31"/>
        <v>Fraction of Industrial Fuel Use Shifted to Other Fuels</v>
      </c>
      <c r="D487" s="9" t="s">
        <v>3237</v>
      </c>
      <c r="E487" s="53" t="s">
        <v>2463</v>
      </c>
      <c r="F487" s="195" t="s">
        <v>3201</v>
      </c>
      <c r="G487" s="53" t="s">
        <v>3262</v>
      </c>
      <c r="H487" s="54">
        <v>1228</v>
      </c>
      <c r="I487" s="53" t="s">
        <v>45</v>
      </c>
      <c r="J487" s="360" t="str">
        <f>IF(ISBLANK(INDEX('Policy Characteristics'!D:D,MATCH($C487,'Policy Characteristics'!$C:$C,0))),"",INDEX('Policy Characteristics'!D:D,MATCH($C487,'Policy Characteristics'!$C:$C,0)))</f>
        <v>Electrification + Hydrogen</v>
      </c>
      <c r="K487" s="358" t="str">
        <f>IF(ISBLANK(INDEX('Policy Characteristics'!E:E,MATCH($C487,'Policy Characteristics'!$C:$C,0))),"",INDEX('Policy Characteristics'!E:E,MATCH($C487,'Policy Characteristics'!$C:$C,0)))</f>
        <v>indst fuel type shifting</v>
      </c>
      <c r="L487" s="380">
        <f>IF(ISBLANK(INDEX('Policy Characteristics'!F:F,MATCH($C487,'Policy Characteristics'!$C:$C,0))),"",INDEX('Policy Characteristics'!F:F,MATCH($C487,'Policy Characteristics'!$C:$C,0)))</f>
        <v>0</v>
      </c>
      <c r="M487" s="380">
        <f>IF(ISBLANK(INDEX('Policy Characteristics'!G:G,MATCH($C487,'Policy Characteristics'!$C:$C,0))),"",INDEX('Policy Characteristics'!G:G,MATCH($C487,'Policy Characteristics'!$C:$C,0)))</f>
        <v>1</v>
      </c>
      <c r="N487" s="380">
        <f>IF(ISBLANK(INDEX('Policy Characteristics'!H:H,MATCH($C487,'Policy Characteristics'!$C:$C,0))),"",INDEX('Policy Characteristics'!H:H,MATCH($C487,'Policy Characteristics'!$C:$C,0)))</f>
        <v>0.01</v>
      </c>
      <c r="O487" s="358" t="str">
        <f>IF(ISBLANK(INDEX('Policy Characteristics'!I:I,MATCH($C487,'Policy Characteristics'!$C:$C,0))),"",INDEX('Policy Characteristics'!I:I,MATCH($C487,'Policy Characteristics'!$C:$C,0)))</f>
        <v>% of fuel shifted</v>
      </c>
      <c r="P487" s="358"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58" t="str">
        <f>IF(ISBLANK(INDEX('Policy Characteristics'!K:K,MATCH($C487,'Policy Characteristics'!$C:$C,0))),"",INDEX('Policy Characteristics'!K:K,MATCH($C487,'Policy Characteristics'!$C:$C,0)))</f>
        <v>industry-ag-main.html#fuel-switching</v>
      </c>
      <c r="R487" s="358" t="str">
        <f>IF(ISBLANK(INDEX('Policy Characteristics'!L:L,MATCH($C487,'Policy Characteristics'!$C:$C,0))),"",INDEX('Policy Characteristics'!L:L,MATCH($C487,'Policy Characteristics'!$C:$C,0)))</f>
        <v>industry-elec-and-hydrogen.html</v>
      </c>
    </row>
    <row r="488" spans="1:18" x14ac:dyDescent="0.35">
      <c r="A488" s="358" t="str">
        <f>IF(ISBLANK(INDEX('Policy Characteristics'!A:A,MATCH($C488,'Policy Characteristics'!$C:$C,0))),"",INDEX('Policy Characteristics'!A:A,MATCH($C488,'Policy Characteristics'!$C:$C,0)))</f>
        <v>Industry</v>
      </c>
      <c r="B488" s="358" t="str">
        <f>IF(ISBLANK(INDEX('Policy Characteristics'!B:B,MATCH($C488,'Policy Characteristics'!$C:$C,0))),"",INDEX('Policy Characteristics'!B:B,MATCH($C488,'Policy Characteristics'!$C:$C,0)))</f>
        <v>Electrification + Hydrogen</v>
      </c>
      <c r="C488" s="362" t="str">
        <f t="shared" si="31"/>
        <v>Fraction of Industrial Fuel Use Shifted to Other Fuels</v>
      </c>
      <c r="D488" s="9" t="s">
        <v>3237</v>
      </c>
      <c r="E488" s="53" t="s">
        <v>2464</v>
      </c>
      <c r="F488" s="195" t="s">
        <v>3201</v>
      </c>
      <c r="G488" s="53" t="s">
        <v>3263</v>
      </c>
      <c r="H488" s="54">
        <v>1229</v>
      </c>
      <c r="I488" s="53" t="s">
        <v>46</v>
      </c>
      <c r="J488" s="360" t="str">
        <f>IF(ISBLANK(INDEX('Policy Characteristics'!D:D,MATCH($C488,'Policy Characteristics'!$C:$C,0))),"",INDEX('Policy Characteristics'!D:D,MATCH($C488,'Policy Characteristics'!$C:$C,0)))</f>
        <v>Electrification + Hydrogen</v>
      </c>
      <c r="K488" s="358" t="str">
        <f>IF(ISBLANK(INDEX('Policy Characteristics'!E:E,MATCH($C488,'Policy Characteristics'!$C:$C,0))),"",INDEX('Policy Characteristics'!E:E,MATCH($C488,'Policy Characteristics'!$C:$C,0)))</f>
        <v>indst fuel type shifting</v>
      </c>
      <c r="L488" s="380">
        <f>IF(ISBLANK(INDEX('Policy Characteristics'!F:F,MATCH($C488,'Policy Characteristics'!$C:$C,0))),"",INDEX('Policy Characteristics'!F:F,MATCH($C488,'Policy Characteristics'!$C:$C,0)))</f>
        <v>0</v>
      </c>
      <c r="M488" s="380">
        <f>IF(ISBLANK(INDEX('Policy Characteristics'!G:G,MATCH($C488,'Policy Characteristics'!$C:$C,0))),"",INDEX('Policy Characteristics'!G:G,MATCH($C488,'Policy Characteristics'!$C:$C,0)))</f>
        <v>1</v>
      </c>
      <c r="N488" s="380">
        <f>IF(ISBLANK(INDEX('Policy Characteristics'!H:H,MATCH($C488,'Policy Characteristics'!$C:$C,0))),"",INDEX('Policy Characteristics'!H:H,MATCH($C488,'Policy Characteristics'!$C:$C,0)))</f>
        <v>0.01</v>
      </c>
      <c r="O488" s="358" t="str">
        <f>IF(ISBLANK(INDEX('Policy Characteristics'!I:I,MATCH($C488,'Policy Characteristics'!$C:$C,0))),"",INDEX('Policy Characteristics'!I:I,MATCH($C488,'Policy Characteristics'!$C:$C,0)))</f>
        <v>% of fuel shifted</v>
      </c>
      <c r="P488" s="358"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58" t="str">
        <f>IF(ISBLANK(INDEX('Policy Characteristics'!K:K,MATCH($C488,'Policy Characteristics'!$C:$C,0))),"",INDEX('Policy Characteristics'!K:K,MATCH($C488,'Policy Characteristics'!$C:$C,0)))</f>
        <v>industry-ag-main.html#fuel-switching</v>
      </c>
      <c r="R488" s="358" t="str">
        <f>IF(ISBLANK(INDEX('Policy Characteristics'!L:L,MATCH($C488,'Policy Characteristics'!$C:$C,0))),"",INDEX('Policy Characteristics'!L:L,MATCH($C488,'Policy Characteristics'!$C:$C,0)))</f>
        <v>industry-elec-and-hydrogen.html</v>
      </c>
    </row>
    <row r="489" spans="1:18" x14ac:dyDescent="0.35">
      <c r="A489" s="358" t="str">
        <f>IF(ISBLANK(INDEX('Policy Characteristics'!A:A,MATCH($C489,'Policy Characteristics'!$C:$C,0))),"",INDEX('Policy Characteristics'!A:A,MATCH($C489,'Policy Characteristics'!$C:$C,0)))</f>
        <v>Industry</v>
      </c>
      <c r="B489" s="358" t="str">
        <f>IF(ISBLANK(INDEX('Policy Characteristics'!B:B,MATCH($C489,'Policy Characteristics'!$C:$C,0))),"",INDEX('Policy Characteristics'!B:B,MATCH($C489,'Policy Characteristics'!$C:$C,0)))</f>
        <v>Electrification + Hydrogen</v>
      </c>
      <c r="C489" s="362" t="str">
        <f t="shared" si="31"/>
        <v>Fraction of Industrial Fuel Use Shifted to Other Fuels</v>
      </c>
      <c r="D489" s="9" t="s">
        <v>3237</v>
      </c>
      <c r="E489" s="53" t="s">
        <v>2465</v>
      </c>
      <c r="F489" s="195" t="s">
        <v>3201</v>
      </c>
      <c r="G489" s="53" t="s">
        <v>3264</v>
      </c>
      <c r="H489" s="54">
        <v>1230</v>
      </c>
      <c r="I489" s="53" t="s">
        <v>46</v>
      </c>
      <c r="J489" s="360" t="str">
        <f>IF(ISBLANK(INDEX('Policy Characteristics'!D:D,MATCH($C489,'Policy Characteristics'!$C:$C,0))),"",INDEX('Policy Characteristics'!D:D,MATCH($C489,'Policy Characteristics'!$C:$C,0)))</f>
        <v>Electrification + Hydrogen</v>
      </c>
      <c r="K489" s="358" t="str">
        <f>IF(ISBLANK(INDEX('Policy Characteristics'!E:E,MATCH($C489,'Policy Characteristics'!$C:$C,0))),"",INDEX('Policy Characteristics'!E:E,MATCH($C489,'Policy Characteristics'!$C:$C,0)))</f>
        <v>indst fuel type shifting</v>
      </c>
      <c r="L489" s="380">
        <f>IF(ISBLANK(INDEX('Policy Characteristics'!F:F,MATCH($C489,'Policy Characteristics'!$C:$C,0))),"",INDEX('Policy Characteristics'!F:F,MATCH($C489,'Policy Characteristics'!$C:$C,0)))</f>
        <v>0</v>
      </c>
      <c r="M489" s="380">
        <f>IF(ISBLANK(INDEX('Policy Characteristics'!G:G,MATCH($C489,'Policy Characteristics'!$C:$C,0))),"",INDEX('Policy Characteristics'!G:G,MATCH($C489,'Policy Characteristics'!$C:$C,0)))</f>
        <v>1</v>
      </c>
      <c r="N489" s="380">
        <f>IF(ISBLANK(INDEX('Policy Characteristics'!H:H,MATCH($C489,'Policy Characteristics'!$C:$C,0))),"",INDEX('Policy Characteristics'!H:H,MATCH($C489,'Policy Characteristics'!$C:$C,0)))</f>
        <v>0.01</v>
      </c>
      <c r="O489" s="358" t="str">
        <f>IF(ISBLANK(INDEX('Policy Characteristics'!I:I,MATCH($C489,'Policy Characteristics'!$C:$C,0))),"",INDEX('Policy Characteristics'!I:I,MATCH($C489,'Policy Characteristics'!$C:$C,0)))</f>
        <v>% of fuel shifted</v>
      </c>
      <c r="P489" s="358"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58" t="str">
        <f>IF(ISBLANK(INDEX('Policy Characteristics'!K:K,MATCH($C489,'Policy Characteristics'!$C:$C,0))),"",INDEX('Policy Characteristics'!K:K,MATCH($C489,'Policy Characteristics'!$C:$C,0)))</f>
        <v>industry-ag-main.html#fuel-switching</v>
      </c>
      <c r="R489" s="358" t="str">
        <f>IF(ISBLANK(INDEX('Policy Characteristics'!L:L,MATCH($C489,'Policy Characteristics'!$C:$C,0))),"",INDEX('Policy Characteristics'!L:L,MATCH($C489,'Policy Characteristics'!$C:$C,0)))</f>
        <v>industry-elec-and-hydrogen.html</v>
      </c>
    </row>
    <row r="490" spans="1:18" x14ac:dyDescent="0.35">
      <c r="A490" s="358" t="str">
        <f>IF(ISBLANK(INDEX('Policy Characteristics'!A:A,MATCH($C490,'Policy Characteristics'!$C:$C,0))),"",INDEX('Policy Characteristics'!A:A,MATCH($C490,'Policy Characteristics'!$C:$C,0)))</f>
        <v>Industry</v>
      </c>
      <c r="B490" s="358" t="str">
        <f>IF(ISBLANK(INDEX('Policy Characteristics'!B:B,MATCH($C490,'Policy Characteristics'!$C:$C,0))),"",INDEX('Policy Characteristics'!B:B,MATCH($C490,'Policy Characteristics'!$C:$C,0)))</f>
        <v>Electrification + Hydrogen</v>
      </c>
      <c r="C490" s="362" t="str">
        <f t="shared" si="31"/>
        <v>Fraction of Industrial Fuel Use Shifted to Other Fuels</v>
      </c>
      <c r="D490" s="9" t="s">
        <v>3237</v>
      </c>
      <c r="E490" s="53" t="s">
        <v>2466</v>
      </c>
      <c r="F490" s="195" t="s">
        <v>3201</v>
      </c>
      <c r="G490" s="53" t="s">
        <v>3265</v>
      </c>
      <c r="H490" s="54">
        <v>1231</v>
      </c>
      <c r="I490" s="53" t="s">
        <v>46</v>
      </c>
      <c r="J490" s="360" t="str">
        <f>IF(ISBLANK(INDEX('Policy Characteristics'!D:D,MATCH($C490,'Policy Characteristics'!$C:$C,0))),"",INDEX('Policy Characteristics'!D:D,MATCH($C490,'Policy Characteristics'!$C:$C,0)))</f>
        <v>Electrification + Hydrogen</v>
      </c>
      <c r="K490" s="358" t="str">
        <f>IF(ISBLANK(INDEX('Policy Characteristics'!E:E,MATCH($C490,'Policy Characteristics'!$C:$C,0))),"",INDEX('Policy Characteristics'!E:E,MATCH($C490,'Policy Characteristics'!$C:$C,0)))</f>
        <v>indst fuel type shifting</v>
      </c>
      <c r="L490" s="380">
        <f>IF(ISBLANK(INDEX('Policy Characteristics'!F:F,MATCH($C490,'Policy Characteristics'!$C:$C,0))),"",INDEX('Policy Characteristics'!F:F,MATCH($C490,'Policy Characteristics'!$C:$C,0)))</f>
        <v>0</v>
      </c>
      <c r="M490" s="380">
        <f>IF(ISBLANK(INDEX('Policy Characteristics'!G:G,MATCH($C490,'Policy Characteristics'!$C:$C,0))),"",INDEX('Policy Characteristics'!G:G,MATCH($C490,'Policy Characteristics'!$C:$C,0)))</f>
        <v>1</v>
      </c>
      <c r="N490" s="380">
        <f>IF(ISBLANK(INDEX('Policy Characteristics'!H:H,MATCH($C490,'Policy Characteristics'!$C:$C,0))),"",INDEX('Policy Characteristics'!H:H,MATCH($C490,'Policy Characteristics'!$C:$C,0)))</f>
        <v>0.01</v>
      </c>
      <c r="O490" s="358" t="str">
        <f>IF(ISBLANK(INDEX('Policy Characteristics'!I:I,MATCH($C490,'Policy Characteristics'!$C:$C,0))),"",INDEX('Policy Characteristics'!I:I,MATCH($C490,'Policy Characteristics'!$C:$C,0)))</f>
        <v>% of fuel shifted</v>
      </c>
      <c r="P490" s="358"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58" t="str">
        <f>IF(ISBLANK(INDEX('Policy Characteristics'!K:K,MATCH($C490,'Policy Characteristics'!$C:$C,0))),"",INDEX('Policy Characteristics'!K:K,MATCH($C490,'Policy Characteristics'!$C:$C,0)))</f>
        <v>industry-ag-main.html#fuel-switching</v>
      </c>
      <c r="R490" s="358" t="str">
        <f>IF(ISBLANK(INDEX('Policy Characteristics'!L:L,MATCH($C490,'Policy Characteristics'!$C:$C,0))),"",INDEX('Policy Characteristics'!L:L,MATCH($C490,'Policy Characteristics'!$C:$C,0)))</f>
        <v>industry-elec-and-hydrogen.html</v>
      </c>
    </row>
    <row r="491" spans="1:18" x14ac:dyDescent="0.35">
      <c r="A491" s="358" t="str">
        <f>IF(ISBLANK(INDEX('Policy Characteristics'!A:A,MATCH($C491,'Policy Characteristics'!$C:$C,0))),"",INDEX('Policy Characteristics'!A:A,MATCH($C491,'Policy Characteristics'!$C:$C,0)))</f>
        <v>Industry</v>
      </c>
      <c r="B491" s="358" t="str">
        <f>IF(ISBLANK(INDEX('Policy Characteristics'!B:B,MATCH($C491,'Policy Characteristics'!$C:$C,0))),"",INDEX('Policy Characteristics'!B:B,MATCH($C491,'Policy Characteristics'!$C:$C,0)))</f>
        <v>Electrification + Hydrogen</v>
      </c>
      <c r="C491" s="362" t="str">
        <f t="shared" si="31"/>
        <v>Fraction of Industrial Fuel Use Shifted to Other Fuels</v>
      </c>
      <c r="D491" s="9" t="s">
        <v>3237</v>
      </c>
      <c r="E491" s="53" t="s">
        <v>2467</v>
      </c>
      <c r="F491" s="195" t="s">
        <v>3201</v>
      </c>
      <c r="G491" s="53" t="s">
        <v>3266</v>
      </c>
      <c r="H491" s="54">
        <v>1232</v>
      </c>
      <c r="I491" s="53" t="s">
        <v>46</v>
      </c>
      <c r="J491" s="360" t="str">
        <f>IF(ISBLANK(INDEX('Policy Characteristics'!D:D,MATCH($C491,'Policy Characteristics'!$C:$C,0))),"",INDEX('Policy Characteristics'!D:D,MATCH($C491,'Policy Characteristics'!$C:$C,0)))</f>
        <v>Electrification + Hydrogen</v>
      </c>
      <c r="K491" s="358" t="str">
        <f>IF(ISBLANK(INDEX('Policy Characteristics'!E:E,MATCH($C491,'Policy Characteristics'!$C:$C,0))),"",INDEX('Policy Characteristics'!E:E,MATCH($C491,'Policy Characteristics'!$C:$C,0)))</f>
        <v>indst fuel type shifting</v>
      </c>
      <c r="L491" s="380">
        <f>IF(ISBLANK(INDEX('Policy Characteristics'!F:F,MATCH($C491,'Policy Characteristics'!$C:$C,0))),"",INDEX('Policy Characteristics'!F:F,MATCH($C491,'Policy Characteristics'!$C:$C,0)))</f>
        <v>0</v>
      </c>
      <c r="M491" s="380">
        <f>IF(ISBLANK(INDEX('Policy Characteristics'!G:G,MATCH($C491,'Policy Characteristics'!$C:$C,0))),"",INDEX('Policy Characteristics'!G:G,MATCH($C491,'Policy Characteristics'!$C:$C,0)))</f>
        <v>1</v>
      </c>
      <c r="N491" s="380">
        <f>IF(ISBLANK(INDEX('Policy Characteristics'!H:H,MATCH($C491,'Policy Characteristics'!$C:$C,0))),"",INDEX('Policy Characteristics'!H:H,MATCH($C491,'Policy Characteristics'!$C:$C,0)))</f>
        <v>0.01</v>
      </c>
      <c r="O491" s="358" t="str">
        <f>IF(ISBLANK(INDEX('Policy Characteristics'!I:I,MATCH($C491,'Policy Characteristics'!$C:$C,0))),"",INDEX('Policy Characteristics'!I:I,MATCH($C491,'Policy Characteristics'!$C:$C,0)))</f>
        <v>% of fuel shifted</v>
      </c>
      <c r="P491" s="358"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58" t="str">
        <f>IF(ISBLANK(INDEX('Policy Characteristics'!K:K,MATCH($C491,'Policy Characteristics'!$C:$C,0))),"",INDEX('Policy Characteristics'!K:K,MATCH($C491,'Policy Characteristics'!$C:$C,0)))</f>
        <v>industry-ag-main.html#fuel-switching</v>
      </c>
      <c r="R491" s="358" t="str">
        <f>IF(ISBLANK(INDEX('Policy Characteristics'!L:L,MATCH($C491,'Policy Characteristics'!$C:$C,0))),"",INDEX('Policy Characteristics'!L:L,MATCH($C491,'Policy Characteristics'!$C:$C,0)))</f>
        <v>industry-elec-and-hydrogen.html</v>
      </c>
    </row>
    <row r="492" spans="1:18" x14ac:dyDescent="0.35">
      <c r="A492" s="358" t="str">
        <f>IF(ISBLANK(INDEX('Policy Characteristics'!A:A,MATCH($C492,'Policy Characteristics'!$C:$C,0))),"",INDEX('Policy Characteristics'!A:A,MATCH($C492,'Policy Characteristics'!$C:$C,0)))</f>
        <v>Industry</v>
      </c>
      <c r="B492" s="358" t="str">
        <f>IF(ISBLANK(INDEX('Policy Characteristics'!B:B,MATCH($C492,'Policy Characteristics'!$C:$C,0))),"",INDEX('Policy Characteristics'!B:B,MATCH($C492,'Policy Characteristics'!$C:$C,0)))</f>
        <v>Electrification + Hydrogen</v>
      </c>
      <c r="C492" s="362" t="str">
        <f t="shared" si="31"/>
        <v>Fraction of Industrial Fuel Use Shifted to Other Fuels</v>
      </c>
      <c r="D492" s="9" t="s">
        <v>3237</v>
      </c>
      <c r="E492" s="53" t="s">
        <v>2468</v>
      </c>
      <c r="F492" s="195" t="s">
        <v>3201</v>
      </c>
      <c r="G492" s="53" t="s">
        <v>3267</v>
      </c>
      <c r="H492" s="54">
        <v>1233</v>
      </c>
      <c r="I492" s="53" t="s">
        <v>46</v>
      </c>
      <c r="J492" s="360" t="str">
        <f>IF(ISBLANK(INDEX('Policy Characteristics'!D:D,MATCH($C492,'Policy Characteristics'!$C:$C,0))),"",INDEX('Policy Characteristics'!D:D,MATCH($C492,'Policy Characteristics'!$C:$C,0)))</f>
        <v>Electrification + Hydrogen</v>
      </c>
      <c r="K492" s="358" t="str">
        <f>IF(ISBLANK(INDEX('Policy Characteristics'!E:E,MATCH($C492,'Policy Characteristics'!$C:$C,0))),"",INDEX('Policy Characteristics'!E:E,MATCH($C492,'Policy Characteristics'!$C:$C,0)))</f>
        <v>indst fuel type shifting</v>
      </c>
      <c r="L492" s="380">
        <f>IF(ISBLANK(INDEX('Policy Characteristics'!F:F,MATCH($C492,'Policy Characteristics'!$C:$C,0))),"",INDEX('Policy Characteristics'!F:F,MATCH($C492,'Policy Characteristics'!$C:$C,0)))</f>
        <v>0</v>
      </c>
      <c r="M492" s="380">
        <f>IF(ISBLANK(INDEX('Policy Characteristics'!G:G,MATCH($C492,'Policy Characteristics'!$C:$C,0))),"",INDEX('Policy Characteristics'!G:G,MATCH($C492,'Policy Characteristics'!$C:$C,0)))</f>
        <v>1</v>
      </c>
      <c r="N492" s="380">
        <f>IF(ISBLANK(INDEX('Policy Characteristics'!H:H,MATCH($C492,'Policy Characteristics'!$C:$C,0))),"",INDEX('Policy Characteristics'!H:H,MATCH($C492,'Policy Characteristics'!$C:$C,0)))</f>
        <v>0.01</v>
      </c>
      <c r="O492" s="358" t="str">
        <f>IF(ISBLANK(INDEX('Policy Characteristics'!I:I,MATCH($C492,'Policy Characteristics'!$C:$C,0))),"",INDEX('Policy Characteristics'!I:I,MATCH($C492,'Policy Characteristics'!$C:$C,0)))</f>
        <v>% of fuel shifted</v>
      </c>
      <c r="P492" s="358"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58" t="str">
        <f>IF(ISBLANK(INDEX('Policy Characteristics'!K:K,MATCH($C492,'Policy Characteristics'!$C:$C,0))),"",INDEX('Policy Characteristics'!K:K,MATCH($C492,'Policy Characteristics'!$C:$C,0)))</f>
        <v>industry-ag-main.html#fuel-switching</v>
      </c>
      <c r="R492" s="358" t="str">
        <f>IF(ISBLANK(INDEX('Policy Characteristics'!L:L,MATCH($C492,'Policy Characteristics'!$C:$C,0))),"",INDEX('Policy Characteristics'!L:L,MATCH($C492,'Policy Characteristics'!$C:$C,0)))</f>
        <v>industry-elec-and-hydrogen.html</v>
      </c>
    </row>
    <row r="493" spans="1:18" x14ac:dyDescent="0.35">
      <c r="A493" s="358" t="str">
        <f>IF(ISBLANK(INDEX('Policy Characteristics'!A:A,MATCH($C493,'Policy Characteristics'!$C:$C,0))),"",INDEX('Policy Characteristics'!A:A,MATCH($C493,'Policy Characteristics'!$C:$C,0)))</f>
        <v>Industry</v>
      </c>
      <c r="B493" s="358" t="str">
        <f>IF(ISBLANK(INDEX('Policy Characteristics'!B:B,MATCH($C493,'Policy Characteristics'!$C:$C,0))),"",INDEX('Policy Characteristics'!B:B,MATCH($C493,'Policy Characteristics'!$C:$C,0)))</f>
        <v>Electrification + Hydrogen</v>
      </c>
      <c r="C493" s="362" t="str">
        <f t="shared" si="31"/>
        <v>Fraction of Industrial Fuel Use Shifted to Other Fuels</v>
      </c>
      <c r="D493" s="9" t="s">
        <v>3237</v>
      </c>
      <c r="E493" s="53" t="s">
        <v>2821</v>
      </c>
      <c r="F493" s="195" t="s">
        <v>3201</v>
      </c>
      <c r="G493" s="53" t="s">
        <v>3268</v>
      </c>
      <c r="H493" s="54">
        <v>1234</v>
      </c>
      <c r="I493" s="53" t="s">
        <v>46</v>
      </c>
      <c r="J493" s="360" t="str">
        <f>IF(ISBLANK(INDEX('Policy Characteristics'!D:D,MATCH($C493,'Policy Characteristics'!$C:$C,0))),"",INDEX('Policy Characteristics'!D:D,MATCH($C493,'Policy Characteristics'!$C:$C,0)))</f>
        <v>Electrification + Hydrogen</v>
      </c>
      <c r="K493" s="358" t="str">
        <f>IF(ISBLANK(INDEX('Policy Characteristics'!E:E,MATCH($C493,'Policy Characteristics'!$C:$C,0))),"",INDEX('Policy Characteristics'!E:E,MATCH($C493,'Policy Characteristics'!$C:$C,0)))</f>
        <v>indst fuel type shifting</v>
      </c>
      <c r="L493" s="380">
        <f>IF(ISBLANK(INDEX('Policy Characteristics'!F:F,MATCH($C493,'Policy Characteristics'!$C:$C,0))),"",INDEX('Policy Characteristics'!F:F,MATCH($C493,'Policy Characteristics'!$C:$C,0)))</f>
        <v>0</v>
      </c>
      <c r="M493" s="380">
        <f>IF(ISBLANK(INDEX('Policy Characteristics'!G:G,MATCH($C493,'Policy Characteristics'!$C:$C,0))),"",INDEX('Policy Characteristics'!G:G,MATCH($C493,'Policy Characteristics'!$C:$C,0)))</f>
        <v>1</v>
      </c>
      <c r="N493" s="380">
        <f>IF(ISBLANK(INDEX('Policy Characteristics'!H:H,MATCH($C493,'Policy Characteristics'!$C:$C,0))),"",INDEX('Policy Characteristics'!H:H,MATCH($C493,'Policy Characteristics'!$C:$C,0)))</f>
        <v>0.01</v>
      </c>
      <c r="O493" s="358" t="str">
        <f>IF(ISBLANK(INDEX('Policy Characteristics'!I:I,MATCH($C493,'Policy Characteristics'!$C:$C,0))),"",INDEX('Policy Characteristics'!I:I,MATCH($C493,'Policy Characteristics'!$C:$C,0)))</f>
        <v>% of fuel shifted</v>
      </c>
      <c r="P493" s="358"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58" t="str">
        <f>IF(ISBLANK(INDEX('Policy Characteristics'!K:K,MATCH($C493,'Policy Characteristics'!$C:$C,0))),"",INDEX('Policy Characteristics'!K:K,MATCH($C493,'Policy Characteristics'!$C:$C,0)))</f>
        <v>industry-ag-main.html#fuel-switching</v>
      </c>
      <c r="R493" s="358" t="str">
        <f>IF(ISBLANK(INDEX('Policy Characteristics'!L:L,MATCH($C493,'Policy Characteristics'!$C:$C,0))),"",INDEX('Policy Characteristics'!L:L,MATCH($C493,'Policy Characteristics'!$C:$C,0)))</f>
        <v>industry-elec-and-hydrogen.html</v>
      </c>
    </row>
    <row r="494" spans="1:18" x14ac:dyDescent="0.35">
      <c r="A494" s="358" t="str">
        <f>IF(ISBLANK(INDEX('Policy Characteristics'!A:A,MATCH($C494,'Policy Characteristics'!$C:$C,0))),"",INDEX('Policy Characteristics'!A:A,MATCH($C494,'Policy Characteristics'!$C:$C,0)))</f>
        <v>Industry</v>
      </c>
      <c r="B494" s="358" t="str">
        <f>IF(ISBLANK(INDEX('Policy Characteristics'!B:B,MATCH($C494,'Policy Characteristics'!$C:$C,0))),"",INDEX('Policy Characteristics'!B:B,MATCH($C494,'Policy Characteristics'!$C:$C,0)))</f>
        <v>Electrification + Hydrogen</v>
      </c>
      <c r="C494" s="362" t="str">
        <f t="shared" si="31"/>
        <v>Fraction of Industrial Fuel Use Shifted to Other Fuels</v>
      </c>
      <c r="D494" s="9" t="s">
        <v>3237</v>
      </c>
      <c r="E494" s="53" t="s">
        <v>2822</v>
      </c>
      <c r="F494" s="195" t="s">
        <v>3201</v>
      </c>
      <c r="G494" s="53" t="s">
        <v>3269</v>
      </c>
      <c r="H494" s="54">
        <v>1235</v>
      </c>
      <c r="I494" s="53" t="s">
        <v>46</v>
      </c>
      <c r="J494" s="360" t="str">
        <f>IF(ISBLANK(INDEX('Policy Characteristics'!D:D,MATCH($C494,'Policy Characteristics'!$C:$C,0))),"",INDEX('Policy Characteristics'!D:D,MATCH($C494,'Policy Characteristics'!$C:$C,0)))</f>
        <v>Electrification + Hydrogen</v>
      </c>
      <c r="K494" s="358" t="str">
        <f>IF(ISBLANK(INDEX('Policy Characteristics'!E:E,MATCH($C494,'Policy Characteristics'!$C:$C,0))),"",INDEX('Policy Characteristics'!E:E,MATCH($C494,'Policy Characteristics'!$C:$C,0)))</f>
        <v>indst fuel type shifting</v>
      </c>
      <c r="L494" s="380">
        <f>IF(ISBLANK(INDEX('Policy Characteristics'!F:F,MATCH($C494,'Policy Characteristics'!$C:$C,0))),"",INDEX('Policy Characteristics'!F:F,MATCH($C494,'Policy Characteristics'!$C:$C,0)))</f>
        <v>0</v>
      </c>
      <c r="M494" s="380">
        <f>IF(ISBLANK(INDEX('Policy Characteristics'!G:G,MATCH($C494,'Policy Characteristics'!$C:$C,0))),"",INDEX('Policy Characteristics'!G:G,MATCH($C494,'Policy Characteristics'!$C:$C,0)))</f>
        <v>1</v>
      </c>
      <c r="N494" s="380">
        <f>IF(ISBLANK(INDEX('Policy Characteristics'!H:H,MATCH($C494,'Policy Characteristics'!$C:$C,0))),"",INDEX('Policy Characteristics'!H:H,MATCH($C494,'Policy Characteristics'!$C:$C,0)))</f>
        <v>0.01</v>
      </c>
      <c r="O494" s="358" t="str">
        <f>IF(ISBLANK(INDEX('Policy Characteristics'!I:I,MATCH($C494,'Policy Characteristics'!$C:$C,0))),"",INDEX('Policy Characteristics'!I:I,MATCH($C494,'Policy Characteristics'!$C:$C,0)))</f>
        <v>% of fuel shifted</v>
      </c>
      <c r="P494" s="358"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58" t="str">
        <f>IF(ISBLANK(INDEX('Policy Characteristics'!K:K,MATCH($C494,'Policy Characteristics'!$C:$C,0))),"",INDEX('Policy Characteristics'!K:K,MATCH($C494,'Policy Characteristics'!$C:$C,0)))</f>
        <v>industry-ag-main.html#fuel-switching</v>
      </c>
      <c r="R494" s="358" t="str">
        <f>IF(ISBLANK(INDEX('Policy Characteristics'!L:L,MATCH($C494,'Policy Characteristics'!$C:$C,0))),"",INDEX('Policy Characteristics'!L:L,MATCH($C494,'Policy Characteristics'!$C:$C,0)))</f>
        <v>industry-elec-and-hydrogen.html</v>
      </c>
    </row>
    <row r="495" spans="1:18" x14ac:dyDescent="0.35">
      <c r="A495" s="358" t="str">
        <f>IF(ISBLANK(INDEX('Policy Characteristics'!A:A,MATCH($C495,'Policy Characteristics'!$C:$C,0))),"",INDEX('Policy Characteristics'!A:A,MATCH($C495,'Policy Characteristics'!$C:$C,0)))</f>
        <v>Industry</v>
      </c>
      <c r="B495" s="358" t="str">
        <f>IF(ISBLANK(INDEX('Policy Characteristics'!B:B,MATCH($C495,'Policy Characteristics'!$C:$C,0))),"",INDEX('Policy Characteristics'!B:B,MATCH($C495,'Policy Characteristics'!$C:$C,0)))</f>
        <v>Electrification + Hydrogen</v>
      </c>
      <c r="C495" s="362" t="str">
        <f t="shared" si="31"/>
        <v>Fraction of Industrial Fuel Use Shifted to Other Fuels</v>
      </c>
      <c r="D495" s="9" t="s">
        <v>3237</v>
      </c>
      <c r="E495" s="53" t="s">
        <v>2823</v>
      </c>
      <c r="F495" s="195" t="s">
        <v>3201</v>
      </c>
      <c r="G495" s="53" t="s">
        <v>3270</v>
      </c>
      <c r="H495" s="54">
        <v>1236</v>
      </c>
      <c r="I495" s="53" t="s">
        <v>46</v>
      </c>
      <c r="J495" s="360" t="str">
        <f>IF(ISBLANK(INDEX('Policy Characteristics'!D:D,MATCH($C495,'Policy Characteristics'!$C:$C,0))),"",INDEX('Policy Characteristics'!D:D,MATCH($C495,'Policy Characteristics'!$C:$C,0)))</f>
        <v>Electrification + Hydrogen</v>
      </c>
      <c r="K495" s="358" t="str">
        <f>IF(ISBLANK(INDEX('Policy Characteristics'!E:E,MATCH($C495,'Policy Characteristics'!$C:$C,0))),"",INDEX('Policy Characteristics'!E:E,MATCH($C495,'Policy Characteristics'!$C:$C,0)))</f>
        <v>indst fuel type shifting</v>
      </c>
      <c r="L495" s="380">
        <f>IF(ISBLANK(INDEX('Policy Characteristics'!F:F,MATCH($C495,'Policy Characteristics'!$C:$C,0))),"",INDEX('Policy Characteristics'!F:F,MATCH($C495,'Policy Characteristics'!$C:$C,0)))</f>
        <v>0</v>
      </c>
      <c r="M495" s="380">
        <f>IF(ISBLANK(INDEX('Policy Characteristics'!G:G,MATCH($C495,'Policy Characteristics'!$C:$C,0))),"",INDEX('Policy Characteristics'!G:G,MATCH($C495,'Policy Characteristics'!$C:$C,0)))</f>
        <v>1</v>
      </c>
      <c r="N495" s="380">
        <f>IF(ISBLANK(INDEX('Policy Characteristics'!H:H,MATCH($C495,'Policy Characteristics'!$C:$C,0))),"",INDEX('Policy Characteristics'!H:H,MATCH($C495,'Policy Characteristics'!$C:$C,0)))</f>
        <v>0.01</v>
      </c>
      <c r="O495" s="358" t="str">
        <f>IF(ISBLANK(INDEX('Policy Characteristics'!I:I,MATCH($C495,'Policy Characteristics'!$C:$C,0))),"",INDEX('Policy Characteristics'!I:I,MATCH($C495,'Policy Characteristics'!$C:$C,0)))</f>
        <v>% of fuel shifted</v>
      </c>
      <c r="P495" s="358"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58" t="str">
        <f>IF(ISBLANK(INDEX('Policy Characteristics'!K:K,MATCH($C495,'Policy Characteristics'!$C:$C,0))),"",INDEX('Policy Characteristics'!K:K,MATCH($C495,'Policy Characteristics'!$C:$C,0)))</f>
        <v>industry-ag-main.html#fuel-switching</v>
      </c>
      <c r="R495" s="358" t="str">
        <f>IF(ISBLANK(INDEX('Policy Characteristics'!L:L,MATCH($C495,'Policy Characteristics'!$C:$C,0))),"",INDEX('Policy Characteristics'!L:L,MATCH($C495,'Policy Characteristics'!$C:$C,0)))</f>
        <v>industry-elec-and-hydrogen.html</v>
      </c>
    </row>
    <row r="496" spans="1:18" x14ac:dyDescent="0.35">
      <c r="A496" s="358" t="str">
        <f>IF(ISBLANK(INDEX('Policy Characteristics'!A:A,MATCH($C496,'Policy Characteristics'!$C:$C,0))),"",INDEX('Policy Characteristics'!A:A,MATCH($C496,'Policy Characteristics'!$C:$C,0)))</f>
        <v>Industry</v>
      </c>
      <c r="B496" s="358" t="str">
        <f>IF(ISBLANK(INDEX('Policy Characteristics'!B:B,MATCH($C496,'Policy Characteristics'!$C:$C,0))),"",INDEX('Policy Characteristics'!B:B,MATCH($C496,'Policy Characteristics'!$C:$C,0)))</f>
        <v>Electrification + Hydrogen</v>
      </c>
      <c r="C496" s="362" t="str">
        <f t="shared" si="31"/>
        <v>Fraction of Industrial Fuel Use Shifted to Other Fuels</v>
      </c>
      <c r="D496" s="9" t="s">
        <v>3237</v>
      </c>
      <c r="E496" s="53" t="s">
        <v>2820</v>
      </c>
      <c r="F496" s="195" t="s">
        <v>3201</v>
      </c>
      <c r="G496" s="53" t="s">
        <v>3271</v>
      </c>
      <c r="H496" s="54">
        <v>1237</v>
      </c>
      <c r="I496" s="53" t="s">
        <v>45</v>
      </c>
      <c r="J496" s="360" t="str">
        <f>IF(ISBLANK(INDEX('Policy Characteristics'!D:D,MATCH($C496,'Policy Characteristics'!$C:$C,0))),"",INDEX('Policy Characteristics'!D:D,MATCH($C496,'Policy Characteristics'!$C:$C,0)))</f>
        <v>Electrification + Hydrogen</v>
      </c>
      <c r="K496" s="358" t="str">
        <f>IF(ISBLANK(INDEX('Policy Characteristics'!E:E,MATCH($C496,'Policy Characteristics'!$C:$C,0))),"",INDEX('Policy Characteristics'!E:E,MATCH($C496,'Policy Characteristics'!$C:$C,0)))</f>
        <v>indst fuel type shifting</v>
      </c>
      <c r="L496" s="380">
        <f>IF(ISBLANK(INDEX('Policy Characteristics'!F:F,MATCH($C496,'Policy Characteristics'!$C:$C,0))),"",INDEX('Policy Characteristics'!F:F,MATCH($C496,'Policy Characteristics'!$C:$C,0)))</f>
        <v>0</v>
      </c>
      <c r="M496" s="380">
        <f>IF(ISBLANK(INDEX('Policy Characteristics'!G:G,MATCH($C496,'Policy Characteristics'!$C:$C,0))),"",INDEX('Policy Characteristics'!G:G,MATCH($C496,'Policy Characteristics'!$C:$C,0)))</f>
        <v>1</v>
      </c>
      <c r="N496" s="380">
        <f>IF(ISBLANK(INDEX('Policy Characteristics'!H:H,MATCH($C496,'Policy Characteristics'!$C:$C,0))),"",INDEX('Policy Characteristics'!H:H,MATCH($C496,'Policy Characteristics'!$C:$C,0)))</f>
        <v>0.01</v>
      </c>
      <c r="O496" s="358" t="str">
        <f>IF(ISBLANK(INDEX('Policy Characteristics'!I:I,MATCH($C496,'Policy Characteristics'!$C:$C,0))),"",INDEX('Policy Characteristics'!I:I,MATCH($C496,'Policy Characteristics'!$C:$C,0)))</f>
        <v>% of fuel shifted</v>
      </c>
      <c r="P496" s="358"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58" t="str">
        <f>IF(ISBLANK(INDEX('Policy Characteristics'!K:K,MATCH($C496,'Policy Characteristics'!$C:$C,0))),"",INDEX('Policy Characteristics'!K:K,MATCH($C496,'Policy Characteristics'!$C:$C,0)))</f>
        <v>industry-ag-main.html#fuel-switching</v>
      </c>
      <c r="R496" s="358" t="str">
        <f>IF(ISBLANK(INDEX('Policy Characteristics'!L:L,MATCH($C496,'Policy Characteristics'!$C:$C,0))),"",INDEX('Policy Characteristics'!L:L,MATCH($C496,'Policy Characteristics'!$C:$C,0)))</f>
        <v>industry-elec-and-hydrogen.html</v>
      </c>
    </row>
    <row r="497" spans="1:18" x14ac:dyDescent="0.35">
      <c r="A497" s="358" t="str">
        <f>IF(ISBLANK(INDEX('Policy Characteristics'!A:A,MATCH($C497,'Policy Characteristics'!$C:$C,0))),"",INDEX('Policy Characteristics'!A:A,MATCH($C497,'Policy Characteristics'!$C:$C,0)))</f>
        <v>Industry</v>
      </c>
      <c r="B497" s="358" t="str">
        <f>IF(ISBLANK(INDEX('Policy Characteristics'!B:B,MATCH($C497,'Policy Characteristics'!$C:$C,0))),"",INDEX('Policy Characteristics'!B:B,MATCH($C497,'Policy Characteristics'!$C:$C,0)))</f>
        <v>Electrification + Hydrogen</v>
      </c>
      <c r="C497" s="362" t="str">
        <f t="shared" si="31"/>
        <v>Fraction of Industrial Fuel Use Shifted to Other Fuels</v>
      </c>
      <c r="D497" s="9" t="s">
        <v>3238</v>
      </c>
      <c r="E497" s="53" t="s">
        <v>2463</v>
      </c>
      <c r="F497" s="195" t="s">
        <v>3202</v>
      </c>
      <c r="G497" s="53" t="s">
        <v>3262</v>
      </c>
      <c r="H497" s="54">
        <v>1238</v>
      </c>
      <c r="I497" s="53" t="s">
        <v>45</v>
      </c>
      <c r="J497" s="360" t="str">
        <f>IF(ISBLANK(INDEX('Policy Characteristics'!D:D,MATCH($C497,'Policy Characteristics'!$C:$C,0))),"",INDEX('Policy Characteristics'!D:D,MATCH($C497,'Policy Characteristics'!$C:$C,0)))</f>
        <v>Electrification + Hydrogen</v>
      </c>
      <c r="K497" s="358" t="str">
        <f>IF(ISBLANK(INDEX('Policy Characteristics'!E:E,MATCH($C497,'Policy Characteristics'!$C:$C,0))),"",INDEX('Policy Characteristics'!E:E,MATCH($C497,'Policy Characteristics'!$C:$C,0)))</f>
        <v>indst fuel type shifting</v>
      </c>
      <c r="L497" s="380">
        <f>IF(ISBLANK(INDEX('Policy Characteristics'!F:F,MATCH($C497,'Policy Characteristics'!$C:$C,0))),"",INDEX('Policy Characteristics'!F:F,MATCH($C497,'Policy Characteristics'!$C:$C,0)))</f>
        <v>0</v>
      </c>
      <c r="M497" s="380">
        <f>IF(ISBLANK(INDEX('Policy Characteristics'!G:G,MATCH($C497,'Policy Characteristics'!$C:$C,0))),"",INDEX('Policy Characteristics'!G:G,MATCH($C497,'Policy Characteristics'!$C:$C,0)))</f>
        <v>1</v>
      </c>
      <c r="N497" s="380">
        <f>IF(ISBLANK(INDEX('Policy Characteristics'!H:H,MATCH($C497,'Policy Characteristics'!$C:$C,0))),"",INDEX('Policy Characteristics'!H:H,MATCH($C497,'Policy Characteristics'!$C:$C,0)))</f>
        <v>0.01</v>
      </c>
      <c r="O497" s="358" t="str">
        <f>IF(ISBLANK(INDEX('Policy Characteristics'!I:I,MATCH($C497,'Policy Characteristics'!$C:$C,0))),"",INDEX('Policy Characteristics'!I:I,MATCH($C497,'Policy Characteristics'!$C:$C,0)))</f>
        <v>% of fuel shifted</v>
      </c>
      <c r="P497" s="358"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58" t="str">
        <f>IF(ISBLANK(INDEX('Policy Characteristics'!K:K,MATCH($C497,'Policy Characteristics'!$C:$C,0))),"",INDEX('Policy Characteristics'!K:K,MATCH($C497,'Policy Characteristics'!$C:$C,0)))</f>
        <v>industry-ag-main.html#fuel-switching</v>
      </c>
      <c r="R497" s="358" t="str">
        <f>IF(ISBLANK(INDEX('Policy Characteristics'!L:L,MATCH($C497,'Policy Characteristics'!$C:$C,0))),"",INDEX('Policy Characteristics'!L:L,MATCH($C497,'Policy Characteristics'!$C:$C,0)))</f>
        <v>industry-elec-and-hydrogen.html</v>
      </c>
    </row>
    <row r="498" spans="1:18" x14ac:dyDescent="0.35">
      <c r="A498" s="358" t="str">
        <f>IF(ISBLANK(INDEX('Policy Characteristics'!A:A,MATCH($C498,'Policy Characteristics'!$C:$C,0))),"",INDEX('Policy Characteristics'!A:A,MATCH($C498,'Policy Characteristics'!$C:$C,0)))</f>
        <v>Industry</v>
      </c>
      <c r="B498" s="358" t="str">
        <f>IF(ISBLANK(INDEX('Policy Characteristics'!B:B,MATCH($C498,'Policy Characteristics'!$C:$C,0))),"",INDEX('Policy Characteristics'!B:B,MATCH($C498,'Policy Characteristics'!$C:$C,0)))</f>
        <v>Electrification + Hydrogen</v>
      </c>
      <c r="C498" s="362" t="str">
        <f t="shared" si="31"/>
        <v>Fraction of Industrial Fuel Use Shifted to Other Fuels</v>
      </c>
      <c r="D498" s="9" t="s">
        <v>3238</v>
      </c>
      <c r="E498" s="53" t="s">
        <v>2464</v>
      </c>
      <c r="F498" s="195" t="s">
        <v>3202</v>
      </c>
      <c r="G498" s="53" t="s">
        <v>3263</v>
      </c>
      <c r="H498" s="54">
        <v>1239</v>
      </c>
      <c r="I498" s="53" t="s">
        <v>46</v>
      </c>
      <c r="J498" s="360" t="str">
        <f>IF(ISBLANK(INDEX('Policy Characteristics'!D:D,MATCH($C498,'Policy Characteristics'!$C:$C,0))),"",INDEX('Policy Characteristics'!D:D,MATCH($C498,'Policy Characteristics'!$C:$C,0)))</f>
        <v>Electrification + Hydrogen</v>
      </c>
      <c r="K498" s="358" t="str">
        <f>IF(ISBLANK(INDEX('Policy Characteristics'!E:E,MATCH($C498,'Policy Characteristics'!$C:$C,0))),"",INDEX('Policy Characteristics'!E:E,MATCH($C498,'Policy Characteristics'!$C:$C,0)))</f>
        <v>indst fuel type shifting</v>
      </c>
      <c r="L498" s="380">
        <f>IF(ISBLANK(INDEX('Policy Characteristics'!F:F,MATCH($C498,'Policy Characteristics'!$C:$C,0))),"",INDEX('Policy Characteristics'!F:F,MATCH($C498,'Policy Characteristics'!$C:$C,0)))</f>
        <v>0</v>
      </c>
      <c r="M498" s="380">
        <f>IF(ISBLANK(INDEX('Policy Characteristics'!G:G,MATCH($C498,'Policy Characteristics'!$C:$C,0))),"",INDEX('Policy Characteristics'!G:G,MATCH($C498,'Policy Characteristics'!$C:$C,0)))</f>
        <v>1</v>
      </c>
      <c r="N498" s="380">
        <f>IF(ISBLANK(INDEX('Policy Characteristics'!H:H,MATCH($C498,'Policy Characteristics'!$C:$C,0))),"",INDEX('Policy Characteristics'!H:H,MATCH($C498,'Policy Characteristics'!$C:$C,0)))</f>
        <v>0.01</v>
      </c>
      <c r="O498" s="358" t="str">
        <f>IF(ISBLANK(INDEX('Policy Characteristics'!I:I,MATCH($C498,'Policy Characteristics'!$C:$C,0))),"",INDEX('Policy Characteristics'!I:I,MATCH($C498,'Policy Characteristics'!$C:$C,0)))</f>
        <v>% of fuel shifted</v>
      </c>
      <c r="P498" s="358"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58" t="str">
        <f>IF(ISBLANK(INDEX('Policy Characteristics'!K:K,MATCH($C498,'Policy Characteristics'!$C:$C,0))),"",INDEX('Policy Characteristics'!K:K,MATCH($C498,'Policy Characteristics'!$C:$C,0)))</f>
        <v>industry-ag-main.html#fuel-switching</v>
      </c>
      <c r="R498" s="358" t="str">
        <f>IF(ISBLANK(INDEX('Policy Characteristics'!L:L,MATCH($C498,'Policy Characteristics'!$C:$C,0))),"",INDEX('Policy Characteristics'!L:L,MATCH($C498,'Policy Characteristics'!$C:$C,0)))</f>
        <v>industry-elec-and-hydrogen.html</v>
      </c>
    </row>
    <row r="499" spans="1:18" x14ac:dyDescent="0.35">
      <c r="A499" s="358" t="str">
        <f>IF(ISBLANK(INDEX('Policy Characteristics'!A:A,MATCH($C499,'Policy Characteristics'!$C:$C,0))),"",INDEX('Policy Characteristics'!A:A,MATCH($C499,'Policy Characteristics'!$C:$C,0)))</f>
        <v>Industry</v>
      </c>
      <c r="B499" s="358" t="str">
        <f>IF(ISBLANK(INDEX('Policy Characteristics'!B:B,MATCH($C499,'Policy Characteristics'!$C:$C,0))),"",INDEX('Policy Characteristics'!B:B,MATCH($C499,'Policy Characteristics'!$C:$C,0)))</f>
        <v>Electrification + Hydrogen</v>
      </c>
      <c r="C499" s="362" t="str">
        <f t="shared" si="31"/>
        <v>Fraction of Industrial Fuel Use Shifted to Other Fuels</v>
      </c>
      <c r="D499" s="9" t="s">
        <v>3238</v>
      </c>
      <c r="E499" s="53" t="s">
        <v>2465</v>
      </c>
      <c r="F499" s="195" t="s">
        <v>3202</v>
      </c>
      <c r="G499" s="53" t="s">
        <v>3264</v>
      </c>
      <c r="H499" s="54">
        <v>1240</v>
      </c>
      <c r="I499" s="53" t="s">
        <v>46</v>
      </c>
      <c r="J499" s="360" t="str">
        <f>IF(ISBLANK(INDEX('Policy Characteristics'!D:D,MATCH($C499,'Policy Characteristics'!$C:$C,0))),"",INDEX('Policy Characteristics'!D:D,MATCH($C499,'Policy Characteristics'!$C:$C,0)))</f>
        <v>Electrification + Hydrogen</v>
      </c>
      <c r="K499" s="358" t="str">
        <f>IF(ISBLANK(INDEX('Policy Characteristics'!E:E,MATCH($C499,'Policy Characteristics'!$C:$C,0))),"",INDEX('Policy Characteristics'!E:E,MATCH($C499,'Policy Characteristics'!$C:$C,0)))</f>
        <v>indst fuel type shifting</v>
      </c>
      <c r="L499" s="380">
        <f>IF(ISBLANK(INDEX('Policy Characteristics'!F:F,MATCH($C499,'Policy Characteristics'!$C:$C,0))),"",INDEX('Policy Characteristics'!F:F,MATCH($C499,'Policy Characteristics'!$C:$C,0)))</f>
        <v>0</v>
      </c>
      <c r="M499" s="380">
        <f>IF(ISBLANK(INDEX('Policy Characteristics'!G:G,MATCH($C499,'Policy Characteristics'!$C:$C,0))),"",INDEX('Policy Characteristics'!G:G,MATCH($C499,'Policy Characteristics'!$C:$C,0)))</f>
        <v>1</v>
      </c>
      <c r="N499" s="380">
        <f>IF(ISBLANK(INDEX('Policy Characteristics'!H:H,MATCH($C499,'Policy Characteristics'!$C:$C,0))),"",INDEX('Policy Characteristics'!H:H,MATCH($C499,'Policy Characteristics'!$C:$C,0)))</f>
        <v>0.01</v>
      </c>
      <c r="O499" s="358" t="str">
        <f>IF(ISBLANK(INDEX('Policy Characteristics'!I:I,MATCH($C499,'Policy Characteristics'!$C:$C,0))),"",INDEX('Policy Characteristics'!I:I,MATCH($C499,'Policy Characteristics'!$C:$C,0)))</f>
        <v>% of fuel shifted</v>
      </c>
      <c r="P499" s="358"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58" t="str">
        <f>IF(ISBLANK(INDEX('Policy Characteristics'!K:K,MATCH($C499,'Policy Characteristics'!$C:$C,0))),"",INDEX('Policy Characteristics'!K:K,MATCH($C499,'Policy Characteristics'!$C:$C,0)))</f>
        <v>industry-ag-main.html#fuel-switching</v>
      </c>
      <c r="R499" s="358" t="str">
        <f>IF(ISBLANK(INDEX('Policy Characteristics'!L:L,MATCH($C499,'Policy Characteristics'!$C:$C,0))),"",INDEX('Policy Characteristics'!L:L,MATCH($C499,'Policy Characteristics'!$C:$C,0)))</f>
        <v>industry-elec-and-hydrogen.html</v>
      </c>
    </row>
    <row r="500" spans="1:18" x14ac:dyDescent="0.35">
      <c r="A500" s="358" t="str">
        <f>IF(ISBLANK(INDEX('Policy Characteristics'!A:A,MATCH($C500,'Policy Characteristics'!$C:$C,0))),"",INDEX('Policy Characteristics'!A:A,MATCH($C500,'Policy Characteristics'!$C:$C,0)))</f>
        <v>Industry</v>
      </c>
      <c r="B500" s="358" t="str">
        <f>IF(ISBLANK(INDEX('Policy Characteristics'!B:B,MATCH($C500,'Policy Characteristics'!$C:$C,0))),"",INDEX('Policy Characteristics'!B:B,MATCH($C500,'Policy Characteristics'!$C:$C,0)))</f>
        <v>Electrification + Hydrogen</v>
      </c>
      <c r="C500" s="362" t="str">
        <f t="shared" ref="C500:C501" si="32">C$467</f>
        <v>Fraction of Industrial Fuel Use Shifted to Other Fuels</v>
      </c>
      <c r="D500" s="9" t="s">
        <v>3238</v>
      </c>
      <c r="E500" s="53" t="s">
        <v>2466</v>
      </c>
      <c r="F500" s="195" t="s">
        <v>3202</v>
      </c>
      <c r="G500" s="53" t="s">
        <v>3265</v>
      </c>
      <c r="H500" s="54">
        <v>1241</v>
      </c>
      <c r="I500" s="53" t="s">
        <v>46</v>
      </c>
      <c r="J500" s="360" t="str">
        <f>IF(ISBLANK(INDEX('Policy Characteristics'!D:D,MATCH($C500,'Policy Characteristics'!$C:$C,0))),"",INDEX('Policy Characteristics'!D:D,MATCH($C500,'Policy Characteristics'!$C:$C,0)))</f>
        <v>Electrification + Hydrogen</v>
      </c>
      <c r="K500" s="358" t="str">
        <f>IF(ISBLANK(INDEX('Policy Characteristics'!E:E,MATCH($C500,'Policy Characteristics'!$C:$C,0))),"",INDEX('Policy Characteristics'!E:E,MATCH($C500,'Policy Characteristics'!$C:$C,0)))</f>
        <v>indst fuel type shifting</v>
      </c>
      <c r="L500" s="380">
        <f>IF(ISBLANK(INDEX('Policy Characteristics'!F:F,MATCH($C500,'Policy Characteristics'!$C:$C,0))),"",INDEX('Policy Characteristics'!F:F,MATCH($C500,'Policy Characteristics'!$C:$C,0)))</f>
        <v>0</v>
      </c>
      <c r="M500" s="380">
        <f>IF(ISBLANK(INDEX('Policy Characteristics'!G:G,MATCH($C500,'Policy Characteristics'!$C:$C,0))),"",INDEX('Policy Characteristics'!G:G,MATCH($C500,'Policy Characteristics'!$C:$C,0)))</f>
        <v>1</v>
      </c>
      <c r="N500" s="380">
        <f>IF(ISBLANK(INDEX('Policy Characteristics'!H:H,MATCH($C500,'Policy Characteristics'!$C:$C,0))),"",INDEX('Policy Characteristics'!H:H,MATCH($C500,'Policy Characteristics'!$C:$C,0)))</f>
        <v>0.01</v>
      </c>
      <c r="O500" s="358" t="str">
        <f>IF(ISBLANK(INDEX('Policy Characteristics'!I:I,MATCH($C500,'Policy Characteristics'!$C:$C,0))),"",INDEX('Policy Characteristics'!I:I,MATCH($C500,'Policy Characteristics'!$C:$C,0)))</f>
        <v>% of fuel shifted</v>
      </c>
      <c r="P500" s="358"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58" t="str">
        <f>IF(ISBLANK(INDEX('Policy Characteristics'!K:K,MATCH($C500,'Policy Characteristics'!$C:$C,0))),"",INDEX('Policy Characteristics'!K:K,MATCH($C500,'Policy Characteristics'!$C:$C,0)))</f>
        <v>industry-ag-main.html#fuel-switching</v>
      </c>
      <c r="R500" s="358" t="str">
        <f>IF(ISBLANK(INDEX('Policy Characteristics'!L:L,MATCH($C500,'Policy Characteristics'!$C:$C,0))),"",INDEX('Policy Characteristics'!L:L,MATCH($C500,'Policy Characteristics'!$C:$C,0)))</f>
        <v>industry-elec-and-hydrogen.html</v>
      </c>
    </row>
    <row r="501" spans="1:18" x14ac:dyDescent="0.35">
      <c r="A501" s="358" t="str">
        <f>IF(ISBLANK(INDEX('Policy Characteristics'!A:A,MATCH($C501,'Policy Characteristics'!$C:$C,0))),"",INDEX('Policy Characteristics'!A:A,MATCH($C501,'Policy Characteristics'!$C:$C,0)))</f>
        <v>Industry</v>
      </c>
      <c r="B501" s="358" t="str">
        <f>IF(ISBLANK(INDEX('Policy Characteristics'!B:B,MATCH($C501,'Policy Characteristics'!$C:$C,0))),"",INDEX('Policy Characteristics'!B:B,MATCH($C501,'Policy Characteristics'!$C:$C,0)))</f>
        <v>Electrification + Hydrogen</v>
      </c>
      <c r="C501" s="362" t="str">
        <f t="shared" si="32"/>
        <v>Fraction of Industrial Fuel Use Shifted to Other Fuels</v>
      </c>
      <c r="D501" s="9" t="s">
        <v>3238</v>
      </c>
      <c r="E501" s="53" t="s">
        <v>2467</v>
      </c>
      <c r="F501" s="195" t="s">
        <v>3202</v>
      </c>
      <c r="G501" s="53" t="s">
        <v>3266</v>
      </c>
      <c r="H501" s="54">
        <v>1242</v>
      </c>
      <c r="I501" s="53" t="s">
        <v>46</v>
      </c>
      <c r="J501" s="360" t="str">
        <f>IF(ISBLANK(INDEX('Policy Characteristics'!D:D,MATCH($C501,'Policy Characteristics'!$C:$C,0))),"",INDEX('Policy Characteristics'!D:D,MATCH($C501,'Policy Characteristics'!$C:$C,0)))</f>
        <v>Electrification + Hydrogen</v>
      </c>
      <c r="K501" s="358" t="str">
        <f>IF(ISBLANK(INDEX('Policy Characteristics'!E:E,MATCH($C501,'Policy Characteristics'!$C:$C,0))),"",INDEX('Policy Characteristics'!E:E,MATCH($C501,'Policy Characteristics'!$C:$C,0)))</f>
        <v>indst fuel type shifting</v>
      </c>
      <c r="L501" s="380">
        <f>IF(ISBLANK(INDEX('Policy Characteristics'!F:F,MATCH($C501,'Policy Characteristics'!$C:$C,0))),"",INDEX('Policy Characteristics'!F:F,MATCH($C501,'Policy Characteristics'!$C:$C,0)))</f>
        <v>0</v>
      </c>
      <c r="M501" s="380">
        <f>IF(ISBLANK(INDEX('Policy Characteristics'!G:G,MATCH($C501,'Policy Characteristics'!$C:$C,0))),"",INDEX('Policy Characteristics'!G:G,MATCH($C501,'Policy Characteristics'!$C:$C,0)))</f>
        <v>1</v>
      </c>
      <c r="N501" s="380">
        <f>IF(ISBLANK(INDEX('Policy Characteristics'!H:H,MATCH($C501,'Policy Characteristics'!$C:$C,0))),"",INDEX('Policy Characteristics'!H:H,MATCH($C501,'Policy Characteristics'!$C:$C,0)))</f>
        <v>0.01</v>
      </c>
      <c r="O501" s="358" t="str">
        <f>IF(ISBLANK(INDEX('Policy Characteristics'!I:I,MATCH($C501,'Policy Characteristics'!$C:$C,0))),"",INDEX('Policy Characteristics'!I:I,MATCH($C501,'Policy Characteristics'!$C:$C,0)))</f>
        <v>% of fuel shifted</v>
      </c>
      <c r="P501" s="358"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58" t="str">
        <f>IF(ISBLANK(INDEX('Policy Characteristics'!K:K,MATCH($C501,'Policy Characteristics'!$C:$C,0))),"",INDEX('Policy Characteristics'!K:K,MATCH($C501,'Policy Characteristics'!$C:$C,0)))</f>
        <v>industry-ag-main.html#fuel-switching</v>
      </c>
      <c r="R501" s="358" t="str">
        <f>IF(ISBLANK(INDEX('Policy Characteristics'!L:L,MATCH($C501,'Policy Characteristics'!$C:$C,0))),"",INDEX('Policy Characteristics'!L:L,MATCH($C501,'Policy Characteristics'!$C:$C,0)))</f>
        <v>industry-elec-and-hydrogen.html</v>
      </c>
    </row>
    <row r="502" spans="1:18" x14ac:dyDescent="0.35">
      <c r="A502" s="358" t="str">
        <f>IF(ISBLANK(INDEX('Policy Characteristics'!A:A,MATCH($C502,'Policy Characteristics'!$C:$C,0))),"",INDEX('Policy Characteristics'!A:A,MATCH($C502,'Policy Characteristics'!$C:$C,0)))</f>
        <v>Industry</v>
      </c>
      <c r="B502" s="358" t="str">
        <f>IF(ISBLANK(INDEX('Policy Characteristics'!B:B,MATCH($C502,'Policy Characteristics'!$C:$C,0))),"",INDEX('Policy Characteristics'!B:B,MATCH($C502,'Policy Characteristics'!$C:$C,0)))</f>
        <v>Electrification + Hydrogen</v>
      </c>
      <c r="C502" s="362" t="str">
        <f t="shared" ref="C502:C547" si="33">C$467</f>
        <v>Fraction of Industrial Fuel Use Shifted to Other Fuels</v>
      </c>
      <c r="D502" s="9" t="s">
        <v>3238</v>
      </c>
      <c r="E502" s="53" t="s">
        <v>2468</v>
      </c>
      <c r="F502" s="195" t="s">
        <v>3202</v>
      </c>
      <c r="G502" s="53" t="s">
        <v>3267</v>
      </c>
      <c r="H502" s="54">
        <v>1243</v>
      </c>
      <c r="I502" s="53" t="s">
        <v>46</v>
      </c>
      <c r="J502" s="360" t="str">
        <f>IF(ISBLANK(INDEX('Policy Characteristics'!D:D,MATCH($C502,'Policy Characteristics'!$C:$C,0))),"",INDEX('Policy Characteristics'!D:D,MATCH($C502,'Policy Characteristics'!$C:$C,0)))</f>
        <v>Electrification + Hydrogen</v>
      </c>
      <c r="K502" s="358" t="str">
        <f>IF(ISBLANK(INDEX('Policy Characteristics'!E:E,MATCH($C502,'Policy Characteristics'!$C:$C,0))),"",INDEX('Policy Characteristics'!E:E,MATCH($C502,'Policy Characteristics'!$C:$C,0)))</f>
        <v>indst fuel type shifting</v>
      </c>
      <c r="L502" s="380">
        <f>IF(ISBLANK(INDEX('Policy Characteristics'!F:F,MATCH($C502,'Policy Characteristics'!$C:$C,0))),"",INDEX('Policy Characteristics'!F:F,MATCH($C502,'Policy Characteristics'!$C:$C,0)))</f>
        <v>0</v>
      </c>
      <c r="M502" s="380">
        <f>IF(ISBLANK(INDEX('Policy Characteristics'!G:G,MATCH($C502,'Policy Characteristics'!$C:$C,0))),"",INDEX('Policy Characteristics'!G:G,MATCH($C502,'Policy Characteristics'!$C:$C,0)))</f>
        <v>1</v>
      </c>
      <c r="N502" s="380">
        <f>IF(ISBLANK(INDEX('Policy Characteristics'!H:H,MATCH($C502,'Policy Characteristics'!$C:$C,0))),"",INDEX('Policy Characteristics'!H:H,MATCH($C502,'Policy Characteristics'!$C:$C,0)))</f>
        <v>0.01</v>
      </c>
      <c r="O502" s="358" t="str">
        <f>IF(ISBLANK(INDEX('Policy Characteristics'!I:I,MATCH($C502,'Policy Characteristics'!$C:$C,0))),"",INDEX('Policy Characteristics'!I:I,MATCH($C502,'Policy Characteristics'!$C:$C,0)))</f>
        <v>% of fuel shifted</v>
      </c>
      <c r="P502" s="358"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58" t="str">
        <f>IF(ISBLANK(INDEX('Policy Characteristics'!K:K,MATCH($C502,'Policy Characteristics'!$C:$C,0))),"",INDEX('Policy Characteristics'!K:K,MATCH($C502,'Policy Characteristics'!$C:$C,0)))</f>
        <v>industry-ag-main.html#fuel-switching</v>
      </c>
      <c r="R502" s="358" t="str">
        <f>IF(ISBLANK(INDEX('Policy Characteristics'!L:L,MATCH($C502,'Policy Characteristics'!$C:$C,0))),"",INDEX('Policy Characteristics'!L:L,MATCH($C502,'Policy Characteristics'!$C:$C,0)))</f>
        <v>industry-elec-and-hydrogen.html</v>
      </c>
    </row>
    <row r="503" spans="1:18" x14ac:dyDescent="0.35">
      <c r="A503" s="358" t="str">
        <f>IF(ISBLANK(INDEX('Policy Characteristics'!A:A,MATCH($C503,'Policy Characteristics'!$C:$C,0))),"",INDEX('Policy Characteristics'!A:A,MATCH($C503,'Policy Characteristics'!$C:$C,0)))</f>
        <v>Industry</v>
      </c>
      <c r="B503" s="358" t="str">
        <f>IF(ISBLANK(INDEX('Policy Characteristics'!B:B,MATCH($C503,'Policy Characteristics'!$C:$C,0))),"",INDEX('Policy Characteristics'!B:B,MATCH($C503,'Policy Characteristics'!$C:$C,0)))</f>
        <v>Electrification + Hydrogen</v>
      </c>
      <c r="C503" s="362" t="str">
        <f t="shared" si="33"/>
        <v>Fraction of Industrial Fuel Use Shifted to Other Fuels</v>
      </c>
      <c r="D503" s="9" t="s">
        <v>3238</v>
      </c>
      <c r="E503" s="53" t="s">
        <v>2821</v>
      </c>
      <c r="F503" s="195" t="s">
        <v>3202</v>
      </c>
      <c r="G503" s="53" t="s">
        <v>3268</v>
      </c>
      <c r="H503" s="54">
        <v>1244</v>
      </c>
      <c r="I503" s="53" t="s">
        <v>46</v>
      </c>
      <c r="J503" s="360" t="str">
        <f>IF(ISBLANK(INDEX('Policy Characteristics'!D:D,MATCH($C503,'Policy Characteristics'!$C:$C,0))),"",INDEX('Policy Characteristics'!D:D,MATCH($C503,'Policy Characteristics'!$C:$C,0)))</f>
        <v>Electrification + Hydrogen</v>
      </c>
      <c r="K503" s="358" t="str">
        <f>IF(ISBLANK(INDEX('Policy Characteristics'!E:E,MATCH($C503,'Policy Characteristics'!$C:$C,0))),"",INDEX('Policy Characteristics'!E:E,MATCH($C503,'Policy Characteristics'!$C:$C,0)))</f>
        <v>indst fuel type shifting</v>
      </c>
      <c r="L503" s="380">
        <f>IF(ISBLANK(INDEX('Policy Characteristics'!F:F,MATCH($C503,'Policy Characteristics'!$C:$C,0))),"",INDEX('Policy Characteristics'!F:F,MATCH($C503,'Policy Characteristics'!$C:$C,0)))</f>
        <v>0</v>
      </c>
      <c r="M503" s="380">
        <f>IF(ISBLANK(INDEX('Policy Characteristics'!G:G,MATCH($C503,'Policy Characteristics'!$C:$C,0))),"",INDEX('Policy Characteristics'!G:G,MATCH($C503,'Policy Characteristics'!$C:$C,0)))</f>
        <v>1</v>
      </c>
      <c r="N503" s="380">
        <f>IF(ISBLANK(INDEX('Policy Characteristics'!H:H,MATCH($C503,'Policy Characteristics'!$C:$C,0))),"",INDEX('Policy Characteristics'!H:H,MATCH($C503,'Policy Characteristics'!$C:$C,0)))</f>
        <v>0.01</v>
      </c>
      <c r="O503" s="358" t="str">
        <f>IF(ISBLANK(INDEX('Policy Characteristics'!I:I,MATCH($C503,'Policy Characteristics'!$C:$C,0))),"",INDEX('Policy Characteristics'!I:I,MATCH($C503,'Policy Characteristics'!$C:$C,0)))</f>
        <v>% of fuel shifted</v>
      </c>
      <c r="P503" s="358"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58" t="str">
        <f>IF(ISBLANK(INDEX('Policy Characteristics'!K:K,MATCH($C503,'Policy Characteristics'!$C:$C,0))),"",INDEX('Policy Characteristics'!K:K,MATCH($C503,'Policy Characteristics'!$C:$C,0)))</f>
        <v>industry-ag-main.html#fuel-switching</v>
      </c>
      <c r="R503" s="358" t="str">
        <f>IF(ISBLANK(INDEX('Policy Characteristics'!L:L,MATCH($C503,'Policy Characteristics'!$C:$C,0))),"",INDEX('Policy Characteristics'!L:L,MATCH($C503,'Policy Characteristics'!$C:$C,0)))</f>
        <v>industry-elec-and-hydrogen.html</v>
      </c>
    </row>
    <row r="504" spans="1:18" x14ac:dyDescent="0.35">
      <c r="A504" s="358" t="str">
        <f>IF(ISBLANK(INDEX('Policy Characteristics'!A:A,MATCH($C504,'Policy Characteristics'!$C:$C,0))),"",INDEX('Policy Characteristics'!A:A,MATCH($C504,'Policy Characteristics'!$C:$C,0)))</f>
        <v>Industry</v>
      </c>
      <c r="B504" s="358" t="str">
        <f>IF(ISBLANK(INDEX('Policy Characteristics'!B:B,MATCH($C504,'Policy Characteristics'!$C:$C,0))),"",INDEX('Policy Characteristics'!B:B,MATCH($C504,'Policy Characteristics'!$C:$C,0)))</f>
        <v>Electrification + Hydrogen</v>
      </c>
      <c r="C504" s="362" t="str">
        <f t="shared" si="33"/>
        <v>Fraction of Industrial Fuel Use Shifted to Other Fuels</v>
      </c>
      <c r="D504" s="9" t="s">
        <v>3238</v>
      </c>
      <c r="E504" s="53" t="s">
        <v>2822</v>
      </c>
      <c r="F504" s="195" t="s">
        <v>3202</v>
      </c>
      <c r="G504" s="53" t="s">
        <v>3269</v>
      </c>
      <c r="H504" s="54">
        <v>1245</v>
      </c>
      <c r="I504" s="53" t="s">
        <v>46</v>
      </c>
      <c r="J504" s="360" t="str">
        <f>IF(ISBLANK(INDEX('Policy Characteristics'!D:D,MATCH($C504,'Policy Characteristics'!$C:$C,0))),"",INDEX('Policy Characteristics'!D:D,MATCH($C504,'Policy Characteristics'!$C:$C,0)))</f>
        <v>Electrification + Hydrogen</v>
      </c>
      <c r="K504" s="358" t="str">
        <f>IF(ISBLANK(INDEX('Policy Characteristics'!E:E,MATCH($C504,'Policy Characteristics'!$C:$C,0))),"",INDEX('Policy Characteristics'!E:E,MATCH($C504,'Policy Characteristics'!$C:$C,0)))</f>
        <v>indst fuel type shifting</v>
      </c>
      <c r="L504" s="380">
        <f>IF(ISBLANK(INDEX('Policy Characteristics'!F:F,MATCH($C504,'Policy Characteristics'!$C:$C,0))),"",INDEX('Policy Characteristics'!F:F,MATCH($C504,'Policy Characteristics'!$C:$C,0)))</f>
        <v>0</v>
      </c>
      <c r="M504" s="380">
        <f>IF(ISBLANK(INDEX('Policy Characteristics'!G:G,MATCH($C504,'Policy Characteristics'!$C:$C,0))),"",INDEX('Policy Characteristics'!G:G,MATCH($C504,'Policy Characteristics'!$C:$C,0)))</f>
        <v>1</v>
      </c>
      <c r="N504" s="380">
        <f>IF(ISBLANK(INDEX('Policy Characteristics'!H:H,MATCH($C504,'Policy Characteristics'!$C:$C,0))),"",INDEX('Policy Characteristics'!H:H,MATCH($C504,'Policy Characteristics'!$C:$C,0)))</f>
        <v>0.01</v>
      </c>
      <c r="O504" s="358" t="str">
        <f>IF(ISBLANK(INDEX('Policy Characteristics'!I:I,MATCH($C504,'Policy Characteristics'!$C:$C,0))),"",INDEX('Policy Characteristics'!I:I,MATCH($C504,'Policy Characteristics'!$C:$C,0)))</f>
        <v>% of fuel shifted</v>
      </c>
      <c r="P504" s="358"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58" t="str">
        <f>IF(ISBLANK(INDEX('Policy Characteristics'!K:K,MATCH($C504,'Policy Characteristics'!$C:$C,0))),"",INDEX('Policy Characteristics'!K:K,MATCH($C504,'Policy Characteristics'!$C:$C,0)))</f>
        <v>industry-ag-main.html#fuel-switching</v>
      </c>
      <c r="R504" s="358" t="str">
        <f>IF(ISBLANK(INDEX('Policy Characteristics'!L:L,MATCH($C504,'Policy Characteristics'!$C:$C,0))),"",INDEX('Policy Characteristics'!L:L,MATCH($C504,'Policy Characteristics'!$C:$C,0)))</f>
        <v>industry-elec-and-hydrogen.html</v>
      </c>
    </row>
    <row r="505" spans="1:18" x14ac:dyDescent="0.35">
      <c r="A505" s="358" t="str">
        <f>IF(ISBLANK(INDEX('Policy Characteristics'!A:A,MATCH($C505,'Policy Characteristics'!$C:$C,0))),"",INDEX('Policy Characteristics'!A:A,MATCH($C505,'Policy Characteristics'!$C:$C,0)))</f>
        <v>Industry</v>
      </c>
      <c r="B505" s="358" t="str">
        <f>IF(ISBLANK(INDEX('Policy Characteristics'!B:B,MATCH($C505,'Policy Characteristics'!$C:$C,0))),"",INDEX('Policy Characteristics'!B:B,MATCH($C505,'Policy Characteristics'!$C:$C,0)))</f>
        <v>Electrification + Hydrogen</v>
      </c>
      <c r="C505" s="362" t="str">
        <f t="shared" si="33"/>
        <v>Fraction of Industrial Fuel Use Shifted to Other Fuels</v>
      </c>
      <c r="D505" s="9" t="s">
        <v>3238</v>
      </c>
      <c r="E505" s="53" t="s">
        <v>2823</v>
      </c>
      <c r="F505" s="195" t="s">
        <v>3202</v>
      </c>
      <c r="G505" s="53" t="s">
        <v>3270</v>
      </c>
      <c r="H505" s="54">
        <v>1246</v>
      </c>
      <c r="I505" s="53" t="s">
        <v>46</v>
      </c>
      <c r="J505" s="360" t="str">
        <f>IF(ISBLANK(INDEX('Policy Characteristics'!D:D,MATCH($C505,'Policy Characteristics'!$C:$C,0))),"",INDEX('Policy Characteristics'!D:D,MATCH($C505,'Policy Characteristics'!$C:$C,0)))</f>
        <v>Electrification + Hydrogen</v>
      </c>
      <c r="K505" s="358" t="str">
        <f>IF(ISBLANK(INDEX('Policy Characteristics'!E:E,MATCH($C505,'Policy Characteristics'!$C:$C,0))),"",INDEX('Policy Characteristics'!E:E,MATCH($C505,'Policy Characteristics'!$C:$C,0)))</f>
        <v>indst fuel type shifting</v>
      </c>
      <c r="L505" s="380">
        <f>IF(ISBLANK(INDEX('Policy Characteristics'!F:F,MATCH($C505,'Policy Characteristics'!$C:$C,0))),"",INDEX('Policy Characteristics'!F:F,MATCH($C505,'Policy Characteristics'!$C:$C,0)))</f>
        <v>0</v>
      </c>
      <c r="M505" s="380">
        <f>IF(ISBLANK(INDEX('Policy Characteristics'!G:G,MATCH($C505,'Policy Characteristics'!$C:$C,0))),"",INDEX('Policy Characteristics'!G:G,MATCH($C505,'Policy Characteristics'!$C:$C,0)))</f>
        <v>1</v>
      </c>
      <c r="N505" s="380">
        <f>IF(ISBLANK(INDEX('Policy Characteristics'!H:H,MATCH($C505,'Policy Characteristics'!$C:$C,0))),"",INDEX('Policy Characteristics'!H:H,MATCH($C505,'Policy Characteristics'!$C:$C,0)))</f>
        <v>0.01</v>
      </c>
      <c r="O505" s="358" t="str">
        <f>IF(ISBLANK(INDEX('Policy Characteristics'!I:I,MATCH($C505,'Policy Characteristics'!$C:$C,0))),"",INDEX('Policy Characteristics'!I:I,MATCH($C505,'Policy Characteristics'!$C:$C,0)))</f>
        <v>% of fuel shifted</v>
      </c>
      <c r="P505" s="358"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58" t="str">
        <f>IF(ISBLANK(INDEX('Policy Characteristics'!K:K,MATCH($C505,'Policy Characteristics'!$C:$C,0))),"",INDEX('Policy Characteristics'!K:K,MATCH($C505,'Policy Characteristics'!$C:$C,0)))</f>
        <v>industry-ag-main.html#fuel-switching</v>
      </c>
      <c r="R505" s="358" t="str">
        <f>IF(ISBLANK(INDEX('Policy Characteristics'!L:L,MATCH($C505,'Policy Characteristics'!$C:$C,0))),"",INDEX('Policy Characteristics'!L:L,MATCH($C505,'Policy Characteristics'!$C:$C,0)))</f>
        <v>industry-elec-and-hydrogen.html</v>
      </c>
    </row>
    <row r="506" spans="1:18" x14ac:dyDescent="0.35">
      <c r="A506" s="358" t="str">
        <f>IF(ISBLANK(INDEX('Policy Characteristics'!A:A,MATCH($C506,'Policy Characteristics'!$C:$C,0))),"",INDEX('Policy Characteristics'!A:A,MATCH($C506,'Policy Characteristics'!$C:$C,0)))</f>
        <v>Industry</v>
      </c>
      <c r="B506" s="358" t="str">
        <f>IF(ISBLANK(INDEX('Policy Characteristics'!B:B,MATCH($C506,'Policy Characteristics'!$C:$C,0))),"",INDEX('Policy Characteristics'!B:B,MATCH($C506,'Policy Characteristics'!$C:$C,0)))</f>
        <v>Electrification + Hydrogen</v>
      </c>
      <c r="C506" s="362" t="str">
        <f t="shared" si="33"/>
        <v>Fraction of Industrial Fuel Use Shifted to Other Fuels</v>
      </c>
      <c r="D506" s="9" t="s">
        <v>3238</v>
      </c>
      <c r="E506" s="53" t="s">
        <v>2820</v>
      </c>
      <c r="F506" s="195" t="s">
        <v>3202</v>
      </c>
      <c r="G506" s="53" t="s">
        <v>3271</v>
      </c>
      <c r="H506" s="54">
        <v>1247</v>
      </c>
      <c r="I506" s="53" t="s">
        <v>45</v>
      </c>
      <c r="J506" s="360" t="str">
        <f>IF(ISBLANK(INDEX('Policy Characteristics'!D:D,MATCH($C506,'Policy Characteristics'!$C:$C,0))),"",INDEX('Policy Characteristics'!D:D,MATCH($C506,'Policy Characteristics'!$C:$C,0)))</f>
        <v>Electrification + Hydrogen</v>
      </c>
      <c r="K506" s="358" t="str">
        <f>IF(ISBLANK(INDEX('Policy Characteristics'!E:E,MATCH($C506,'Policy Characteristics'!$C:$C,0))),"",INDEX('Policy Characteristics'!E:E,MATCH($C506,'Policy Characteristics'!$C:$C,0)))</f>
        <v>indst fuel type shifting</v>
      </c>
      <c r="L506" s="380">
        <f>IF(ISBLANK(INDEX('Policy Characteristics'!F:F,MATCH($C506,'Policy Characteristics'!$C:$C,0))),"",INDEX('Policy Characteristics'!F:F,MATCH($C506,'Policy Characteristics'!$C:$C,0)))</f>
        <v>0</v>
      </c>
      <c r="M506" s="380">
        <f>IF(ISBLANK(INDEX('Policy Characteristics'!G:G,MATCH($C506,'Policy Characteristics'!$C:$C,0))),"",INDEX('Policy Characteristics'!G:G,MATCH($C506,'Policy Characteristics'!$C:$C,0)))</f>
        <v>1</v>
      </c>
      <c r="N506" s="380">
        <f>IF(ISBLANK(INDEX('Policy Characteristics'!H:H,MATCH($C506,'Policy Characteristics'!$C:$C,0))),"",INDEX('Policy Characteristics'!H:H,MATCH($C506,'Policy Characteristics'!$C:$C,0)))</f>
        <v>0.01</v>
      </c>
      <c r="O506" s="358" t="str">
        <f>IF(ISBLANK(INDEX('Policy Characteristics'!I:I,MATCH($C506,'Policy Characteristics'!$C:$C,0))),"",INDEX('Policy Characteristics'!I:I,MATCH($C506,'Policy Characteristics'!$C:$C,0)))</f>
        <v>% of fuel shifted</v>
      </c>
      <c r="P506" s="358"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58" t="str">
        <f>IF(ISBLANK(INDEX('Policy Characteristics'!K:K,MATCH($C506,'Policy Characteristics'!$C:$C,0))),"",INDEX('Policy Characteristics'!K:K,MATCH($C506,'Policy Characteristics'!$C:$C,0)))</f>
        <v>industry-ag-main.html#fuel-switching</v>
      </c>
      <c r="R506" s="358" t="str">
        <f>IF(ISBLANK(INDEX('Policy Characteristics'!L:L,MATCH($C506,'Policy Characteristics'!$C:$C,0))),"",INDEX('Policy Characteristics'!L:L,MATCH($C506,'Policy Characteristics'!$C:$C,0)))</f>
        <v>industry-elec-and-hydrogen.html</v>
      </c>
    </row>
    <row r="507" spans="1:18" x14ac:dyDescent="0.35">
      <c r="A507" s="358" t="str">
        <f>IF(ISBLANK(INDEX('Policy Characteristics'!A:A,MATCH($C507,'Policy Characteristics'!$C:$C,0))),"",INDEX('Policy Characteristics'!A:A,MATCH($C507,'Policy Characteristics'!$C:$C,0)))</f>
        <v>Industry</v>
      </c>
      <c r="B507" s="358" t="str">
        <f>IF(ISBLANK(INDEX('Policy Characteristics'!B:B,MATCH($C507,'Policy Characteristics'!$C:$C,0))),"",INDEX('Policy Characteristics'!B:B,MATCH($C507,'Policy Characteristics'!$C:$C,0)))</f>
        <v>Electrification + Hydrogen</v>
      </c>
      <c r="C507" s="362" t="str">
        <f t="shared" si="33"/>
        <v>Fraction of Industrial Fuel Use Shifted to Other Fuels</v>
      </c>
      <c r="D507" s="9" t="s">
        <v>3239</v>
      </c>
      <c r="E507" s="53" t="s">
        <v>2463</v>
      </c>
      <c r="F507" s="195" t="s">
        <v>3203</v>
      </c>
      <c r="G507" s="53" t="s">
        <v>3262</v>
      </c>
      <c r="H507" s="54">
        <v>1248</v>
      </c>
      <c r="I507" s="53" t="s">
        <v>45</v>
      </c>
      <c r="J507" s="360" t="str">
        <f>IF(ISBLANK(INDEX('Policy Characteristics'!D:D,MATCH($C507,'Policy Characteristics'!$C:$C,0))),"",INDEX('Policy Characteristics'!D:D,MATCH($C507,'Policy Characteristics'!$C:$C,0)))</f>
        <v>Electrification + Hydrogen</v>
      </c>
      <c r="K507" s="358" t="str">
        <f>IF(ISBLANK(INDEX('Policy Characteristics'!E:E,MATCH($C507,'Policy Characteristics'!$C:$C,0))),"",INDEX('Policy Characteristics'!E:E,MATCH($C507,'Policy Characteristics'!$C:$C,0)))</f>
        <v>indst fuel type shifting</v>
      </c>
      <c r="L507" s="380">
        <f>IF(ISBLANK(INDEX('Policy Characteristics'!F:F,MATCH($C507,'Policy Characteristics'!$C:$C,0))),"",INDEX('Policy Characteristics'!F:F,MATCH($C507,'Policy Characteristics'!$C:$C,0)))</f>
        <v>0</v>
      </c>
      <c r="M507" s="380">
        <f>IF(ISBLANK(INDEX('Policy Characteristics'!G:G,MATCH($C507,'Policy Characteristics'!$C:$C,0))),"",INDEX('Policy Characteristics'!G:G,MATCH($C507,'Policy Characteristics'!$C:$C,0)))</f>
        <v>1</v>
      </c>
      <c r="N507" s="380">
        <f>IF(ISBLANK(INDEX('Policy Characteristics'!H:H,MATCH($C507,'Policy Characteristics'!$C:$C,0))),"",INDEX('Policy Characteristics'!H:H,MATCH($C507,'Policy Characteristics'!$C:$C,0)))</f>
        <v>0.01</v>
      </c>
      <c r="O507" s="358" t="str">
        <f>IF(ISBLANK(INDEX('Policy Characteristics'!I:I,MATCH($C507,'Policy Characteristics'!$C:$C,0))),"",INDEX('Policy Characteristics'!I:I,MATCH($C507,'Policy Characteristics'!$C:$C,0)))</f>
        <v>% of fuel shifted</v>
      </c>
      <c r="P507" s="358"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58" t="str">
        <f>IF(ISBLANK(INDEX('Policy Characteristics'!K:K,MATCH($C507,'Policy Characteristics'!$C:$C,0))),"",INDEX('Policy Characteristics'!K:K,MATCH($C507,'Policy Characteristics'!$C:$C,0)))</f>
        <v>industry-ag-main.html#fuel-switching</v>
      </c>
      <c r="R507" s="358" t="str">
        <f>IF(ISBLANK(INDEX('Policy Characteristics'!L:L,MATCH($C507,'Policy Characteristics'!$C:$C,0))),"",INDEX('Policy Characteristics'!L:L,MATCH($C507,'Policy Characteristics'!$C:$C,0)))</f>
        <v>industry-elec-and-hydrogen.html</v>
      </c>
    </row>
    <row r="508" spans="1:18" x14ac:dyDescent="0.35">
      <c r="A508" s="358" t="str">
        <f>IF(ISBLANK(INDEX('Policy Characteristics'!A:A,MATCH($C508,'Policy Characteristics'!$C:$C,0))),"",INDEX('Policy Characteristics'!A:A,MATCH($C508,'Policy Characteristics'!$C:$C,0)))</f>
        <v>Industry</v>
      </c>
      <c r="B508" s="358" t="str">
        <f>IF(ISBLANK(INDEX('Policy Characteristics'!B:B,MATCH($C508,'Policy Characteristics'!$C:$C,0))),"",INDEX('Policy Characteristics'!B:B,MATCH($C508,'Policy Characteristics'!$C:$C,0)))</f>
        <v>Electrification + Hydrogen</v>
      </c>
      <c r="C508" s="362" t="str">
        <f t="shared" si="33"/>
        <v>Fraction of Industrial Fuel Use Shifted to Other Fuels</v>
      </c>
      <c r="D508" s="9" t="s">
        <v>3239</v>
      </c>
      <c r="E508" s="53" t="s">
        <v>2464</v>
      </c>
      <c r="F508" s="195" t="s">
        <v>3203</v>
      </c>
      <c r="G508" s="53" t="s">
        <v>3263</v>
      </c>
      <c r="H508" s="54">
        <v>1249</v>
      </c>
      <c r="I508" s="53" t="s">
        <v>46</v>
      </c>
      <c r="J508" s="360" t="str">
        <f>IF(ISBLANK(INDEX('Policy Characteristics'!D:D,MATCH($C508,'Policy Characteristics'!$C:$C,0))),"",INDEX('Policy Characteristics'!D:D,MATCH($C508,'Policy Characteristics'!$C:$C,0)))</f>
        <v>Electrification + Hydrogen</v>
      </c>
      <c r="K508" s="358" t="str">
        <f>IF(ISBLANK(INDEX('Policy Characteristics'!E:E,MATCH($C508,'Policy Characteristics'!$C:$C,0))),"",INDEX('Policy Characteristics'!E:E,MATCH($C508,'Policy Characteristics'!$C:$C,0)))</f>
        <v>indst fuel type shifting</v>
      </c>
      <c r="L508" s="380">
        <f>IF(ISBLANK(INDEX('Policy Characteristics'!F:F,MATCH($C508,'Policy Characteristics'!$C:$C,0))),"",INDEX('Policy Characteristics'!F:F,MATCH($C508,'Policy Characteristics'!$C:$C,0)))</f>
        <v>0</v>
      </c>
      <c r="M508" s="380">
        <f>IF(ISBLANK(INDEX('Policy Characteristics'!G:G,MATCH($C508,'Policy Characteristics'!$C:$C,0))),"",INDEX('Policy Characteristics'!G:G,MATCH($C508,'Policy Characteristics'!$C:$C,0)))</f>
        <v>1</v>
      </c>
      <c r="N508" s="380">
        <f>IF(ISBLANK(INDEX('Policy Characteristics'!H:H,MATCH($C508,'Policy Characteristics'!$C:$C,0))),"",INDEX('Policy Characteristics'!H:H,MATCH($C508,'Policy Characteristics'!$C:$C,0)))</f>
        <v>0.01</v>
      </c>
      <c r="O508" s="358" t="str">
        <f>IF(ISBLANK(INDEX('Policy Characteristics'!I:I,MATCH($C508,'Policy Characteristics'!$C:$C,0))),"",INDEX('Policy Characteristics'!I:I,MATCH($C508,'Policy Characteristics'!$C:$C,0)))</f>
        <v>% of fuel shifted</v>
      </c>
      <c r="P508" s="358"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58" t="str">
        <f>IF(ISBLANK(INDEX('Policy Characteristics'!K:K,MATCH($C508,'Policy Characteristics'!$C:$C,0))),"",INDEX('Policy Characteristics'!K:K,MATCH($C508,'Policy Characteristics'!$C:$C,0)))</f>
        <v>industry-ag-main.html#fuel-switching</v>
      </c>
      <c r="R508" s="358" t="str">
        <f>IF(ISBLANK(INDEX('Policy Characteristics'!L:L,MATCH($C508,'Policy Characteristics'!$C:$C,0))),"",INDEX('Policy Characteristics'!L:L,MATCH($C508,'Policy Characteristics'!$C:$C,0)))</f>
        <v>industry-elec-and-hydrogen.html</v>
      </c>
    </row>
    <row r="509" spans="1:18" x14ac:dyDescent="0.35">
      <c r="A509" s="358" t="str">
        <f>IF(ISBLANK(INDEX('Policy Characteristics'!A:A,MATCH($C509,'Policy Characteristics'!$C:$C,0))),"",INDEX('Policy Characteristics'!A:A,MATCH($C509,'Policy Characteristics'!$C:$C,0)))</f>
        <v>Industry</v>
      </c>
      <c r="B509" s="358" t="str">
        <f>IF(ISBLANK(INDEX('Policy Characteristics'!B:B,MATCH($C509,'Policy Characteristics'!$C:$C,0))),"",INDEX('Policy Characteristics'!B:B,MATCH($C509,'Policy Characteristics'!$C:$C,0)))</f>
        <v>Electrification + Hydrogen</v>
      </c>
      <c r="C509" s="362" t="str">
        <f t="shared" si="33"/>
        <v>Fraction of Industrial Fuel Use Shifted to Other Fuels</v>
      </c>
      <c r="D509" s="9" t="s">
        <v>3239</v>
      </c>
      <c r="E509" s="53" t="s">
        <v>2465</v>
      </c>
      <c r="F509" s="195" t="s">
        <v>3203</v>
      </c>
      <c r="G509" s="53" t="s">
        <v>3264</v>
      </c>
      <c r="H509" s="54">
        <v>1250</v>
      </c>
      <c r="I509" s="53" t="s">
        <v>46</v>
      </c>
      <c r="J509" s="360" t="str">
        <f>IF(ISBLANK(INDEX('Policy Characteristics'!D:D,MATCH($C509,'Policy Characteristics'!$C:$C,0))),"",INDEX('Policy Characteristics'!D:D,MATCH($C509,'Policy Characteristics'!$C:$C,0)))</f>
        <v>Electrification + Hydrogen</v>
      </c>
      <c r="K509" s="358" t="str">
        <f>IF(ISBLANK(INDEX('Policy Characteristics'!E:E,MATCH($C509,'Policy Characteristics'!$C:$C,0))),"",INDEX('Policy Characteristics'!E:E,MATCH($C509,'Policy Characteristics'!$C:$C,0)))</f>
        <v>indst fuel type shifting</v>
      </c>
      <c r="L509" s="380">
        <f>IF(ISBLANK(INDEX('Policy Characteristics'!F:F,MATCH($C509,'Policy Characteristics'!$C:$C,0))),"",INDEX('Policy Characteristics'!F:F,MATCH($C509,'Policy Characteristics'!$C:$C,0)))</f>
        <v>0</v>
      </c>
      <c r="M509" s="380">
        <f>IF(ISBLANK(INDEX('Policy Characteristics'!G:G,MATCH($C509,'Policy Characteristics'!$C:$C,0))),"",INDEX('Policy Characteristics'!G:G,MATCH($C509,'Policy Characteristics'!$C:$C,0)))</f>
        <v>1</v>
      </c>
      <c r="N509" s="380">
        <f>IF(ISBLANK(INDEX('Policy Characteristics'!H:H,MATCH($C509,'Policy Characteristics'!$C:$C,0))),"",INDEX('Policy Characteristics'!H:H,MATCH($C509,'Policy Characteristics'!$C:$C,0)))</f>
        <v>0.01</v>
      </c>
      <c r="O509" s="358" t="str">
        <f>IF(ISBLANK(INDEX('Policy Characteristics'!I:I,MATCH($C509,'Policy Characteristics'!$C:$C,0))),"",INDEX('Policy Characteristics'!I:I,MATCH($C509,'Policy Characteristics'!$C:$C,0)))</f>
        <v>% of fuel shifted</v>
      </c>
      <c r="P509" s="358"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58" t="str">
        <f>IF(ISBLANK(INDEX('Policy Characteristics'!K:K,MATCH($C509,'Policy Characteristics'!$C:$C,0))),"",INDEX('Policy Characteristics'!K:K,MATCH($C509,'Policy Characteristics'!$C:$C,0)))</f>
        <v>industry-ag-main.html#fuel-switching</v>
      </c>
      <c r="R509" s="358" t="str">
        <f>IF(ISBLANK(INDEX('Policy Characteristics'!L:L,MATCH($C509,'Policy Characteristics'!$C:$C,0))),"",INDEX('Policy Characteristics'!L:L,MATCH($C509,'Policy Characteristics'!$C:$C,0)))</f>
        <v>industry-elec-and-hydrogen.html</v>
      </c>
    </row>
    <row r="510" spans="1:18" x14ac:dyDescent="0.35">
      <c r="A510" s="358" t="str">
        <f>IF(ISBLANK(INDEX('Policy Characteristics'!A:A,MATCH($C510,'Policy Characteristics'!$C:$C,0))),"",INDEX('Policy Characteristics'!A:A,MATCH($C510,'Policy Characteristics'!$C:$C,0)))</f>
        <v>Industry</v>
      </c>
      <c r="B510" s="358" t="str">
        <f>IF(ISBLANK(INDEX('Policy Characteristics'!B:B,MATCH($C510,'Policy Characteristics'!$C:$C,0))),"",INDEX('Policy Characteristics'!B:B,MATCH($C510,'Policy Characteristics'!$C:$C,0)))</f>
        <v>Electrification + Hydrogen</v>
      </c>
      <c r="C510" s="362" t="str">
        <f t="shared" si="33"/>
        <v>Fraction of Industrial Fuel Use Shifted to Other Fuels</v>
      </c>
      <c r="D510" s="9" t="s">
        <v>3239</v>
      </c>
      <c r="E510" s="53" t="s">
        <v>2466</v>
      </c>
      <c r="F510" s="195" t="s">
        <v>3203</v>
      </c>
      <c r="G510" s="53" t="s">
        <v>3265</v>
      </c>
      <c r="H510" s="54">
        <v>1251</v>
      </c>
      <c r="I510" s="53" t="s">
        <v>46</v>
      </c>
      <c r="J510" s="360" t="str">
        <f>IF(ISBLANK(INDEX('Policy Characteristics'!D:D,MATCH($C510,'Policy Characteristics'!$C:$C,0))),"",INDEX('Policy Characteristics'!D:D,MATCH($C510,'Policy Characteristics'!$C:$C,0)))</f>
        <v>Electrification + Hydrogen</v>
      </c>
      <c r="K510" s="358" t="str">
        <f>IF(ISBLANK(INDEX('Policy Characteristics'!E:E,MATCH($C510,'Policy Characteristics'!$C:$C,0))),"",INDEX('Policy Characteristics'!E:E,MATCH($C510,'Policy Characteristics'!$C:$C,0)))</f>
        <v>indst fuel type shifting</v>
      </c>
      <c r="L510" s="380">
        <f>IF(ISBLANK(INDEX('Policy Characteristics'!F:F,MATCH($C510,'Policy Characteristics'!$C:$C,0))),"",INDEX('Policy Characteristics'!F:F,MATCH($C510,'Policy Characteristics'!$C:$C,0)))</f>
        <v>0</v>
      </c>
      <c r="M510" s="380">
        <f>IF(ISBLANK(INDEX('Policy Characteristics'!G:G,MATCH($C510,'Policy Characteristics'!$C:$C,0))),"",INDEX('Policy Characteristics'!G:G,MATCH($C510,'Policy Characteristics'!$C:$C,0)))</f>
        <v>1</v>
      </c>
      <c r="N510" s="380">
        <f>IF(ISBLANK(INDEX('Policy Characteristics'!H:H,MATCH($C510,'Policy Characteristics'!$C:$C,0))),"",INDEX('Policy Characteristics'!H:H,MATCH($C510,'Policy Characteristics'!$C:$C,0)))</f>
        <v>0.01</v>
      </c>
      <c r="O510" s="358" t="str">
        <f>IF(ISBLANK(INDEX('Policy Characteristics'!I:I,MATCH($C510,'Policy Characteristics'!$C:$C,0))),"",INDEX('Policy Characteristics'!I:I,MATCH($C510,'Policy Characteristics'!$C:$C,0)))</f>
        <v>% of fuel shifted</v>
      </c>
      <c r="P510" s="358"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58" t="str">
        <f>IF(ISBLANK(INDEX('Policy Characteristics'!K:K,MATCH($C510,'Policy Characteristics'!$C:$C,0))),"",INDEX('Policy Characteristics'!K:K,MATCH($C510,'Policy Characteristics'!$C:$C,0)))</f>
        <v>industry-ag-main.html#fuel-switching</v>
      </c>
      <c r="R510" s="358" t="str">
        <f>IF(ISBLANK(INDEX('Policy Characteristics'!L:L,MATCH($C510,'Policy Characteristics'!$C:$C,0))),"",INDEX('Policy Characteristics'!L:L,MATCH($C510,'Policy Characteristics'!$C:$C,0)))</f>
        <v>industry-elec-and-hydrogen.html</v>
      </c>
    </row>
    <row r="511" spans="1:18" x14ac:dyDescent="0.35">
      <c r="A511" s="358" t="str">
        <f>IF(ISBLANK(INDEX('Policy Characteristics'!A:A,MATCH($C511,'Policy Characteristics'!$C:$C,0))),"",INDEX('Policy Characteristics'!A:A,MATCH($C511,'Policy Characteristics'!$C:$C,0)))</f>
        <v>Industry</v>
      </c>
      <c r="B511" s="358" t="str">
        <f>IF(ISBLANK(INDEX('Policy Characteristics'!B:B,MATCH($C511,'Policy Characteristics'!$C:$C,0))),"",INDEX('Policy Characteristics'!B:B,MATCH($C511,'Policy Characteristics'!$C:$C,0)))</f>
        <v>Electrification + Hydrogen</v>
      </c>
      <c r="C511" s="362" t="str">
        <f t="shared" si="33"/>
        <v>Fraction of Industrial Fuel Use Shifted to Other Fuels</v>
      </c>
      <c r="D511" s="9" t="s">
        <v>3239</v>
      </c>
      <c r="E511" s="53" t="s">
        <v>2467</v>
      </c>
      <c r="F511" s="195" t="s">
        <v>3203</v>
      </c>
      <c r="G511" s="53" t="s">
        <v>3266</v>
      </c>
      <c r="H511" s="54">
        <v>1252</v>
      </c>
      <c r="I511" s="53" t="s">
        <v>46</v>
      </c>
      <c r="J511" s="360" t="str">
        <f>IF(ISBLANK(INDEX('Policy Characteristics'!D:D,MATCH($C511,'Policy Characteristics'!$C:$C,0))),"",INDEX('Policy Characteristics'!D:D,MATCH($C511,'Policy Characteristics'!$C:$C,0)))</f>
        <v>Electrification + Hydrogen</v>
      </c>
      <c r="K511" s="358" t="str">
        <f>IF(ISBLANK(INDEX('Policy Characteristics'!E:E,MATCH($C511,'Policy Characteristics'!$C:$C,0))),"",INDEX('Policy Characteristics'!E:E,MATCH($C511,'Policy Characteristics'!$C:$C,0)))</f>
        <v>indst fuel type shifting</v>
      </c>
      <c r="L511" s="380">
        <f>IF(ISBLANK(INDEX('Policy Characteristics'!F:F,MATCH($C511,'Policy Characteristics'!$C:$C,0))),"",INDEX('Policy Characteristics'!F:F,MATCH($C511,'Policy Characteristics'!$C:$C,0)))</f>
        <v>0</v>
      </c>
      <c r="M511" s="380">
        <f>IF(ISBLANK(INDEX('Policy Characteristics'!G:G,MATCH($C511,'Policy Characteristics'!$C:$C,0))),"",INDEX('Policy Characteristics'!G:G,MATCH($C511,'Policy Characteristics'!$C:$C,0)))</f>
        <v>1</v>
      </c>
      <c r="N511" s="380">
        <f>IF(ISBLANK(INDEX('Policy Characteristics'!H:H,MATCH($C511,'Policy Characteristics'!$C:$C,0))),"",INDEX('Policy Characteristics'!H:H,MATCH($C511,'Policy Characteristics'!$C:$C,0)))</f>
        <v>0.01</v>
      </c>
      <c r="O511" s="358" t="str">
        <f>IF(ISBLANK(INDEX('Policy Characteristics'!I:I,MATCH($C511,'Policy Characteristics'!$C:$C,0))),"",INDEX('Policy Characteristics'!I:I,MATCH($C511,'Policy Characteristics'!$C:$C,0)))</f>
        <v>% of fuel shifted</v>
      </c>
      <c r="P511" s="358"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58" t="str">
        <f>IF(ISBLANK(INDEX('Policy Characteristics'!K:K,MATCH($C511,'Policy Characteristics'!$C:$C,0))),"",INDEX('Policy Characteristics'!K:K,MATCH($C511,'Policy Characteristics'!$C:$C,0)))</f>
        <v>industry-ag-main.html#fuel-switching</v>
      </c>
      <c r="R511" s="358" t="str">
        <f>IF(ISBLANK(INDEX('Policy Characteristics'!L:L,MATCH($C511,'Policy Characteristics'!$C:$C,0))),"",INDEX('Policy Characteristics'!L:L,MATCH($C511,'Policy Characteristics'!$C:$C,0)))</f>
        <v>industry-elec-and-hydrogen.html</v>
      </c>
    </row>
    <row r="512" spans="1:18" x14ac:dyDescent="0.35">
      <c r="A512" s="358" t="str">
        <f>IF(ISBLANK(INDEX('Policy Characteristics'!A:A,MATCH($C512,'Policy Characteristics'!$C:$C,0))),"",INDEX('Policy Characteristics'!A:A,MATCH($C512,'Policy Characteristics'!$C:$C,0)))</f>
        <v>Industry</v>
      </c>
      <c r="B512" s="358" t="str">
        <f>IF(ISBLANK(INDEX('Policy Characteristics'!B:B,MATCH($C512,'Policy Characteristics'!$C:$C,0))),"",INDEX('Policy Characteristics'!B:B,MATCH($C512,'Policy Characteristics'!$C:$C,0)))</f>
        <v>Electrification + Hydrogen</v>
      </c>
      <c r="C512" s="362" t="str">
        <f t="shared" si="33"/>
        <v>Fraction of Industrial Fuel Use Shifted to Other Fuels</v>
      </c>
      <c r="D512" s="9" t="s">
        <v>3239</v>
      </c>
      <c r="E512" s="53" t="s">
        <v>2468</v>
      </c>
      <c r="F512" s="195" t="s">
        <v>3203</v>
      </c>
      <c r="G512" s="53" t="s">
        <v>3267</v>
      </c>
      <c r="H512" s="54">
        <v>1253</v>
      </c>
      <c r="I512" s="53" t="s">
        <v>46</v>
      </c>
      <c r="J512" s="360" t="str">
        <f>IF(ISBLANK(INDEX('Policy Characteristics'!D:D,MATCH($C512,'Policy Characteristics'!$C:$C,0))),"",INDEX('Policy Characteristics'!D:D,MATCH($C512,'Policy Characteristics'!$C:$C,0)))</f>
        <v>Electrification + Hydrogen</v>
      </c>
      <c r="K512" s="358" t="str">
        <f>IF(ISBLANK(INDEX('Policy Characteristics'!E:E,MATCH($C512,'Policy Characteristics'!$C:$C,0))),"",INDEX('Policy Characteristics'!E:E,MATCH($C512,'Policy Characteristics'!$C:$C,0)))</f>
        <v>indst fuel type shifting</v>
      </c>
      <c r="L512" s="380">
        <f>IF(ISBLANK(INDEX('Policy Characteristics'!F:F,MATCH($C512,'Policy Characteristics'!$C:$C,0))),"",INDEX('Policy Characteristics'!F:F,MATCH($C512,'Policy Characteristics'!$C:$C,0)))</f>
        <v>0</v>
      </c>
      <c r="M512" s="380">
        <f>IF(ISBLANK(INDEX('Policy Characteristics'!G:G,MATCH($C512,'Policy Characteristics'!$C:$C,0))),"",INDEX('Policy Characteristics'!G:G,MATCH($C512,'Policy Characteristics'!$C:$C,0)))</f>
        <v>1</v>
      </c>
      <c r="N512" s="380">
        <f>IF(ISBLANK(INDEX('Policy Characteristics'!H:H,MATCH($C512,'Policy Characteristics'!$C:$C,0))),"",INDEX('Policy Characteristics'!H:H,MATCH($C512,'Policy Characteristics'!$C:$C,0)))</f>
        <v>0.01</v>
      </c>
      <c r="O512" s="358" t="str">
        <f>IF(ISBLANK(INDEX('Policy Characteristics'!I:I,MATCH($C512,'Policy Characteristics'!$C:$C,0))),"",INDEX('Policy Characteristics'!I:I,MATCH($C512,'Policy Characteristics'!$C:$C,0)))</f>
        <v>% of fuel shifted</v>
      </c>
      <c r="P512" s="358"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58" t="str">
        <f>IF(ISBLANK(INDEX('Policy Characteristics'!K:K,MATCH($C512,'Policy Characteristics'!$C:$C,0))),"",INDEX('Policy Characteristics'!K:K,MATCH($C512,'Policy Characteristics'!$C:$C,0)))</f>
        <v>industry-ag-main.html#fuel-switching</v>
      </c>
      <c r="R512" s="358" t="str">
        <f>IF(ISBLANK(INDEX('Policy Characteristics'!L:L,MATCH($C512,'Policy Characteristics'!$C:$C,0))),"",INDEX('Policy Characteristics'!L:L,MATCH($C512,'Policy Characteristics'!$C:$C,0)))</f>
        <v>industry-elec-and-hydrogen.html</v>
      </c>
    </row>
    <row r="513" spans="1:18" x14ac:dyDescent="0.35">
      <c r="A513" s="358" t="str">
        <f>IF(ISBLANK(INDEX('Policy Characteristics'!A:A,MATCH($C513,'Policy Characteristics'!$C:$C,0))),"",INDEX('Policy Characteristics'!A:A,MATCH($C513,'Policy Characteristics'!$C:$C,0)))</f>
        <v>Industry</v>
      </c>
      <c r="B513" s="358" t="str">
        <f>IF(ISBLANK(INDEX('Policy Characteristics'!B:B,MATCH($C513,'Policy Characteristics'!$C:$C,0))),"",INDEX('Policy Characteristics'!B:B,MATCH($C513,'Policy Characteristics'!$C:$C,0)))</f>
        <v>Electrification + Hydrogen</v>
      </c>
      <c r="C513" s="362" t="str">
        <f t="shared" si="33"/>
        <v>Fraction of Industrial Fuel Use Shifted to Other Fuels</v>
      </c>
      <c r="D513" s="9" t="s">
        <v>3239</v>
      </c>
      <c r="E513" s="53" t="s">
        <v>2821</v>
      </c>
      <c r="F513" s="195" t="s">
        <v>3203</v>
      </c>
      <c r="G513" s="53" t="s">
        <v>3268</v>
      </c>
      <c r="H513" s="54">
        <v>1254</v>
      </c>
      <c r="I513" s="53" t="s">
        <v>46</v>
      </c>
      <c r="J513" s="360" t="str">
        <f>IF(ISBLANK(INDEX('Policy Characteristics'!D:D,MATCH($C513,'Policy Characteristics'!$C:$C,0))),"",INDEX('Policy Characteristics'!D:D,MATCH($C513,'Policy Characteristics'!$C:$C,0)))</f>
        <v>Electrification + Hydrogen</v>
      </c>
      <c r="K513" s="358" t="str">
        <f>IF(ISBLANK(INDEX('Policy Characteristics'!E:E,MATCH($C513,'Policy Characteristics'!$C:$C,0))),"",INDEX('Policy Characteristics'!E:E,MATCH($C513,'Policy Characteristics'!$C:$C,0)))</f>
        <v>indst fuel type shifting</v>
      </c>
      <c r="L513" s="380">
        <f>IF(ISBLANK(INDEX('Policy Characteristics'!F:F,MATCH($C513,'Policy Characteristics'!$C:$C,0))),"",INDEX('Policy Characteristics'!F:F,MATCH($C513,'Policy Characteristics'!$C:$C,0)))</f>
        <v>0</v>
      </c>
      <c r="M513" s="380">
        <f>IF(ISBLANK(INDEX('Policy Characteristics'!G:G,MATCH($C513,'Policy Characteristics'!$C:$C,0))),"",INDEX('Policy Characteristics'!G:G,MATCH($C513,'Policy Characteristics'!$C:$C,0)))</f>
        <v>1</v>
      </c>
      <c r="N513" s="380">
        <f>IF(ISBLANK(INDEX('Policy Characteristics'!H:H,MATCH($C513,'Policy Characteristics'!$C:$C,0))),"",INDEX('Policy Characteristics'!H:H,MATCH($C513,'Policy Characteristics'!$C:$C,0)))</f>
        <v>0.01</v>
      </c>
      <c r="O513" s="358" t="str">
        <f>IF(ISBLANK(INDEX('Policy Characteristics'!I:I,MATCH($C513,'Policy Characteristics'!$C:$C,0))),"",INDEX('Policy Characteristics'!I:I,MATCH($C513,'Policy Characteristics'!$C:$C,0)))</f>
        <v>% of fuel shifted</v>
      </c>
      <c r="P513" s="358"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58" t="str">
        <f>IF(ISBLANK(INDEX('Policy Characteristics'!K:K,MATCH($C513,'Policy Characteristics'!$C:$C,0))),"",INDEX('Policy Characteristics'!K:K,MATCH($C513,'Policy Characteristics'!$C:$C,0)))</f>
        <v>industry-ag-main.html#fuel-switching</v>
      </c>
      <c r="R513" s="358" t="str">
        <f>IF(ISBLANK(INDEX('Policy Characteristics'!L:L,MATCH($C513,'Policy Characteristics'!$C:$C,0))),"",INDEX('Policy Characteristics'!L:L,MATCH($C513,'Policy Characteristics'!$C:$C,0)))</f>
        <v>industry-elec-and-hydrogen.html</v>
      </c>
    </row>
    <row r="514" spans="1:18" x14ac:dyDescent="0.35">
      <c r="A514" s="358" t="str">
        <f>IF(ISBLANK(INDEX('Policy Characteristics'!A:A,MATCH($C514,'Policy Characteristics'!$C:$C,0))),"",INDEX('Policy Characteristics'!A:A,MATCH($C514,'Policy Characteristics'!$C:$C,0)))</f>
        <v>Industry</v>
      </c>
      <c r="B514" s="358" t="str">
        <f>IF(ISBLANK(INDEX('Policy Characteristics'!B:B,MATCH($C514,'Policy Characteristics'!$C:$C,0))),"",INDEX('Policy Characteristics'!B:B,MATCH($C514,'Policy Characteristics'!$C:$C,0)))</f>
        <v>Electrification + Hydrogen</v>
      </c>
      <c r="C514" s="362" t="str">
        <f t="shared" si="33"/>
        <v>Fraction of Industrial Fuel Use Shifted to Other Fuels</v>
      </c>
      <c r="D514" s="9" t="s">
        <v>3239</v>
      </c>
      <c r="E514" s="53" t="s">
        <v>2822</v>
      </c>
      <c r="F514" s="195" t="s">
        <v>3203</v>
      </c>
      <c r="G514" s="53" t="s">
        <v>3269</v>
      </c>
      <c r="H514" s="54">
        <v>1255</v>
      </c>
      <c r="I514" s="53" t="s">
        <v>46</v>
      </c>
      <c r="J514" s="360" t="str">
        <f>IF(ISBLANK(INDEX('Policy Characteristics'!D:D,MATCH($C514,'Policy Characteristics'!$C:$C,0))),"",INDEX('Policy Characteristics'!D:D,MATCH($C514,'Policy Characteristics'!$C:$C,0)))</f>
        <v>Electrification + Hydrogen</v>
      </c>
      <c r="K514" s="358" t="str">
        <f>IF(ISBLANK(INDEX('Policy Characteristics'!E:E,MATCH($C514,'Policy Characteristics'!$C:$C,0))),"",INDEX('Policy Characteristics'!E:E,MATCH($C514,'Policy Characteristics'!$C:$C,0)))</f>
        <v>indst fuel type shifting</v>
      </c>
      <c r="L514" s="380">
        <f>IF(ISBLANK(INDEX('Policy Characteristics'!F:F,MATCH($C514,'Policy Characteristics'!$C:$C,0))),"",INDEX('Policy Characteristics'!F:F,MATCH($C514,'Policy Characteristics'!$C:$C,0)))</f>
        <v>0</v>
      </c>
      <c r="M514" s="380">
        <f>IF(ISBLANK(INDEX('Policy Characteristics'!G:G,MATCH($C514,'Policy Characteristics'!$C:$C,0))),"",INDEX('Policy Characteristics'!G:G,MATCH($C514,'Policy Characteristics'!$C:$C,0)))</f>
        <v>1</v>
      </c>
      <c r="N514" s="380">
        <f>IF(ISBLANK(INDEX('Policy Characteristics'!H:H,MATCH($C514,'Policy Characteristics'!$C:$C,0))),"",INDEX('Policy Characteristics'!H:H,MATCH($C514,'Policy Characteristics'!$C:$C,0)))</f>
        <v>0.01</v>
      </c>
      <c r="O514" s="358" t="str">
        <f>IF(ISBLANK(INDEX('Policy Characteristics'!I:I,MATCH($C514,'Policy Characteristics'!$C:$C,0))),"",INDEX('Policy Characteristics'!I:I,MATCH($C514,'Policy Characteristics'!$C:$C,0)))</f>
        <v>% of fuel shifted</v>
      </c>
      <c r="P514" s="358"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58" t="str">
        <f>IF(ISBLANK(INDEX('Policy Characteristics'!K:K,MATCH($C514,'Policy Characteristics'!$C:$C,0))),"",INDEX('Policy Characteristics'!K:K,MATCH($C514,'Policy Characteristics'!$C:$C,0)))</f>
        <v>industry-ag-main.html#fuel-switching</v>
      </c>
      <c r="R514" s="358" t="str">
        <f>IF(ISBLANK(INDEX('Policy Characteristics'!L:L,MATCH($C514,'Policy Characteristics'!$C:$C,0))),"",INDEX('Policy Characteristics'!L:L,MATCH($C514,'Policy Characteristics'!$C:$C,0)))</f>
        <v>industry-elec-and-hydrogen.html</v>
      </c>
    </row>
    <row r="515" spans="1:18" x14ac:dyDescent="0.35">
      <c r="A515" s="358" t="str">
        <f>IF(ISBLANK(INDEX('Policy Characteristics'!A:A,MATCH($C515,'Policy Characteristics'!$C:$C,0))),"",INDEX('Policy Characteristics'!A:A,MATCH($C515,'Policy Characteristics'!$C:$C,0)))</f>
        <v>Industry</v>
      </c>
      <c r="B515" s="358" t="str">
        <f>IF(ISBLANK(INDEX('Policy Characteristics'!B:B,MATCH($C515,'Policy Characteristics'!$C:$C,0))),"",INDEX('Policy Characteristics'!B:B,MATCH($C515,'Policy Characteristics'!$C:$C,0)))</f>
        <v>Electrification + Hydrogen</v>
      </c>
      <c r="C515" s="362" t="str">
        <f t="shared" si="33"/>
        <v>Fraction of Industrial Fuel Use Shifted to Other Fuels</v>
      </c>
      <c r="D515" s="9" t="s">
        <v>3239</v>
      </c>
      <c r="E515" s="53" t="s">
        <v>2823</v>
      </c>
      <c r="F515" s="195" t="s">
        <v>3203</v>
      </c>
      <c r="G515" s="53" t="s">
        <v>3270</v>
      </c>
      <c r="H515" s="54">
        <v>1256</v>
      </c>
      <c r="I515" s="53" t="s">
        <v>46</v>
      </c>
      <c r="J515" s="360" t="str">
        <f>IF(ISBLANK(INDEX('Policy Characteristics'!D:D,MATCH($C515,'Policy Characteristics'!$C:$C,0))),"",INDEX('Policy Characteristics'!D:D,MATCH($C515,'Policy Characteristics'!$C:$C,0)))</f>
        <v>Electrification + Hydrogen</v>
      </c>
      <c r="K515" s="358" t="str">
        <f>IF(ISBLANK(INDEX('Policy Characteristics'!E:E,MATCH($C515,'Policy Characteristics'!$C:$C,0))),"",INDEX('Policy Characteristics'!E:E,MATCH($C515,'Policy Characteristics'!$C:$C,0)))</f>
        <v>indst fuel type shifting</v>
      </c>
      <c r="L515" s="380">
        <f>IF(ISBLANK(INDEX('Policy Characteristics'!F:F,MATCH($C515,'Policy Characteristics'!$C:$C,0))),"",INDEX('Policy Characteristics'!F:F,MATCH($C515,'Policy Characteristics'!$C:$C,0)))</f>
        <v>0</v>
      </c>
      <c r="M515" s="380">
        <f>IF(ISBLANK(INDEX('Policy Characteristics'!G:G,MATCH($C515,'Policy Characteristics'!$C:$C,0))),"",INDEX('Policy Characteristics'!G:G,MATCH($C515,'Policy Characteristics'!$C:$C,0)))</f>
        <v>1</v>
      </c>
      <c r="N515" s="380">
        <f>IF(ISBLANK(INDEX('Policy Characteristics'!H:H,MATCH($C515,'Policy Characteristics'!$C:$C,0))),"",INDEX('Policy Characteristics'!H:H,MATCH($C515,'Policy Characteristics'!$C:$C,0)))</f>
        <v>0.01</v>
      </c>
      <c r="O515" s="358" t="str">
        <f>IF(ISBLANK(INDEX('Policy Characteristics'!I:I,MATCH($C515,'Policy Characteristics'!$C:$C,0))),"",INDEX('Policy Characteristics'!I:I,MATCH($C515,'Policy Characteristics'!$C:$C,0)))</f>
        <v>% of fuel shifted</v>
      </c>
      <c r="P515" s="358"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58" t="str">
        <f>IF(ISBLANK(INDEX('Policy Characteristics'!K:K,MATCH($C515,'Policy Characteristics'!$C:$C,0))),"",INDEX('Policy Characteristics'!K:K,MATCH($C515,'Policy Characteristics'!$C:$C,0)))</f>
        <v>industry-ag-main.html#fuel-switching</v>
      </c>
      <c r="R515" s="358" t="str">
        <f>IF(ISBLANK(INDEX('Policy Characteristics'!L:L,MATCH($C515,'Policy Characteristics'!$C:$C,0))),"",INDEX('Policy Characteristics'!L:L,MATCH($C515,'Policy Characteristics'!$C:$C,0)))</f>
        <v>industry-elec-and-hydrogen.html</v>
      </c>
    </row>
    <row r="516" spans="1:18" x14ac:dyDescent="0.35">
      <c r="A516" s="358" t="str">
        <f>IF(ISBLANK(INDEX('Policy Characteristics'!A:A,MATCH($C516,'Policy Characteristics'!$C:$C,0))),"",INDEX('Policy Characteristics'!A:A,MATCH($C516,'Policy Characteristics'!$C:$C,0)))</f>
        <v>Industry</v>
      </c>
      <c r="B516" s="358" t="str">
        <f>IF(ISBLANK(INDEX('Policy Characteristics'!B:B,MATCH($C516,'Policy Characteristics'!$C:$C,0))),"",INDEX('Policy Characteristics'!B:B,MATCH($C516,'Policy Characteristics'!$C:$C,0)))</f>
        <v>Electrification + Hydrogen</v>
      </c>
      <c r="C516" s="362" t="str">
        <f t="shared" si="33"/>
        <v>Fraction of Industrial Fuel Use Shifted to Other Fuels</v>
      </c>
      <c r="D516" s="9" t="s">
        <v>3239</v>
      </c>
      <c r="E516" s="53" t="s">
        <v>2820</v>
      </c>
      <c r="F516" s="195" t="s">
        <v>3203</v>
      </c>
      <c r="G516" s="53" t="s">
        <v>3271</v>
      </c>
      <c r="H516" s="54">
        <v>1257</v>
      </c>
      <c r="I516" s="53" t="s">
        <v>45</v>
      </c>
      <c r="J516" s="360" t="str">
        <f>IF(ISBLANK(INDEX('Policy Characteristics'!D:D,MATCH($C516,'Policy Characteristics'!$C:$C,0))),"",INDEX('Policy Characteristics'!D:D,MATCH($C516,'Policy Characteristics'!$C:$C,0)))</f>
        <v>Electrification + Hydrogen</v>
      </c>
      <c r="K516" s="358" t="str">
        <f>IF(ISBLANK(INDEX('Policy Characteristics'!E:E,MATCH($C516,'Policy Characteristics'!$C:$C,0))),"",INDEX('Policy Characteristics'!E:E,MATCH($C516,'Policy Characteristics'!$C:$C,0)))</f>
        <v>indst fuel type shifting</v>
      </c>
      <c r="L516" s="380">
        <f>IF(ISBLANK(INDEX('Policy Characteristics'!F:F,MATCH($C516,'Policy Characteristics'!$C:$C,0))),"",INDEX('Policy Characteristics'!F:F,MATCH($C516,'Policy Characteristics'!$C:$C,0)))</f>
        <v>0</v>
      </c>
      <c r="M516" s="380">
        <f>IF(ISBLANK(INDEX('Policy Characteristics'!G:G,MATCH($C516,'Policy Characteristics'!$C:$C,0))),"",INDEX('Policy Characteristics'!G:G,MATCH($C516,'Policy Characteristics'!$C:$C,0)))</f>
        <v>1</v>
      </c>
      <c r="N516" s="380">
        <f>IF(ISBLANK(INDEX('Policy Characteristics'!H:H,MATCH($C516,'Policy Characteristics'!$C:$C,0))),"",INDEX('Policy Characteristics'!H:H,MATCH($C516,'Policy Characteristics'!$C:$C,0)))</f>
        <v>0.01</v>
      </c>
      <c r="O516" s="358" t="str">
        <f>IF(ISBLANK(INDEX('Policy Characteristics'!I:I,MATCH($C516,'Policy Characteristics'!$C:$C,0))),"",INDEX('Policy Characteristics'!I:I,MATCH($C516,'Policy Characteristics'!$C:$C,0)))</f>
        <v>% of fuel shifted</v>
      </c>
      <c r="P516" s="358"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58" t="str">
        <f>IF(ISBLANK(INDEX('Policy Characteristics'!K:K,MATCH($C516,'Policy Characteristics'!$C:$C,0))),"",INDEX('Policy Characteristics'!K:K,MATCH($C516,'Policy Characteristics'!$C:$C,0)))</f>
        <v>industry-ag-main.html#fuel-switching</v>
      </c>
      <c r="R516" s="358" t="str">
        <f>IF(ISBLANK(INDEX('Policy Characteristics'!L:L,MATCH($C516,'Policy Characteristics'!$C:$C,0))),"",INDEX('Policy Characteristics'!L:L,MATCH($C516,'Policy Characteristics'!$C:$C,0)))</f>
        <v>industry-elec-and-hydrogen.html</v>
      </c>
    </row>
    <row r="517" spans="1:18" x14ac:dyDescent="0.35">
      <c r="A517" s="358" t="str">
        <f>IF(ISBLANK(INDEX('Policy Characteristics'!A:A,MATCH($C517,'Policy Characteristics'!$C:$C,0))),"",INDEX('Policy Characteristics'!A:A,MATCH($C517,'Policy Characteristics'!$C:$C,0)))</f>
        <v>Industry</v>
      </c>
      <c r="B517" s="358" t="str">
        <f>IF(ISBLANK(INDEX('Policy Characteristics'!B:B,MATCH($C517,'Policy Characteristics'!$C:$C,0))),"",INDEX('Policy Characteristics'!B:B,MATCH($C517,'Policy Characteristics'!$C:$C,0)))</f>
        <v>Electrification + Hydrogen</v>
      </c>
      <c r="C517" s="362" t="str">
        <f t="shared" si="33"/>
        <v>Fraction of Industrial Fuel Use Shifted to Other Fuels</v>
      </c>
      <c r="D517" s="9" t="s">
        <v>3240</v>
      </c>
      <c r="E517" s="53" t="s">
        <v>2463</v>
      </c>
      <c r="F517" s="195" t="s">
        <v>3204</v>
      </c>
      <c r="G517" s="53" t="s">
        <v>3262</v>
      </c>
      <c r="H517" s="54">
        <v>1258</v>
      </c>
      <c r="I517" s="53" t="s">
        <v>45</v>
      </c>
      <c r="J517" s="360" t="str">
        <f>IF(ISBLANK(INDEX('Policy Characteristics'!D:D,MATCH($C517,'Policy Characteristics'!$C:$C,0))),"",INDEX('Policy Characteristics'!D:D,MATCH($C517,'Policy Characteristics'!$C:$C,0)))</f>
        <v>Electrification + Hydrogen</v>
      </c>
      <c r="K517" s="358" t="str">
        <f>IF(ISBLANK(INDEX('Policy Characteristics'!E:E,MATCH($C517,'Policy Characteristics'!$C:$C,0))),"",INDEX('Policy Characteristics'!E:E,MATCH($C517,'Policy Characteristics'!$C:$C,0)))</f>
        <v>indst fuel type shifting</v>
      </c>
      <c r="L517" s="380">
        <f>IF(ISBLANK(INDEX('Policy Characteristics'!F:F,MATCH($C517,'Policy Characteristics'!$C:$C,0))),"",INDEX('Policy Characteristics'!F:F,MATCH($C517,'Policy Characteristics'!$C:$C,0)))</f>
        <v>0</v>
      </c>
      <c r="M517" s="380">
        <f>IF(ISBLANK(INDEX('Policy Characteristics'!G:G,MATCH($C517,'Policy Characteristics'!$C:$C,0))),"",INDEX('Policy Characteristics'!G:G,MATCH($C517,'Policy Characteristics'!$C:$C,0)))</f>
        <v>1</v>
      </c>
      <c r="N517" s="380">
        <f>IF(ISBLANK(INDEX('Policy Characteristics'!H:H,MATCH($C517,'Policy Characteristics'!$C:$C,0))),"",INDEX('Policy Characteristics'!H:H,MATCH($C517,'Policy Characteristics'!$C:$C,0)))</f>
        <v>0.01</v>
      </c>
      <c r="O517" s="358" t="str">
        <f>IF(ISBLANK(INDEX('Policy Characteristics'!I:I,MATCH($C517,'Policy Characteristics'!$C:$C,0))),"",INDEX('Policy Characteristics'!I:I,MATCH($C517,'Policy Characteristics'!$C:$C,0)))</f>
        <v>% of fuel shifted</v>
      </c>
      <c r="P517" s="358"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58" t="str">
        <f>IF(ISBLANK(INDEX('Policy Characteristics'!K:K,MATCH($C517,'Policy Characteristics'!$C:$C,0))),"",INDEX('Policy Characteristics'!K:K,MATCH($C517,'Policy Characteristics'!$C:$C,0)))</f>
        <v>industry-ag-main.html#fuel-switching</v>
      </c>
      <c r="R517" s="358" t="str">
        <f>IF(ISBLANK(INDEX('Policy Characteristics'!L:L,MATCH($C517,'Policy Characteristics'!$C:$C,0))),"",INDEX('Policy Characteristics'!L:L,MATCH($C517,'Policy Characteristics'!$C:$C,0)))</f>
        <v>industry-elec-and-hydrogen.html</v>
      </c>
    </row>
    <row r="518" spans="1:18" x14ac:dyDescent="0.35">
      <c r="A518" s="358" t="str">
        <f>IF(ISBLANK(INDEX('Policy Characteristics'!A:A,MATCH($C518,'Policy Characteristics'!$C:$C,0))),"",INDEX('Policy Characteristics'!A:A,MATCH($C518,'Policy Characteristics'!$C:$C,0)))</f>
        <v>Industry</v>
      </c>
      <c r="B518" s="358" t="str">
        <f>IF(ISBLANK(INDEX('Policy Characteristics'!B:B,MATCH($C518,'Policy Characteristics'!$C:$C,0))),"",INDEX('Policy Characteristics'!B:B,MATCH($C518,'Policy Characteristics'!$C:$C,0)))</f>
        <v>Electrification + Hydrogen</v>
      </c>
      <c r="C518" s="362" t="str">
        <f t="shared" si="33"/>
        <v>Fraction of Industrial Fuel Use Shifted to Other Fuels</v>
      </c>
      <c r="D518" s="9" t="s">
        <v>3240</v>
      </c>
      <c r="E518" s="53" t="s">
        <v>2464</v>
      </c>
      <c r="F518" s="195" t="s">
        <v>3204</v>
      </c>
      <c r="G518" s="53" t="s">
        <v>3263</v>
      </c>
      <c r="H518" s="54">
        <v>1259</v>
      </c>
      <c r="I518" s="53" t="s">
        <v>46</v>
      </c>
      <c r="J518" s="360" t="str">
        <f>IF(ISBLANK(INDEX('Policy Characteristics'!D:D,MATCH($C518,'Policy Characteristics'!$C:$C,0))),"",INDEX('Policy Characteristics'!D:D,MATCH($C518,'Policy Characteristics'!$C:$C,0)))</f>
        <v>Electrification + Hydrogen</v>
      </c>
      <c r="K518" s="358" t="str">
        <f>IF(ISBLANK(INDEX('Policy Characteristics'!E:E,MATCH($C518,'Policy Characteristics'!$C:$C,0))),"",INDEX('Policy Characteristics'!E:E,MATCH($C518,'Policy Characteristics'!$C:$C,0)))</f>
        <v>indst fuel type shifting</v>
      </c>
      <c r="L518" s="380">
        <f>IF(ISBLANK(INDEX('Policy Characteristics'!F:F,MATCH($C518,'Policy Characteristics'!$C:$C,0))),"",INDEX('Policy Characteristics'!F:F,MATCH($C518,'Policy Characteristics'!$C:$C,0)))</f>
        <v>0</v>
      </c>
      <c r="M518" s="380">
        <f>IF(ISBLANK(INDEX('Policy Characteristics'!G:G,MATCH($C518,'Policy Characteristics'!$C:$C,0))),"",INDEX('Policy Characteristics'!G:G,MATCH($C518,'Policy Characteristics'!$C:$C,0)))</f>
        <v>1</v>
      </c>
      <c r="N518" s="380">
        <f>IF(ISBLANK(INDEX('Policy Characteristics'!H:H,MATCH($C518,'Policy Characteristics'!$C:$C,0))),"",INDEX('Policy Characteristics'!H:H,MATCH($C518,'Policy Characteristics'!$C:$C,0)))</f>
        <v>0.01</v>
      </c>
      <c r="O518" s="358" t="str">
        <f>IF(ISBLANK(INDEX('Policy Characteristics'!I:I,MATCH($C518,'Policy Characteristics'!$C:$C,0))),"",INDEX('Policy Characteristics'!I:I,MATCH($C518,'Policy Characteristics'!$C:$C,0)))</f>
        <v>% of fuel shifted</v>
      </c>
      <c r="P518" s="358"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58" t="str">
        <f>IF(ISBLANK(INDEX('Policy Characteristics'!K:K,MATCH($C518,'Policy Characteristics'!$C:$C,0))),"",INDEX('Policy Characteristics'!K:K,MATCH($C518,'Policy Characteristics'!$C:$C,0)))</f>
        <v>industry-ag-main.html#fuel-switching</v>
      </c>
      <c r="R518" s="358" t="str">
        <f>IF(ISBLANK(INDEX('Policy Characteristics'!L:L,MATCH($C518,'Policy Characteristics'!$C:$C,0))),"",INDEX('Policy Characteristics'!L:L,MATCH($C518,'Policy Characteristics'!$C:$C,0)))</f>
        <v>industry-elec-and-hydrogen.html</v>
      </c>
    </row>
    <row r="519" spans="1:18" x14ac:dyDescent="0.35">
      <c r="A519" s="358" t="str">
        <f>IF(ISBLANK(INDEX('Policy Characteristics'!A:A,MATCH($C519,'Policy Characteristics'!$C:$C,0))),"",INDEX('Policy Characteristics'!A:A,MATCH($C519,'Policy Characteristics'!$C:$C,0)))</f>
        <v>Industry</v>
      </c>
      <c r="B519" s="358" t="str">
        <f>IF(ISBLANK(INDEX('Policy Characteristics'!B:B,MATCH($C519,'Policy Characteristics'!$C:$C,0))),"",INDEX('Policy Characteristics'!B:B,MATCH($C519,'Policy Characteristics'!$C:$C,0)))</f>
        <v>Electrification + Hydrogen</v>
      </c>
      <c r="C519" s="362" t="str">
        <f t="shared" si="33"/>
        <v>Fraction of Industrial Fuel Use Shifted to Other Fuels</v>
      </c>
      <c r="D519" s="9" t="s">
        <v>3240</v>
      </c>
      <c r="E519" s="53" t="s">
        <v>2465</v>
      </c>
      <c r="F519" s="195" t="s">
        <v>3204</v>
      </c>
      <c r="G519" s="53" t="s">
        <v>3264</v>
      </c>
      <c r="H519" s="54">
        <v>1260</v>
      </c>
      <c r="I519" s="53" t="s">
        <v>46</v>
      </c>
      <c r="J519" s="360" t="str">
        <f>IF(ISBLANK(INDEX('Policy Characteristics'!D:D,MATCH($C519,'Policy Characteristics'!$C:$C,0))),"",INDEX('Policy Characteristics'!D:D,MATCH($C519,'Policy Characteristics'!$C:$C,0)))</f>
        <v>Electrification + Hydrogen</v>
      </c>
      <c r="K519" s="358" t="str">
        <f>IF(ISBLANK(INDEX('Policy Characteristics'!E:E,MATCH($C519,'Policy Characteristics'!$C:$C,0))),"",INDEX('Policy Characteristics'!E:E,MATCH($C519,'Policy Characteristics'!$C:$C,0)))</f>
        <v>indst fuel type shifting</v>
      </c>
      <c r="L519" s="380">
        <f>IF(ISBLANK(INDEX('Policy Characteristics'!F:F,MATCH($C519,'Policy Characteristics'!$C:$C,0))),"",INDEX('Policy Characteristics'!F:F,MATCH($C519,'Policy Characteristics'!$C:$C,0)))</f>
        <v>0</v>
      </c>
      <c r="M519" s="380">
        <f>IF(ISBLANK(INDEX('Policy Characteristics'!G:G,MATCH($C519,'Policy Characteristics'!$C:$C,0))),"",INDEX('Policy Characteristics'!G:G,MATCH($C519,'Policy Characteristics'!$C:$C,0)))</f>
        <v>1</v>
      </c>
      <c r="N519" s="380">
        <f>IF(ISBLANK(INDEX('Policy Characteristics'!H:H,MATCH($C519,'Policy Characteristics'!$C:$C,0))),"",INDEX('Policy Characteristics'!H:H,MATCH($C519,'Policy Characteristics'!$C:$C,0)))</f>
        <v>0.01</v>
      </c>
      <c r="O519" s="358" t="str">
        <f>IF(ISBLANK(INDEX('Policy Characteristics'!I:I,MATCH($C519,'Policy Characteristics'!$C:$C,0))),"",INDEX('Policy Characteristics'!I:I,MATCH($C519,'Policy Characteristics'!$C:$C,0)))</f>
        <v>% of fuel shifted</v>
      </c>
      <c r="P519" s="358"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58" t="str">
        <f>IF(ISBLANK(INDEX('Policy Characteristics'!K:K,MATCH($C519,'Policy Characteristics'!$C:$C,0))),"",INDEX('Policy Characteristics'!K:K,MATCH($C519,'Policy Characteristics'!$C:$C,0)))</f>
        <v>industry-ag-main.html#fuel-switching</v>
      </c>
      <c r="R519" s="358" t="str">
        <f>IF(ISBLANK(INDEX('Policy Characteristics'!L:L,MATCH($C519,'Policy Characteristics'!$C:$C,0))),"",INDEX('Policy Characteristics'!L:L,MATCH($C519,'Policy Characteristics'!$C:$C,0)))</f>
        <v>industry-elec-and-hydrogen.html</v>
      </c>
    </row>
    <row r="520" spans="1:18" x14ac:dyDescent="0.35">
      <c r="A520" s="358" t="str">
        <f>IF(ISBLANK(INDEX('Policy Characteristics'!A:A,MATCH($C520,'Policy Characteristics'!$C:$C,0))),"",INDEX('Policy Characteristics'!A:A,MATCH($C520,'Policy Characteristics'!$C:$C,0)))</f>
        <v>Industry</v>
      </c>
      <c r="B520" s="358" t="str">
        <f>IF(ISBLANK(INDEX('Policy Characteristics'!B:B,MATCH($C520,'Policy Characteristics'!$C:$C,0))),"",INDEX('Policy Characteristics'!B:B,MATCH($C520,'Policy Characteristics'!$C:$C,0)))</f>
        <v>Electrification + Hydrogen</v>
      </c>
      <c r="C520" s="362" t="str">
        <f t="shared" si="33"/>
        <v>Fraction of Industrial Fuel Use Shifted to Other Fuels</v>
      </c>
      <c r="D520" s="9" t="s">
        <v>3240</v>
      </c>
      <c r="E520" s="53" t="s">
        <v>2466</v>
      </c>
      <c r="F520" s="195" t="s">
        <v>3204</v>
      </c>
      <c r="G520" s="53" t="s">
        <v>3265</v>
      </c>
      <c r="H520" s="54">
        <v>1261</v>
      </c>
      <c r="I520" s="53" t="s">
        <v>46</v>
      </c>
      <c r="J520" s="360" t="str">
        <f>IF(ISBLANK(INDEX('Policy Characteristics'!D:D,MATCH($C520,'Policy Characteristics'!$C:$C,0))),"",INDEX('Policy Characteristics'!D:D,MATCH($C520,'Policy Characteristics'!$C:$C,0)))</f>
        <v>Electrification + Hydrogen</v>
      </c>
      <c r="K520" s="358" t="str">
        <f>IF(ISBLANK(INDEX('Policy Characteristics'!E:E,MATCH($C520,'Policy Characteristics'!$C:$C,0))),"",INDEX('Policy Characteristics'!E:E,MATCH($C520,'Policy Characteristics'!$C:$C,0)))</f>
        <v>indst fuel type shifting</v>
      </c>
      <c r="L520" s="380">
        <f>IF(ISBLANK(INDEX('Policy Characteristics'!F:F,MATCH($C520,'Policy Characteristics'!$C:$C,0))),"",INDEX('Policy Characteristics'!F:F,MATCH($C520,'Policy Characteristics'!$C:$C,0)))</f>
        <v>0</v>
      </c>
      <c r="M520" s="380">
        <f>IF(ISBLANK(INDEX('Policy Characteristics'!G:G,MATCH($C520,'Policy Characteristics'!$C:$C,0))),"",INDEX('Policy Characteristics'!G:G,MATCH($C520,'Policy Characteristics'!$C:$C,0)))</f>
        <v>1</v>
      </c>
      <c r="N520" s="380">
        <f>IF(ISBLANK(INDEX('Policy Characteristics'!H:H,MATCH($C520,'Policy Characteristics'!$C:$C,0))),"",INDEX('Policy Characteristics'!H:H,MATCH($C520,'Policy Characteristics'!$C:$C,0)))</f>
        <v>0.01</v>
      </c>
      <c r="O520" s="358" t="str">
        <f>IF(ISBLANK(INDEX('Policy Characteristics'!I:I,MATCH($C520,'Policy Characteristics'!$C:$C,0))),"",INDEX('Policy Characteristics'!I:I,MATCH($C520,'Policy Characteristics'!$C:$C,0)))</f>
        <v>% of fuel shifted</v>
      </c>
      <c r="P520" s="358"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58" t="str">
        <f>IF(ISBLANK(INDEX('Policy Characteristics'!K:K,MATCH($C520,'Policy Characteristics'!$C:$C,0))),"",INDEX('Policy Characteristics'!K:K,MATCH($C520,'Policy Characteristics'!$C:$C,0)))</f>
        <v>industry-ag-main.html#fuel-switching</v>
      </c>
      <c r="R520" s="358" t="str">
        <f>IF(ISBLANK(INDEX('Policy Characteristics'!L:L,MATCH($C520,'Policy Characteristics'!$C:$C,0))),"",INDEX('Policy Characteristics'!L:L,MATCH($C520,'Policy Characteristics'!$C:$C,0)))</f>
        <v>industry-elec-and-hydrogen.html</v>
      </c>
    </row>
    <row r="521" spans="1:18" x14ac:dyDescent="0.35">
      <c r="A521" s="358" t="str">
        <f>IF(ISBLANK(INDEX('Policy Characteristics'!A:A,MATCH($C521,'Policy Characteristics'!$C:$C,0))),"",INDEX('Policy Characteristics'!A:A,MATCH($C521,'Policy Characteristics'!$C:$C,0)))</f>
        <v>Industry</v>
      </c>
      <c r="B521" s="358" t="str">
        <f>IF(ISBLANK(INDEX('Policy Characteristics'!B:B,MATCH($C521,'Policy Characteristics'!$C:$C,0))),"",INDEX('Policy Characteristics'!B:B,MATCH($C521,'Policy Characteristics'!$C:$C,0)))</f>
        <v>Electrification + Hydrogen</v>
      </c>
      <c r="C521" s="362" t="str">
        <f t="shared" si="33"/>
        <v>Fraction of Industrial Fuel Use Shifted to Other Fuels</v>
      </c>
      <c r="D521" s="9" t="s">
        <v>3240</v>
      </c>
      <c r="E521" s="53" t="s">
        <v>2467</v>
      </c>
      <c r="F521" s="195" t="s">
        <v>3204</v>
      </c>
      <c r="G521" s="53" t="s">
        <v>3266</v>
      </c>
      <c r="H521" s="54">
        <v>1262</v>
      </c>
      <c r="I521" s="53" t="s">
        <v>46</v>
      </c>
      <c r="J521" s="360" t="str">
        <f>IF(ISBLANK(INDEX('Policy Characteristics'!D:D,MATCH($C521,'Policy Characteristics'!$C:$C,0))),"",INDEX('Policy Characteristics'!D:D,MATCH($C521,'Policy Characteristics'!$C:$C,0)))</f>
        <v>Electrification + Hydrogen</v>
      </c>
      <c r="K521" s="358" t="str">
        <f>IF(ISBLANK(INDEX('Policy Characteristics'!E:E,MATCH($C521,'Policy Characteristics'!$C:$C,0))),"",INDEX('Policy Characteristics'!E:E,MATCH($C521,'Policy Characteristics'!$C:$C,0)))</f>
        <v>indst fuel type shifting</v>
      </c>
      <c r="L521" s="380">
        <f>IF(ISBLANK(INDEX('Policy Characteristics'!F:F,MATCH($C521,'Policy Characteristics'!$C:$C,0))),"",INDEX('Policy Characteristics'!F:F,MATCH($C521,'Policy Characteristics'!$C:$C,0)))</f>
        <v>0</v>
      </c>
      <c r="M521" s="380">
        <f>IF(ISBLANK(INDEX('Policy Characteristics'!G:G,MATCH($C521,'Policy Characteristics'!$C:$C,0))),"",INDEX('Policy Characteristics'!G:G,MATCH($C521,'Policy Characteristics'!$C:$C,0)))</f>
        <v>1</v>
      </c>
      <c r="N521" s="380">
        <f>IF(ISBLANK(INDEX('Policy Characteristics'!H:H,MATCH($C521,'Policy Characteristics'!$C:$C,0))),"",INDEX('Policy Characteristics'!H:H,MATCH($C521,'Policy Characteristics'!$C:$C,0)))</f>
        <v>0.01</v>
      </c>
      <c r="O521" s="358" t="str">
        <f>IF(ISBLANK(INDEX('Policy Characteristics'!I:I,MATCH($C521,'Policy Characteristics'!$C:$C,0))),"",INDEX('Policy Characteristics'!I:I,MATCH($C521,'Policy Characteristics'!$C:$C,0)))</f>
        <v>% of fuel shifted</v>
      </c>
      <c r="P521" s="358"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58" t="str">
        <f>IF(ISBLANK(INDEX('Policy Characteristics'!K:K,MATCH($C521,'Policy Characteristics'!$C:$C,0))),"",INDEX('Policy Characteristics'!K:K,MATCH($C521,'Policy Characteristics'!$C:$C,0)))</f>
        <v>industry-ag-main.html#fuel-switching</v>
      </c>
      <c r="R521" s="358" t="str">
        <f>IF(ISBLANK(INDEX('Policy Characteristics'!L:L,MATCH($C521,'Policy Characteristics'!$C:$C,0))),"",INDEX('Policy Characteristics'!L:L,MATCH($C521,'Policy Characteristics'!$C:$C,0)))</f>
        <v>industry-elec-and-hydrogen.html</v>
      </c>
    </row>
    <row r="522" spans="1:18" x14ac:dyDescent="0.35">
      <c r="A522" s="358" t="str">
        <f>IF(ISBLANK(INDEX('Policy Characteristics'!A:A,MATCH($C522,'Policy Characteristics'!$C:$C,0))),"",INDEX('Policy Characteristics'!A:A,MATCH($C522,'Policy Characteristics'!$C:$C,0)))</f>
        <v>Industry</v>
      </c>
      <c r="B522" s="358" t="str">
        <f>IF(ISBLANK(INDEX('Policy Characteristics'!B:B,MATCH($C522,'Policy Characteristics'!$C:$C,0))),"",INDEX('Policy Characteristics'!B:B,MATCH($C522,'Policy Characteristics'!$C:$C,0)))</f>
        <v>Electrification + Hydrogen</v>
      </c>
      <c r="C522" s="362" t="str">
        <f t="shared" si="33"/>
        <v>Fraction of Industrial Fuel Use Shifted to Other Fuels</v>
      </c>
      <c r="D522" s="9" t="s">
        <v>3240</v>
      </c>
      <c r="E522" s="53" t="s">
        <v>2468</v>
      </c>
      <c r="F522" s="195" t="s">
        <v>3204</v>
      </c>
      <c r="G522" s="53" t="s">
        <v>3267</v>
      </c>
      <c r="H522" s="54">
        <v>1263</v>
      </c>
      <c r="I522" s="53" t="s">
        <v>46</v>
      </c>
      <c r="J522" s="360" t="str">
        <f>IF(ISBLANK(INDEX('Policy Characteristics'!D:D,MATCH($C522,'Policy Characteristics'!$C:$C,0))),"",INDEX('Policy Characteristics'!D:D,MATCH($C522,'Policy Characteristics'!$C:$C,0)))</f>
        <v>Electrification + Hydrogen</v>
      </c>
      <c r="K522" s="358" t="str">
        <f>IF(ISBLANK(INDEX('Policy Characteristics'!E:E,MATCH($C522,'Policy Characteristics'!$C:$C,0))),"",INDEX('Policy Characteristics'!E:E,MATCH($C522,'Policy Characteristics'!$C:$C,0)))</f>
        <v>indst fuel type shifting</v>
      </c>
      <c r="L522" s="380">
        <f>IF(ISBLANK(INDEX('Policy Characteristics'!F:F,MATCH($C522,'Policy Characteristics'!$C:$C,0))),"",INDEX('Policy Characteristics'!F:F,MATCH($C522,'Policy Characteristics'!$C:$C,0)))</f>
        <v>0</v>
      </c>
      <c r="M522" s="380">
        <f>IF(ISBLANK(INDEX('Policy Characteristics'!G:G,MATCH($C522,'Policy Characteristics'!$C:$C,0))),"",INDEX('Policy Characteristics'!G:G,MATCH($C522,'Policy Characteristics'!$C:$C,0)))</f>
        <v>1</v>
      </c>
      <c r="N522" s="380">
        <f>IF(ISBLANK(INDEX('Policy Characteristics'!H:H,MATCH($C522,'Policy Characteristics'!$C:$C,0))),"",INDEX('Policy Characteristics'!H:H,MATCH($C522,'Policy Characteristics'!$C:$C,0)))</f>
        <v>0.01</v>
      </c>
      <c r="O522" s="358" t="str">
        <f>IF(ISBLANK(INDEX('Policy Characteristics'!I:I,MATCH($C522,'Policy Characteristics'!$C:$C,0))),"",INDEX('Policy Characteristics'!I:I,MATCH($C522,'Policy Characteristics'!$C:$C,0)))</f>
        <v>% of fuel shifted</v>
      </c>
      <c r="P522" s="358"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58" t="str">
        <f>IF(ISBLANK(INDEX('Policy Characteristics'!K:K,MATCH($C522,'Policy Characteristics'!$C:$C,0))),"",INDEX('Policy Characteristics'!K:K,MATCH($C522,'Policy Characteristics'!$C:$C,0)))</f>
        <v>industry-ag-main.html#fuel-switching</v>
      </c>
      <c r="R522" s="358" t="str">
        <f>IF(ISBLANK(INDEX('Policy Characteristics'!L:L,MATCH($C522,'Policy Characteristics'!$C:$C,0))),"",INDEX('Policy Characteristics'!L:L,MATCH($C522,'Policy Characteristics'!$C:$C,0)))</f>
        <v>industry-elec-and-hydrogen.html</v>
      </c>
    </row>
    <row r="523" spans="1:18" x14ac:dyDescent="0.35">
      <c r="A523" s="358" t="str">
        <f>IF(ISBLANK(INDEX('Policy Characteristics'!A:A,MATCH($C523,'Policy Characteristics'!$C:$C,0))),"",INDEX('Policy Characteristics'!A:A,MATCH($C523,'Policy Characteristics'!$C:$C,0)))</f>
        <v>Industry</v>
      </c>
      <c r="B523" s="358" t="str">
        <f>IF(ISBLANK(INDEX('Policy Characteristics'!B:B,MATCH($C523,'Policy Characteristics'!$C:$C,0))),"",INDEX('Policy Characteristics'!B:B,MATCH($C523,'Policy Characteristics'!$C:$C,0)))</f>
        <v>Electrification + Hydrogen</v>
      </c>
      <c r="C523" s="362" t="str">
        <f t="shared" si="33"/>
        <v>Fraction of Industrial Fuel Use Shifted to Other Fuels</v>
      </c>
      <c r="D523" s="9" t="s">
        <v>3240</v>
      </c>
      <c r="E523" s="53" t="s">
        <v>2821</v>
      </c>
      <c r="F523" s="195" t="s">
        <v>3204</v>
      </c>
      <c r="G523" s="53" t="s">
        <v>3268</v>
      </c>
      <c r="H523" s="54">
        <v>1264</v>
      </c>
      <c r="I523" s="53" t="s">
        <v>46</v>
      </c>
      <c r="J523" s="360" t="str">
        <f>IF(ISBLANK(INDEX('Policy Characteristics'!D:D,MATCH($C523,'Policy Characteristics'!$C:$C,0))),"",INDEX('Policy Characteristics'!D:D,MATCH($C523,'Policy Characteristics'!$C:$C,0)))</f>
        <v>Electrification + Hydrogen</v>
      </c>
      <c r="K523" s="358" t="str">
        <f>IF(ISBLANK(INDEX('Policy Characteristics'!E:E,MATCH($C523,'Policy Characteristics'!$C:$C,0))),"",INDEX('Policy Characteristics'!E:E,MATCH($C523,'Policy Characteristics'!$C:$C,0)))</f>
        <v>indst fuel type shifting</v>
      </c>
      <c r="L523" s="380">
        <f>IF(ISBLANK(INDEX('Policy Characteristics'!F:F,MATCH($C523,'Policy Characteristics'!$C:$C,0))),"",INDEX('Policy Characteristics'!F:F,MATCH($C523,'Policy Characteristics'!$C:$C,0)))</f>
        <v>0</v>
      </c>
      <c r="M523" s="380">
        <f>IF(ISBLANK(INDEX('Policy Characteristics'!G:G,MATCH($C523,'Policy Characteristics'!$C:$C,0))),"",INDEX('Policy Characteristics'!G:G,MATCH($C523,'Policy Characteristics'!$C:$C,0)))</f>
        <v>1</v>
      </c>
      <c r="N523" s="380">
        <f>IF(ISBLANK(INDEX('Policy Characteristics'!H:H,MATCH($C523,'Policy Characteristics'!$C:$C,0))),"",INDEX('Policy Characteristics'!H:H,MATCH($C523,'Policy Characteristics'!$C:$C,0)))</f>
        <v>0.01</v>
      </c>
      <c r="O523" s="358" t="str">
        <f>IF(ISBLANK(INDEX('Policy Characteristics'!I:I,MATCH($C523,'Policy Characteristics'!$C:$C,0))),"",INDEX('Policy Characteristics'!I:I,MATCH($C523,'Policy Characteristics'!$C:$C,0)))</f>
        <v>% of fuel shifted</v>
      </c>
      <c r="P523" s="358"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58" t="str">
        <f>IF(ISBLANK(INDEX('Policy Characteristics'!K:K,MATCH($C523,'Policy Characteristics'!$C:$C,0))),"",INDEX('Policy Characteristics'!K:K,MATCH($C523,'Policy Characteristics'!$C:$C,0)))</f>
        <v>industry-ag-main.html#fuel-switching</v>
      </c>
      <c r="R523" s="358" t="str">
        <f>IF(ISBLANK(INDEX('Policy Characteristics'!L:L,MATCH($C523,'Policy Characteristics'!$C:$C,0))),"",INDEX('Policy Characteristics'!L:L,MATCH($C523,'Policy Characteristics'!$C:$C,0)))</f>
        <v>industry-elec-and-hydrogen.html</v>
      </c>
    </row>
    <row r="524" spans="1:18" x14ac:dyDescent="0.35">
      <c r="A524" s="358" t="str">
        <f>IF(ISBLANK(INDEX('Policy Characteristics'!A:A,MATCH($C524,'Policy Characteristics'!$C:$C,0))),"",INDEX('Policy Characteristics'!A:A,MATCH($C524,'Policy Characteristics'!$C:$C,0)))</f>
        <v>Industry</v>
      </c>
      <c r="B524" s="358" t="str">
        <f>IF(ISBLANK(INDEX('Policy Characteristics'!B:B,MATCH($C524,'Policy Characteristics'!$C:$C,0))),"",INDEX('Policy Characteristics'!B:B,MATCH($C524,'Policy Characteristics'!$C:$C,0)))</f>
        <v>Electrification + Hydrogen</v>
      </c>
      <c r="C524" s="362" t="str">
        <f t="shared" si="33"/>
        <v>Fraction of Industrial Fuel Use Shifted to Other Fuels</v>
      </c>
      <c r="D524" s="9" t="s">
        <v>3240</v>
      </c>
      <c r="E524" s="53" t="s">
        <v>2822</v>
      </c>
      <c r="F524" s="195" t="s">
        <v>3204</v>
      </c>
      <c r="G524" s="53" t="s">
        <v>3269</v>
      </c>
      <c r="H524" s="54">
        <v>1265</v>
      </c>
      <c r="I524" s="53" t="s">
        <v>46</v>
      </c>
      <c r="J524" s="360" t="str">
        <f>IF(ISBLANK(INDEX('Policy Characteristics'!D:D,MATCH($C524,'Policy Characteristics'!$C:$C,0))),"",INDEX('Policy Characteristics'!D:D,MATCH($C524,'Policy Characteristics'!$C:$C,0)))</f>
        <v>Electrification + Hydrogen</v>
      </c>
      <c r="K524" s="358" t="str">
        <f>IF(ISBLANK(INDEX('Policy Characteristics'!E:E,MATCH($C524,'Policy Characteristics'!$C:$C,0))),"",INDEX('Policy Characteristics'!E:E,MATCH($C524,'Policy Characteristics'!$C:$C,0)))</f>
        <v>indst fuel type shifting</v>
      </c>
      <c r="L524" s="380">
        <f>IF(ISBLANK(INDEX('Policy Characteristics'!F:F,MATCH($C524,'Policy Characteristics'!$C:$C,0))),"",INDEX('Policy Characteristics'!F:F,MATCH($C524,'Policy Characteristics'!$C:$C,0)))</f>
        <v>0</v>
      </c>
      <c r="M524" s="380">
        <f>IF(ISBLANK(INDEX('Policy Characteristics'!G:G,MATCH($C524,'Policy Characteristics'!$C:$C,0))),"",INDEX('Policy Characteristics'!G:G,MATCH($C524,'Policy Characteristics'!$C:$C,0)))</f>
        <v>1</v>
      </c>
      <c r="N524" s="380">
        <f>IF(ISBLANK(INDEX('Policy Characteristics'!H:H,MATCH($C524,'Policy Characteristics'!$C:$C,0))),"",INDEX('Policy Characteristics'!H:H,MATCH($C524,'Policy Characteristics'!$C:$C,0)))</f>
        <v>0.01</v>
      </c>
      <c r="O524" s="358" t="str">
        <f>IF(ISBLANK(INDEX('Policy Characteristics'!I:I,MATCH($C524,'Policy Characteristics'!$C:$C,0))),"",INDEX('Policy Characteristics'!I:I,MATCH($C524,'Policy Characteristics'!$C:$C,0)))</f>
        <v>% of fuel shifted</v>
      </c>
      <c r="P524" s="358"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58" t="str">
        <f>IF(ISBLANK(INDEX('Policy Characteristics'!K:K,MATCH($C524,'Policy Characteristics'!$C:$C,0))),"",INDEX('Policy Characteristics'!K:K,MATCH($C524,'Policy Characteristics'!$C:$C,0)))</f>
        <v>industry-ag-main.html#fuel-switching</v>
      </c>
      <c r="R524" s="358" t="str">
        <f>IF(ISBLANK(INDEX('Policy Characteristics'!L:L,MATCH($C524,'Policy Characteristics'!$C:$C,0))),"",INDEX('Policy Characteristics'!L:L,MATCH($C524,'Policy Characteristics'!$C:$C,0)))</f>
        <v>industry-elec-and-hydrogen.html</v>
      </c>
    </row>
    <row r="525" spans="1:18" x14ac:dyDescent="0.35">
      <c r="A525" s="358" t="str">
        <f>IF(ISBLANK(INDEX('Policy Characteristics'!A:A,MATCH($C525,'Policy Characteristics'!$C:$C,0))),"",INDEX('Policy Characteristics'!A:A,MATCH($C525,'Policy Characteristics'!$C:$C,0)))</f>
        <v>Industry</v>
      </c>
      <c r="B525" s="358" t="str">
        <f>IF(ISBLANK(INDEX('Policy Characteristics'!B:B,MATCH($C525,'Policy Characteristics'!$C:$C,0))),"",INDEX('Policy Characteristics'!B:B,MATCH($C525,'Policy Characteristics'!$C:$C,0)))</f>
        <v>Electrification + Hydrogen</v>
      </c>
      <c r="C525" s="362" t="str">
        <f t="shared" si="33"/>
        <v>Fraction of Industrial Fuel Use Shifted to Other Fuels</v>
      </c>
      <c r="D525" s="9" t="s">
        <v>3240</v>
      </c>
      <c r="E525" s="53" t="s">
        <v>2823</v>
      </c>
      <c r="F525" s="195" t="s">
        <v>3204</v>
      </c>
      <c r="G525" s="53" t="s">
        <v>3270</v>
      </c>
      <c r="H525" s="54">
        <v>1266</v>
      </c>
      <c r="I525" s="53" t="s">
        <v>46</v>
      </c>
      <c r="J525" s="360" t="str">
        <f>IF(ISBLANK(INDEX('Policy Characteristics'!D:D,MATCH($C525,'Policy Characteristics'!$C:$C,0))),"",INDEX('Policy Characteristics'!D:D,MATCH($C525,'Policy Characteristics'!$C:$C,0)))</f>
        <v>Electrification + Hydrogen</v>
      </c>
      <c r="K525" s="358" t="str">
        <f>IF(ISBLANK(INDEX('Policy Characteristics'!E:E,MATCH($C525,'Policy Characteristics'!$C:$C,0))),"",INDEX('Policy Characteristics'!E:E,MATCH($C525,'Policy Characteristics'!$C:$C,0)))</f>
        <v>indst fuel type shifting</v>
      </c>
      <c r="L525" s="380">
        <f>IF(ISBLANK(INDEX('Policy Characteristics'!F:F,MATCH($C525,'Policy Characteristics'!$C:$C,0))),"",INDEX('Policy Characteristics'!F:F,MATCH($C525,'Policy Characteristics'!$C:$C,0)))</f>
        <v>0</v>
      </c>
      <c r="M525" s="380">
        <f>IF(ISBLANK(INDEX('Policy Characteristics'!G:G,MATCH($C525,'Policy Characteristics'!$C:$C,0))),"",INDEX('Policy Characteristics'!G:G,MATCH($C525,'Policy Characteristics'!$C:$C,0)))</f>
        <v>1</v>
      </c>
      <c r="N525" s="380">
        <f>IF(ISBLANK(INDEX('Policy Characteristics'!H:H,MATCH($C525,'Policy Characteristics'!$C:$C,0))),"",INDEX('Policy Characteristics'!H:H,MATCH($C525,'Policy Characteristics'!$C:$C,0)))</f>
        <v>0.01</v>
      </c>
      <c r="O525" s="358" t="str">
        <f>IF(ISBLANK(INDEX('Policy Characteristics'!I:I,MATCH($C525,'Policy Characteristics'!$C:$C,0))),"",INDEX('Policy Characteristics'!I:I,MATCH($C525,'Policy Characteristics'!$C:$C,0)))</f>
        <v>% of fuel shifted</v>
      </c>
      <c r="P525" s="358"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58" t="str">
        <f>IF(ISBLANK(INDEX('Policy Characteristics'!K:K,MATCH($C525,'Policy Characteristics'!$C:$C,0))),"",INDEX('Policy Characteristics'!K:K,MATCH($C525,'Policy Characteristics'!$C:$C,0)))</f>
        <v>industry-ag-main.html#fuel-switching</v>
      </c>
      <c r="R525" s="358" t="str">
        <f>IF(ISBLANK(INDEX('Policy Characteristics'!L:L,MATCH($C525,'Policy Characteristics'!$C:$C,0))),"",INDEX('Policy Characteristics'!L:L,MATCH($C525,'Policy Characteristics'!$C:$C,0)))</f>
        <v>industry-elec-and-hydrogen.html</v>
      </c>
    </row>
    <row r="526" spans="1:18" x14ac:dyDescent="0.35">
      <c r="A526" s="358" t="str">
        <f>IF(ISBLANK(INDEX('Policy Characteristics'!A:A,MATCH($C526,'Policy Characteristics'!$C:$C,0))),"",INDEX('Policy Characteristics'!A:A,MATCH($C526,'Policy Characteristics'!$C:$C,0)))</f>
        <v>Industry</v>
      </c>
      <c r="B526" s="358" t="str">
        <f>IF(ISBLANK(INDEX('Policy Characteristics'!B:B,MATCH($C526,'Policy Characteristics'!$C:$C,0))),"",INDEX('Policy Characteristics'!B:B,MATCH($C526,'Policy Characteristics'!$C:$C,0)))</f>
        <v>Electrification + Hydrogen</v>
      </c>
      <c r="C526" s="362" t="str">
        <f t="shared" si="33"/>
        <v>Fraction of Industrial Fuel Use Shifted to Other Fuels</v>
      </c>
      <c r="D526" s="9" t="s">
        <v>3240</v>
      </c>
      <c r="E526" s="53" t="s">
        <v>2820</v>
      </c>
      <c r="F526" s="195" t="s">
        <v>3204</v>
      </c>
      <c r="G526" s="53" t="s">
        <v>3271</v>
      </c>
      <c r="H526" s="54">
        <v>1267</v>
      </c>
      <c r="I526" s="53" t="s">
        <v>45</v>
      </c>
      <c r="J526" s="360" t="str">
        <f>IF(ISBLANK(INDEX('Policy Characteristics'!D:D,MATCH($C526,'Policy Characteristics'!$C:$C,0))),"",INDEX('Policy Characteristics'!D:D,MATCH($C526,'Policy Characteristics'!$C:$C,0)))</f>
        <v>Electrification + Hydrogen</v>
      </c>
      <c r="K526" s="358" t="str">
        <f>IF(ISBLANK(INDEX('Policy Characteristics'!E:E,MATCH($C526,'Policy Characteristics'!$C:$C,0))),"",INDEX('Policy Characteristics'!E:E,MATCH($C526,'Policy Characteristics'!$C:$C,0)))</f>
        <v>indst fuel type shifting</v>
      </c>
      <c r="L526" s="380">
        <f>IF(ISBLANK(INDEX('Policy Characteristics'!F:F,MATCH($C526,'Policy Characteristics'!$C:$C,0))),"",INDEX('Policy Characteristics'!F:F,MATCH($C526,'Policy Characteristics'!$C:$C,0)))</f>
        <v>0</v>
      </c>
      <c r="M526" s="380">
        <f>IF(ISBLANK(INDEX('Policy Characteristics'!G:G,MATCH($C526,'Policy Characteristics'!$C:$C,0))),"",INDEX('Policy Characteristics'!G:G,MATCH($C526,'Policy Characteristics'!$C:$C,0)))</f>
        <v>1</v>
      </c>
      <c r="N526" s="380">
        <f>IF(ISBLANK(INDEX('Policy Characteristics'!H:H,MATCH($C526,'Policy Characteristics'!$C:$C,0))),"",INDEX('Policy Characteristics'!H:H,MATCH($C526,'Policy Characteristics'!$C:$C,0)))</f>
        <v>0.01</v>
      </c>
      <c r="O526" s="358" t="str">
        <f>IF(ISBLANK(INDEX('Policy Characteristics'!I:I,MATCH($C526,'Policy Characteristics'!$C:$C,0))),"",INDEX('Policy Characteristics'!I:I,MATCH($C526,'Policy Characteristics'!$C:$C,0)))</f>
        <v>% of fuel shifted</v>
      </c>
      <c r="P526" s="358"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58" t="str">
        <f>IF(ISBLANK(INDEX('Policy Characteristics'!K:K,MATCH($C526,'Policy Characteristics'!$C:$C,0))),"",INDEX('Policy Characteristics'!K:K,MATCH($C526,'Policy Characteristics'!$C:$C,0)))</f>
        <v>industry-ag-main.html#fuel-switching</v>
      </c>
      <c r="R526" s="358" t="str">
        <f>IF(ISBLANK(INDEX('Policy Characteristics'!L:L,MATCH($C526,'Policy Characteristics'!$C:$C,0))),"",INDEX('Policy Characteristics'!L:L,MATCH($C526,'Policy Characteristics'!$C:$C,0)))</f>
        <v>industry-elec-and-hydrogen.html</v>
      </c>
    </row>
    <row r="527" spans="1:18" x14ac:dyDescent="0.35">
      <c r="A527" s="358" t="str">
        <f>IF(ISBLANK(INDEX('Policy Characteristics'!A:A,MATCH($C527,'Policy Characteristics'!$C:$C,0))),"",INDEX('Policy Characteristics'!A:A,MATCH($C527,'Policy Characteristics'!$C:$C,0)))</f>
        <v>Industry</v>
      </c>
      <c r="B527" s="358" t="str">
        <f>IF(ISBLANK(INDEX('Policy Characteristics'!B:B,MATCH($C527,'Policy Characteristics'!$C:$C,0))),"",INDEX('Policy Characteristics'!B:B,MATCH($C527,'Policy Characteristics'!$C:$C,0)))</f>
        <v>Electrification + Hydrogen</v>
      </c>
      <c r="C527" s="362" t="str">
        <f t="shared" si="33"/>
        <v>Fraction of Industrial Fuel Use Shifted to Other Fuels</v>
      </c>
      <c r="D527" s="9" t="s">
        <v>3241</v>
      </c>
      <c r="E527" s="53" t="s">
        <v>2463</v>
      </c>
      <c r="F527" s="195" t="s">
        <v>3205</v>
      </c>
      <c r="G527" s="53" t="s">
        <v>3262</v>
      </c>
      <c r="H527" s="54">
        <v>1268</v>
      </c>
      <c r="I527" s="53" t="s">
        <v>45</v>
      </c>
      <c r="J527" s="360" t="str">
        <f>IF(ISBLANK(INDEX('Policy Characteristics'!D:D,MATCH($C527,'Policy Characteristics'!$C:$C,0))),"",INDEX('Policy Characteristics'!D:D,MATCH($C527,'Policy Characteristics'!$C:$C,0)))</f>
        <v>Electrification + Hydrogen</v>
      </c>
      <c r="K527" s="358" t="str">
        <f>IF(ISBLANK(INDEX('Policy Characteristics'!E:E,MATCH($C527,'Policy Characteristics'!$C:$C,0))),"",INDEX('Policy Characteristics'!E:E,MATCH($C527,'Policy Characteristics'!$C:$C,0)))</f>
        <v>indst fuel type shifting</v>
      </c>
      <c r="L527" s="380">
        <f>IF(ISBLANK(INDEX('Policy Characteristics'!F:F,MATCH($C527,'Policy Characteristics'!$C:$C,0))),"",INDEX('Policy Characteristics'!F:F,MATCH($C527,'Policy Characteristics'!$C:$C,0)))</f>
        <v>0</v>
      </c>
      <c r="M527" s="380">
        <f>IF(ISBLANK(INDEX('Policy Characteristics'!G:G,MATCH($C527,'Policy Characteristics'!$C:$C,0))),"",INDEX('Policy Characteristics'!G:G,MATCH($C527,'Policy Characteristics'!$C:$C,0)))</f>
        <v>1</v>
      </c>
      <c r="N527" s="380">
        <f>IF(ISBLANK(INDEX('Policy Characteristics'!H:H,MATCH($C527,'Policy Characteristics'!$C:$C,0))),"",INDEX('Policy Characteristics'!H:H,MATCH($C527,'Policy Characteristics'!$C:$C,0)))</f>
        <v>0.01</v>
      </c>
      <c r="O527" s="358" t="str">
        <f>IF(ISBLANK(INDEX('Policy Characteristics'!I:I,MATCH($C527,'Policy Characteristics'!$C:$C,0))),"",INDEX('Policy Characteristics'!I:I,MATCH($C527,'Policy Characteristics'!$C:$C,0)))</f>
        <v>% of fuel shifted</v>
      </c>
      <c r="P527" s="358"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58" t="str">
        <f>IF(ISBLANK(INDEX('Policy Characteristics'!K:K,MATCH($C527,'Policy Characteristics'!$C:$C,0))),"",INDEX('Policy Characteristics'!K:K,MATCH($C527,'Policy Characteristics'!$C:$C,0)))</f>
        <v>industry-ag-main.html#fuel-switching</v>
      </c>
      <c r="R527" s="358" t="str">
        <f>IF(ISBLANK(INDEX('Policy Characteristics'!L:L,MATCH($C527,'Policy Characteristics'!$C:$C,0))),"",INDEX('Policy Characteristics'!L:L,MATCH($C527,'Policy Characteristics'!$C:$C,0)))</f>
        <v>industry-elec-and-hydrogen.html</v>
      </c>
    </row>
    <row r="528" spans="1:18" x14ac:dyDescent="0.35">
      <c r="A528" s="358" t="str">
        <f>IF(ISBLANK(INDEX('Policy Characteristics'!A:A,MATCH($C528,'Policy Characteristics'!$C:$C,0))),"",INDEX('Policy Characteristics'!A:A,MATCH($C528,'Policy Characteristics'!$C:$C,0)))</f>
        <v>Industry</v>
      </c>
      <c r="B528" s="358" t="str">
        <f>IF(ISBLANK(INDEX('Policy Characteristics'!B:B,MATCH($C528,'Policy Characteristics'!$C:$C,0))),"",INDEX('Policy Characteristics'!B:B,MATCH($C528,'Policy Characteristics'!$C:$C,0)))</f>
        <v>Electrification + Hydrogen</v>
      </c>
      <c r="C528" s="362" t="str">
        <f t="shared" si="33"/>
        <v>Fraction of Industrial Fuel Use Shifted to Other Fuels</v>
      </c>
      <c r="D528" s="9" t="s">
        <v>3241</v>
      </c>
      <c r="E528" s="53" t="s">
        <v>2464</v>
      </c>
      <c r="F528" s="195" t="s">
        <v>3205</v>
      </c>
      <c r="G528" s="53" t="s">
        <v>3263</v>
      </c>
      <c r="H528" s="54">
        <v>1269</v>
      </c>
      <c r="I528" s="53" t="s">
        <v>46</v>
      </c>
      <c r="J528" s="360" t="str">
        <f>IF(ISBLANK(INDEX('Policy Characteristics'!D:D,MATCH($C528,'Policy Characteristics'!$C:$C,0))),"",INDEX('Policy Characteristics'!D:D,MATCH($C528,'Policy Characteristics'!$C:$C,0)))</f>
        <v>Electrification + Hydrogen</v>
      </c>
      <c r="K528" s="358" t="str">
        <f>IF(ISBLANK(INDEX('Policy Characteristics'!E:E,MATCH($C528,'Policy Characteristics'!$C:$C,0))),"",INDEX('Policy Characteristics'!E:E,MATCH($C528,'Policy Characteristics'!$C:$C,0)))</f>
        <v>indst fuel type shifting</v>
      </c>
      <c r="L528" s="380">
        <f>IF(ISBLANK(INDEX('Policy Characteristics'!F:F,MATCH($C528,'Policy Characteristics'!$C:$C,0))),"",INDEX('Policy Characteristics'!F:F,MATCH($C528,'Policy Characteristics'!$C:$C,0)))</f>
        <v>0</v>
      </c>
      <c r="M528" s="380">
        <f>IF(ISBLANK(INDEX('Policy Characteristics'!G:G,MATCH($C528,'Policy Characteristics'!$C:$C,0))),"",INDEX('Policy Characteristics'!G:G,MATCH($C528,'Policy Characteristics'!$C:$C,0)))</f>
        <v>1</v>
      </c>
      <c r="N528" s="380">
        <f>IF(ISBLANK(INDEX('Policy Characteristics'!H:H,MATCH($C528,'Policy Characteristics'!$C:$C,0))),"",INDEX('Policy Characteristics'!H:H,MATCH($C528,'Policy Characteristics'!$C:$C,0)))</f>
        <v>0.01</v>
      </c>
      <c r="O528" s="358" t="str">
        <f>IF(ISBLANK(INDEX('Policy Characteristics'!I:I,MATCH($C528,'Policy Characteristics'!$C:$C,0))),"",INDEX('Policy Characteristics'!I:I,MATCH($C528,'Policy Characteristics'!$C:$C,0)))</f>
        <v>% of fuel shifted</v>
      </c>
      <c r="P528" s="358"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58" t="str">
        <f>IF(ISBLANK(INDEX('Policy Characteristics'!K:K,MATCH($C528,'Policy Characteristics'!$C:$C,0))),"",INDEX('Policy Characteristics'!K:K,MATCH($C528,'Policy Characteristics'!$C:$C,0)))</f>
        <v>industry-ag-main.html#fuel-switching</v>
      </c>
      <c r="R528" s="358" t="str">
        <f>IF(ISBLANK(INDEX('Policy Characteristics'!L:L,MATCH($C528,'Policy Characteristics'!$C:$C,0))),"",INDEX('Policy Characteristics'!L:L,MATCH($C528,'Policy Characteristics'!$C:$C,0)))</f>
        <v>industry-elec-and-hydrogen.html</v>
      </c>
    </row>
    <row r="529" spans="1:18" x14ac:dyDescent="0.35">
      <c r="A529" s="358" t="str">
        <f>IF(ISBLANK(INDEX('Policy Characteristics'!A:A,MATCH($C529,'Policy Characteristics'!$C:$C,0))),"",INDEX('Policy Characteristics'!A:A,MATCH($C529,'Policy Characteristics'!$C:$C,0)))</f>
        <v>Industry</v>
      </c>
      <c r="B529" s="358" t="str">
        <f>IF(ISBLANK(INDEX('Policy Characteristics'!B:B,MATCH($C529,'Policy Characteristics'!$C:$C,0))),"",INDEX('Policy Characteristics'!B:B,MATCH($C529,'Policy Characteristics'!$C:$C,0)))</f>
        <v>Electrification + Hydrogen</v>
      </c>
      <c r="C529" s="362" t="str">
        <f t="shared" si="33"/>
        <v>Fraction of Industrial Fuel Use Shifted to Other Fuels</v>
      </c>
      <c r="D529" s="9" t="s">
        <v>3241</v>
      </c>
      <c r="E529" s="53" t="s">
        <v>2465</v>
      </c>
      <c r="F529" s="195" t="s">
        <v>3205</v>
      </c>
      <c r="G529" s="53" t="s">
        <v>3264</v>
      </c>
      <c r="H529" s="54">
        <v>1270</v>
      </c>
      <c r="I529" s="53" t="s">
        <v>46</v>
      </c>
      <c r="J529" s="360" t="str">
        <f>IF(ISBLANK(INDEX('Policy Characteristics'!D:D,MATCH($C529,'Policy Characteristics'!$C:$C,0))),"",INDEX('Policy Characteristics'!D:D,MATCH($C529,'Policy Characteristics'!$C:$C,0)))</f>
        <v>Electrification + Hydrogen</v>
      </c>
      <c r="K529" s="358" t="str">
        <f>IF(ISBLANK(INDEX('Policy Characteristics'!E:E,MATCH($C529,'Policy Characteristics'!$C:$C,0))),"",INDEX('Policy Characteristics'!E:E,MATCH($C529,'Policy Characteristics'!$C:$C,0)))</f>
        <v>indst fuel type shifting</v>
      </c>
      <c r="L529" s="380">
        <f>IF(ISBLANK(INDEX('Policy Characteristics'!F:F,MATCH($C529,'Policy Characteristics'!$C:$C,0))),"",INDEX('Policy Characteristics'!F:F,MATCH($C529,'Policy Characteristics'!$C:$C,0)))</f>
        <v>0</v>
      </c>
      <c r="M529" s="380">
        <f>IF(ISBLANK(INDEX('Policy Characteristics'!G:G,MATCH($C529,'Policy Characteristics'!$C:$C,0))),"",INDEX('Policy Characteristics'!G:G,MATCH($C529,'Policy Characteristics'!$C:$C,0)))</f>
        <v>1</v>
      </c>
      <c r="N529" s="380">
        <f>IF(ISBLANK(INDEX('Policy Characteristics'!H:H,MATCH($C529,'Policy Characteristics'!$C:$C,0))),"",INDEX('Policy Characteristics'!H:H,MATCH($C529,'Policy Characteristics'!$C:$C,0)))</f>
        <v>0.01</v>
      </c>
      <c r="O529" s="358" t="str">
        <f>IF(ISBLANK(INDEX('Policy Characteristics'!I:I,MATCH($C529,'Policy Characteristics'!$C:$C,0))),"",INDEX('Policy Characteristics'!I:I,MATCH($C529,'Policy Characteristics'!$C:$C,0)))</f>
        <v>% of fuel shifted</v>
      </c>
      <c r="P529" s="358"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58" t="str">
        <f>IF(ISBLANK(INDEX('Policy Characteristics'!K:K,MATCH($C529,'Policy Characteristics'!$C:$C,0))),"",INDEX('Policy Characteristics'!K:K,MATCH($C529,'Policy Characteristics'!$C:$C,0)))</f>
        <v>industry-ag-main.html#fuel-switching</v>
      </c>
      <c r="R529" s="358" t="str">
        <f>IF(ISBLANK(INDEX('Policy Characteristics'!L:L,MATCH($C529,'Policy Characteristics'!$C:$C,0))),"",INDEX('Policy Characteristics'!L:L,MATCH($C529,'Policy Characteristics'!$C:$C,0)))</f>
        <v>industry-elec-and-hydrogen.html</v>
      </c>
    </row>
    <row r="530" spans="1:18" x14ac:dyDescent="0.35">
      <c r="A530" s="358" t="str">
        <f>IF(ISBLANK(INDEX('Policy Characteristics'!A:A,MATCH($C530,'Policy Characteristics'!$C:$C,0))),"",INDEX('Policy Characteristics'!A:A,MATCH($C530,'Policy Characteristics'!$C:$C,0)))</f>
        <v>Industry</v>
      </c>
      <c r="B530" s="358" t="str">
        <f>IF(ISBLANK(INDEX('Policy Characteristics'!B:B,MATCH($C530,'Policy Characteristics'!$C:$C,0))),"",INDEX('Policy Characteristics'!B:B,MATCH($C530,'Policy Characteristics'!$C:$C,0)))</f>
        <v>Electrification + Hydrogen</v>
      </c>
      <c r="C530" s="362" t="str">
        <f t="shared" si="33"/>
        <v>Fraction of Industrial Fuel Use Shifted to Other Fuels</v>
      </c>
      <c r="D530" s="9" t="s">
        <v>3241</v>
      </c>
      <c r="E530" s="53" t="s">
        <v>2466</v>
      </c>
      <c r="F530" s="195" t="s">
        <v>3205</v>
      </c>
      <c r="G530" s="53" t="s">
        <v>3265</v>
      </c>
      <c r="H530" s="54">
        <v>1271</v>
      </c>
      <c r="I530" s="53" t="s">
        <v>46</v>
      </c>
      <c r="J530" s="360" t="str">
        <f>IF(ISBLANK(INDEX('Policy Characteristics'!D:D,MATCH($C530,'Policy Characteristics'!$C:$C,0))),"",INDEX('Policy Characteristics'!D:D,MATCH($C530,'Policy Characteristics'!$C:$C,0)))</f>
        <v>Electrification + Hydrogen</v>
      </c>
      <c r="K530" s="358" t="str">
        <f>IF(ISBLANK(INDEX('Policy Characteristics'!E:E,MATCH($C530,'Policy Characteristics'!$C:$C,0))),"",INDEX('Policy Characteristics'!E:E,MATCH($C530,'Policy Characteristics'!$C:$C,0)))</f>
        <v>indst fuel type shifting</v>
      </c>
      <c r="L530" s="380">
        <f>IF(ISBLANK(INDEX('Policy Characteristics'!F:F,MATCH($C530,'Policy Characteristics'!$C:$C,0))),"",INDEX('Policy Characteristics'!F:F,MATCH($C530,'Policy Characteristics'!$C:$C,0)))</f>
        <v>0</v>
      </c>
      <c r="M530" s="380">
        <f>IF(ISBLANK(INDEX('Policy Characteristics'!G:G,MATCH($C530,'Policy Characteristics'!$C:$C,0))),"",INDEX('Policy Characteristics'!G:G,MATCH($C530,'Policy Characteristics'!$C:$C,0)))</f>
        <v>1</v>
      </c>
      <c r="N530" s="380">
        <f>IF(ISBLANK(INDEX('Policy Characteristics'!H:H,MATCH($C530,'Policy Characteristics'!$C:$C,0))),"",INDEX('Policy Characteristics'!H:H,MATCH($C530,'Policy Characteristics'!$C:$C,0)))</f>
        <v>0.01</v>
      </c>
      <c r="O530" s="358" t="str">
        <f>IF(ISBLANK(INDEX('Policy Characteristics'!I:I,MATCH($C530,'Policy Characteristics'!$C:$C,0))),"",INDEX('Policy Characteristics'!I:I,MATCH($C530,'Policy Characteristics'!$C:$C,0)))</f>
        <v>% of fuel shifted</v>
      </c>
      <c r="P530" s="358"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58" t="str">
        <f>IF(ISBLANK(INDEX('Policy Characteristics'!K:K,MATCH($C530,'Policy Characteristics'!$C:$C,0))),"",INDEX('Policy Characteristics'!K:K,MATCH($C530,'Policy Characteristics'!$C:$C,0)))</f>
        <v>industry-ag-main.html#fuel-switching</v>
      </c>
      <c r="R530" s="358" t="str">
        <f>IF(ISBLANK(INDEX('Policy Characteristics'!L:L,MATCH($C530,'Policy Characteristics'!$C:$C,0))),"",INDEX('Policy Characteristics'!L:L,MATCH($C530,'Policy Characteristics'!$C:$C,0)))</f>
        <v>industry-elec-and-hydrogen.html</v>
      </c>
    </row>
    <row r="531" spans="1:18" x14ac:dyDescent="0.35">
      <c r="A531" s="358" t="str">
        <f>IF(ISBLANK(INDEX('Policy Characteristics'!A:A,MATCH($C531,'Policy Characteristics'!$C:$C,0))),"",INDEX('Policy Characteristics'!A:A,MATCH($C531,'Policy Characteristics'!$C:$C,0)))</f>
        <v>Industry</v>
      </c>
      <c r="B531" s="358" t="str">
        <f>IF(ISBLANK(INDEX('Policy Characteristics'!B:B,MATCH($C531,'Policy Characteristics'!$C:$C,0))),"",INDEX('Policy Characteristics'!B:B,MATCH($C531,'Policy Characteristics'!$C:$C,0)))</f>
        <v>Electrification + Hydrogen</v>
      </c>
      <c r="C531" s="362" t="str">
        <f t="shared" si="33"/>
        <v>Fraction of Industrial Fuel Use Shifted to Other Fuels</v>
      </c>
      <c r="D531" s="9" t="s">
        <v>3241</v>
      </c>
      <c r="E531" s="53" t="s">
        <v>2467</v>
      </c>
      <c r="F531" s="195" t="s">
        <v>3205</v>
      </c>
      <c r="G531" s="53" t="s">
        <v>3266</v>
      </c>
      <c r="H531" s="54">
        <v>1272</v>
      </c>
      <c r="I531" s="53" t="s">
        <v>46</v>
      </c>
      <c r="J531" s="360" t="str">
        <f>IF(ISBLANK(INDEX('Policy Characteristics'!D:D,MATCH($C531,'Policy Characteristics'!$C:$C,0))),"",INDEX('Policy Characteristics'!D:D,MATCH($C531,'Policy Characteristics'!$C:$C,0)))</f>
        <v>Electrification + Hydrogen</v>
      </c>
      <c r="K531" s="358" t="str">
        <f>IF(ISBLANK(INDEX('Policy Characteristics'!E:E,MATCH($C531,'Policy Characteristics'!$C:$C,0))),"",INDEX('Policy Characteristics'!E:E,MATCH($C531,'Policy Characteristics'!$C:$C,0)))</f>
        <v>indst fuel type shifting</v>
      </c>
      <c r="L531" s="380">
        <f>IF(ISBLANK(INDEX('Policy Characteristics'!F:F,MATCH($C531,'Policy Characteristics'!$C:$C,0))),"",INDEX('Policy Characteristics'!F:F,MATCH($C531,'Policy Characteristics'!$C:$C,0)))</f>
        <v>0</v>
      </c>
      <c r="M531" s="380">
        <f>IF(ISBLANK(INDEX('Policy Characteristics'!G:G,MATCH($C531,'Policy Characteristics'!$C:$C,0))),"",INDEX('Policy Characteristics'!G:G,MATCH($C531,'Policy Characteristics'!$C:$C,0)))</f>
        <v>1</v>
      </c>
      <c r="N531" s="380">
        <f>IF(ISBLANK(INDEX('Policy Characteristics'!H:H,MATCH($C531,'Policy Characteristics'!$C:$C,0))),"",INDEX('Policy Characteristics'!H:H,MATCH($C531,'Policy Characteristics'!$C:$C,0)))</f>
        <v>0.01</v>
      </c>
      <c r="O531" s="358" t="str">
        <f>IF(ISBLANK(INDEX('Policy Characteristics'!I:I,MATCH($C531,'Policy Characteristics'!$C:$C,0))),"",INDEX('Policy Characteristics'!I:I,MATCH($C531,'Policy Characteristics'!$C:$C,0)))</f>
        <v>% of fuel shifted</v>
      </c>
      <c r="P531" s="358"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58" t="str">
        <f>IF(ISBLANK(INDEX('Policy Characteristics'!K:K,MATCH($C531,'Policy Characteristics'!$C:$C,0))),"",INDEX('Policy Characteristics'!K:K,MATCH($C531,'Policy Characteristics'!$C:$C,0)))</f>
        <v>industry-ag-main.html#fuel-switching</v>
      </c>
      <c r="R531" s="358" t="str">
        <f>IF(ISBLANK(INDEX('Policy Characteristics'!L:L,MATCH($C531,'Policy Characteristics'!$C:$C,0))),"",INDEX('Policy Characteristics'!L:L,MATCH($C531,'Policy Characteristics'!$C:$C,0)))</f>
        <v>industry-elec-and-hydrogen.html</v>
      </c>
    </row>
    <row r="532" spans="1:18" x14ac:dyDescent="0.35">
      <c r="A532" s="358" t="str">
        <f>IF(ISBLANK(INDEX('Policy Characteristics'!A:A,MATCH($C532,'Policy Characteristics'!$C:$C,0))),"",INDEX('Policy Characteristics'!A:A,MATCH($C532,'Policy Characteristics'!$C:$C,0)))</f>
        <v>Industry</v>
      </c>
      <c r="B532" s="358" t="str">
        <f>IF(ISBLANK(INDEX('Policy Characteristics'!B:B,MATCH($C532,'Policy Characteristics'!$C:$C,0))),"",INDEX('Policy Characteristics'!B:B,MATCH($C532,'Policy Characteristics'!$C:$C,0)))</f>
        <v>Electrification + Hydrogen</v>
      </c>
      <c r="C532" s="362" t="str">
        <f t="shared" si="33"/>
        <v>Fraction of Industrial Fuel Use Shifted to Other Fuels</v>
      </c>
      <c r="D532" s="9" t="s">
        <v>3241</v>
      </c>
      <c r="E532" s="53" t="s">
        <v>2468</v>
      </c>
      <c r="F532" s="195" t="s">
        <v>3205</v>
      </c>
      <c r="G532" s="53" t="s">
        <v>3267</v>
      </c>
      <c r="H532" s="54">
        <v>1273</v>
      </c>
      <c r="I532" s="53" t="s">
        <v>46</v>
      </c>
      <c r="J532" s="360" t="str">
        <f>IF(ISBLANK(INDEX('Policy Characteristics'!D:D,MATCH($C532,'Policy Characteristics'!$C:$C,0))),"",INDEX('Policy Characteristics'!D:D,MATCH($C532,'Policy Characteristics'!$C:$C,0)))</f>
        <v>Electrification + Hydrogen</v>
      </c>
      <c r="K532" s="358" t="str">
        <f>IF(ISBLANK(INDEX('Policy Characteristics'!E:E,MATCH($C532,'Policy Characteristics'!$C:$C,0))),"",INDEX('Policy Characteristics'!E:E,MATCH($C532,'Policy Characteristics'!$C:$C,0)))</f>
        <v>indst fuel type shifting</v>
      </c>
      <c r="L532" s="380">
        <f>IF(ISBLANK(INDEX('Policy Characteristics'!F:F,MATCH($C532,'Policy Characteristics'!$C:$C,0))),"",INDEX('Policy Characteristics'!F:F,MATCH($C532,'Policy Characteristics'!$C:$C,0)))</f>
        <v>0</v>
      </c>
      <c r="M532" s="380">
        <f>IF(ISBLANK(INDEX('Policy Characteristics'!G:G,MATCH($C532,'Policy Characteristics'!$C:$C,0))),"",INDEX('Policy Characteristics'!G:G,MATCH($C532,'Policy Characteristics'!$C:$C,0)))</f>
        <v>1</v>
      </c>
      <c r="N532" s="380">
        <f>IF(ISBLANK(INDEX('Policy Characteristics'!H:H,MATCH($C532,'Policy Characteristics'!$C:$C,0))),"",INDEX('Policy Characteristics'!H:H,MATCH($C532,'Policy Characteristics'!$C:$C,0)))</f>
        <v>0.01</v>
      </c>
      <c r="O532" s="358" t="str">
        <f>IF(ISBLANK(INDEX('Policy Characteristics'!I:I,MATCH($C532,'Policy Characteristics'!$C:$C,0))),"",INDEX('Policy Characteristics'!I:I,MATCH($C532,'Policy Characteristics'!$C:$C,0)))</f>
        <v>% of fuel shifted</v>
      </c>
      <c r="P532" s="358"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58" t="str">
        <f>IF(ISBLANK(INDEX('Policy Characteristics'!K:K,MATCH($C532,'Policy Characteristics'!$C:$C,0))),"",INDEX('Policy Characteristics'!K:K,MATCH($C532,'Policy Characteristics'!$C:$C,0)))</f>
        <v>industry-ag-main.html#fuel-switching</v>
      </c>
      <c r="R532" s="358" t="str">
        <f>IF(ISBLANK(INDEX('Policy Characteristics'!L:L,MATCH($C532,'Policy Characteristics'!$C:$C,0))),"",INDEX('Policy Characteristics'!L:L,MATCH($C532,'Policy Characteristics'!$C:$C,0)))</f>
        <v>industry-elec-and-hydrogen.html</v>
      </c>
    </row>
    <row r="533" spans="1:18" x14ac:dyDescent="0.35">
      <c r="A533" s="358" t="str">
        <f>IF(ISBLANK(INDEX('Policy Characteristics'!A:A,MATCH($C533,'Policy Characteristics'!$C:$C,0))),"",INDEX('Policy Characteristics'!A:A,MATCH($C533,'Policy Characteristics'!$C:$C,0)))</f>
        <v>Industry</v>
      </c>
      <c r="B533" s="358" t="str">
        <f>IF(ISBLANK(INDEX('Policy Characteristics'!B:B,MATCH($C533,'Policy Characteristics'!$C:$C,0))),"",INDEX('Policy Characteristics'!B:B,MATCH($C533,'Policy Characteristics'!$C:$C,0)))</f>
        <v>Electrification + Hydrogen</v>
      </c>
      <c r="C533" s="362" t="str">
        <f t="shared" si="33"/>
        <v>Fraction of Industrial Fuel Use Shifted to Other Fuels</v>
      </c>
      <c r="D533" s="9" t="s">
        <v>3241</v>
      </c>
      <c r="E533" s="53" t="s">
        <v>2821</v>
      </c>
      <c r="F533" s="195" t="s">
        <v>3205</v>
      </c>
      <c r="G533" s="53" t="s">
        <v>3268</v>
      </c>
      <c r="H533" s="54">
        <v>1274</v>
      </c>
      <c r="I533" s="53" t="s">
        <v>46</v>
      </c>
      <c r="J533" s="360" t="str">
        <f>IF(ISBLANK(INDEX('Policy Characteristics'!D:D,MATCH($C533,'Policy Characteristics'!$C:$C,0))),"",INDEX('Policy Characteristics'!D:D,MATCH($C533,'Policy Characteristics'!$C:$C,0)))</f>
        <v>Electrification + Hydrogen</v>
      </c>
      <c r="K533" s="358" t="str">
        <f>IF(ISBLANK(INDEX('Policy Characteristics'!E:E,MATCH($C533,'Policy Characteristics'!$C:$C,0))),"",INDEX('Policy Characteristics'!E:E,MATCH($C533,'Policy Characteristics'!$C:$C,0)))</f>
        <v>indst fuel type shifting</v>
      </c>
      <c r="L533" s="380">
        <f>IF(ISBLANK(INDEX('Policy Characteristics'!F:F,MATCH($C533,'Policy Characteristics'!$C:$C,0))),"",INDEX('Policy Characteristics'!F:F,MATCH($C533,'Policy Characteristics'!$C:$C,0)))</f>
        <v>0</v>
      </c>
      <c r="M533" s="380">
        <f>IF(ISBLANK(INDEX('Policy Characteristics'!G:G,MATCH($C533,'Policy Characteristics'!$C:$C,0))),"",INDEX('Policy Characteristics'!G:G,MATCH($C533,'Policy Characteristics'!$C:$C,0)))</f>
        <v>1</v>
      </c>
      <c r="N533" s="380">
        <f>IF(ISBLANK(INDEX('Policy Characteristics'!H:H,MATCH($C533,'Policy Characteristics'!$C:$C,0))),"",INDEX('Policy Characteristics'!H:H,MATCH($C533,'Policy Characteristics'!$C:$C,0)))</f>
        <v>0.01</v>
      </c>
      <c r="O533" s="358" t="str">
        <f>IF(ISBLANK(INDEX('Policy Characteristics'!I:I,MATCH($C533,'Policy Characteristics'!$C:$C,0))),"",INDEX('Policy Characteristics'!I:I,MATCH($C533,'Policy Characteristics'!$C:$C,0)))</f>
        <v>% of fuel shifted</v>
      </c>
      <c r="P533" s="358"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58" t="str">
        <f>IF(ISBLANK(INDEX('Policy Characteristics'!K:K,MATCH($C533,'Policy Characteristics'!$C:$C,0))),"",INDEX('Policy Characteristics'!K:K,MATCH($C533,'Policy Characteristics'!$C:$C,0)))</f>
        <v>industry-ag-main.html#fuel-switching</v>
      </c>
      <c r="R533" s="358" t="str">
        <f>IF(ISBLANK(INDEX('Policy Characteristics'!L:L,MATCH($C533,'Policy Characteristics'!$C:$C,0))),"",INDEX('Policy Characteristics'!L:L,MATCH($C533,'Policy Characteristics'!$C:$C,0)))</f>
        <v>industry-elec-and-hydrogen.html</v>
      </c>
    </row>
    <row r="534" spans="1:18" x14ac:dyDescent="0.35">
      <c r="A534" s="358" t="str">
        <f>IF(ISBLANK(INDEX('Policy Characteristics'!A:A,MATCH($C534,'Policy Characteristics'!$C:$C,0))),"",INDEX('Policy Characteristics'!A:A,MATCH($C534,'Policy Characteristics'!$C:$C,0)))</f>
        <v>Industry</v>
      </c>
      <c r="B534" s="358" t="str">
        <f>IF(ISBLANK(INDEX('Policy Characteristics'!B:B,MATCH($C534,'Policy Characteristics'!$C:$C,0))),"",INDEX('Policy Characteristics'!B:B,MATCH($C534,'Policy Characteristics'!$C:$C,0)))</f>
        <v>Electrification + Hydrogen</v>
      </c>
      <c r="C534" s="362" t="str">
        <f t="shared" si="33"/>
        <v>Fraction of Industrial Fuel Use Shifted to Other Fuels</v>
      </c>
      <c r="D534" s="9" t="s">
        <v>3241</v>
      </c>
      <c r="E534" s="53" t="s">
        <v>2822</v>
      </c>
      <c r="F534" s="195" t="s">
        <v>3205</v>
      </c>
      <c r="G534" s="53" t="s">
        <v>3269</v>
      </c>
      <c r="H534" s="54">
        <v>1275</v>
      </c>
      <c r="I534" s="53" t="s">
        <v>46</v>
      </c>
      <c r="J534" s="360" t="str">
        <f>IF(ISBLANK(INDEX('Policy Characteristics'!D:D,MATCH($C534,'Policy Characteristics'!$C:$C,0))),"",INDEX('Policy Characteristics'!D:D,MATCH($C534,'Policy Characteristics'!$C:$C,0)))</f>
        <v>Electrification + Hydrogen</v>
      </c>
      <c r="K534" s="358" t="str">
        <f>IF(ISBLANK(INDEX('Policy Characteristics'!E:E,MATCH($C534,'Policy Characteristics'!$C:$C,0))),"",INDEX('Policy Characteristics'!E:E,MATCH($C534,'Policy Characteristics'!$C:$C,0)))</f>
        <v>indst fuel type shifting</v>
      </c>
      <c r="L534" s="380">
        <f>IF(ISBLANK(INDEX('Policy Characteristics'!F:F,MATCH($C534,'Policy Characteristics'!$C:$C,0))),"",INDEX('Policy Characteristics'!F:F,MATCH($C534,'Policy Characteristics'!$C:$C,0)))</f>
        <v>0</v>
      </c>
      <c r="M534" s="380">
        <f>IF(ISBLANK(INDEX('Policy Characteristics'!G:G,MATCH($C534,'Policy Characteristics'!$C:$C,0))),"",INDEX('Policy Characteristics'!G:G,MATCH($C534,'Policy Characteristics'!$C:$C,0)))</f>
        <v>1</v>
      </c>
      <c r="N534" s="380">
        <f>IF(ISBLANK(INDEX('Policy Characteristics'!H:H,MATCH($C534,'Policy Characteristics'!$C:$C,0))),"",INDEX('Policy Characteristics'!H:H,MATCH($C534,'Policy Characteristics'!$C:$C,0)))</f>
        <v>0.01</v>
      </c>
      <c r="O534" s="358" t="str">
        <f>IF(ISBLANK(INDEX('Policy Characteristics'!I:I,MATCH($C534,'Policy Characteristics'!$C:$C,0))),"",INDEX('Policy Characteristics'!I:I,MATCH($C534,'Policy Characteristics'!$C:$C,0)))</f>
        <v>% of fuel shifted</v>
      </c>
      <c r="P534" s="358"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58" t="str">
        <f>IF(ISBLANK(INDEX('Policy Characteristics'!K:K,MATCH($C534,'Policy Characteristics'!$C:$C,0))),"",INDEX('Policy Characteristics'!K:K,MATCH($C534,'Policy Characteristics'!$C:$C,0)))</f>
        <v>industry-ag-main.html#fuel-switching</v>
      </c>
      <c r="R534" s="358" t="str">
        <f>IF(ISBLANK(INDEX('Policy Characteristics'!L:L,MATCH($C534,'Policy Characteristics'!$C:$C,0))),"",INDEX('Policy Characteristics'!L:L,MATCH($C534,'Policy Characteristics'!$C:$C,0)))</f>
        <v>industry-elec-and-hydrogen.html</v>
      </c>
    </row>
    <row r="535" spans="1:18" x14ac:dyDescent="0.35">
      <c r="A535" s="358" t="str">
        <f>IF(ISBLANK(INDEX('Policy Characteristics'!A:A,MATCH($C535,'Policy Characteristics'!$C:$C,0))),"",INDEX('Policy Characteristics'!A:A,MATCH($C535,'Policy Characteristics'!$C:$C,0)))</f>
        <v>Industry</v>
      </c>
      <c r="B535" s="358" t="str">
        <f>IF(ISBLANK(INDEX('Policy Characteristics'!B:B,MATCH($C535,'Policy Characteristics'!$C:$C,0))),"",INDEX('Policy Characteristics'!B:B,MATCH($C535,'Policy Characteristics'!$C:$C,0)))</f>
        <v>Electrification + Hydrogen</v>
      </c>
      <c r="C535" s="362" t="str">
        <f t="shared" si="33"/>
        <v>Fraction of Industrial Fuel Use Shifted to Other Fuels</v>
      </c>
      <c r="D535" s="9" t="s">
        <v>3241</v>
      </c>
      <c r="E535" s="53" t="s">
        <v>2823</v>
      </c>
      <c r="F535" s="195" t="s">
        <v>3205</v>
      </c>
      <c r="G535" s="53" t="s">
        <v>3270</v>
      </c>
      <c r="H535" s="54">
        <v>1276</v>
      </c>
      <c r="I535" s="53" t="s">
        <v>46</v>
      </c>
      <c r="J535" s="360" t="str">
        <f>IF(ISBLANK(INDEX('Policy Characteristics'!D:D,MATCH($C535,'Policy Characteristics'!$C:$C,0))),"",INDEX('Policy Characteristics'!D:D,MATCH($C535,'Policy Characteristics'!$C:$C,0)))</f>
        <v>Electrification + Hydrogen</v>
      </c>
      <c r="K535" s="358" t="str">
        <f>IF(ISBLANK(INDEX('Policy Characteristics'!E:E,MATCH($C535,'Policy Characteristics'!$C:$C,0))),"",INDEX('Policy Characteristics'!E:E,MATCH($C535,'Policy Characteristics'!$C:$C,0)))</f>
        <v>indst fuel type shifting</v>
      </c>
      <c r="L535" s="380">
        <f>IF(ISBLANK(INDEX('Policy Characteristics'!F:F,MATCH($C535,'Policy Characteristics'!$C:$C,0))),"",INDEX('Policy Characteristics'!F:F,MATCH($C535,'Policy Characteristics'!$C:$C,0)))</f>
        <v>0</v>
      </c>
      <c r="M535" s="380">
        <f>IF(ISBLANK(INDEX('Policy Characteristics'!G:G,MATCH($C535,'Policy Characteristics'!$C:$C,0))),"",INDEX('Policy Characteristics'!G:G,MATCH($C535,'Policy Characteristics'!$C:$C,0)))</f>
        <v>1</v>
      </c>
      <c r="N535" s="380">
        <f>IF(ISBLANK(INDEX('Policy Characteristics'!H:H,MATCH($C535,'Policy Characteristics'!$C:$C,0))),"",INDEX('Policy Characteristics'!H:H,MATCH($C535,'Policy Characteristics'!$C:$C,0)))</f>
        <v>0.01</v>
      </c>
      <c r="O535" s="358" t="str">
        <f>IF(ISBLANK(INDEX('Policy Characteristics'!I:I,MATCH($C535,'Policy Characteristics'!$C:$C,0))),"",INDEX('Policy Characteristics'!I:I,MATCH($C535,'Policy Characteristics'!$C:$C,0)))</f>
        <v>% of fuel shifted</v>
      </c>
      <c r="P535" s="358"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58" t="str">
        <f>IF(ISBLANK(INDEX('Policy Characteristics'!K:K,MATCH($C535,'Policy Characteristics'!$C:$C,0))),"",INDEX('Policy Characteristics'!K:K,MATCH($C535,'Policy Characteristics'!$C:$C,0)))</f>
        <v>industry-ag-main.html#fuel-switching</v>
      </c>
      <c r="R535" s="358" t="str">
        <f>IF(ISBLANK(INDEX('Policy Characteristics'!L:L,MATCH($C535,'Policy Characteristics'!$C:$C,0))),"",INDEX('Policy Characteristics'!L:L,MATCH($C535,'Policy Characteristics'!$C:$C,0)))</f>
        <v>industry-elec-and-hydrogen.html</v>
      </c>
    </row>
    <row r="536" spans="1:18" x14ac:dyDescent="0.35">
      <c r="A536" s="358" t="str">
        <f>IF(ISBLANK(INDEX('Policy Characteristics'!A:A,MATCH($C536,'Policy Characteristics'!$C:$C,0))),"",INDEX('Policy Characteristics'!A:A,MATCH($C536,'Policy Characteristics'!$C:$C,0)))</f>
        <v>Industry</v>
      </c>
      <c r="B536" s="358" t="str">
        <f>IF(ISBLANK(INDEX('Policy Characteristics'!B:B,MATCH($C536,'Policy Characteristics'!$C:$C,0))),"",INDEX('Policy Characteristics'!B:B,MATCH($C536,'Policy Characteristics'!$C:$C,0)))</f>
        <v>Electrification + Hydrogen</v>
      </c>
      <c r="C536" s="362" t="str">
        <f t="shared" si="33"/>
        <v>Fraction of Industrial Fuel Use Shifted to Other Fuels</v>
      </c>
      <c r="D536" s="9" t="s">
        <v>3241</v>
      </c>
      <c r="E536" s="53" t="s">
        <v>2820</v>
      </c>
      <c r="F536" s="195" t="s">
        <v>3205</v>
      </c>
      <c r="G536" s="53" t="s">
        <v>3271</v>
      </c>
      <c r="H536" s="54">
        <v>1277</v>
      </c>
      <c r="I536" s="53" t="s">
        <v>45</v>
      </c>
      <c r="J536" s="360" t="str">
        <f>IF(ISBLANK(INDEX('Policy Characteristics'!D:D,MATCH($C536,'Policy Characteristics'!$C:$C,0))),"",INDEX('Policy Characteristics'!D:D,MATCH($C536,'Policy Characteristics'!$C:$C,0)))</f>
        <v>Electrification + Hydrogen</v>
      </c>
      <c r="K536" s="358" t="str">
        <f>IF(ISBLANK(INDEX('Policy Characteristics'!E:E,MATCH($C536,'Policy Characteristics'!$C:$C,0))),"",INDEX('Policy Characteristics'!E:E,MATCH($C536,'Policy Characteristics'!$C:$C,0)))</f>
        <v>indst fuel type shifting</v>
      </c>
      <c r="L536" s="380">
        <f>IF(ISBLANK(INDEX('Policy Characteristics'!F:F,MATCH($C536,'Policy Characteristics'!$C:$C,0))),"",INDEX('Policy Characteristics'!F:F,MATCH($C536,'Policy Characteristics'!$C:$C,0)))</f>
        <v>0</v>
      </c>
      <c r="M536" s="380">
        <f>IF(ISBLANK(INDEX('Policy Characteristics'!G:G,MATCH($C536,'Policy Characteristics'!$C:$C,0))),"",INDEX('Policy Characteristics'!G:G,MATCH($C536,'Policy Characteristics'!$C:$C,0)))</f>
        <v>1</v>
      </c>
      <c r="N536" s="380">
        <f>IF(ISBLANK(INDEX('Policy Characteristics'!H:H,MATCH($C536,'Policy Characteristics'!$C:$C,0))),"",INDEX('Policy Characteristics'!H:H,MATCH($C536,'Policy Characteristics'!$C:$C,0)))</f>
        <v>0.01</v>
      </c>
      <c r="O536" s="358" t="str">
        <f>IF(ISBLANK(INDEX('Policy Characteristics'!I:I,MATCH($C536,'Policy Characteristics'!$C:$C,0))),"",INDEX('Policy Characteristics'!I:I,MATCH($C536,'Policy Characteristics'!$C:$C,0)))</f>
        <v>% of fuel shifted</v>
      </c>
      <c r="P536" s="358"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58" t="str">
        <f>IF(ISBLANK(INDEX('Policy Characteristics'!K:K,MATCH($C536,'Policy Characteristics'!$C:$C,0))),"",INDEX('Policy Characteristics'!K:K,MATCH($C536,'Policy Characteristics'!$C:$C,0)))</f>
        <v>industry-ag-main.html#fuel-switching</v>
      </c>
      <c r="R536" s="358" t="str">
        <f>IF(ISBLANK(INDEX('Policy Characteristics'!L:L,MATCH($C536,'Policy Characteristics'!$C:$C,0))),"",INDEX('Policy Characteristics'!L:L,MATCH($C536,'Policy Characteristics'!$C:$C,0)))</f>
        <v>industry-elec-and-hydrogen.html</v>
      </c>
    </row>
    <row r="537" spans="1:18" x14ac:dyDescent="0.35">
      <c r="A537" s="358" t="str">
        <f>IF(ISBLANK(INDEX('Policy Characteristics'!A:A,MATCH($C537,'Policy Characteristics'!$C:$C,0))),"",INDEX('Policy Characteristics'!A:A,MATCH($C537,'Policy Characteristics'!$C:$C,0)))</f>
        <v>Industry</v>
      </c>
      <c r="B537" s="358" t="str">
        <f>IF(ISBLANK(INDEX('Policy Characteristics'!B:B,MATCH($C537,'Policy Characteristics'!$C:$C,0))),"",INDEX('Policy Characteristics'!B:B,MATCH($C537,'Policy Characteristics'!$C:$C,0)))</f>
        <v>Electrification + Hydrogen</v>
      </c>
      <c r="C537" s="362" t="str">
        <f t="shared" si="33"/>
        <v>Fraction of Industrial Fuel Use Shifted to Other Fuels</v>
      </c>
      <c r="D537" s="9" t="s">
        <v>3242</v>
      </c>
      <c r="E537" s="53" t="s">
        <v>2463</v>
      </c>
      <c r="F537" s="195" t="s">
        <v>3206</v>
      </c>
      <c r="G537" s="53" t="s">
        <v>3262</v>
      </c>
      <c r="H537" s="54">
        <v>1278</v>
      </c>
      <c r="I537" s="53" t="s">
        <v>45</v>
      </c>
      <c r="J537" s="360" t="str">
        <f>IF(ISBLANK(INDEX('Policy Characteristics'!D:D,MATCH($C537,'Policy Characteristics'!$C:$C,0))),"",INDEX('Policy Characteristics'!D:D,MATCH($C537,'Policy Characteristics'!$C:$C,0)))</f>
        <v>Electrification + Hydrogen</v>
      </c>
      <c r="K537" s="358" t="str">
        <f>IF(ISBLANK(INDEX('Policy Characteristics'!E:E,MATCH($C537,'Policy Characteristics'!$C:$C,0))),"",INDEX('Policy Characteristics'!E:E,MATCH($C537,'Policy Characteristics'!$C:$C,0)))</f>
        <v>indst fuel type shifting</v>
      </c>
      <c r="L537" s="380">
        <f>IF(ISBLANK(INDEX('Policy Characteristics'!F:F,MATCH($C537,'Policy Characteristics'!$C:$C,0))),"",INDEX('Policy Characteristics'!F:F,MATCH($C537,'Policy Characteristics'!$C:$C,0)))</f>
        <v>0</v>
      </c>
      <c r="M537" s="380">
        <f>IF(ISBLANK(INDEX('Policy Characteristics'!G:G,MATCH($C537,'Policy Characteristics'!$C:$C,0))),"",INDEX('Policy Characteristics'!G:G,MATCH($C537,'Policy Characteristics'!$C:$C,0)))</f>
        <v>1</v>
      </c>
      <c r="N537" s="380">
        <f>IF(ISBLANK(INDEX('Policy Characteristics'!H:H,MATCH($C537,'Policy Characteristics'!$C:$C,0))),"",INDEX('Policy Characteristics'!H:H,MATCH($C537,'Policy Characteristics'!$C:$C,0)))</f>
        <v>0.01</v>
      </c>
      <c r="O537" s="358" t="str">
        <f>IF(ISBLANK(INDEX('Policy Characteristics'!I:I,MATCH($C537,'Policy Characteristics'!$C:$C,0))),"",INDEX('Policy Characteristics'!I:I,MATCH($C537,'Policy Characteristics'!$C:$C,0)))</f>
        <v>% of fuel shifted</v>
      </c>
      <c r="P537" s="358"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58" t="str">
        <f>IF(ISBLANK(INDEX('Policy Characteristics'!K:K,MATCH($C537,'Policy Characteristics'!$C:$C,0))),"",INDEX('Policy Characteristics'!K:K,MATCH($C537,'Policy Characteristics'!$C:$C,0)))</f>
        <v>industry-ag-main.html#fuel-switching</v>
      </c>
      <c r="R537" s="358" t="str">
        <f>IF(ISBLANK(INDEX('Policy Characteristics'!L:L,MATCH($C537,'Policy Characteristics'!$C:$C,0))),"",INDEX('Policy Characteristics'!L:L,MATCH($C537,'Policy Characteristics'!$C:$C,0)))</f>
        <v>industry-elec-and-hydrogen.html</v>
      </c>
    </row>
    <row r="538" spans="1:18" x14ac:dyDescent="0.35">
      <c r="A538" s="358" t="str">
        <f>IF(ISBLANK(INDEX('Policy Characteristics'!A:A,MATCH($C538,'Policy Characteristics'!$C:$C,0))),"",INDEX('Policy Characteristics'!A:A,MATCH($C538,'Policy Characteristics'!$C:$C,0)))</f>
        <v>Industry</v>
      </c>
      <c r="B538" s="358" t="str">
        <f>IF(ISBLANK(INDEX('Policy Characteristics'!B:B,MATCH($C538,'Policy Characteristics'!$C:$C,0))),"",INDEX('Policy Characteristics'!B:B,MATCH($C538,'Policy Characteristics'!$C:$C,0)))</f>
        <v>Electrification + Hydrogen</v>
      </c>
      <c r="C538" s="362" t="str">
        <f t="shared" si="33"/>
        <v>Fraction of Industrial Fuel Use Shifted to Other Fuels</v>
      </c>
      <c r="D538" s="9" t="s">
        <v>3242</v>
      </c>
      <c r="E538" s="53" t="s">
        <v>2464</v>
      </c>
      <c r="F538" s="195" t="s">
        <v>3206</v>
      </c>
      <c r="G538" s="53" t="s">
        <v>3263</v>
      </c>
      <c r="H538" s="54">
        <v>1279</v>
      </c>
      <c r="I538" s="53" t="s">
        <v>46</v>
      </c>
      <c r="J538" s="360" t="str">
        <f>IF(ISBLANK(INDEX('Policy Characteristics'!D:D,MATCH($C538,'Policy Characteristics'!$C:$C,0))),"",INDEX('Policy Characteristics'!D:D,MATCH($C538,'Policy Characteristics'!$C:$C,0)))</f>
        <v>Electrification + Hydrogen</v>
      </c>
      <c r="K538" s="358" t="str">
        <f>IF(ISBLANK(INDEX('Policy Characteristics'!E:E,MATCH($C538,'Policy Characteristics'!$C:$C,0))),"",INDEX('Policy Characteristics'!E:E,MATCH($C538,'Policy Characteristics'!$C:$C,0)))</f>
        <v>indst fuel type shifting</v>
      </c>
      <c r="L538" s="380">
        <f>IF(ISBLANK(INDEX('Policy Characteristics'!F:F,MATCH($C538,'Policy Characteristics'!$C:$C,0))),"",INDEX('Policy Characteristics'!F:F,MATCH($C538,'Policy Characteristics'!$C:$C,0)))</f>
        <v>0</v>
      </c>
      <c r="M538" s="380">
        <f>IF(ISBLANK(INDEX('Policy Characteristics'!G:G,MATCH($C538,'Policy Characteristics'!$C:$C,0))),"",INDEX('Policy Characteristics'!G:G,MATCH($C538,'Policy Characteristics'!$C:$C,0)))</f>
        <v>1</v>
      </c>
      <c r="N538" s="380">
        <f>IF(ISBLANK(INDEX('Policy Characteristics'!H:H,MATCH($C538,'Policy Characteristics'!$C:$C,0))),"",INDEX('Policy Characteristics'!H:H,MATCH($C538,'Policy Characteristics'!$C:$C,0)))</f>
        <v>0.01</v>
      </c>
      <c r="O538" s="358" t="str">
        <f>IF(ISBLANK(INDEX('Policy Characteristics'!I:I,MATCH($C538,'Policy Characteristics'!$C:$C,0))),"",INDEX('Policy Characteristics'!I:I,MATCH($C538,'Policy Characteristics'!$C:$C,0)))</f>
        <v>% of fuel shifted</v>
      </c>
      <c r="P538" s="358"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58" t="str">
        <f>IF(ISBLANK(INDEX('Policy Characteristics'!K:K,MATCH($C538,'Policy Characteristics'!$C:$C,0))),"",INDEX('Policy Characteristics'!K:K,MATCH($C538,'Policy Characteristics'!$C:$C,0)))</f>
        <v>industry-ag-main.html#fuel-switching</v>
      </c>
      <c r="R538" s="358" t="str">
        <f>IF(ISBLANK(INDEX('Policy Characteristics'!L:L,MATCH($C538,'Policy Characteristics'!$C:$C,0))),"",INDEX('Policy Characteristics'!L:L,MATCH($C538,'Policy Characteristics'!$C:$C,0)))</f>
        <v>industry-elec-and-hydrogen.html</v>
      </c>
    </row>
    <row r="539" spans="1:18" x14ac:dyDescent="0.35">
      <c r="A539" s="358" t="str">
        <f>IF(ISBLANK(INDEX('Policy Characteristics'!A:A,MATCH($C539,'Policy Characteristics'!$C:$C,0))),"",INDEX('Policy Characteristics'!A:A,MATCH($C539,'Policy Characteristics'!$C:$C,0)))</f>
        <v>Industry</v>
      </c>
      <c r="B539" s="358" t="str">
        <f>IF(ISBLANK(INDEX('Policy Characteristics'!B:B,MATCH($C539,'Policy Characteristics'!$C:$C,0))),"",INDEX('Policy Characteristics'!B:B,MATCH($C539,'Policy Characteristics'!$C:$C,0)))</f>
        <v>Electrification + Hydrogen</v>
      </c>
      <c r="C539" s="362" t="str">
        <f t="shared" si="33"/>
        <v>Fraction of Industrial Fuel Use Shifted to Other Fuels</v>
      </c>
      <c r="D539" s="9" t="s">
        <v>3242</v>
      </c>
      <c r="E539" s="53" t="s">
        <v>2465</v>
      </c>
      <c r="F539" s="195" t="s">
        <v>3206</v>
      </c>
      <c r="G539" s="53" t="s">
        <v>3264</v>
      </c>
      <c r="H539" s="54">
        <v>1280</v>
      </c>
      <c r="I539" s="53" t="s">
        <v>46</v>
      </c>
      <c r="J539" s="360" t="str">
        <f>IF(ISBLANK(INDEX('Policy Characteristics'!D:D,MATCH($C539,'Policy Characteristics'!$C:$C,0))),"",INDEX('Policy Characteristics'!D:D,MATCH($C539,'Policy Characteristics'!$C:$C,0)))</f>
        <v>Electrification + Hydrogen</v>
      </c>
      <c r="K539" s="358" t="str">
        <f>IF(ISBLANK(INDEX('Policy Characteristics'!E:E,MATCH($C539,'Policy Characteristics'!$C:$C,0))),"",INDEX('Policy Characteristics'!E:E,MATCH($C539,'Policy Characteristics'!$C:$C,0)))</f>
        <v>indst fuel type shifting</v>
      </c>
      <c r="L539" s="380">
        <f>IF(ISBLANK(INDEX('Policy Characteristics'!F:F,MATCH($C539,'Policy Characteristics'!$C:$C,0))),"",INDEX('Policy Characteristics'!F:F,MATCH($C539,'Policy Characteristics'!$C:$C,0)))</f>
        <v>0</v>
      </c>
      <c r="M539" s="380">
        <f>IF(ISBLANK(INDEX('Policy Characteristics'!G:G,MATCH($C539,'Policy Characteristics'!$C:$C,0))),"",INDEX('Policy Characteristics'!G:G,MATCH($C539,'Policy Characteristics'!$C:$C,0)))</f>
        <v>1</v>
      </c>
      <c r="N539" s="380">
        <f>IF(ISBLANK(INDEX('Policy Characteristics'!H:H,MATCH($C539,'Policy Characteristics'!$C:$C,0))),"",INDEX('Policy Characteristics'!H:H,MATCH($C539,'Policy Characteristics'!$C:$C,0)))</f>
        <v>0.01</v>
      </c>
      <c r="O539" s="358" t="str">
        <f>IF(ISBLANK(INDEX('Policy Characteristics'!I:I,MATCH($C539,'Policy Characteristics'!$C:$C,0))),"",INDEX('Policy Characteristics'!I:I,MATCH($C539,'Policy Characteristics'!$C:$C,0)))</f>
        <v>% of fuel shifted</v>
      </c>
      <c r="P539" s="358"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58" t="str">
        <f>IF(ISBLANK(INDEX('Policy Characteristics'!K:K,MATCH($C539,'Policy Characteristics'!$C:$C,0))),"",INDEX('Policy Characteristics'!K:K,MATCH($C539,'Policy Characteristics'!$C:$C,0)))</f>
        <v>industry-ag-main.html#fuel-switching</v>
      </c>
      <c r="R539" s="358" t="str">
        <f>IF(ISBLANK(INDEX('Policy Characteristics'!L:L,MATCH($C539,'Policy Characteristics'!$C:$C,0))),"",INDEX('Policy Characteristics'!L:L,MATCH($C539,'Policy Characteristics'!$C:$C,0)))</f>
        <v>industry-elec-and-hydrogen.html</v>
      </c>
    </row>
    <row r="540" spans="1:18" x14ac:dyDescent="0.35">
      <c r="A540" s="358" t="str">
        <f>IF(ISBLANK(INDEX('Policy Characteristics'!A:A,MATCH($C540,'Policy Characteristics'!$C:$C,0))),"",INDEX('Policy Characteristics'!A:A,MATCH($C540,'Policy Characteristics'!$C:$C,0)))</f>
        <v>Industry</v>
      </c>
      <c r="B540" s="358" t="str">
        <f>IF(ISBLANK(INDEX('Policy Characteristics'!B:B,MATCH($C540,'Policy Characteristics'!$C:$C,0))),"",INDEX('Policy Characteristics'!B:B,MATCH($C540,'Policy Characteristics'!$C:$C,0)))</f>
        <v>Electrification + Hydrogen</v>
      </c>
      <c r="C540" s="362" t="str">
        <f t="shared" si="33"/>
        <v>Fraction of Industrial Fuel Use Shifted to Other Fuels</v>
      </c>
      <c r="D540" s="9" t="s">
        <v>3242</v>
      </c>
      <c r="E540" s="53" t="s">
        <v>2466</v>
      </c>
      <c r="F540" s="195" t="s">
        <v>3206</v>
      </c>
      <c r="G540" s="53" t="s">
        <v>3265</v>
      </c>
      <c r="H540" s="54">
        <v>1281</v>
      </c>
      <c r="I540" s="53" t="s">
        <v>46</v>
      </c>
      <c r="J540" s="360" t="str">
        <f>IF(ISBLANK(INDEX('Policy Characteristics'!D:D,MATCH($C540,'Policy Characteristics'!$C:$C,0))),"",INDEX('Policy Characteristics'!D:D,MATCH($C540,'Policy Characteristics'!$C:$C,0)))</f>
        <v>Electrification + Hydrogen</v>
      </c>
      <c r="K540" s="358" t="str">
        <f>IF(ISBLANK(INDEX('Policy Characteristics'!E:E,MATCH($C540,'Policy Characteristics'!$C:$C,0))),"",INDEX('Policy Characteristics'!E:E,MATCH($C540,'Policy Characteristics'!$C:$C,0)))</f>
        <v>indst fuel type shifting</v>
      </c>
      <c r="L540" s="380">
        <f>IF(ISBLANK(INDEX('Policy Characteristics'!F:F,MATCH($C540,'Policy Characteristics'!$C:$C,0))),"",INDEX('Policy Characteristics'!F:F,MATCH($C540,'Policy Characteristics'!$C:$C,0)))</f>
        <v>0</v>
      </c>
      <c r="M540" s="380">
        <f>IF(ISBLANK(INDEX('Policy Characteristics'!G:G,MATCH($C540,'Policy Characteristics'!$C:$C,0))),"",INDEX('Policy Characteristics'!G:G,MATCH($C540,'Policy Characteristics'!$C:$C,0)))</f>
        <v>1</v>
      </c>
      <c r="N540" s="380">
        <f>IF(ISBLANK(INDEX('Policy Characteristics'!H:H,MATCH($C540,'Policy Characteristics'!$C:$C,0))),"",INDEX('Policy Characteristics'!H:H,MATCH($C540,'Policy Characteristics'!$C:$C,0)))</f>
        <v>0.01</v>
      </c>
      <c r="O540" s="358" t="str">
        <f>IF(ISBLANK(INDEX('Policy Characteristics'!I:I,MATCH($C540,'Policy Characteristics'!$C:$C,0))),"",INDEX('Policy Characteristics'!I:I,MATCH($C540,'Policy Characteristics'!$C:$C,0)))</f>
        <v>% of fuel shifted</v>
      </c>
      <c r="P540" s="358"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58" t="str">
        <f>IF(ISBLANK(INDEX('Policy Characteristics'!K:K,MATCH($C540,'Policy Characteristics'!$C:$C,0))),"",INDEX('Policy Characteristics'!K:K,MATCH($C540,'Policy Characteristics'!$C:$C,0)))</f>
        <v>industry-ag-main.html#fuel-switching</v>
      </c>
      <c r="R540" s="358" t="str">
        <f>IF(ISBLANK(INDEX('Policy Characteristics'!L:L,MATCH($C540,'Policy Characteristics'!$C:$C,0))),"",INDEX('Policy Characteristics'!L:L,MATCH($C540,'Policy Characteristics'!$C:$C,0)))</f>
        <v>industry-elec-and-hydrogen.html</v>
      </c>
    </row>
    <row r="541" spans="1:18" x14ac:dyDescent="0.35">
      <c r="A541" s="358" t="str">
        <f>IF(ISBLANK(INDEX('Policy Characteristics'!A:A,MATCH($C541,'Policy Characteristics'!$C:$C,0))),"",INDEX('Policy Characteristics'!A:A,MATCH($C541,'Policy Characteristics'!$C:$C,0)))</f>
        <v>Industry</v>
      </c>
      <c r="B541" s="358" t="str">
        <f>IF(ISBLANK(INDEX('Policy Characteristics'!B:B,MATCH($C541,'Policy Characteristics'!$C:$C,0))),"",INDEX('Policy Characteristics'!B:B,MATCH($C541,'Policy Characteristics'!$C:$C,0)))</f>
        <v>Electrification + Hydrogen</v>
      </c>
      <c r="C541" s="362" t="str">
        <f t="shared" si="33"/>
        <v>Fraction of Industrial Fuel Use Shifted to Other Fuels</v>
      </c>
      <c r="D541" s="9" t="s">
        <v>3242</v>
      </c>
      <c r="E541" s="53" t="s">
        <v>2467</v>
      </c>
      <c r="F541" s="195" t="s">
        <v>3206</v>
      </c>
      <c r="G541" s="53" t="s">
        <v>3266</v>
      </c>
      <c r="H541" s="54">
        <v>1282</v>
      </c>
      <c r="I541" s="53" t="s">
        <v>46</v>
      </c>
      <c r="J541" s="360" t="str">
        <f>IF(ISBLANK(INDEX('Policy Characteristics'!D:D,MATCH($C541,'Policy Characteristics'!$C:$C,0))),"",INDEX('Policy Characteristics'!D:D,MATCH($C541,'Policy Characteristics'!$C:$C,0)))</f>
        <v>Electrification + Hydrogen</v>
      </c>
      <c r="K541" s="358" t="str">
        <f>IF(ISBLANK(INDEX('Policy Characteristics'!E:E,MATCH($C541,'Policy Characteristics'!$C:$C,0))),"",INDEX('Policy Characteristics'!E:E,MATCH($C541,'Policy Characteristics'!$C:$C,0)))</f>
        <v>indst fuel type shifting</v>
      </c>
      <c r="L541" s="380">
        <f>IF(ISBLANK(INDEX('Policy Characteristics'!F:F,MATCH($C541,'Policy Characteristics'!$C:$C,0))),"",INDEX('Policy Characteristics'!F:F,MATCH($C541,'Policy Characteristics'!$C:$C,0)))</f>
        <v>0</v>
      </c>
      <c r="M541" s="380">
        <f>IF(ISBLANK(INDEX('Policy Characteristics'!G:G,MATCH($C541,'Policy Characteristics'!$C:$C,0))),"",INDEX('Policy Characteristics'!G:G,MATCH($C541,'Policy Characteristics'!$C:$C,0)))</f>
        <v>1</v>
      </c>
      <c r="N541" s="380">
        <f>IF(ISBLANK(INDEX('Policy Characteristics'!H:H,MATCH($C541,'Policy Characteristics'!$C:$C,0))),"",INDEX('Policy Characteristics'!H:H,MATCH($C541,'Policy Characteristics'!$C:$C,0)))</f>
        <v>0.01</v>
      </c>
      <c r="O541" s="358" t="str">
        <f>IF(ISBLANK(INDEX('Policy Characteristics'!I:I,MATCH($C541,'Policy Characteristics'!$C:$C,0))),"",INDEX('Policy Characteristics'!I:I,MATCH($C541,'Policy Characteristics'!$C:$C,0)))</f>
        <v>% of fuel shifted</v>
      </c>
      <c r="P541" s="358"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58" t="str">
        <f>IF(ISBLANK(INDEX('Policy Characteristics'!K:K,MATCH($C541,'Policy Characteristics'!$C:$C,0))),"",INDEX('Policy Characteristics'!K:K,MATCH($C541,'Policy Characteristics'!$C:$C,0)))</f>
        <v>industry-ag-main.html#fuel-switching</v>
      </c>
      <c r="R541" s="358" t="str">
        <f>IF(ISBLANK(INDEX('Policy Characteristics'!L:L,MATCH($C541,'Policy Characteristics'!$C:$C,0))),"",INDEX('Policy Characteristics'!L:L,MATCH($C541,'Policy Characteristics'!$C:$C,0)))</f>
        <v>industry-elec-and-hydrogen.html</v>
      </c>
    </row>
    <row r="542" spans="1:18" x14ac:dyDescent="0.35">
      <c r="A542" s="358" t="str">
        <f>IF(ISBLANK(INDEX('Policy Characteristics'!A:A,MATCH($C542,'Policy Characteristics'!$C:$C,0))),"",INDEX('Policy Characteristics'!A:A,MATCH($C542,'Policy Characteristics'!$C:$C,0)))</f>
        <v>Industry</v>
      </c>
      <c r="B542" s="358" t="str">
        <f>IF(ISBLANK(INDEX('Policy Characteristics'!B:B,MATCH($C542,'Policy Characteristics'!$C:$C,0))),"",INDEX('Policy Characteristics'!B:B,MATCH($C542,'Policy Characteristics'!$C:$C,0)))</f>
        <v>Electrification + Hydrogen</v>
      </c>
      <c r="C542" s="362" t="str">
        <f t="shared" si="33"/>
        <v>Fraction of Industrial Fuel Use Shifted to Other Fuels</v>
      </c>
      <c r="D542" s="9" t="s">
        <v>3242</v>
      </c>
      <c r="E542" s="53" t="s">
        <v>2468</v>
      </c>
      <c r="F542" s="195" t="s">
        <v>3206</v>
      </c>
      <c r="G542" s="53" t="s">
        <v>3267</v>
      </c>
      <c r="H542" s="54">
        <v>1283</v>
      </c>
      <c r="I542" s="53" t="s">
        <v>46</v>
      </c>
      <c r="J542" s="360" t="str">
        <f>IF(ISBLANK(INDEX('Policy Characteristics'!D:D,MATCH($C542,'Policy Characteristics'!$C:$C,0))),"",INDEX('Policy Characteristics'!D:D,MATCH($C542,'Policy Characteristics'!$C:$C,0)))</f>
        <v>Electrification + Hydrogen</v>
      </c>
      <c r="K542" s="358" t="str">
        <f>IF(ISBLANK(INDEX('Policy Characteristics'!E:E,MATCH($C542,'Policy Characteristics'!$C:$C,0))),"",INDEX('Policy Characteristics'!E:E,MATCH($C542,'Policy Characteristics'!$C:$C,0)))</f>
        <v>indst fuel type shifting</v>
      </c>
      <c r="L542" s="380">
        <f>IF(ISBLANK(INDEX('Policy Characteristics'!F:F,MATCH($C542,'Policy Characteristics'!$C:$C,0))),"",INDEX('Policy Characteristics'!F:F,MATCH($C542,'Policy Characteristics'!$C:$C,0)))</f>
        <v>0</v>
      </c>
      <c r="M542" s="380">
        <f>IF(ISBLANK(INDEX('Policy Characteristics'!G:G,MATCH($C542,'Policy Characteristics'!$C:$C,0))),"",INDEX('Policy Characteristics'!G:G,MATCH($C542,'Policy Characteristics'!$C:$C,0)))</f>
        <v>1</v>
      </c>
      <c r="N542" s="380">
        <f>IF(ISBLANK(INDEX('Policy Characteristics'!H:H,MATCH($C542,'Policy Characteristics'!$C:$C,0))),"",INDEX('Policy Characteristics'!H:H,MATCH($C542,'Policy Characteristics'!$C:$C,0)))</f>
        <v>0.01</v>
      </c>
      <c r="O542" s="358" t="str">
        <f>IF(ISBLANK(INDEX('Policy Characteristics'!I:I,MATCH($C542,'Policy Characteristics'!$C:$C,0))),"",INDEX('Policy Characteristics'!I:I,MATCH($C542,'Policy Characteristics'!$C:$C,0)))</f>
        <v>% of fuel shifted</v>
      </c>
      <c r="P542" s="358"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58" t="str">
        <f>IF(ISBLANK(INDEX('Policy Characteristics'!K:K,MATCH($C542,'Policy Characteristics'!$C:$C,0))),"",INDEX('Policy Characteristics'!K:K,MATCH($C542,'Policy Characteristics'!$C:$C,0)))</f>
        <v>industry-ag-main.html#fuel-switching</v>
      </c>
      <c r="R542" s="358" t="str">
        <f>IF(ISBLANK(INDEX('Policy Characteristics'!L:L,MATCH($C542,'Policy Characteristics'!$C:$C,0))),"",INDEX('Policy Characteristics'!L:L,MATCH($C542,'Policy Characteristics'!$C:$C,0)))</f>
        <v>industry-elec-and-hydrogen.html</v>
      </c>
    </row>
    <row r="543" spans="1:18" x14ac:dyDescent="0.35">
      <c r="A543" s="358" t="str">
        <f>IF(ISBLANK(INDEX('Policy Characteristics'!A:A,MATCH($C543,'Policy Characteristics'!$C:$C,0))),"",INDEX('Policy Characteristics'!A:A,MATCH($C543,'Policy Characteristics'!$C:$C,0)))</f>
        <v>Industry</v>
      </c>
      <c r="B543" s="358" t="str">
        <f>IF(ISBLANK(INDEX('Policy Characteristics'!B:B,MATCH($C543,'Policy Characteristics'!$C:$C,0))),"",INDEX('Policy Characteristics'!B:B,MATCH($C543,'Policy Characteristics'!$C:$C,0)))</f>
        <v>Electrification + Hydrogen</v>
      </c>
      <c r="C543" s="362" t="str">
        <f t="shared" si="33"/>
        <v>Fraction of Industrial Fuel Use Shifted to Other Fuels</v>
      </c>
      <c r="D543" s="9" t="s">
        <v>3242</v>
      </c>
      <c r="E543" s="53" t="s">
        <v>2821</v>
      </c>
      <c r="F543" s="195" t="s">
        <v>3206</v>
      </c>
      <c r="G543" s="53" t="s">
        <v>3268</v>
      </c>
      <c r="H543" s="54">
        <v>1284</v>
      </c>
      <c r="I543" s="53" t="s">
        <v>46</v>
      </c>
      <c r="J543" s="360" t="str">
        <f>IF(ISBLANK(INDEX('Policy Characteristics'!D:D,MATCH($C543,'Policy Characteristics'!$C:$C,0))),"",INDEX('Policy Characteristics'!D:D,MATCH($C543,'Policy Characteristics'!$C:$C,0)))</f>
        <v>Electrification + Hydrogen</v>
      </c>
      <c r="K543" s="358" t="str">
        <f>IF(ISBLANK(INDEX('Policy Characteristics'!E:E,MATCH($C543,'Policy Characteristics'!$C:$C,0))),"",INDEX('Policy Characteristics'!E:E,MATCH($C543,'Policy Characteristics'!$C:$C,0)))</f>
        <v>indst fuel type shifting</v>
      </c>
      <c r="L543" s="380">
        <f>IF(ISBLANK(INDEX('Policy Characteristics'!F:F,MATCH($C543,'Policy Characteristics'!$C:$C,0))),"",INDEX('Policy Characteristics'!F:F,MATCH($C543,'Policy Characteristics'!$C:$C,0)))</f>
        <v>0</v>
      </c>
      <c r="M543" s="380">
        <f>IF(ISBLANK(INDEX('Policy Characteristics'!G:G,MATCH($C543,'Policy Characteristics'!$C:$C,0))),"",INDEX('Policy Characteristics'!G:G,MATCH($C543,'Policy Characteristics'!$C:$C,0)))</f>
        <v>1</v>
      </c>
      <c r="N543" s="380">
        <f>IF(ISBLANK(INDEX('Policy Characteristics'!H:H,MATCH($C543,'Policy Characteristics'!$C:$C,0))),"",INDEX('Policy Characteristics'!H:H,MATCH($C543,'Policy Characteristics'!$C:$C,0)))</f>
        <v>0.01</v>
      </c>
      <c r="O543" s="358" t="str">
        <f>IF(ISBLANK(INDEX('Policy Characteristics'!I:I,MATCH($C543,'Policy Characteristics'!$C:$C,0))),"",INDEX('Policy Characteristics'!I:I,MATCH($C543,'Policy Characteristics'!$C:$C,0)))</f>
        <v>% of fuel shifted</v>
      </c>
      <c r="P543" s="358"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58" t="str">
        <f>IF(ISBLANK(INDEX('Policy Characteristics'!K:K,MATCH($C543,'Policy Characteristics'!$C:$C,0))),"",INDEX('Policy Characteristics'!K:K,MATCH($C543,'Policy Characteristics'!$C:$C,0)))</f>
        <v>industry-ag-main.html#fuel-switching</v>
      </c>
      <c r="R543" s="358" t="str">
        <f>IF(ISBLANK(INDEX('Policy Characteristics'!L:L,MATCH($C543,'Policy Characteristics'!$C:$C,0))),"",INDEX('Policy Characteristics'!L:L,MATCH($C543,'Policy Characteristics'!$C:$C,0)))</f>
        <v>industry-elec-and-hydrogen.html</v>
      </c>
    </row>
    <row r="544" spans="1:18" x14ac:dyDescent="0.35">
      <c r="A544" s="358" t="str">
        <f>IF(ISBLANK(INDEX('Policy Characteristics'!A:A,MATCH($C544,'Policy Characteristics'!$C:$C,0))),"",INDEX('Policy Characteristics'!A:A,MATCH($C544,'Policy Characteristics'!$C:$C,0)))</f>
        <v>Industry</v>
      </c>
      <c r="B544" s="358" t="str">
        <f>IF(ISBLANK(INDEX('Policy Characteristics'!B:B,MATCH($C544,'Policy Characteristics'!$C:$C,0))),"",INDEX('Policy Characteristics'!B:B,MATCH($C544,'Policy Characteristics'!$C:$C,0)))</f>
        <v>Electrification + Hydrogen</v>
      </c>
      <c r="C544" s="362" t="str">
        <f t="shared" si="33"/>
        <v>Fraction of Industrial Fuel Use Shifted to Other Fuels</v>
      </c>
      <c r="D544" s="9" t="s">
        <v>3242</v>
      </c>
      <c r="E544" s="53" t="s">
        <v>2822</v>
      </c>
      <c r="F544" s="195" t="s">
        <v>3206</v>
      </c>
      <c r="G544" s="53" t="s">
        <v>3269</v>
      </c>
      <c r="H544" s="54">
        <v>1285</v>
      </c>
      <c r="I544" s="53" t="s">
        <v>46</v>
      </c>
      <c r="J544" s="360" t="str">
        <f>IF(ISBLANK(INDEX('Policy Characteristics'!D:D,MATCH($C544,'Policy Characteristics'!$C:$C,0))),"",INDEX('Policy Characteristics'!D:D,MATCH($C544,'Policy Characteristics'!$C:$C,0)))</f>
        <v>Electrification + Hydrogen</v>
      </c>
      <c r="K544" s="358" t="str">
        <f>IF(ISBLANK(INDEX('Policy Characteristics'!E:E,MATCH($C544,'Policy Characteristics'!$C:$C,0))),"",INDEX('Policy Characteristics'!E:E,MATCH($C544,'Policy Characteristics'!$C:$C,0)))</f>
        <v>indst fuel type shifting</v>
      </c>
      <c r="L544" s="380">
        <f>IF(ISBLANK(INDEX('Policy Characteristics'!F:F,MATCH($C544,'Policy Characteristics'!$C:$C,0))),"",INDEX('Policy Characteristics'!F:F,MATCH($C544,'Policy Characteristics'!$C:$C,0)))</f>
        <v>0</v>
      </c>
      <c r="M544" s="380">
        <f>IF(ISBLANK(INDEX('Policy Characteristics'!G:G,MATCH($C544,'Policy Characteristics'!$C:$C,0))),"",INDEX('Policy Characteristics'!G:G,MATCH($C544,'Policy Characteristics'!$C:$C,0)))</f>
        <v>1</v>
      </c>
      <c r="N544" s="380">
        <f>IF(ISBLANK(INDEX('Policy Characteristics'!H:H,MATCH($C544,'Policy Characteristics'!$C:$C,0))),"",INDEX('Policy Characteristics'!H:H,MATCH($C544,'Policy Characteristics'!$C:$C,0)))</f>
        <v>0.01</v>
      </c>
      <c r="O544" s="358" t="str">
        <f>IF(ISBLANK(INDEX('Policy Characteristics'!I:I,MATCH($C544,'Policy Characteristics'!$C:$C,0))),"",INDEX('Policy Characteristics'!I:I,MATCH($C544,'Policy Characteristics'!$C:$C,0)))</f>
        <v>% of fuel shifted</v>
      </c>
      <c r="P544" s="358"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58" t="str">
        <f>IF(ISBLANK(INDEX('Policy Characteristics'!K:K,MATCH($C544,'Policy Characteristics'!$C:$C,0))),"",INDEX('Policy Characteristics'!K:K,MATCH($C544,'Policy Characteristics'!$C:$C,0)))</f>
        <v>industry-ag-main.html#fuel-switching</v>
      </c>
      <c r="R544" s="358" t="str">
        <f>IF(ISBLANK(INDEX('Policy Characteristics'!L:L,MATCH($C544,'Policy Characteristics'!$C:$C,0))),"",INDEX('Policy Characteristics'!L:L,MATCH($C544,'Policy Characteristics'!$C:$C,0)))</f>
        <v>industry-elec-and-hydrogen.html</v>
      </c>
    </row>
    <row r="545" spans="1:18" x14ac:dyDescent="0.35">
      <c r="A545" s="358" t="str">
        <f>IF(ISBLANK(INDEX('Policy Characteristics'!A:A,MATCH($C545,'Policy Characteristics'!$C:$C,0))),"",INDEX('Policy Characteristics'!A:A,MATCH($C545,'Policy Characteristics'!$C:$C,0)))</f>
        <v>Industry</v>
      </c>
      <c r="B545" s="358" t="str">
        <f>IF(ISBLANK(INDEX('Policy Characteristics'!B:B,MATCH($C545,'Policy Characteristics'!$C:$C,0))),"",INDEX('Policy Characteristics'!B:B,MATCH($C545,'Policy Characteristics'!$C:$C,0)))</f>
        <v>Electrification + Hydrogen</v>
      </c>
      <c r="C545" s="362" t="str">
        <f t="shared" si="33"/>
        <v>Fraction of Industrial Fuel Use Shifted to Other Fuels</v>
      </c>
      <c r="D545" s="9" t="s">
        <v>3242</v>
      </c>
      <c r="E545" s="53" t="s">
        <v>2823</v>
      </c>
      <c r="F545" s="195" t="s">
        <v>3206</v>
      </c>
      <c r="G545" s="53" t="s">
        <v>3270</v>
      </c>
      <c r="H545" s="54">
        <v>1286</v>
      </c>
      <c r="I545" s="53" t="s">
        <v>46</v>
      </c>
      <c r="J545" s="360" t="str">
        <f>IF(ISBLANK(INDEX('Policy Characteristics'!D:D,MATCH($C545,'Policy Characteristics'!$C:$C,0))),"",INDEX('Policy Characteristics'!D:D,MATCH($C545,'Policy Characteristics'!$C:$C,0)))</f>
        <v>Electrification + Hydrogen</v>
      </c>
      <c r="K545" s="358" t="str">
        <f>IF(ISBLANK(INDEX('Policy Characteristics'!E:E,MATCH($C545,'Policy Characteristics'!$C:$C,0))),"",INDEX('Policy Characteristics'!E:E,MATCH($C545,'Policy Characteristics'!$C:$C,0)))</f>
        <v>indst fuel type shifting</v>
      </c>
      <c r="L545" s="380">
        <f>IF(ISBLANK(INDEX('Policy Characteristics'!F:F,MATCH($C545,'Policy Characteristics'!$C:$C,0))),"",INDEX('Policy Characteristics'!F:F,MATCH($C545,'Policy Characteristics'!$C:$C,0)))</f>
        <v>0</v>
      </c>
      <c r="M545" s="380">
        <f>IF(ISBLANK(INDEX('Policy Characteristics'!G:G,MATCH($C545,'Policy Characteristics'!$C:$C,0))),"",INDEX('Policy Characteristics'!G:G,MATCH($C545,'Policy Characteristics'!$C:$C,0)))</f>
        <v>1</v>
      </c>
      <c r="N545" s="380">
        <f>IF(ISBLANK(INDEX('Policy Characteristics'!H:H,MATCH($C545,'Policy Characteristics'!$C:$C,0))),"",INDEX('Policy Characteristics'!H:H,MATCH($C545,'Policy Characteristics'!$C:$C,0)))</f>
        <v>0.01</v>
      </c>
      <c r="O545" s="358" t="str">
        <f>IF(ISBLANK(INDEX('Policy Characteristics'!I:I,MATCH($C545,'Policy Characteristics'!$C:$C,0))),"",INDEX('Policy Characteristics'!I:I,MATCH($C545,'Policy Characteristics'!$C:$C,0)))</f>
        <v>% of fuel shifted</v>
      </c>
      <c r="P545" s="358"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58" t="str">
        <f>IF(ISBLANK(INDEX('Policy Characteristics'!K:K,MATCH($C545,'Policy Characteristics'!$C:$C,0))),"",INDEX('Policy Characteristics'!K:K,MATCH($C545,'Policy Characteristics'!$C:$C,0)))</f>
        <v>industry-ag-main.html#fuel-switching</v>
      </c>
      <c r="R545" s="358" t="str">
        <f>IF(ISBLANK(INDEX('Policy Characteristics'!L:L,MATCH($C545,'Policy Characteristics'!$C:$C,0))),"",INDEX('Policy Characteristics'!L:L,MATCH($C545,'Policy Characteristics'!$C:$C,0)))</f>
        <v>industry-elec-and-hydrogen.html</v>
      </c>
    </row>
    <row r="546" spans="1:18" x14ac:dyDescent="0.35">
      <c r="A546" s="358" t="str">
        <f>IF(ISBLANK(INDEX('Policy Characteristics'!A:A,MATCH($C546,'Policy Characteristics'!$C:$C,0))),"",INDEX('Policy Characteristics'!A:A,MATCH($C546,'Policy Characteristics'!$C:$C,0)))</f>
        <v>Industry</v>
      </c>
      <c r="B546" s="358" t="str">
        <f>IF(ISBLANK(INDEX('Policy Characteristics'!B:B,MATCH($C546,'Policy Characteristics'!$C:$C,0))),"",INDEX('Policy Characteristics'!B:B,MATCH($C546,'Policy Characteristics'!$C:$C,0)))</f>
        <v>Electrification + Hydrogen</v>
      </c>
      <c r="C546" s="362" t="str">
        <f t="shared" si="33"/>
        <v>Fraction of Industrial Fuel Use Shifted to Other Fuels</v>
      </c>
      <c r="D546" s="9" t="s">
        <v>3242</v>
      </c>
      <c r="E546" s="53" t="s">
        <v>2820</v>
      </c>
      <c r="F546" s="195" t="s">
        <v>3206</v>
      </c>
      <c r="G546" s="53" t="s">
        <v>3271</v>
      </c>
      <c r="H546" s="54">
        <v>1287</v>
      </c>
      <c r="I546" s="53" t="s">
        <v>45</v>
      </c>
      <c r="J546" s="360" t="str">
        <f>IF(ISBLANK(INDEX('Policy Characteristics'!D:D,MATCH($C546,'Policy Characteristics'!$C:$C,0))),"",INDEX('Policy Characteristics'!D:D,MATCH($C546,'Policy Characteristics'!$C:$C,0)))</f>
        <v>Electrification + Hydrogen</v>
      </c>
      <c r="K546" s="358" t="str">
        <f>IF(ISBLANK(INDEX('Policy Characteristics'!E:E,MATCH($C546,'Policy Characteristics'!$C:$C,0))),"",INDEX('Policy Characteristics'!E:E,MATCH($C546,'Policy Characteristics'!$C:$C,0)))</f>
        <v>indst fuel type shifting</v>
      </c>
      <c r="L546" s="380">
        <f>IF(ISBLANK(INDEX('Policy Characteristics'!F:F,MATCH($C546,'Policy Characteristics'!$C:$C,0))),"",INDEX('Policy Characteristics'!F:F,MATCH($C546,'Policy Characteristics'!$C:$C,0)))</f>
        <v>0</v>
      </c>
      <c r="M546" s="380">
        <f>IF(ISBLANK(INDEX('Policy Characteristics'!G:G,MATCH($C546,'Policy Characteristics'!$C:$C,0))),"",INDEX('Policy Characteristics'!G:G,MATCH($C546,'Policy Characteristics'!$C:$C,0)))</f>
        <v>1</v>
      </c>
      <c r="N546" s="380">
        <f>IF(ISBLANK(INDEX('Policy Characteristics'!H:H,MATCH($C546,'Policy Characteristics'!$C:$C,0))),"",INDEX('Policy Characteristics'!H:H,MATCH($C546,'Policy Characteristics'!$C:$C,0)))</f>
        <v>0.01</v>
      </c>
      <c r="O546" s="358" t="str">
        <f>IF(ISBLANK(INDEX('Policy Characteristics'!I:I,MATCH($C546,'Policy Characteristics'!$C:$C,0))),"",INDEX('Policy Characteristics'!I:I,MATCH($C546,'Policy Characteristics'!$C:$C,0)))</f>
        <v>% of fuel shifted</v>
      </c>
      <c r="P546" s="358"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58" t="str">
        <f>IF(ISBLANK(INDEX('Policy Characteristics'!K:K,MATCH($C546,'Policy Characteristics'!$C:$C,0))),"",INDEX('Policy Characteristics'!K:K,MATCH($C546,'Policy Characteristics'!$C:$C,0)))</f>
        <v>industry-ag-main.html#fuel-switching</v>
      </c>
      <c r="R546" s="358" t="str">
        <f>IF(ISBLANK(INDEX('Policy Characteristics'!L:L,MATCH($C546,'Policy Characteristics'!$C:$C,0))),"",INDEX('Policy Characteristics'!L:L,MATCH($C546,'Policy Characteristics'!$C:$C,0)))</f>
        <v>industry-elec-and-hydrogen.html</v>
      </c>
    </row>
    <row r="547" spans="1:18" x14ac:dyDescent="0.35">
      <c r="A547" s="358" t="str">
        <f>IF(ISBLANK(INDEX('Policy Characteristics'!A:A,MATCH($C547,'Policy Characteristics'!$C:$C,0))),"",INDEX('Policy Characteristics'!A:A,MATCH($C547,'Policy Characteristics'!$C:$C,0)))</f>
        <v>Industry</v>
      </c>
      <c r="B547" s="358" t="str">
        <f>IF(ISBLANK(INDEX('Policy Characteristics'!B:B,MATCH($C547,'Policy Characteristics'!$C:$C,0))),"",INDEX('Policy Characteristics'!B:B,MATCH($C547,'Policy Characteristics'!$C:$C,0)))</f>
        <v>Electrification + Hydrogen</v>
      </c>
      <c r="C547" s="362" t="str">
        <f t="shared" si="33"/>
        <v>Fraction of Industrial Fuel Use Shifted to Other Fuels</v>
      </c>
      <c r="D547" s="9" t="s">
        <v>3243</v>
      </c>
      <c r="E547" s="53" t="s">
        <v>2463</v>
      </c>
      <c r="F547" s="195" t="s">
        <v>3207</v>
      </c>
      <c r="G547" s="53" t="s">
        <v>3262</v>
      </c>
      <c r="H547" s="54">
        <v>1288</v>
      </c>
      <c r="I547" s="53" t="s">
        <v>45</v>
      </c>
      <c r="J547" s="360" t="str">
        <f>IF(ISBLANK(INDEX('Policy Characteristics'!D:D,MATCH($C547,'Policy Characteristics'!$C:$C,0))),"",INDEX('Policy Characteristics'!D:D,MATCH($C547,'Policy Characteristics'!$C:$C,0)))</f>
        <v>Electrification + Hydrogen</v>
      </c>
      <c r="K547" s="358" t="str">
        <f>IF(ISBLANK(INDEX('Policy Characteristics'!E:E,MATCH($C547,'Policy Characteristics'!$C:$C,0))),"",INDEX('Policy Characteristics'!E:E,MATCH($C547,'Policy Characteristics'!$C:$C,0)))</f>
        <v>indst fuel type shifting</v>
      </c>
      <c r="L547" s="380">
        <f>IF(ISBLANK(INDEX('Policy Characteristics'!F:F,MATCH($C547,'Policy Characteristics'!$C:$C,0))),"",INDEX('Policy Characteristics'!F:F,MATCH($C547,'Policy Characteristics'!$C:$C,0)))</f>
        <v>0</v>
      </c>
      <c r="M547" s="380">
        <f>IF(ISBLANK(INDEX('Policy Characteristics'!G:G,MATCH($C547,'Policy Characteristics'!$C:$C,0))),"",INDEX('Policy Characteristics'!G:G,MATCH($C547,'Policy Characteristics'!$C:$C,0)))</f>
        <v>1</v>
      </c>
      <c r="N547" s="380">
        <f>IF(ISBLANK(INDEX('Policy Characteristics'!H:H,MATCH($C547,'Policy Characteristics'!$C:$C,0))),"",INDEX('Policy Characteristics'!H:H,MATCH($C547,'Policy Characteristics'!$C:$C,0)))</f>
        <v>0.01</v>
      </c>
      <c r="O547" s="358" t="str">
        <f>IF(ISBLANK(INDEX('Policy Characteristics'!I:I,MATCH($C547,'Policy Characteristics'!$C:$C,0))),"",INDEX('Policy Characteristics'!I:I,MATCH($C547,'Policy Characteristics'!$C:$C,0)))</f>
        <v>% of fuel shifted</v>
      </c>
      <c r="P547" s="358"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58" t="str">
        <f>IF(ISBLANK(INDEX('Policy Characteristics'!K:K,MATCH($C547,'Policy Characteristics'!$C:$C,0))),"",INDEX('Policy Characteristics'!K:K,MATCH($C547,'Policy Characteristics'!$C:$C,0)))</f>
        <v>industry-ag-main.html#fuel-switching</v>
      </c>
      <c r="R547" s="358" t="str">
        <f>IF(ISBLANK(INDEX('Policy Characteristics'!L:L,MATCH($C547,'Policy Characteristics'!$C:$C,0))),"",INDEX('Policy Characteristics'!L:L,MATCH($C547,'Policy Characteristics'!$C:$C,0)))</f>
        <v>industry-elec-and-hydrogen.html</v>
      </c>
    </row>
    <row r="548" spans="1:18" x14ac:dyDescent="0.35">
      <c r="A548" s="358" t="str">
        <f>IF(ISBLANK(INDEX('Policy Characteristics'!A:A,MATCH($C548,'Policy Characteristics'!$C:$C,0))),"",INDEX('Policy Characteristics'!A:A,MATCH($C548,'Policy Characteristics'!$C:$C,0)))</f>
        <v>Industry</v>
      </c>
      <c r="B548" s="358" t="str">
        <f>IF(ISBLANK(INDEX('Policy Characteristics'!B:B,MATCH($C548,'Policy Characteristics'!$C:$C,0))),"",INDEX('Policy Characteristics'!B:B,MATCH($C548,'Policy Characteristics'!$C:$C,0)))</f>
        <v>Electrification + Hydrogen</v>
      </c>
      <c r="C548" s="362" t="str">
        <f t="shared" ref="C548:C611" si="34">C$467</f>
        <v>Fraction of Industrial Fuel Use Shifted to Other Fuels</v>
      </c>
      <c r="D548" s="9" t="s">
        <v>3243</v>
      </c>
      <c r="E548" s="53" t="s">
        <v>2464</v>
      </c>
      <c r="F548" s="195" t="s">
        <v>3207</v>
      </c>
      <c r="G548" s="53" t="s">
        <v>3263</v>
      </c>
      <c r="H548" s="54">
        <v>1289</v>
      </c>
      <c r="I548" s="53" t="s">
        <v>46</v>
      </c>
      <c r="J548" s="360" t="str">
        <f>IF(ISBLANK(INDEX('Policy Characteristics'!D:D,MATCH($C548,'Policy Characteristics'!$C:$C,0))),"",INDEX('Policy Characteristics'!D:D,MATCH($C548,'Policy Characteristics'!$C:$C,0)))</f>
        <v>Electrification + Hydrogen</v>
      </c>
      <c r="K548" s="358" t="str">
        <f>IF(ISBLANK(INDEX('Policy Characteristics'!E:E,MATCH($C548,'Policy Characteristics'!$C:$C,0))),"",INDEX('Policy Characteristics'!E:E,MATCH($C548,'Policy Characteristics'!$C:$C,0)))</f>
        <v>indst fuel type shifting</v>
      </c>
      <c r="L548" s="380">
        <f>IF(ISBLANK(INDEX('Policy Characteristics'!F:F,MATCH($C548,'Policy Characteristics'!$C:$C,0))),"",INDEX('Policy Characteristics'!F:F,MATCH($C548,'Policy Characteristics'!$C:$C,0)))</f>
        <v>0</v>
      </c>
      <c r="M548" s="380">
        <f>IF(ISBLANK(INDEX('Policy Characteristics'!G:G,MATCH($C548,'Policy Characteristics'!$C:$C,0))),"",INDEX('Policy Characteristics'!G:G,MATCH($C548,'Policy Characteristics'!$C:$C,0)))</f>
        <v>1</v>
      </c>
      <c r="N548" s="380">
        <f>IF(ISBLANK(INDEX('Policy Characteristics'!H:H,MATCH($C548,'Policy Characteristics'!$C:$C,0))),"",INDEX('Policy Characteristics'!H:H,MATCH($C548,'Policy Characteristics'!$C:$C,0)))</f>
        <v>0.01</v>
      </c>
      <c r="O548" s="358" t="str">
        <f>IF(ISBLANK(INDEX('Policy Characteristics'!I:I,MATCH($C548,'Policy Characteristics'!$C:$C,0))),"",INDEX('Policy Characteristics'!I:I,MATCH($C548,'Policy Characteristics'!$C:$C,0)))</f>
        <v>% of fuel shifted</v>
      </c>
      <c r="P548" s="358"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58" t="str">
        <f>IF(ISBLANK(INDEX('Policy Characteristics'!K:K,MATCH($C548,'Policy Characteristics'!$C:$C,0))),"",INDEX('Policy Characteristics'!K:K,MATCH($C548,'Policy Characteristics'!$C:$C,0)))</f>
        <v>industry-ag-main.html#fuel-switching</v>
      </c>
      <c r="R548" s="358" t="str">
        <f>IF(ISBLANK(INDEX('Policy Characteristics'!L:L,MATCH($C548,'Policy Characteristics'!$C:$C,0))),"",INDEX('Policy Characteristics'!L:L,MATCH($C548,'Policy Characteristics'!$C:$C,0)))</f>
        <v>industry-elec-and-hydrogen.html</v>
      </c>
    </row>
    <row r="549" spans="1:18" x14ac:dyDescent="0.35">
      <c r="A549" s="358" t="str">
        <f>IF(ISBLANK(INDEX('Policy Characteristics'!A:A,MATCH($C549,'Policy Characteristics'!$C:$C,0))),"",INDEX('Policy Characteristics'!A:A,MATCH($C549,'Policy Characteristics'!$C:$C,0)))</f>
        <v>Industry</v>
      </c>
      <c r="B549" s="358" t="str">
        <f>IF(ISBLANK(INDEX('Policy Characteristics'!B:B,MATCH($C549,'Policy Characteristics'!$C:$C,0))),"",INDEX('Policy Characteristics'!B:B,MATCH($C549,'Policy Characteristics'!$C:$C,0)))</f>
        <v>Electrification + Hydrogen</v>
      </c>
      <c r="C549" s="362" t="str">
        <f t="shared" si="34"/>
        <v>Fraction of Industrial Fuel Use Shifted to Other Fuels</v>
      </c>
      <c r="D549" s="9" t="s">
        <v>3243</v>
      </c>
      <c r="E549" s="53" t="s">
        <v>2465</v>
      </c>
      <c r="F549" s="195" t="s">
        <v>3207</v>
      </c>
      <c r="G549" s="53" t="s">
        <v>3264</v>
      </c>
      <c r="H549" s="54">
        <v>1290</v>
      </c>
      <c r="I549" s="53" t="s">
        <v>46</v>
      </c>
      <c r="J549" s="360" t="str">
        <f>IF(ISBLANK(INDEX('Policy Characteristics'!D:D,MATCH($C549,'Policy Characteristics'!$C:$C,0))),"",INDEX('Policy Characteristics'!D:D,MATCH($C549,'Policy Characteristics'!$C:$C,0)))</f>
        <v>Electrification + Hydrogen</v>
      </c>
      <c r="K549" s="358" t="str">
        <f>IF(ISBLANK(INDEX('Policy Characteristics'!E:E,MATCH($C549,'Policy Characteristics'!$C:$C,0))),"",INDEX('Policy Characteristics'!E:E,MATCH($C549,'Policy Characteristics'!$C:$C,0)))</f>
        <v>indst fuel type shifting</v>
      </c>
      <c r="L549" s="380">
        <f>IF(ISBLANK(INDEX('Policy Characteristics'!F:F,MATCH($C549,'Policy Characteristics'!$C:$C,0))),"",INDEX('Policy Characteristics'!F:F,MATCH($C549,'Policy Characteristics'!$C:$C,0)))</f>
        <v>0</v>
      </c>
      <c r="M549" s="380">
        <f>IF(ISBLANK(INDEX('Policy Characteristics'!G:G,MATCH($C549,'Policy Characteristics'!$C:$C,0))),"",INDEX('Policy Characteristics'!G:G,MATCH($C549,'Policy Characteristics'!$C:$C,0)))</f>
        <v>1</v>
      </c>
      <c r="N549" s="380">
        <f>IF(ISBLANK(INDEX('Policy Characteristics'!H:H,MATCH($C549,'Policy Characteristics'!$C:$C,0))),"",INDEX('Policy Characteristics'!H:H,MATCH($C549,'Policy Characteristics'!$C:$C,0)))</f>
        <v>0.01</v>
      </c>
      <c r="O549" s="358" t="str">
        <f>IF(ISBLANK(INDEX('Policy Characteristics'!I:I,MATCH($C549,'Policy Characteristics'!$C:$C,0))),"",INDEX('Policy Characteristics'!I:I,MATCH($C549,'Policy Characteristics'!$C:$C,0)))</f>
        <v>% of fuel shifted</v>
      </c>
      <c r="P549" s="358"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58" t="str">
        <f>IF(ISBLANK(INDEX('Policy Characteristics'!K:K,MATCH($C549,'Policy Characteristics'!$C:$C,0))),"",INDEX('Policy Characteristics'!K:K,MATCH($C549,'Policy Characteristics'!$C:$C,0)))</f>
        <v>industry-ag-main.html#fuel-switching</v>
      </c>
      <c r="R549" s="358" t="str">
        <f>IF(ISBLANK(INDEX('Policy Characteristics'!L:L,MATCH($C549,'Policy Characteristics'!$C:$C,0))),"",INDEX('Policy Characteristics'!L:L,MATCH($C549,'Policy Characteristics'!$C:$C,0)))</f>
        <v>industry-elec-and-hydrogen.html</v>
      </c>
    </row>
    <row r="550" spans="1:18" x14ac:dyDescent="0.35">
      <c r="A550" s="358" t="str">
        <f>IF(ISBLANK(INDEX('Policy Characteristics'!A:A,MATCH($C550,'Policy Characteristics'!$C:$C,0))),"",INDEX('Policy Characteristics'!A:A,MATCH($C550,'Policy Characteristics'!$C:$C,0)))</f>
        <v>Industry</v>
      </c>
      <c r="B550" s="358" t="str">
        <f>IF(ISBLANK(INDEX('Policy Characteristics'!B:B,MATCH($C550,'Policy Characteristics'!$C:$C,0))),"",INDEX('Policy Characteristics'!B:B,MATCH($C550,'Policy Characteristics'!$C:$C,0)))</f>
        <v>Electrification + Hydrogen</v>
      </c>
      <c r="C550" s="362" t="str">
        <f t="shared" si="34"/>
        <v>Fraction of Industrial Fuel Use Shifted to Other Fuels</v>
      </c>
      <c r="D550" s="9" t="s">
        <v>3243</v>
      </c>
      <c r="E550" s="53" t="s">
        <v>2466</v>
      </c>
      <c r="F550" s="195" t="s">
        <v>3207</v>
      </c>
      <c r="G550" s="53" t="s">
        <v>3265</v>
      </c>
      <c r="H550" s="54">
        <v>1291</v>
      </c>
      <c r="I550" s="53" t="s">
        <v>46</v>
      </c>
      <c r="J550" s="360" t="str">
        <f>IF(ISBLANK(INDEX('Policy Characteristics'!D:D,MATCH($C550,'Policy Characteristics'!$C:$C,0))),"",INDEX('Policy Characteristics'!D:D,MATCH($C550,'Policy Characteristics'!$C:$C,0)))</f>
        <v>Electrification + Hydrogen</v>
      </c>
      <c r="K550" s="358" t="str">
        <f>IF(ISBLANK(INDEX('Policy Characteristics'!E:E,MATCH($C550,'Policy Characteristics'!$C:$C,0))),"",INDEX('Policy Characteristics'!E:E,MATCH($C550,'Policy Characteristics'!$C:$C,0)))</f>
        <v>indst fuel type shifting</v>
      </c>
      <c r="L550" s="380">
        <f>IF(ISBLANK(INDEX('Policy Characteristics'!F:F,MATCH($C550,'Policy Characteristics'!$C:$C,0))),"",INDEX('Policy Characteristics'!F:F,MATCH($C550,'Policy Characteristics'!$C:$C,0)))</f>
        <v>0</v>
      </c>
      <c r="M550" s="380">
        <f>IF(ISBLANK(INDEX('Policy Characteristics'!G:G,MATCH($C550,'Policy Characteristics'!$C:$C,0))),"",INDEX('Policy Characteristics'!G:G,MATCH($C550,'Policy Characteristics'!$C:$C,0)))</f>
        <v>1</v>
      </c>
      <c r="N550" s="380">
        <f>IF(ISBLANK(INDEX('Policy Characteristics'!H:H,MATCH($C550,'Policy Characteristics'!$C:$C,0))),"",INDEX('Policy Characteristics'!H:H,MATCH($C550,'Policy Characteristics'!$C:$C,0)))</f>
        <v>0.01</v>
      </c>
      <c r="O550" s="358" t="str">
        <f>IF(ISBLANK(INDEX('Policy Characteristics'!I:I,MATCH($C550,'Policy Characteristics'!$C:$C,0))),"",INDEX('Policy Characteristics'!I:I,MATCH($C550,'Policy Characteristics'!$C:$C,0)))</f>
        <v>% of fuel shifted</v>
      </c>
      <c r="P550" s="358"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58" t="str">
        <f>IF(ISBLANK(INDEX('Policy Characteristics'!K:K,MATCH($C550,'Policy Characteristics'!$C:$C,0))),"",INDEX('Policy Characteristics'!K:K,MATCH($C550,'Policy Characteristics'!$C:$C,0)))</f>
        <v>industry-ag-main.html#fuel-switching</v>
      </c>
      <c r="R550" s="358" t="str">
        <f>IF(ISBLANK(INDEX('Policy Characteristics'!L:L,MATCH($C550,'Policy Characteristics'!$C:$C,0))),"",INDEX('Policy Characteristics'!L:L,MATCH($C550,'Policy Characteristics'!$C:$C,0)))</f>
        <v>industry-elec-and-hydrogen.html</v>
      </c>
    </row>
    <row r="551" spans="1:18" x14ac:dyDescent="0.35">
      <c r="A551" s="358" t="str">
        <f>IF(ISBLANK(INDEX('Policy Characteristics'!A:A,MATCH($C551,'Policy Characteristics'!$C:$C,0))),"",INDEX('Policy Characteristics'!A:A,MATCH($C551,'Policy Characteristics'!$C:$C,0)))</f>
        <v>Industry</v>
      </c>
      <c r="B551" s="358" t="str">
        <f>IF(ISBLANK(INDEX('Policy Characteristics'!B:B,MATCH($C551,'Policy Characteristics'!$C:$C,0))),"",INDEX('Policy Characteristics'!B:B,MATCH($C551,'Policy Characteristics'!$C:$C,0)))</f>
        <v>Electrification + Hydrogen</v>
      </c>
      <c r="C551" s="362" t="str">
        <f t="shared" si="34"/>
        <v>Fraction of Industrial Fuel Use Shifted to Other Fuels</v>
      </c>
      <c r="D551" s="9" t="s">
        <v>3243</v>
      </c>
      <c r="E551" s="53" t="s">
        <v>2467</v>
      </c>
      <c r="F551" s="195" t="s">
        <v>3207</v>
      </c>
      <c r="G551" s="53" t="s">
        <v>3266</v>
      </c>
      <c r="H551" s="54">
        <v>1292</v>
      </c>
      <c r="I551" s="53" t="s">
        <v>46</v>
      </c>
      <c r="J551" s="360" t="str">
        <f>IF(ISBLANK(INDEX('Policy Characteristics'!D:D,MATCH($C551,'Policy Characteristics'!$C:$C,0))),"",INDEX('Policy Characteristics'!D:D,MATCH($C551,'Policy Characteristics'!$C:$C,0)))</f>
        <v>Electrification + Hydrogen</v>
      </c>
      <c r="K551" s="358" t="str">
        <f>IF(ISBLANK(INDEX('Policy Characteristics'!E:E,MATCH($C551,'Policy Characteristics'!$C:$C,0))),"",INDEX('Policy Characteristics'!E:E,MATCH($C551,'Policy Characteristics'!$C:$C,0)))</f>
        <v>indst fuel type shifting</v>
      </c>
      <c r="L551" s="380">
        <f>IF(ISBLANK(INDEX('Policy Characteristics'!F:F,MATCH($C551,'Policy Characteristics'!$C:$C,0))),"",INDEX('Policy Characteristics'!F:F,MATCH($C551,'Policy Characteristics'!$C:$C,0)))</f>
        <v>0</v>
      </c>
      <c r="M551" s="380">
        <f>IF(ISBLANK(INDEX('Policy Characteristics'!G:G,MATCH($C551,'Policy Characteristics'!$C:$C,0))),"",INDEX('Policy Characteristics'!G:G,MATCH($C551,'Policy Characteristics'!$C:$C,0)))</f>
        <v>1</v>
      </c>
      <c r="N551" s="380">
        <f>IF(ISBLANK(INDEX('Policy Characteristics'!H:H,MATCH($C551,'Policy Characteristics'!$C:$C,0))),"",INDEX('Policy Characteristics'!H:H,MATCH($C551,'Policy Characteristics'!$C:$C,0)))</f>
        <v>0.01</v>
      </c>
      <c r="O551" s="358" t="str">
        <f>IF(ISBLANK(INDEX('Policy Characteristics'!I:I,MATCH($C551,'Policy Characteristics'!$C:$C,0))),"",INDEX('Policy Characteristics'!I:I,MATCH($C551,'Policy Characteristics'!$C:$C,0)))</f>
        <v>% of fuel shifted</v>
      </c>
      <c r="P551" s="358"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58" t="str">
        <f>IF(ISBLANK(INDEX('Policy Characteristics'!K:K,MATCH($C551,'Policy Characteristics'!$C:$C,0))),"",INDEX('Policy Characteristics'!K:K,MATCH($C551,'Policy Characteristics'!$C:$C,0)))</f>
        <v>industry-ag-main.html#fuel-switching</v>
      </c>
      <c r="R551" s="358" t="str">
        <f>IF(ISBLANK(INDEX('Policy Characteristics'!L:L,MATCH($C551,'Policy Characteristics'!$C:$C,0))),"",INDEX('Policy Characteristics'!L:L,MATCH($C551,'Policy Characteristics'!$C:$C,0)))</f>
        <v>industry-elec-and-hydrogen.html</v>
      </c>
    </row>
    <row r="552" spans="1:18" x14ac:dyDescent="0.35">
      <c r="A552" s="358" t="str">
        <f>IF(ISBLANK(INDEX('Policy Characteristics'!A:A,MATCH($C552,'Policy Characteristics'!$C:$C,0))),"",INDEX('Policy Characteristics'!A:A,MATCH($C552,'Policy Characteristics'!$C:$C,0)))</f>
        <v>Industry</v>
      </c>
      <c r="B552" s="358" t="str">
        <f>IF(ISBLANK(INDEX('Policy Characteristics'!B:B,MATCH($C552,'Policy Characteristics'!$C:$C,0))),"",INDEX('Policy Characteristics'!B:B,MATCH($C552,'Policy Characteristics'!$C:$C,0)))</f>
        <v>Electrification + Hydrogen</v>
      </c>
      <c r="C552" s="362" t="str">
        <f t="shared" si="34"/>
        <v>Fraction of Industrial Fuel Use Shifted to Other Fuels</v>
      </c>
      <c r="D552" s="9" t="s">
        <v>3243</v>
      </c>
      <c r="E552" s="53" t="s">
        <v>2468</v>
      </c>
      <c r="F552" s="195" t="s">
        <v>3207</v>
      </c>
      <c r="G552" s="53" t="s">
        <v>3267</v>
      </c>
      <c r="H552" s="54">
        <v>1293</v>
      </c>
      <c r="I552" s="53" t="s">
        <v>46</v>
      </c>
      <c r="J552" s="360" t="str">
        <f>IF(ISBLANK(INDEX('Policy Characteristics'!D:D,MATCH($C552,'Policy Characteristics'!$C:$C,0))),"",INDEX('Policy Characteristics'!D:D,MATCH($C552,'Policy Characteristics'!$C:$C,0)))</f>
        <v>Electrification + Hydrogen</v>
      </c>
      <c r="K552" s="358" t="str">
        <f>IF(ISBLANK(INDEX('Policy Characteristics'!E:E,MATCH($C552,'Policy Characteristics'!$C:$C,0))),"",INDEX('Policy Characteristics'!E:E,MATCH($C552,'Policy Characteristics'!$C:$C,0)))</f>
        <v>indst fuel type shifting</v>
      </c>
      <c r="L552" s="380">
        <f>IF(ISBLANK(INDEX('Policy Characteristics'!F:F,MATCH($C552,'Policy Characteristics'!$C:$C,0))),"",INDEX('Policy Characteristics'!F:F,MATCH($C552,'Policy Characteristics'!$C:$C,0)))</f>
        <v>0</v>
      </c>
      <c r="M552" s="380">
        <f>IF(ISBLANK(INDEX('Policy Characteristics'!G:G,MATCH($C552,'Policy Characteristics'!$C:$C,0))),"",INDEX('Policy Characteristics'!G:G,MATCH($C552,'Policy Characteristics'!$C:$C,0)))</f>
        <v>1</v>
      </c>
      <c r="N552" s="380">
        <f>IF(ISBLANK(INDEX('Policy Characteristics'!H:H,MATCH($C552,'Policy Characteristics'!$C:$C,0))),"",INDEX('Policy Characteristics'!H:H,MATCH($C552,'Policy Characteristics'!$C:$C,0)))</f>
        <v>0.01</v>
      </c>
      <c r="O552" s="358" t="str">
        <f>IF(ISBLANK(INDEX('Policy Characteristics'!I:I,MATCH($C552,'Policy Characteristics'!$C:$C,0))),"",INDEX('Policy Characteristics'!I:I,MATCH($C552,'Policy Characteristics'!$C:$C,0)))</f>
        <v>% of fuel shifted</v>
      </c>
      <c r="P552" s="358"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58" t="str">
        <f>IF(ISBLANK(INDEX('Policy Characteristics'!K:K,MATCH($C552,'Policy Characteristics'!$C:$C,0))),"",INDEX('Policy Characteristics'!K:K,MATCH($C552,'Policy Characteristics'!$C:$C,0)))</f>
        <v>industry-ag-main.html#fuel-switching</v>
      </c>
      <c r="R552" s="358" t="str">
        <f>IF(ISBLANK(INDEX('Policy Characteristics'!L:L,MATCH($C552,'Policy Characteristics'!$C:$C,0))),"",INDEX('Policy Characteristics'!L:L,MATCH($C552,'Policy Characteristics'!$C:$C,0)))</f>
        <v>industry-elec-and-hydrogen.html</v>
      </c>
    </row>
    <row r="553" spans="1:18" x14ac:dyDescent="0.35">
      <c r="A553" s="358" t="str">
        <f>IF(ISBLANK(INDEX('Policy Characteristics'!A:A,MATCH($C553,'Policy Characteristics'!$C:$C,0))),"",INDEX('Policy Characteristics'!A:A,MATCH($C553,'Policy Characteristics'!$C:$C,0)))</f>
        <v>Industry</v>
      </c>
      <c r="B553" s="358" t="str">
        <f>IF(ISBLANK(INDEX('Policy Characteristics'!B:B,MATCH($C553,'Policy Characteristics'!$C:$C,0))),"",INDEX('Policy Characteristics'!B:B,MATCH($C553,'Policy Characteristics'!$C:$C,0)))</f>
        <v>Electrification + Hydrogen</v>
      </c>
      <c r="C553" s="362" t="str">
        <f t="shared" si="34"/>
        <v>Fraction of Industrial Fuel Use Shifted to Other Fuels</v>
      </c>
      <c r="D553" s="9" t="s">
        <v>3243</v>
      </c>
      <c r="E553" s="53" t="s">
        <v>2821</v>
      </c>
      <c r="F553" s="195" t="s">
        <v>3207</v>
      </c>
      <c r="G553" s="53" t="s">
        <v>3268</v>
      </c>
      <c r="H553" s="54">
        <v>1294</v>
      </c>
      <c r="I553" s="53" t="s">
        <v>46</v>
      </c>
      <c r="J553" s="360" t="str">
        <f>IF(ISBLANK(INDEX('Policy Characteristics'!D:D,MATCH($C553,'Policy Characteristics'!$C:$C,0))),"",INDEX('Policy Characteristics'!D:D,MATCH($C553,'Policy Characteristics'!$C:$C,0)))</f>
        <v>Electrification + Hydrogen</v>
      </c>
      <c r="K553" s="358" t="str">
        <f>IF(ISBLANK(INDEX('Policy Characteristics'!E:E,MATCH($C553,'Policy Characteristics'!$C:$C,0))),"",INDEX('Policy Characteristics'!E:E,MATCH($C553,'Policy Characteristics'!$C:$C,0)))</f>
        <v>indst fuel type shifting</v>
      </c>
      <c r="L553" s="380">
        <f>IF(ISBLANK(INDEX('Policy Characteristics'!F:F,MATCH($C553,'Policy Characteristics'!$C:$C,0))),"",INDEX('Policy Characteristics'!F:F,MATCH($C553,'Policy Characteristics'!$C:$C,0)))</f>
        <v>0</v>
      </c>
      <c r="M553" s="380">
        <f>IF(ISBLANK(INDEX('Policy Characteristics'!G:G,MATCH($C553,'Policy Characteristics'!$C:$C,0))),"",INDEX('Policy Characteristics'!G:G,MATCH($C553,'Policy Characteristics'!$C:$C,0)))</f>
        <v>1</v>
      </c>
      <c r="N553" s="380">
        <f>IF(ISBLANK(INDEX('Policy Characteristics'!H:H,MATCH($C553,'Policy Characteristics'!$C:$C,0))),"",INDEX('Policy Characteristics'!H:H,MATCH($C553,'Policy Characteristics'!$C:$C,0)))</f>
        <v>0.01</v>
      </c>
      <c r="O553" s="358" t="str">
        <f>IF(ISBLANK(INDEX('Policy Characteristics'!I:I,MATCH($C553,'Policy Characteristics'!$C:$C,0))),"",INDEX('Policy Characteristics'!I:I,MATCH($C553,'Policy Characteristics'!$C:$C,0)))</f>
        <v>% of fuel shifted</v>
      </c>
      <c r="P553" s="358"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58" t="str">
        <f>IF(ISBLANK(INDEX('Policy Characteristics'!K:K,MATCH($C553,'Policy Characteristics'!$C:$C,0))),"",INDEX('Policy Characteristics'!K:K,MATCH($C553,'Policy Characteristics'!$C:$C,0)))</f>
        <v>industry-ag-main.html#fuel-switching</v>
      </c>
      <c r="R553" s="358" t="str">
        <f>IF(ISBLANK(INDEX('Policy Characteristics'!L:L,MATCH($C553,'Policy Characteristics'!$C:$C,0))),"",INDEX('Policy Characteristics'!L:L,MATCH($C553,'Policy Characteristics'!$C:$C,0)))</f>
        <v>industry-elec-and-hydrogen.html</v>
      </c>
    </row>
    <row r="554" spans="1:18" x14ac:dyDescent="0.35">
      <c r="A554" s="358" t="str">
        <f>IF(ISBLANK(INDEX('Policy Characteristics'!A:A,MATCH($C554,'Policy Characteristics'!$C:$C,0))),"",INDEX('Policy Characteristics'!A:A,MATCH($C554,'Policy Characteristics'!$C:$C,0)))</f>
        <v>Industry</v>
      </c>
      <c r="B554" s="358" t="str">
        <f>IF(ISBLANK(INDEX('Policy Characteristics'!B:B,MATCH($C554,'Policy Characteristics'!$C:$C,0))),"",INDEX('Policy Characteristics'!B:B,MATCH($C554,'Policy Characteristics'!$C:$C,0)))</f>
        <v>Electrification + Hydrogen</v>
      </c>
      <c r="C554" s="362" t="str">
        <f t="shared" si="34"/>
        <v>Fraction of Industrial Fuel Use Shifted to Other Fuels</v>
      </c>
      <c r="D554" s="9" t="s">
        <v>3243</v>
      </c>
      <c r="E554" s="53" t="s">
        <v>2822</v>
      </c>
      <c r="F554" s="195" t="s">
        <v>3207</v>
      </c>
      <c r="G554" s="53" t="s">
        <v>3269</v>
      </c>
      <c r="H554" s="54">
        <v>1295</v>
      </c>
      <c r="I554" s="53" t="s">
        <v>46</v>
      </c>
      <c r="J554" s="360" t="str">
        <f>IF(ISBLANK(INDEX('Policy Characteristics'!D:D,MATCH($C554,'Policy Characteristics'!$C:$C,0))),"",INDEX('Policy Characteristics'!D:D,MATCH($C554,'Policy Characteristics'!$C:$C,0)))</f>
        <v>Electrification + Hydrogen</v>
      </c>
      <c r="K554" s="358" t="str">
        <f>IF(ISBLANK(INDEX('Policy Characteristics'!E:E,MATCH($C554,'Policy Characteristics'!$C:$C,0))),"",INDEX('Policy Characteristics'!E:E,MATCH($C554,'Policy Characteristics'!$C:$C,0)))</f>
        <v>indst fuel type shifting</v>
      </c>
      <c r="L554" s="380">
        <f>IF(ISBLANK(INDEX('Policy Characteristics'!F:F,MATCH($C554,'Policy Characteristics'!$C:$C,0))),"",INDEX('Policy Characteristics'!F:F,MATCH($C554,'Policy Characteristics'!$C:$C,0)))</f>
        <v>0</v>
      </c>
      <c r="M554" s="380">
        <f>IF(ISBLANK(INDEX('Policy Characteristics'!G:G,MATCH($C554,'Policy Characteristics'!$C:$C,0))),"",INDEX('Policy Characteristics'!G:G,MATCH($C554,'Policy Characteristics'!$C:$C,0)))</f>
        <v>1</v>
      </c>
      <c r="N554" s="380">
        <f>IF(ISBLANK(INDEX('Policy Characteristics'!H:H,MATCH($C554,'Policy Characteristics'!$C:$C,0))),"",INDEX('Policy Characteristics'!H:H,MATCH($C554,'Policy Characteristics'!$C:$C,0)))</f>
        <v>0.01</v>
      </c>
      <c r="O554" s="358" t="str">
        <f>IF(ISBLANK(INDEX('Policy Characteristics'!I:I,MATCH($C554,'Policy Characteristics'!$C:$C,0))),"",INDEX('Policy Characteristics'!I:I,MATCH($C554,'Policy Characteristics'!$C:$C,0)))</f>
        <v>% of fuel shifted</v>
      </c>
      <c r="P554" s="358"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58" t="str">
        <f>IF(ISBLANK(INDEX('Policy Characteristics'!K:K,MATCH($C554,'Policy Characteristics'!$C:$C,0))),"",INDEX('Policy Characteristics'!K:K,MATCH($C554,'Policy Characteristics'!$C:$C,0)))</f>
        <v>industry-ag-main.html#fuel-switching</v>
      </c>
      <c r="R554" s="358" t="str">
        <f>IF(ISBLANK(INDEX('Policy Characteristics'!L:L,MATCH($C554,'Policy Characteristics'!$C:$C,0))),"",INDEX('Policy Characteristics'!L:L,MATCH($C554,'Policy Characteristics'!$C:$C,0)))</f>
        <v>industry-elec-and-hydrogen.html</v>
      </c>
    </row>
    <row r="555" spans="1:18" x14ac:dyDescent="0.35">
      <c r="A555" s="358" t="str">
        <f>IF(ISBLANK(INDEX('Policy Characteristics'!A:A,MATCH($C555,'Policy Characteristics'!$C:$C,0))),"",INDEX('Policy Characteristics'!A:A,MATCH($C555,'Policy Characteristics'!$C:$C,0)))</f>
        <v>Industry</v>
      </c>
      <c r="B555" s="358" t="str">
        <f>IF(ISBLANK(INDEX('Policy Characteristics'!B:B,MATCH($C555,'Policy Characteristics'!$C:$C,0))),"",INDEX('Policy Characteristics'!B:B,MATCH($C555,'Policy Characteristics'!$C:$C,0)))</f>
        <v>Electrification + Hydrogen</v>
      </c>
      <c r="C555" s="362" t="str">
        <f t="shared" si="34"/>
        <v>Fraction of Industrial Fuel Use Shifted to Other Fuels</v>
      </c>
      <c r="D555" s="9" t="s">
        <v>3243</v>
      </c>
      <c r="E555" s="53" t="s">
        <v>2823</v>
      </c>
      <c r="F555" s="195" t="s">
        <v>3207</v>
      </c>
      <c r="G555" s="53" t="s">
        <v>3270</v>
      </c>
      <c r="H555" s="54">
        <v>1296</v>
      </c>
      <c r="I555" s="53" t="s">
        <v>46</v>
      </c>
      <c r="J555" s="360" t="str">
        <f>IF(ISBLANK(INDEX('Policy Characteristics'!D:D,MATCH($C555,'Policy Characteristics'!$C:$C,0))),"",INDEX('Policy Characteristics'!D:D,MATCH($C555,'Policy Characteristics'!$C:$C,0)))</f>
        <v>Electrification + Hydrogen</v>
      </c>
      <c r="K555" s="358" t="str">
        <f>IF(ISBLANK(INDEX('Policy Characteristics'!E:E,MATCH($C555,'Policy Characteristics'!$C:$C,0))),"",INDEX('Policy Characteristics'!E:E,MATCH($C555,'Policy Characteristics'!$C:$C,0)))</f>
        <v>indst fuel type shifting</v>
      </c>
      <c r="L555" s="380">
        <f>IF(ISBLANK(INDEX('Policy Characteristics'!F:F,MATCH($C555,'Policy Characteristics'!$C:$C,0))),"",INDEX('Policy Characteristics'!F:F,MATCH($C555,'Policy Characteristics'!$C:$C,0)))</f>
        <v>0</v>
      </c>
      <c r="M555" s="380">
        <f>IF(ISBLANK(INDEX('Policy Characteristics'!G:G,MATCH($C555,'Policy Characteristics'!$C:$C,0))),"",INDEX('Policy Characteristics'!G:G,MATCH($C555,'Policy Characteristics'!$C:$C,0)))</f>
        <v>1</v>
      </c>
      <c r="N555" s="380">
        <f>IF(ISBLANK(INDEX('Policy Characteristics'!H:H,MATCH($C555,'Policy Characteristics'!$C:$C,0))),"",INDEX('Policy Characteristics'!H:H,MATCH($C555,'Policy Characteristics'!$C:$C,0)))</f>
        <v>0.01</v>
      </c>
      <c r="O555" s="358" t="str">
        <f>IF(ISBLANK(INDEX('Policy Characteristics'!I:I,MATCH($C555,'Policy Characteristics'!$C:$C,0))),"",INDEX('Policy Characteristics'!I:I,MATCH($C555,'Policy Characteristics'!$C:$C,0)))</f>
        <v>% of fuel shifted</v>
      </c>
      <c r="P555" s="358"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58" t="str">
        <f>IF(ISBLANK(INDEX('Policy Characteristics'!K:K,MATCH($C555,'Policy Characteristics'!$C:$C,0))),"",INDEX('Policy Characteristics'!K:K,MATCH($C555,'Policy Characteristics'!$C:$C,0)))</f>
        <v>industry-ag-main.html#fuel-switching</v>
      </c>
      <c r="R555" s="358" t="str">
        <f>IF(ISBLANK(INDEX('Policy Characteristics'!L:L,MATCH($C555,'Policy Characteristics'!$C:$C,0))),"",INDEX('Policy Characteristics'!L:L,MATCH($C555,'Policy Characteristics'!$C:$C,0)))</f>
        <v>industry-elec-and-hydrogen.html</v>
      </c>
    </row>
    <row r="556" spans="1:18" x14ac:dyDescent="0.35">
      <c r="A556" s="358" t="str">
        <f>IF(ISBLANK(INDEX('Policy Characteristics'!A:A,MATCH($C556,'Policy Characteristics'!$C:$C,0))),"",INDEX('Policy Characteristics'!A:A,MATCH($C556,'Policy Characteristics'!$C:$C,0)))</f>
        <v>Industry</v>
      </c>
      <c r="B556" s="358" t="str">
        <f>IF(ISBLANK(INDEX('Policy Characteristics'!B:B,MATCH($C556,'Policy Characteristics'!$C:$C,0))),"",INDEX('Policy Characteristics'!B:B,MATCH($C556,'Policy Characteristics'!$C:$C,0)))</f>
        <v>Electrification + Hydrogen</v>
      </c>
      <c r="C556" s="362" t="str">
        <f t="shared" si="34"/>
        <v>Fraction of Industrial Fuel Use Shifted to Other Fuels</v>
      </c>
      <c r="D556" s="9" t="s">
        <v>3243</v>
      </c>
      <c r="E556" s="53" t="s">
        <v>2820</v>
      </c>
      <c r="F556" s="195" t="s">
        <v>3207</v>
      </c>
      <c r="G556" s="53" t="s">
        <v>3271</v>
      </c>
      <c r="H556" s="54">
        <v>1297</v>
      </c>
      <c r="I556" s="53" t="s">
        <v>45</v>
      </c>
      <c r="J556" s="360" t="str">
        <f>IF(ISBLANK(INDEX('Policy Characteristics'!D:D,MATCH($C556,'Policy Characteristics'!$C:$C,0))),"",INDEX('Policy Characteristics'!D:D,MATCH($C556,'Policy Characteristics'!$C:$C,0)))</f>
        <v>Electrification + Hydrogen</v>
      </c>
      <c r="K556" s="358" t="str">
        <f>IF(ISBLANK(INDEX('Policy Characteristics'!E:E,MATCH($C556,'Policy Characteristics'!$C:$C,0))),"",INDEX('Policy Characteristics'!E:E,MATCH($C556,'Policy Characteristics'!$C:$C,0)))</f>
        <v>indst fuel type shifting</v>
      </c>
      <c r="L556" s="380">
        <f>IF(ISBLANK(INDEX('Policy Characteristics'!F:F,MATCH($C556,'Policy Characteristics'!$C:$C,0))),"",INDEX('Policy Characteristics'!F:F,MATCH($C556,'Policy Characteristics'!$C:$C,0)))</f>
        <v>0</v>
      </c>
      <c r="M556" s="380">
        <f>IF(ISBLANK(INDEX('Policy Characteristics'!G:G,MATCH($C556,'Policy Characteristics'!$C:$C,0))),"",INDEX('Policy Characteristics'!G:G,MATCH($C556,'Policy Characteristics'!$C:$C,0)))</f>
        <v>1</v>
      </c>
      <c r="N556" s="380">
        <f>IF(ISBLANK(INDEX('Policy Characteristics'!H:H,MATCH($C556,'Policy Characteristics'!$C:$C,0))),"",INDEX('Policy Characteristics'!H:H,MATCH($C556,'Policy Characteristics'!$C:$C,0)))</f>
        <v>0.01</v>
      </c>
      <c r="O556" s="358" t="str">
        <f>IF(ISBLANK(INDEX('Policy Characteristics'!I:I,MATCH($C556,'Policy Characteristics'!$C:$C,0))),"",INDEX('Policy Characteristics'!I:I,MATCH($C556,'Policy Characteristics'!$C:$C,0)))</f>
        <v>% of fuel shifted</v>
      </c>
      <c r="P556" s="358"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58" t="str">
        <f>IF(ISBLANK(INDEX('Policy Characteristics'!K:K,MATCH($C556,'Policy Characteristics'!$C:$C,0))),"",INDEX('Policy Characteristics'!K:K,MATCH($C556,'Policy Characteristics'!$C:$C,0)))</f>
        <v>industry-ag-main.html#fuel-switching</v>
      </c>
      <c r="R556" s="358" t="str">
        <f>IF(ISBLANK(INDEX('Policy Characteristics'!L:L,MATCH($C556,'Policy Characteristics'!$C:$C,0))),"",INDEX('Policy Characteristics'!L:L,MATCH($C556,'Policy Characteristics'!$C:$C,0)))</f>
        <v>industry-elec-and-hydrogen.html</v>
      </c>
    </row>
    <row r="557" spans="1:18" x14ac:dyDescent="0.35">
      <c r="A557" s="358" t="str">
        <f>IF(ISBLANK(INDEX('Policy Characteristics'!A:A,MATCH($C557,'Policy Characteristics'!$C:$C,0))),"",INDEX('Policy Characteristics'!A:A,MATCH($C557,'Policy Characteristics'!$C:$C,0)))</f>
        <v>Industry</v>
      </c>
      <c r="B557" s="358" t="str">
        <f>IF(ISBLANK(INDEX('Policy Characteristics'!B:B,MATCH($C557,'Policy Characteristics'!$C:$C,0))),"",INDEX('Policy Characteristics'!B:B,MATCH($C557,'Policy Characteristics'!$C:$C,0)))</f>
        <v>Electrification + Hydrogen</v>
      </c>
      <c r="C557" s="362" t="str">
        <f t="shared" si="34"/>
        <v>Fraction of Industrial Fuel Use Shifted to Other Fuels</v>
      </c>
      <c r="D557" s="9" t="s">
        <v>3244</v>
      </c>
      <c r="E557" s="53" t="s">
        <v>2463</v>
      </c>
      <c r="F557" s="195" t="s">
        <v>2679</v>
      </c>
      <c r="G557" s="53" t="s">
        <v>3262</v>
      </c>
      <c r="H557" s="54">
        <v>1298</v>
      </c>
      <c r="I557" s="53" t="s">
        <v>45</v>
      </c>
      <c r="J557" s="360" t="str">
        <f>IF(ISBLANK(INDEX('Policy Characteristics'!D:D,MATCH($C557,'Policy Characteristics'!$C:$C,0))),"",INDEX('Policy Characteristics'!D:D,MATCH($C557,'Policy Characteristics'!$C:$C,0)))</f>
        <v>Electrification + Hydrogen</v>
      </c>
      <c r="K557" s="358" t="str">
        <f>IF(ISBLANK(INDEX('Policy Characteristics'!E:E,MATCH($C557,'Policy Characteristics'!$C:$C,0))),"",INDEX('Policy Characteristics'!E:E,MATCH($C557,'Policy Characteristics'!$C:$C,0)))</f>
        <v>indst fuel type shifting</v>
      </c>
      <c r="L557" s="380">
        <f>IF(ISBLANK(INDEX('Policy Characteristics'!F:F,MATCH($C557,'Policy Characteristics'!$C:$C,0))),"",INDEX('Policy Characteristics'!F:F,MATCH($C557,'Policy Characteristics'!$C:$C,0)))</f>
        <v>0</v>
      </c>
      <c r="M557" s="380">
        <f>IF(ISBLANK(INDEX('Policy Characteristics'!G:G,MATCH($C557,'Policy Characteristics'!$C:$C,0))),"",INDEX('Policy Characteristics'!G:G,MATCH($C557,'Policy Characteristics'!$C:$C,0)))</f>
        <v>1</v>
      </c>
      <c r="N557" s="380">
        <f>IF(ISBLANK(INDEX('Policy Characteristics'!H:H,MATCH($C557,'Policy Characteristics'!$C:$C,0))),"",INDEX('Policy Characteristics'!H:H,MATCH($C557,'Policy Characteristics'!$C:$C,0)))</f>
        <v>0.01</v>
      </c>
      <c r="O557" s="358" t="str">
        <f>IF(ISBLANK(INDEX('Policy Characteristics'!I:I,MATCH($C557,'Policy Characteristics'!$C:$C,0))),"",INDEX('Policy Characteristics'!I:I,MATCH($C557,'Policy Characteristics'!$C:$C,0)))</f>
        <v>% of fuel shifted</v>
      </c>
      <c r="P557" s="358"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58" t="str">
        <f>IF(ISBLANK(INDEX('Policy Characteristics'!K:K,MATCH($C557,'Policy Characteristics'!$C:$C,0))),"",INDEX('Policy Characteristics'!K:K,MATCH($C557,'Policy Characteristics'!$C:$C,0)))</f>
        <v>industry-ag-main.html#fuel-switching</v>
      </c>
      <c r="R557" s="358" t="str">
        <f>IF(ISBLANK(INDEX('Policy Characteristics'!L:L,MATCH($C557,'Policy Characteristics'!$C:$C,0))),"",INDEX('Policy Characteristics'!L:L,MATCH($C557,'Policy Characteristics'!$C:$C,0)))</f>
        <v>industry-elec-and-hydrogen.html</v>
      </c>
    </row>
    <row r="558" spans="1:18" x14ac:dyDescent="0.35">
      <c r="A558" s="358" t="str">
        <f>IF(ISBLANK(INDEX('Policy Characteristics'!A:A,MATCH($C558,'Policy Characteristics'!$C:$C,0))),"",INDEX('Policy Characteristics'!A:A,MATCH($C558,'Policy Characteristics'!$C:$C,0)))</f>
        <v>Industry</v>
      </c>
      <c r="B558" s="358" t="str">
        <f>IF(ISBLANK(INDEX('Policy Characteristics'!B:B,MATCH($C558,'Policy Characteristics'!$C:$C,0))),"",INDEX('Policy Characteristics'!B:B,MATCH($C558,'Policy Characteristics'!$C:$C,0)))</f>
        <v>Electrification + Hydrogen</v>
      </c>
      <c r="C558" s="362" t="str">
        <f t="shared" si="34"/>
        <v>Fraction of Industrial Fuel Use Shifted to Other Fuels</v>
      </c>
      <c r="D558" s="9" t="s">
        <v>3244</v>
      </c>
      <c r="E558" s="53" t="s">
        <v>2464</v>
      </c>
      <c r="F558" s="195" t="s">
        <v>2679</v>
      </c>
      <c r="G558" s="53" t="s">
        <v>3263</v>
      </c>
      <c r="H558" s="54">
        <v>1299</v>
      </c>
      <c r="I558" s="53" t="s">
        <v>46</v>
      </c>
      <c r="J558" s="360" t="str">
        <f>IF(ISBLANK(INDEX('Policy Characteristics'!D:D,MATCH($C558,'Policy Characteristics'!$C:$C,0))),"",INDEX('Policy Characteristics'!D:D,MATCH($C558,'Policy Characteristics'!$C:$C,0)))</f>
        <v>Electrification + Hydrogen</v>
      </c>
      <c r="K558" s="358" t="str">
        <f>IF(ISBLANK(INDEX('Policy Characteristics'!E:E,MATCH($C558,'Policy Characteristics'!$C:$C,0))),"",INDEX('Policy Characteristics'!E:E,MATCH($C558,'Policy Characteristics'!$C:$C,0)))</f>
        <v>indst fuel type shifting</v>
      </c>
      <c r="L558" s="380">
        <f>IF(ISBLANK(INDEX('Policy Characteristics'!F:F,MATCH($C558,'Policy Characteristics'!$C:$C,0))),"",INDEX('Policy Characteristics'!F:F,MATCH($C558,'Policy Characteristics'!$C:$C,0)))</f>
        <v>0</v>
      </c>
      <c r="M558" s="380">
        <f>IF(ISBLANK(INDEX('Policy Characteristics'!G:G,MATCH($C558,'Policy Characteristics'!$C:$C,0))),"",INDEX('Policy Characteristics'!G:G,MATCH($C558,'Policy Characteristics'!$C:$C,0)))</f>
        <v>1</v>
      </c>
      <c r="N558" s="380">
        <f>IF(ISBLANK(INDEX('Policy Characteristics'!H:H,MATCH($C558,'Policy Characteristics'!$C:$C,0))),"",INDEX('Policy Characteristics'!H:H,MATCH($C558,'Policy Characteristics'!$C:$C,0)))</f>
        <v>0.01</v>
      </c>
      <c r="O558" s="358" t="str">
        <f>IF(ISBLANK(INDEX('Policy Characteristics'!I:I,MATCH($C558,'Policy Characteristics'!$C:$C,0))),"",INDEX('Policy Characteristics'!I:I,MATCH($C558,'Policy Characteristics'!$C:$C,0)))</f>
        <v>% of fuel shifted</v>
      </c>
      <c r="P558" s="358"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58" t="str">
        <f>IF(ISBLANK(INDEX('Policy Characteristics'!K:K,MATCH($C558,'Policy Characteristics'!$C:$C,0))),"",INDEX('Policy Characteristics'!K:K,MATCH($C558,'Policy Characteristics'!$C:$C,0)))</f>
        <v>industry-ag-main.html#fuel-switching</v>
      </c>
      <c r="R558" s="358" t="str">
        <f>IF(ISBLANK(INDEX('Policy Characteristics'!L:L,MATCH($C558,'Policy Characteristics'!$C:$C,0))),"",INDEX('Policy Characteristics'!L:L,MATCH($C558,'Policy Characteristics'!$C:$C,0)))</f>
        <v>industry-elec-and-hydrogen.html</v>
      </c>
    </row>
    <row r="559" spans="1:18" x14ac:dyDescent="0.35">
      <c r="A559" s="358" t="str">
        <f>IF(ISBLANK(INDEX('Policy Characteristics'!A:A,MATCH($C559,'Policy Characteristics'!$C:$C,0))),"",INDEX('Policy Characteristics'!A:A,MATCH($C559,'Policy Characteristics'!$C:$C,0)))</f>
        <v>Industry</v>
      </c>
      <c r="B559" s="358" t="str">
        <f>IF(ISBLANK(INDEX('Policy Characteristics'!B:B,MATCH($C559,'Policy Characteristics'!$C:$C,0))),"",INDEX('Policy Characteristics'!B:B,MATCH($C559,'Policy Characteristics'!$C:$C,0)))</f>
        <v>Electrification + Hydrogen</v>
      </c>
      <c r="C559" s="362" t="str">
        <f t="shared" si="34"/>
        <v>Fraction of Industrial Fuel Use Shifted to Other Fuels</v>
      </c>
      <c r="D559" s="9" t="s">
        <v>3244</v>
      </c>
      <c r="E559" s="53" t="s">
        <v>2465</v>
      </c>
      <c r="F559" s="195" t="s">
        <v>2679</v>
      </c>
      <c r="G559" s="53" t="s">
        <v>3264</v>
      </c>
      <c r="H559" s="54">
        <v>1300</v>
      </c>
      <c r="I559" s="53" t="s">
        <v>46</v>
      </c>
      <c r="J559" s="360" t="str">
        <f>IF(ISBLANK(INDEX('Policy Characteristics'!D:D,MATCH($C559,'Policy Characteristics'!$C:$C,0))),"",INDEX('Policy Characteristics'!D:D,MATCH($C559,'Policy Characteristics'!$C:$C,0)))</f>
        <v>Electrification + Hydrogen</v>
      </c>
      <c r="K559" s="358" t="str">
        <f>IF(ISBLANK(INDEX('Policy Characteristics'!E:E,MATCH($C559,'Policy Characteristics'!$C:$C,0))),"",INDEX('Policy Characteristics'!E:E,MATCH($C559,'Policy Characteristics'!$C:$C,0)))</f>
        <v>indst fuel type shifting</v>
      </c>
      <c r="L559" s="380">
        <f>IF(ISBLANK(INDEX('Policy Characteristics'!F:F,MATCH($C559,'Policy Characteristics'!$C:$C,0))),"",INDEX('Policy Characteristics'!F:F,MATCH($C559,'Policy Characteristics'!$C:$C,0)))</f>
        <v>0</v>
      </c>
      <c r="M559" s="380">
        <f>IF(ISBLANK(INDEX('Policy Characteristics'!G:G,MATCH($C559,'Policy Characteristics'!$C:$C,0))),"",INDEX('Policy Characteristics'!G:G,MATCH($C559,'Policy Characteristics'!$C:$C,0)))</f>
        <v>1</v>
      </c>
      <c r="N559" s="380">
        <f>IF(ISBLANK(INDEX('Policy Characteristics'!H:H,MATCH($C559,'Policy Characteristics'!$C:$C,0))),"",INDEX('Policy Characteristics'!H:H,MATCH($C559,'Policy Characteristics'!$C:$C,0)))</f>
        <v>0.01</v>
      </c>
      <c r="O559" s="358" t="str">
        <f>IF(ISBLANK(INDEX('Policy Characteristics'!I:I,MATCH($C559,'Policy Characteristics'!$C:$C,0))),"",INDEX('Policy Characteristics'!I:I,MATCH($C559,'Policy Characteristics'!$C:$C,0)))</f>
        <v>% of fuel shifted</v>
      </c>
      <c r="P559" s="358"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58" t="str">
        <f>IF(ISBLANK(INDEX('Policy Characteristics'!K:K,MATCH($C559,'Policy Characteristics'!$C:$C,0))),"",INDEX('Policy Characteristics'!K:K,MATCH($C559,'Policy Characteristics'!$C:$C,0)))</f>
        <v>industry-ag-main.html#fuel-switching</v>
      </c>
      <c r="R559" s="358" t="str">
        <f>IF(ISBLANK(INDEX('Policy Characteristics'!L:L,MATCH($C559,'Policy Characteristics'!$C:$C,0))),"",INDEX('Policy Characteristics'!L:L,MATCH($C559,'Policy Characteristics'!$C:$C,0)))</f>
        <v>industry-elec-and-hydrogen.html</v>
      </c>
    </row>
    <row r="560" spans="1:18" x14ac:dyDescent="0.35">
      <c r="A560" s="358" t="str">
        <f>IF(ISBLANK(INDEX('Policy Characteristics'!A:A,MATCH($C560,'Policy Characteristics'!$C:$C,0))),"",INDEX('Policy Characteristics'!A:A,MATCH($C560,'Policy Characteristics'!$C:$C,0)))</f>
        <v>Industry</v>
      </c>
      <c r="B560" s="358" t="str">
        <f>IF(ISBLANK(INDEX('Policy Characteristics'!B:B,MATCH($C560,'Policy Characteristics'!$C:$C,0))),"",INDEX('Policy Characteristics'!B:B,MATCH($C560,'Policy Characteristics'!$C:$C,0)))</f>
        <v>Electrification + Hydrogen</v>
      </c>
      <c r="C560" s="362" t="str">
        <f t="shared" si="34"/>
        <v>Fraction of Industrial Fuel Use Shifted to Other Fuels</v>
      </c>
      <c r="D560" s="9" t="s">
        <v>3244</v>
      </c>
      <c r="E560" s="53" t="s">
        <v>2466</v>
      </c>
      <c r="F560" s="195" t="s">
        <v>2679</v>
      </c>
      <c r="G560" s="53" t="s">
        <v>3265</v>
      </c>
      <c r="H560" s="54">
        <v>1301</v>
      </c>
      <c r="I560" s="53" t="s">
        <v>46</v>
      </c>
      <c r="J560" s="360" t="str">
        <f>IF(ISBLANK(INDEX('Policy Characteristics'!D:D,MATCH($C560,'Policy Characteristics'!$C:$C,0))),"",INDEX('Policy Characteristics'!D:D,MATCH($C560,'Policy Characteristics'!$C:$C,0)))</f>
        <v>Electrification + Hydrogen</v>
      </c>
      <c r="K560" s="358" t="str">
        <f>IF(ISBLANK(INDEX('Policy Characteristics'!E:E,MATCH($C560,'Policy Characteristics'!$C:$C,0))),"",INDEX('Policy Characteristics'!E:E,MATCH($C560,'Policy Characteristics'!$C:$C,0)))</f>
        <v>indst fuel type shifting</v>
      </c>
      <c r="L560" s="380">
        <f>IF(ISBLANK(INDEX('Policy Characteristics'!F:F,MATCH($C560,'Policy Characteristics'!$C:$C,0))),"",INDEX('Policy Characteristics'!F:F,MATCH($C560,'Policy Characteristics'!$C:$C,0)))</f>
        <v>0</v>
      </c>
      <c r="M560" s="380">
        <f>IF(ISBLANK(INDEX('Policy Characteristics'!G:G,MATCH($C560,'Policy Characteristics'!$C:$C,0))),"",INDEX('Policy Characteristics'!G:G,MATCH($C560,'Policy Characteristics'!$C:$C,0)))</f>
        <v>1</v>
      </c>
      <c r="N560" s="380">
        <f>IF(ISBLANK(INDEX('Policy Characteristics'!H:H,MATCH($C560,'Policy Characteristics'!$C:$C,0))),"",INDEX('Policy Characteristics'!H:H,MATCH($C560,'Policy Characteristics'!$C:$C,0)))</f>
        <v>0.01</v>
      </c>
      <c r="O560" s="358" t="str">
        <f>IF(ISBLANK(INDEX('Policy Characteristics'!I:I,MATCH($C560,'Policy Characteristics'!$C:$C,0))),"",INDEX('Policy Characteristics'!I:I,MATCH($C560,'Policy Characteristics'!$C:$C,0)))</f>
        <v>% of fuel shifted</v>
      </c>
      <c r="P560" s="358"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58" t="str">
        <f>IF(ISBLANK(INDEX('Policy Characteristics'!K:K,MATCH($C560,'Policy Characteristics'!$C:$C,0))),"",INDEX('Policy Characteristics'!K:K,MATCH($C560,'Policy Characteristics'!$C:$C,0)))</f>
        <v>industry-ag-main.html#fuel-switching</v>
      </c>
      <c r="R560" s="358" t="str">
        <f>IF(ISBLANK(INDEX('Policy Characteristics'!L:L,MATCH($C560,'Policy Characteristics'!$C:$C,0))),"",INDEX('Policy Characteristics'!L:L,MATCH($C560,'Policy Characteristics'!$C:$C,0)))</f>
        <v>industry-elec-and-hydrogen.html</v>
      </c>
    </row>
    <row r="561" spans="1:18" x14ac:dyDescent="0.35">
      <c r="A561" s="358" t="str">
        <f>IF(ISBLANK(INDEX('Policy Characteristics'!A:A,MATCH($C561,'Policy Characteristics'!$C:$C,0))),"",INDEX('Policy Characteristics'!A:A,MATCH($C561,'Policy Characteristics'!$C:$C,0)))</f>
        <v>Industry</v>
      </c>
      <c r="B561" s="358" t="str">
        <f>IF(ISBLANK(INDEX('Policy Characteristics'!B:B,MATCH($C561,'Policy Characteristics'!$C:$C,0))),"",INDEX('Policy Characteristics'!B:B,MATCH($C561,'Policy Characteristics'!$C:$C,0)))</f>
        <v>Electrification + Hydrogen</v>
      </c>
      <c r="C561" s="362" t="str">
        <f t="shared" si="34"/>
        <v>Fraction of Industrial Fuel Use Shifted to Other Fuels</v>
      </c>
      <c r="D561" s="9" t="s">
        <v>3244</v>
      </c>
      <c r="E561" s="53" t="s">
        <v>2467</v>
      </c>
      <c r="F561" s="195" t="s">
        <v>2679</v>
      </c>
      <c r="G561" s="53" t="s">
        <v>3266</v>
      </c>
      <c r="H561" s="54">
        <v>1302</v>
      </c>
      <c r="I561" s="53" t="s">
        <v>46</v>
      </c>
      <c r="J561" s="360" t="str">
        <f>IF(ISBLANK(INDEX('Policy Characteristics'!D:D,MATCH($C561,'Policy Characteristics'!$C:$C,0))),"",INDEX('Policy Characteristics'!D:D,MATCH($C561,'Policy Characteristics'!$C:$C,0)))</f>
        <v>Electrification + Hydrogen</v>
      </c>
      <c r="K561" s="358" t="str">
        <f>IF(ISBLANK(INDEX('Policy Characteristics'!E:E,MATCH($C561,'Policy Characteristics'!$C:$C,0))),"",INDEX('Policy Characteristics'!E:E,MATCH($C561,'Policy Characteristics'!$C:$C,0)))</f>
        <v>indst fuel type shifting</v>
      </c>
      <c r="L561" s="380">
        <f>IF(ISBLANK(INDEX('Policy Characteristics'!F:F,MATCH($C561,'Policy Characteristics'!$C:$C,0))),"",INDEX('Policy Characteristics'!F:F,MATCH($C561,'Policy Characteristics'!$C:$C,0)))</f>
        <v>0</v>
      </c>
      <c r="M561" s="380">
        <f>IF(ISBLANK(INDEX('Policy Characteristics'!G:G,MATCH($C561,'Policy Characteristics'!$C:$C,0))),"",INDEX('Policy Characteristics'!G:G,MATCH($C561,'Policy Characteristics'!$C:$C,0)))</f>
        <v>1</v>
      </c>
      <c r="N561" s="380">
        <f>IF(ISBLANK(INDEX('Policy Characteristics'!H:H,MATCH($C561,'Policy Characteristics'!$C:$C,0))),"",INDEX('Policy Characteristics'!H:H,MATCH($C561,'Policy Characteristics'!$C:$C,0)))</f>
        <v>0.01</v>
      </c>
      <c r="O561" s="358" t="str">
        <f>IF(ISBLANK(INDEX('Policy Characteristics'!I:I,MATCH($C561,'Policy Characteristics'!$C:$C,0))),"",INDEX('Policy Characteristics'!I:I,MATCH($C561,'Policy Characteristics'!$C:$C,0)))</f>
        <v>% of fuel shifted</v>
      </c>
      <c r="P561" s="358"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58" t="str">
        <f>IF(ISBLANK(INDEX('Policy Characteristics'!K:K,MATCH($C561,'Policy Characteristics'!$C:$C,0))),"",INDEX('Policy Characteristics'!K:K,MATCH($C561,'Policy Characteristics'!$C:$C,0)))</f>
        <v>industry-ag-main.html#fuel-switching</v>
      </c>
      <c r="R561" s="358" t="str">
        <f>IF(ISBLANK(INDEX('Policy Characteristics'!L:L,MATCH($C561,'Policy Characteristics'!$C:$C,0))),"",INDEX('Policy Characteristics'!L:L,MATCH($C561,'Policy Characteristics'!$C:$C,0)))</f>
        <v>industry-elec-and-hydrogen.html</v>
      </c>
    </row>
    <row r="562" spans="1:18" x14ac:dyDescent="0.35">
      <c r="A562" s="358" t="str">
        <f>IF(ISBLANK(INDEX('Policy Characteristics'!A:A,MATCH($C562,'Policy Characteristics'!$C:$C,0))),"",INDEX('Policy Characteristics'!A:A,MATCH($C562,'Policy Characteristics'!$C:$C,0)))</f>
        <v>Industry</v>
      </c>
      <c r="B562" s="358" t="str">
        <f>IF(ISBLANK(INDEX('Policy Characteristics'!B:B,MATCH($C562,'Policy Characteristics'!$C:$C,0))),"",INDEX('Policy Characteristics'!B:B,MATCH($C562,'Policy Characteristics'!$C:$C,0)))</f>
        <v>Electrification + Hydrogen</v>
      </c>
      <c r="C562" s="362" t="str">
        <f t="shared" si="34"/>
        <v>Fraction of Industrial Fuel Use Shifted to Other Fuels</v>
      </c>
      <c r="D562" s="9" t="s">
        <v>3244</v>
      </c>
      <c r="E562" s="53" t="s">
        <v>2468</v>
      </c>
      <c r="F562" s="195" t="s">
        <v>2679</v>
      </c>
      <c r="G562" s="53" t="s">
        <v>3267</v>
      </c>
      <c r="H562" s="54">
        <v>1303</v>
      </c>
      <c r="I562" s="53" t="s">
        <v>46</v>
      </c>
      <c r="J562" s="360" t="str">
        <f>IF(ISBLANK(INDEX('Policy Characteristics'!D:D,MATCH($C562,'Policy Characteristics'!$C:$C,0))),"",INDEX('Policy Characteristics'!D:D,MATCH($C562,'Policy Characteristics'!$C:$C,0)))</f>
        <v>Electrification + Hydrogen</v>
      </c>
      <c r="K562" s="358" t="str">
        <f>IF(ISBLANK(INDEX('Policy Characteristics'!E:E,MATCH($C562,'Policy Characteristics'!$C:$C,0))),"",INDEX('Policy Characteristics'!E:E,MATCH($C562,'Policy Characteristics'!$C:$C,0)))</f>
        <v>indst fuel type shifting</v>
      </c>
      <c r="L562" s="380">
        <f>IF(ISBLANK(INDEX('Policy Characteristics'!F:F,MATCH($C562,'Policy Characteristics'!$C:$C,0))),"",INDEX('Policy Characteristics'!F:F,MATCH($C562,'Policy Characteristics'!$C:$C,0)))</f>
        <v>0</v>
      </c>
      <c r="M562" s="380">
        <f>IF(ISBLANK(INDEX('Policy Characteristics'!G:G,MATCH($C562,'Policy Characteristics'!$C:$C,0))),"",INDEX('Policy Characteristics'!G:G,MATCH($C562,'Policy Characteristics'!$C:$C,0)))</f>
        <v>1</v>
      </c>
      <c r="N562" s="380">
        <f>IF(ISBLANK(INDEX('Policy Characteristics'!H:H,MATCH($C562,'Policy Characteristics'!$C:$C,0))),"",INDEX('Policy Characteristics'!H:H,MATCH($C562,'Policy Characteristics'!$C:$C,0)))</f>
        <v>0.01</v>
      </c>
      <c r="O562" s="358" t="str">
        <f>IF(ISBLANK(INDEX('Policy Characteristics'!I:I,MATCH($C562,'Policy Characteristics'!$C:$C,0))),"",INDEX('Policy Characteristics'!I:I,MATCH($C562,'Policy Characteristics'!$C:$C,0)))</f>
        <v>% of fuel shifted</v>
      </c>
      <c r="P562" s="358"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58" t="str">
        <f>IF(ISBLANK(INDEX('Policy Characteristics'!K:K,MATCH($C562,'Policy Characteristics'!$C:$C,0))),"",INDEX('Policy Characteristics'!K:K,MATCH($C562,'Policy Characteristics'!$C:$C,0)))</f>
        <v>industry-ag-main.html#fuel-switching</v>
      </c>
      <c r="R562" s="358" t="str">
        <f>IF(ISBLANK(INDEX('Policy Characteristics'!L:L,MATCH($C562,'Policy Characteristics'!$C:$C,0))),"",INDEX('Policy Characteristics'!L:L,MATCH($C562,'Policy Characteristics'!$C:$C,0)))</f>
        <v>industry-elec-and-hydrogen.html</v>
      </c>
    </row>
    <row r="563" spans="1:18" x14ac:dyDescent="0.35">
      <c r="A563" s="358" t="str">
        <f>IF(ISBLANK(INDEX('Policy Characteristics'!A:A,MATCH($C563,'Policy Characteristics'!$C:$C,0))),"",INDEX('Policy Characteristics'!A:A,MATCH($C563,'Policy Characteristics'!$C:$C,0)))</f>
        <v>Industry</v>
      </c>
      <c r="B563" s="358" t="str">
        <f>IF(ISBLANK(INDEX('Policy Characteristics'!B:B,MATCH($C563,'Policy Characteristics'!$C:$C,0))),"",INDEX('Policy Characteristics'!B:B,MATCH($C563,'Policy Characteristics'!$C:$C,0)))</f>
        <v>Electrification + Hydrogen</v>
      </c>
      <c r="C563" s="362" t="str">
        <f t="shared" si="34"/>
        <v>Fraction of Industrial Fuel Use Shifted to Other Fuels</v>
      </c>
      <c r="D563" s="9" t="s">
        <v>3244</v>
      </c>
      <c r="E563" s="53" t="s">
        <v>2821</v>
      </c>
      <c r="F563" s="195" t="s">
        <v>2679</v>
      </c>
      <c r="G563" s="53" t="s">
        <v>3268</v>
      </c>
      <c r="H563" s="54">
        <v>1304</v>
      </c>
      <c r="I563" s="53" t="s">
        <v>46</v>
      </c>
      <c r="J563" s="360" t="str">
        <f>IF(ISBLANK(INDEX('Policy Characteristics'!D:D,MATCH($C563,'Policy Characteristics'!$C:$C,0))),"",INDEX('Policy Characteristics'!D:D,MATCH($C563,'Policy Characteristics'!$C:$C,0)))</f>
        <v>Electrification + Hydrogen</v>
      </c>
      <c r="K563" s="358" t="str">
        <f>IF(ISBLANK(INDEX('Policy Characteristics'!E:E,MATCH($C563,'Policy Characteristics'!$C:$C,0))),"",INDEX('Policy Characteristics'!E:E,MATCH($C563,'Policy Characteristics'!$C:$C,0)))</f>
        <v>indst fuel type shifting</v>
      </c>
      <c r="L563" s="380">
        <f>IF(ISBLANK(INDEX('Policy Characteristics'!F:F,MATCH($C563,'Policy Characteristics'!$C:$C,0))),"",INDEX('Policy Characteristics'!F:F,MATCH($C563,'Policy Characteristics'!$C:$C,0)))</f>
        <v>0</v>
      </c>
      <c r="M563" s="380">
        <f>IF(ISBLANK(INDEX('Policy Characteristics'!G:G,MATCH($C563,'Policy Characteristics'!$C:$C,0))),"",INDEX('Policy Characteristics'!G:G,MATCH($C563,'Policy Characteristics'!$C:$C,0)))</f>
        <v>1</v>
      </c>
      <c r="N563" s="380">
        <f>IF(ISBLANK(INDEX('Policy Characteristics'!H:H,MATCH($C563,'Policy Characteristics'!$C:$C,0))),"",INDEX('Policy Characteristics'!H:H,MATCH($C563,'Policy Characteristics'!$C:$C,0)))</f>
        <v>0.01</v>
      </c>
      <c r="O563" s="358" t="str">
        <f>IF(ISBLANK(INDEX('Policy Characteristics'!I:I,MATCH($C563,'Policy Characteristics'!$C:$C,0))),"",INDEX('Policy Characteristics'!I:I,MATCH($C563,'Policy Characteristics'!$C:$C,0)))</f>
        <v>% of fuel shifted</v>
      </c>
      <c r="P563" s="358"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58" t="str">
        <f>IF(ISBLANK(INDEX('Policy Characteristics'!K:K,MATCH($C563,'Policy Characteristics'!$C:$C,0))),"",INDEX('Policy Characteristics'!K:K,MATCH($C563,'Policy Characteristics'!$C:$C,0)))</f>
        <v>industry-ag-main.html#fuel-switching</v>
      </c>
      <c r="R563" s="358" t="str">
        <f>IF(ISBLANK(INDEX('Policy Characteristics'!L:L,MATCH($C563,'Policy Characteristics'!$C:$C,0))),"",INDEX('Policy Characteristics'!L:L,MATCH($C563,'Policy Characteristics'!$C:$C,0)))</f>
        <v>industry-elec-and-hydrogen.html</v>
      </c>
    </row>
    <row r="564" spans="1:18" x14ac:dyDescent="0.35">
      <c r="A564" s="358" t="str">
        <f>IF(ISBLANK(INDEX('Policy Characteristics'!A:A,MATCH($C564,'Policy Characteristics'!$C:$C,0))),"",INDEX('Policy Characteristics'!A:A,MATCH($C564,'Policy Characteristics'!$C:$C,0)))</f>
        <v>Industry</v>
      </c>
      <c r="B564" s="358" t="str">
        <f>IF(ISBLANK(INDEX('Policy Characteristics'!B:B,MATCH($C564,'Policy Characteristics'!$C:$C,0))),"",INDEX('Policy Characteristics'!B:B,MATCH($C564,'Policy Characteristics'!$C:$C,0)))</f>
        <v>Electrification + Hydrogen</v>
      </c>
      <c r="C564" s="362" t="str">
        <f t="shared" si="34"/>
        <v>Fraction of Industrial Fuel Use Shifted to Other Fuels</v>
      </c>
      <c r="D564" s="9" t="s">
        <v>3244</v>
      </c>
      <c r="E564" s="53" t="s">
        <v>2822</v>
      </c>
      <c r="F564" s="195" t="s">
        <v>2679</v>
      </c>
      <c r="G564" s="53" t="s">
        <v>3269</v>
      </c>
      <c r="H564" s="54">
        <v>1305</v>
      </c>
      <c r="I564" s="53" t="s">
        <v>46</v>
      </c>
      <c r="J564" s="360" t="str">
        <f>IF(ISBLANK(INDEX('Policy Characteristics'!D:D,MATCH($C564,'Policy Characteristics'!$C:$C,0))),"",INDEX('Policy Characteristics'!D:D,MATCH($C564,'Policy Characteristics'!$C:$C,0)))</f>
        <v>Electrification + Hydrogen</v>
      </c>
      <c r="K564" s="358" t="str">
        <f>IF(ISBLANK(INDEX('Policy Characteristics'!E:E,MATCH($C564,'Policy Characteristics'!$C:$C,0))),"",INDEX('Policy Characteristics'!E:E,MATCH($C564,'Policy Characteristics'!$C:$C,0)))</f>
        <v>indst fuel type shifting</v>
      </c>
      <c r="L564" s="380">
        <f>IF(ISBLANK(INDEX('Policy Characteristics'!F:F,MATCH($C564,'Policy Characteristics'!$C:$C,0))),"",INDEX('Policy Characteristics'!F:F,MATCH($C564,'Policy Characteristics'!$C:$C,0)))</f>
        <v>0</v>
      </c>
      <c r="M564" s="380">
        <f>IF(ISBLANK(INDEX('Policy Characteristics'!G:G,MATCH($C564,'Policy Characteristics'!$C:$C,0))),"",INDEX('Policy Characteristics'!G:G,MATCH($C564,'Policy Characteristics'!$C:$C,0)))</f>
        <v>1</v>
      </c>
      <c r="N564" s="380">
        <f>IF(ISBLANK(INDEX('Policy Characteristics'!H:H,MATCH($C564,'Policy Characteristics'!$C:$C,0))),"",INDEX('Policy Characteristics'!H:H,MATCH($C564,'Policy Characteristics'!$C:$C,0)))</f>
        <v>0.01</v>
      </c>
      <c r="O564" s="358" t="str">
        <f>IF(ISBLANK(INDEX('Policy Characteristics'!I:I,MATCH($C564,'Policy Characteristics'!$C:$C,0))),"",INDEX('Policy Characteristics'!I:I,MATCH($C564,'Policy Characteristics'!$C:$C,0)))</f>
        <v>% of fuel shifted</v>
      </c>
      <c r="P564" s="358"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58" t="str">
        <f>IF(ISBLANK(INDEX('Policy Characteristics'!K:K,MATCH($C564,'Policy Characteristics'!$C:$C,0))),"",INDEX('Policy Characteristics'!K:K,MATCH($C564,'Policy Characteristics'!$C:$C,0)))</f>
        <v>industry-ag-main.html#fuel-switching</v>
      </c>
      <c r="R564" s="358" t="str">
        <f>IF(ISBLANK(INDEX('Policy Characteristics'!L:L,MATCH($C564,'Policy Characteristics'!$C:$C,0))),"",INDEX('Policy Characteristics'!L:L,MATCH($C564,'Policy Characteristics'!$C:$C,0)))</f>
        <v>industry-elec-and-hydrogen.html</v>
      </c>
    </row>
    <row r="565" spans="1:18" x14ac:dyDescent="0.35">
      <c r="A565" s="358" t="str">
        <f>IF(ISBLANK(INDEX('Policy Characteristics'!A:A,MATCH($C565,'Policy Characteristics'!$C:$C,0))),"",INDEX('Policy Characteristics'!A:A,MATCH($C565,'Policy Characteristics'!$C:$C,0)))</f>
        <v>Industry</v>
      </c>
      <c r="B565" s="358" t="str">
        <f>IF(ISBLANK(INDEX('Policy Characteristics'!B:B,MATCH($C565,'Policy Characteristics'!$C:$C,0))),"",INDEX('Policy Characteristics'!B:B,MATCH($C565,'Policy Characteristics'!$C:$C,0)))</f>
        <v>Electrification + Hydrogen</v>
      </c>
      <c r="C565" s="362" t="str">
        <f t="shared" si="34"/>
        <v>Fraction of Industrial Fuel Use Shifted to Other Fuels</v>
      </c>
      <c r="D565" s="9" t="s">
        <v>3244</v>
      </c>
      <c r="E565" s="53" t="s">
        <v>2823</v>
      </c>
      <c r="F565" s="195" t="s">
        <v>2679</v>
      </c>
      <c r="G565" s="53" t="s">
        <v>3270</v>
      </c>
      <c r="H565" s="54">
        <v>1306</v>
      </c>
      <c r="I565" s="53" t="s">
        <v>46</v>
      </c>
      <c r="J565" s="360" t="str">
        <f>IF(ISBLANK(INDEX('Policy Characteristics'!D:D,MATCH($C565,'Policy Characteristics'!$C:$C,0))),"",INDEX('Policy Characteristics'!D:D,MATCH($C565,'Policy Characteristics'!$C:$C,0)))</f>
        <v>Electrification + Hydrogen</v>
      </c>
      <c r="K565" s="358" t="str">
        <f>IF(ISBLANK(INDEX('Policy Characteristics'!E:E,MATCH($C565,'Policy Characteristics'!$C:$C,0))),"",INDEX('Policy Characteristics'!E:E,MATCH($C565,'Policy Characteristics'!$C:$C,0)))</f>
        <v>indst fuel type shifting</v>
      </c>
      <c r="L565" s="380">
        <f>IF(ISBLANK(INDEX('Policy Characteristics'!F:F,MATCH($C565,'Policy Characteristics'!$C:$C,0))),"",INDEX('Policy Characteristics'!F:F,MATCH($C565,'Policy Characteristics'!$C:$C,0)))</f>
        <v>0</v>
      </c>
      <c r="M565" s="380">
        <f>IF(ISBLANK(INDEX('Policy Characteristics'!G:G,MATCH($C565,'Policy Characteristics'!$C:$C,0))),"",INDEX('Policy Characteristics'!G:G,MATCH($C565,'Policy Characteristics'!$C:$C,0)))</f>
        <v>1</v>
      </c>
      <c r="N565" s="380">
        <f>IF(ISBLANK(INDEX('Policy Characteristics'!H:H,MATCH($C565,'Policy Characteristics'!$C:$C,0))),"",INDEX('Policy Characteristics'!H:H,MATCH($C565,'Policy Characteristics'!$C:$C,0)))</f>
        <v>0.01</v>
      </c>
      <c r="O565" s="358" t="str">
        <f>IF(ISBLANK(INDEX('Policy Characteristics'!I:I,MATCH($C565,'Policy Characteristics'!$C:$C,0))),"",INDEX('Policy Characteristics'!I:I,MATCH($C565,'Policy Characteristics'!$C:$C,0)))</f>
        <v>% of fuel shifted</v>
      </c>
      <c r="P565" s="358"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58" t="str">
        <f>IF(ISBLANK(INDEX('Policy Characteristics'!K:K,MATCH($C565,'Policy Characteristics'!$C:$C,0))),"",INDEX('Policy Characteristics'!K:K,MATCH($C565,'Policy Characteristics'!$C:$C,0)))</f>
        <v>industry-ag-main.html#fuel-switching</v>
      </c>
      <c r="R565" s="358" t="str">
        <f>IF(ISBLANK(INDEX('Policy Characteristics'!L:L,MATCH($C565,'Policy Characteristics'!$C:$C,0))),"",INDEX('Policy Characteristics'!L:L,MATCH($C565,'Policy Characteristics'!$C:$C,0)))</f>
        <v>industry-elec-and-hydrogen.html</v>
      </c>
    </row>
    <row r="566" spans="1:18" x14ac:dyDescent="0.35">
      <c r="A566" s="358" t="str">
        <f>IF(ISBLANK(INDEX('Policy Characteristics'!A:A,MATCH($C566,'Policy Characteristics'!$C:$C,0))),"",INDEX('Policy Characteristics'!A:A,MATCH($C566,'Policy Characteristics'!$C:$C,0)))</f>
        <v>Industry</v>
      </c>
      <c r="B566" s="358" t="str">
        <f>IF(ISBLANK(INDEX('Policy Characteristics'!B:B,MATCH($C566,'Policy Characteristics'!$C:$C,0))),"",INDEX('Policy Characteristics'!B:B,MATCH($C566,'Policy Characteristics'!$C:$C,0)))</f>
        <v>Electrification + Hydrogen</v>
      </c>
      <c r="C566" s="362" t="str">
        <f t="shared" si="34"/>
        <v>Fraction of Industrial Fuel Use Shifted to Other Fuels</v>
      </c>
      <c r="D566" s="9" t="s">
        <v>3244</v>
      </c>
      <c r="E566" s="53" t="s">
        <v>2820</v>
      </c>
      <c r="F566" s="195" t="s">
        <v>2679</v>
      </c>
      <c r="G566" s="53" t="s">
        <v>3271</v>
      </c>
      <c r="H566" s="54">
        <v>1307</v>
      </c>
      <c r="I566" s="53" t="s">
        <v>45</v>
      </c>
      <c r="J566" s="360" t="str">
        <f>IF(ISBLANK(INDEX('Policy Characteristics'!D:D,MATCH($C566,'Policy Characteristics'!$C:$C,0))),"",INDEX('Policy Characteristics'!D:D,MATCH($C566,'Policy Characteristics'!$C:$C,0)))</f>
        <v>Electrification + Hydrogen</v>
      </c>
      <c r="K566" s="358" t="str">
        <f>IF(ISBLANK(INDEX('Policy Characteristics'!E:E,MATCH($C566,'Policy Characteristics'!$C:$C,0))),"",INDEX('Policy Characteristics'!E:E,MATCH($C566,'Policy Characteristics'!$C:$C,0)))</f>
        <v>indst fuel type shifting</v>
      </c>
      <c r="L566" s="380">
        <f>IF(ISBLANK(INDEX('Policy Characteristics'!F:F,MATCH($C566,'Policy Characteristics'!$C:$C,0))),"",INDEX('Policy Characteristics'!F:F,MATCH($C566,'Policy Characteristics'!$C:$C,0)))</f>
        <v>0</v>
      </c>
      <c r="M566" s="380">
        <f>IF(ISBLANK(INDEX('Policy Characteristics'!G:G,MATCH($C566,'Policy Characteristics'!$C:$C,0))),"",INDEX('Policy Characteristics'!G:G,MATCH($C566,'Policy Characteristics'!$C:$C,0)))</f>
        <v>1</v>
      </c>
      <c r="N566" s="380">
        <f>IF(ISBLANK(INDEX('Policy Characteristics'!H:H,MATCH($C566,'Policy Characteristics'!$C:$C,0))),"",INDEX('Policy Characteristics'!H:H,MATCH($C566,'Policy Characteristics'!$C:$C,0)))</f>
        <v>0.01</v>
      </c>
      <c r="O566" s="358" t="str">
        <f>IF(ISBLANK(INDEX('Policy Characteristics'!I:I,MATCH($C566,'Policy Characteristics'!$C:$C,0))),"",INDEX('Policy Characteristics'!I:I,MATCH($C566,'Policy Characteristics'!$C:$C,0)))</f>
        <v>% of fuel shifted</v>
      </c>
      <c r="P566" s="358"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58" t="str">
        <f>IF(ISBLANK(INDEX('Policy Characteristics'!K:K,MATCH($C566,'Policy Characteristics'!$C:$C,0))),"",INDEX('Policy Characteristics'!K:K,MATCH($C566,'Policy Characteristics'!$C:$C,0)))</f>
        <v>industry-ag-main.html#fuel-switching</v>
      </c>
      <c r="R566" s="358" t="str">
        <f>IF(ISBLANK(INDEX('Policy Characteristics'!L:L,MATCH($C566,'Policy Characteristics'!$C:$C,0))),"",INDEX('Policy Characteristics'!L:L,MATCH($C566,'Policy Characteristics'!$C:$C,0)))</f>
        <v>industry-elec-and-hydrogen.html</v>
      </c>
    </row>
    <row r="567" spans="1:18" x14ac:dyDescent="0.35">
      <c r="A567" s="358" t="str">
        <f>IF(ISBLANK(INDEX('Policy Characteristics'!A:A,MATCH($C567,'Policy Characteristics'!$C:$C,0))),"",INDEX('Policy Characteristics'!A:A,MATCH($C567,'Policy Characteristics'!$C:$C,0)))</f>
        <v>Industry</v>
      </c>
      <c r="B567" s="358" t="str">
        <f>IF(ISBLANK(INDEX('Policy Characteristics'!B:B,MATCH($C567,'Policy Characteristics'!$C:$C,0))),"",INDEX('Policy Characteristics'!B:B,MATCH($C567,'Policy Characteristics'!$C:$C,0)))</f>
        <v>Electrification + Hydrogen</v>
      </c>
      <c r="C567" s="362" t="str">
        <f t="shared" si="34"/>
        <v>Fraction of Industrial Fuel Use Shifted to Other Fuels</v>
      </c>
      <c r="D567" s="9" t="s">
        <v>3245</v>
      </c>
      <c r="E567" s="53" t="s">
        <v>2463</v>
      </c>
      <c r="F567" s="195" t="s">
        <v>3208</v>
      </c>
      <c r="G567" s="53" t="s">
        <v>3262</v>
      </c>
      <c r="H567" s="54">
        <v>1308</v>
      </c>
      <c r="I567" s="53" t="s">
        <v>45</v>
      </c>
      <c r="J567" s="360" t="str">
        <f>IF(ISBLANK(INDEX('Policy Characteristics'!D:D,MATCH($C567,'Policy Characteristics'!$C:$C,0))),"",INDEX('Policy Characteristics'!D:D,MATCH($C567,'Policy Characteristics'!$C:$C,0)))</f>
        <v>Electrification + Hydrogen</v>
      </c>
      <c r="K567" s="358" t="str">
        <f>IF(ISBLANK(INDEX('Policy Characteristics'!E:E,MATCH($C567,'Policy Characteristics'!$C:$C,0))),"",INDEX('Policy Characteristics'!E:E,MATCH($C567,'Policy Characteristics'!$C:$C,0)))</f>
        <v>indst fuel type shifting</v>
      </c>
      <c r="L567" s="380">
        <f>IF(ISBLANK(INDEX('Policy Characteristics'!F:F,MATCH($C567,'Policy Characteristics'!$C:$C,0))),"",INDEX('Policy Characteristics'!F:F,MATCH($C567,'Policy Characteristics'!$C:$C,0)))</f>
        <v>0</v>
      </c>
      <c r="M567" s="380">
        <f>IF(ISBLANK(INDEX('Policy Characteristics'!G:G,MATCH($C567,'Policy Characteristics'!$C:$C,0))),"",INDEX('Policy Characteristics'!G:G,MATCH($C567,'Policy Characteristics'!$C:$C,0)))</f>
        <v>1</v>
      </c>
      <c r="N567" s="380">
        <f>IF(ISBLANK(INDEX('Policy Characteristics'!H:H,MATCH($C567,'Policy Characteristics'!$C:$C,0))),"",INDEX('Policy Characteristics'!H:H,MATCH($C567,'Policy Characteristics'!$C:$C,0)))</f>
        <v>0.01</v>
      </c>
      <c r="O567" s="358" t="str">
        <f>IF(ISBLANK(INDEX('Policy Characteristics'!I:I,MATCH($C567,'Policy Characteristics'!$C:$C,0))),"",INDEX('Policy Characteristics'!I:I,MATCH($C567,'Policy Characteristics'!$C:$C,0)))</f>
        <v>% of fuel shifted</v>
      </c>
      <c r="P567" s="358"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58" t="str">
        <f>IF(ISBLANK(INDEX('Policy Characteristics'!K:K,MATCH($C567,'Policy Characteristics'!$C:$C,0))),"",INDEX('Policy Characteristics'!K:K,MATCH($C567,'Policy Characteristics'!$C:$C,0)))</f>
        <v>industry-ag-main.html#fuel-switching</v>
      </c>
      <c r="R567" s="358" t="str">
        <f>IF(ISBLANK(INDEX('Policy Characteristics'!L:L,MATCH($C567,'Policy Characteristics'!$C:$C,0))),"",INDEX('Policy Characteristics'!L:L,MATCH($C567,'Policy Characteristics'!$C:$C,0)))</f>
        <v>industry-elec-and-hydrogen.html</v>
      </c>
    </row>
    <row r="568" spans="1:18" x14ac:dyDescent="0.35">
      <c r="A568" s="358" t="str">
        <f>IF(ISBLANK(INDEX('Policy Characteristics'!A:A,MATCH($C568,'Policy Characteristics'!$C:$C,0))),"",INDEX('Policy Characteristics'!A:A,MATCH($C568,'Policy Characteristics'!$C:$C,0)))</f>
        <v>Industry</v>
      </c>
      <c r="B568" s="358" t="str">
        <f>IF(ISBLANK(INDEX('Policy Characteristics'!B:B,MATCH($C568,'Policy Characteristics'!$C:$C,0))),"",INDEX('Policy Characteristics'!B:B,MATCH($C568,'Policy Characteristics'!$C:$C,0)))</f>
        <v>Electrification + Hydrogen</v>
      </c>
      <c r="C568" s="362" t="str">
        <f t="shared" si="34"/>
        <v>Fraction of Industrial Fuel Use Shifted to Other Fuels</v>
      </c>
      <c r="D568" s="9" t="s">
        <v>3245</v>
      </c>
      <c r="E568" s="53" t="s">
        <v>2464</v>
      </c>
      <c r="F568" s="195" t="s">
        <v>3208</v>
      </c>
      <c r="G568" s="53" t="s">
        <v>3263</v>
      </c>
      <c r="H568" s="54">
        <v>1309</v>
      </c>
      <c r="I568" s="53" t="s">
        <v>46</v>
      </c>
      <c r="J568" s="360" t="str">
        <f>IF(ISBLANK(INDEX('Policy Characteristics'!D:D,MATCH($C568,'Policy Characteristics'!$C:$C,0))),"",INDEX('Policy Characteristics'!D:D,MATCH($C568,'Policy Characteristics'!$C:$C,0)))</f>
        <v>Electrification + Hydrogen</v>
      </c>
      <c r="K568" s="358" t="str">
        <f>IF(ISBLANK(INDEX('Policy Characteristics'!E:E,MATCH($C568,'Policy Characteristics'!$C:$C,0))),"",INDEX('Policy Characteristics'!E:E,MATCH($C568,'Policy Characteristics'!$C:$C,0)))</f>
        <v>indst fuel type shifting</v>
      </c>
      <c r="L568" s="380">
        <f>IF(ISBLANK(INDEX('Policy Characteristics'!F:F,MATCH($C568,'Policy Characteristics'!$C:$C,0))),"",INDEX('Policy Characteristics'!F:F,MATCH($C568,'Policy Characteristics'!$C:$C,0)))</f>
        <v>0</v>
      </c>
      <c r="M568" s="380">
        <f>IF(ISBLANK(INDEX('Policy Characteristics'!G:G,MATCH($C568,'Policy Characteristics'!$C:$C,0))),"",INDEX('Policy Characteristics'!G:G,MATCH($C568,'Policy Characteristics'!$C:$C,0)))</f>
        <v>1</v>
      </c>
      <c r="N568" s="380">
        <f>IF(ISBLANK(INDEX('Policy Characteristics'!H:H,MATCH($C568,'Policy Characteristics'!$C:$C,0))),"",INDEX('Policy Characteristics'!H:H,MATCH($C568,'Policy Characteristics'!$C:$C,0)))</f>
        <v>0.01</v>
      </c>
      <c r="O568" s="358" t="str">
        <f>IF(ISBLANK(INDEX('Policy Characteristics'!I:I,MATCH($C568,'Policy Characteristics'!$C:$C,0))),"",INDEX('Policy Characteristics'!I:I,MATCH($C568,'Policy Characteristics'!$C:$C,0)))</f>
        <v>% of fuel shifted</v>
      </c>
      <c r="P568" s="358"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58" t="str">
        <f>IF(ISBLANK(INDEX('Policy Characteristics'!K:K,MATCH($C568,'Policy Characteristics'!$C:$C,0))),"",INDEX('Policy Characteristics'!K:K,MATCH($C568,'Policy Characteristics'!$C:$C,0)))</f>
        <v>industry-ag-main.html#fuel-switching</v>
      </c>
      <c r="R568" s="358" t="str">
        <f>IF(ISBLANK(INDEX('Policy Characteristics'!L:L,MATCH($C568,'Policy Characteristics'!$C:$C,0))),"",INDEX('Policy Characteristics'!L:L,MATCH($C568,'Policy Characteristics'!$C:$C,0)))</f>
        <v>industry-elec-and-hydrogen.html</v>
      </c>
    </row>
    <row r="569" spans="1:18" x14ac:dyDescent="0.35">
      <c r="A569" s="358" t="str">
        <f>IF(ISBLANK(INDEX('Policy Characteristics'!A:A,MATCH($C569,'Policy Characteristics'!$C:$C,0))),"",INDEX('Policy Characteristics'!A:A,MATCH($C569,'Policy Characteristics'!$C:$C,0)))</f>
        <v>Industry</v>
      </c>
      <c r="B569" s="358" t="str">
        <f>IF(ISBLANK(INDEX('Policy Characteristics'!B:B,MATCH($C569,'Policy Characteristics'!$C:$C,0))),"",INDEX('Policy Characteristics'!B:B,MATCH($C569,'Policy Characteristics'!$C:$C,0)))</f>
        <v>Electrification + Hydrogen</v>
      </c>
      <c r="C569" s="362" t="str">
        <f t="shared" si="34"/>
        <v>Fraction of Industrial Fuel Use Shifted to Other Fuels</v>
      </c>
      <c r="D569" s="9" t="s">
        <v>3245</v>
      </c>
      <c r="E569" s="53" t="s">
        <v>2465</v>
      </c>
      <c r="F569" s="195" t="s">
        <v>3208</v>
      </c>
      <c r="G569" s="53" t="s">
        <v>3264</v>
      </c>
      <c r="H569" s="54">
        <v>1310</v>
      </c>
      <c r="I569" s="53" t="s">
        <v>46</v>
      </c>
      <c r="J569" s="360" t="str">
        <f>IF(ISBLANK(INDEX('Policy Characteristics'!D:D,MATCH($C569,'Policy Characteristics'!$C:$C,0))),"",INDEX('Policy Characteristics'!D:D,MATCH($C569,'Policy Characteristics'!$C:$C,0)))</f>
        <v>Electrification + Hydrogen</v>
      </c>
      <c r="K569" s="358" t="str">
        <f>IF(ISBLANK(INDEX('Policy Characteristics'!E:E,MATCH($C569,'Policy Characteristics'!$C:$C,0))),"",INDEX('Policy Characteristics'!E:E,MATCH($C569,'Policy Characteristics'!$C:$C,0)))</f>
        <v>indst fuel type shifting</v>
      </c>
      <c r="L569" s="380">
        <f>IF(ISBLANK(INDEX('Policy Characteristics'!F:F,MATCH($C569,'Policy Characteristics'!$C:$C,0))),"",INDEX('Policy Characteristics'!F:F,MATCH($C569,'Policy Characteristics'!$C:$C,0)))</f>
        <v>0</v>
      </c>
      <c r="M569" s="380">
        <f>IF(ISBLANK(INDEX('Policy Characteristics'!G:G,MATCH($C569,'Policy Characteristics'!$C:$C,0))),"",INDEX('Policy Characteristics'!G:G,MATCH($C569,'Policy Characteristics'!$C:$C,0)))</f>
        <v>1</v>
      </c>
      <c r="N569" s="380">
        <f>IF(ISBLANK(INDEX('Policy Characteristics'!H:H,MATCH($C569,'Policy Characteristics'!$C:$C,0))),"",INDEX('Policy Characteristics'!H:H,MATCH($C569,'Policy Characteristics'!$C:$C,0)))</f>
        <v>0.01</v>
      </c>
      <c r="O569" s="358" t="str">
        <f>IF(ISBLANK(INDEX('Policy Characteristics'!I:I,MATCH($C569,'Policy Characteristics'!$C:$C,0))),"",INDEX('Policy Characteristics'!I:I,MATCH($C569,'Policy Characteristics'!$C:$C,0)))</f>
        <v>% of fuel shifted</v>
      </c>
      <c r="P569" s="358"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58" t="str">
        <f>IF(ISBLANK(INDEX('Policy Characteristics'!K:K,MATCH($C569,'Policy Characteristics'!$C:$C,0))),"",INDEX('Policy Characteristics'!K:K,MATCH($C569,'Policy Characteristics'!$C:$C,0)))</f>
        <v>industry-ag-main.html#fuel-switching</v>
      </c>
      <c r="R569" s="358" t="str">
        <f>IF(ISBLANK(INDEX('Policy Characteristics'!L:L,MATCH($C569,'Policy Characteristics'!$C:$C,0))),"",INDEX('Policy Characteristics'!L:L,MATCH($C569,'Policy Characteristics'!$C:$C,0)))</f>
        <v>industry-elec-and-hydrogen.html</v>
      </c>
    </row>
    <row r="570" spans="1:18" x14ac:dyDescent="0.35">
      <c r="A570" s="358" t="str">
        <f>IF(ISBLANK(INDEX('Policy Characteristics'!A:A,MATCH($C570,'Policy Characteristics'!$C:$C,0))),"",INDEX('Policy Characteristics'!A:A,MATCH($C570,'Policy Characteristics'!$C:$C,0)))</f>
        <v>Industry</v>
      </c>
      <c r="B570" s="358" t="str">
        <f>IF(ISBLANK(INDEX('Policy Characteristics'!B:B,MATCH($C570,'Policy Characteristics'!$C:$C,0))),"",INDEX('Policy Characteristics'!B:B,MATCH($C570,'Policy Characteristics'!$C:$C,0)))</f>
        <v>Electrification + Hydrogen</v>
      </c>
      <c r="C570" s="362" t="str">
        <f t="shared" si="34"/>
        <v>Fraction of Industrial Fuel Use Shifted to Other Fuels</v>
      </c>
      <c r="D570" s="9" t="s">
        <v>3245</v>
      </c>
      <c r="E570" s="53" t="s">
        <v>2466</v>
      </c>
      <c r="F570" s="195" t="s">
        <v>3208</v>
      </c>
      <c r="G570" s="53" t="s">
        <v>3265</v>
      </c>
      <c r="H570" s="54">
        <v>1311</v>
      </c>
      <c r="I570" s="53" t="s">
        <v>46</v>
      </c>
      <c r="J570" s="360" t="str">
        <f>IF(ISBLANK(INDEX('Policy Characteristics'!D:D,MATCH($C570,'Policy Characteristics'!$C:$C,0))),"",INDEX('Policy Characteristics'!D:D,MATCH($C570,'Policy Characteristics'!$C:$C,0)))</f>
        <v>Electrification + Hydrogen</v>
      </c>
      <c r="K570" s="358" t="str">
        <f>IF(ISBLANK(INDEX('Policy Characteristics'!E:E,MATCH($C570,'Policy Characteristics'!$C:$C,0))),"",INDEX('Policy Characteristics'!E:E,MATCH($C570,'Policy Characteristics'!$C:$C,0)))</f>
        <v>indst fuel type shifting</v>
      </c>
      <c r="L570" s="380">
        <f>IF(ISBLANK(INDEX('Policy Characteristics'!F:F,MATCH($C570,'Policy Characteristics'!$C:$C,0))),"",INDEX('Policy Characteristics'!F:F,MATCH($C570,'Policy Characteristics'!$C:$C,0)))</f>
        <v>0</v>
      </c>
      <c r="M570" s="380">
        <f>IF(ISBLANK(INDEX('Policy Characteristics'!G:G,MATCH($C570,'Policy Characteristics'!$C:$C,0))),"",INDEX('Policy Characteristics'!G:G,MATCH($C570,'Policy Characteristics'!$C:$C,0)))</f>
        <v>1</v>
      </c>
      <c r="N570" s="380">
        <f>IF(ISBLANK(INDEX('Policy Characteristics'!H:H,MATCH($C570,'Policy Characteristics'!$C:$C,0))),"",INDEX('Policy Characteristics'!H:H,MATCH($C570,'Policy Characteristics'!$C:$C,0)))</f>
        <v>0.01</v>
      </c>
      <c r="O570" s="358" t="str">
        <f>IF(ISBLANK(INDEX('Policy Characteristics'!I:I,MATCH($C570,'Policy Characteristics'!$C:$C,0))),"",INDEX('Policy Characteristics'!I:I,MATCH($C570,'Policy Characteristics'!$C:$C,0)))</f>
        <v>% of fuel shifted</v>
      </c>
      <c r="P570" s="358"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58" t="str">
        <f>IF(ISBLANK(INDEX('Policy Characteristics'!K:K,MATCH($C570,'Policy Characteristics'!$C:$C,0))),"",INDEX('Policy Characteristics'!K:K,MATCH($C570,'Policy Characteristics'!$C:$C,0)))</f>
        <v>industry-ag-main.html#fuel-switching</v>
      </c>
      <c r="R570" s="358" t="str">
        <f>IF(ISBLANK(INDEX('Policy Characteristics'!L:L,MATCH($C570,'Policy Characteristics'!$C:$C,0))),"",INDEX('Policy Characteristics'!L:L,MATCH($C570,'Policy Characteristics'!$C:$C,0)))</f>
        <v>industry-elec-and-hydrogen.html</v>
      </c>
    </row>
    <row r="571" spans="1:18" x14ac:dyDescent="0.35">
      <c r="A571" s="358" t="str">
        <f>IF(ISBLANK(INDEX('Policy Characteristics'!A:A,MATCH($C571,'Policy Characteristics'!$C:$C,0))),"",INDEX('Policy Characteristics'!A:A,MATCH($C571,'Policy Characteristics'!$C:$C,0)))</f>
        <v>Industry</v>
      </c>
      <c r="B571" s="358" t="str">
        <f>IF(ISBLANK(INDEX('Policy Characteristics'!B:B,MATCH($C571,'Policy Characteristics'!$C:$C,0))),"",INDEX('Policy Characteristics'!B:B,MATCH($C571,'Policy Characteristics'!$C:$C,0)))</f>
        <v>Electrification + Hydrogen</v>
      </c>
      <c r="C571" s="362" t="str">
        <f t="shared" si="34"/>
        <v>Fraction of Industrial Fuel Use Shifted to Other Fuels</v>
      </c>
      <c r="D571" s="9" t="s">
        <v>3245</v>
      </c>
      <c r="E571" s="53" t="s">
        <v>2467</v>
      </c>
      <c r="F571" s="195" t="s">
        <v>3208</v>
      </c>
      <c r="G571" s="53" t="s">
        <v>3266</v>
      </c>
      <c r="H571" s="54">
        <v>1312</v>
      </c>
      <c r="I571" s="53" t="s">
        <v>46</v>
      </c>
      <c r="J571" s="360" t="str">
        <f>IF(ISBLANK(INDEX('Policy Characteristics'!D:D,MATCH($C571,'Policy Characteristics'!$C:$C,0))),"",INDEX('Policy Characteristics'!D:D,MATCH($C571,'Policy Characteristics'!$C:$C,0)))</f>
        <v>Electrification + Hydrogen</v>
      </c>
      <c r="K571" s="358" t="str">
        <f>IF(ISBLANK(INDEX('Policy Characteristics'!E:E,MATCH($C571,'Policy Characteristics'!$C:$C,0))),"",INDEX('Policy Characteristics'!E:E,MATCH($C571,'Policy Characteristics'!$C:$C,0)))</f>
        <v>indst fuel type shifting</v>
      </c>
      <c r="L571" s="380">
        <f>IF(ISBLANK(INDEX('Policy Characteristics'!F:F,MATCH($C571,'Policy Characteristics'!$C:$C,0))),"",INDEX('Policy Characteristics'!F:F,MATCH($C571,'Policy Characteristics'!$C:$C,0)))</f>
        <v>0</v>
      </c>
      <c r="M571" s="380">
        <f>IF(ISBLANK(INDEX('Policy Characteristics'!G:G,MATCH($C571,'Policy Characteristics'!$C:$C,0))),"",INDEX('Policy Characteristics'!G:G,MATCH($C571,'Policy Characteristics'!$C:$C,0)))</f>
        <v>1</v>
      </c>
      <c r="N571" s="380">
        <f>IF(ISBLANK(INDEX('Policy Characteristics'!H:H,MATCH($C571,'Policy Characteristics'!$C:$C,0))),"",INDEX('Policy Characteristics'!H:H,MATCH($C571,'Policy Characteristics'!$C:$C,0)))</f>
        <v>0.01</v>
      </c>
      <c r="O571" s="358" t="str">
        <f>IF(ISBLANK(INDEX('Policy Characteristics'!I:I,MATCH($C571,'Policy Characteristics'!$C:$C,0))),"",INDEX('Policy Characteristics'!I:I,MATCH($C571,'Policy Characteristics'!$C:$C,0)))</f>
        <v>% of fuel shifted</v>
      </c>
      <c r="P571" s="358"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58" t="str">
        <f>IF(ISBLANK(INDEX('Policy Characteristics'!K:K,MATCH($C571,'Policy Characteristics'!$C:$C,0))),"",INDEX('Policy Characteristics'!K:K,MATCH($C571,'Policy Characteristics'!$C:$C,0)))</f>
        <v>industry-ag-main.html#fuel-switching</v>
      </c>
      <c r="R571" s="358" t="str">
        <f>IF(ISBLANK(INDEX('Policy Characteristics'!L:L,MATCH($C571,'Policy Characteristics'!$C:$C,0))),"",INDEX('Policy Characteristics'!L:L,MATCH($C571,'Policy Characteristics'!$C:$C,0)))</f>
        <v>industry-elec-and-hydrogen.html</v>
      </c>
    </row>
    <row r="572" spans="1:18" x14ac:dyDescent="0.35">
      <c r="A572" s="358" t="str">
        <f>IF(ISBLANK(INDEX('Policy Characteristics'!A:A,MATCH($C572,'Policy Characteristics'!$C:$C,0))),"",INDEX('Policy Characteristics'!A:A,MATCH($C572,'Policy Characteristics'!$C:$C,0)))</f>
        <v>Industry</v>
      </c>
      <c r="B572" s="358" t="str">
        <f>IF(ISBLANK(INDEX('Policy Characteristics'!B:B,MATCH($C572,'Policy Characteristics'!$C:$C,0))),"",INDEX('Policy Characteristics'!B:B,MATCH($C572,'Policy Characteristics'!$C:$C,0)))</f>
        <v>Electrification + Hydrogen</v>
      </c>
      <c r="C572" s="362" t="str">
        <f t="shared" si="34"/>
        <v>Fraction of Industrial Fuel Use Shifted to Other Fuels</v>
      </c>
      <c r="D572" s="9" t="s">
        <v>3245</v>
      </c>
      <c r="E572" s="53" t="s">
        <v>2468</v>
      </c>
      <c r="F572" s="195" t="s">
        <v>3208</v>
      </c>
      <c r="G572" s="53" t="s">
        <v>3267</v>
      </c>
      <c r="H572" s="54">
        <v>1313</v>
      </c>
      <c r="I572" s="53" t="s">
        <v>46</v>
      </c>
      <c r="J572" s="360" t="str">
        <f>IF(ISBLANK(INDEX('Policy Characteristics'!D:D,MATCH($C572,'Policy Characteristics'!$C:$C,0))),"",INDEX('Policy Characteristics'!D:D,MATCH($C572,'Policy Characteristics'!$C:$C,0)))</f>
        <v>Electrification + Hydrogen</v>
      </c>
      <c r="K572" s="358" t="str">
        <f>IF(ISBLANK(INDEX('Policy Characteristics'!E:E,MATCH($C572,'Policy Characteristics'!$C:$C,0))),"",INDEX('Policy Characteristics'!E:E,MATCH($C572,'Policy Characteristics'!$C:$C,0)))</f>
        <v>indst fuel type shifting</v>
      </c>
      <c r="L572" s="380">
        <f>IF(ISBLANK(INDEX('Policy Characteristics'!F:F,MATCH($C572,'Policy Characteristics'!$C:$C,0))),"",INDEX('Policy Characteristics'!F:F,MATCH($C572,'Policy Characteristics'!$C:$C,0)))</f>
        <v>0</v>
      </c>
      <c r="M572" s="380">
        <f>IF(ISBLANK(INDEX('Policy Characteristics'!G:G,MATCH($C572,'Policy Characteristics'!$C:$C,0))),"",INDEX('Policy Characteristics'!G:G,MATCH($C572,'Policy Characteristics'!$C:$C,0)))</f>
        <v>1</v>
      </c>
      <c r="N572" s="380">
        <f>IF(ISBLANK(INDEX('Policy Characteristics'!H:H,MATCH($C572,'Policy Characteristics'!$C:$C,0))),"",INDEX('Policy Characteristics'!H:H,MATCH($C572,'Policy Characteristics'!$C:$C,0)))</f>
        <v>0.01</v>
      </c>
      <c r="O572" s="358" t="str">
        <f>IF(ISBLANK(INDEX('Policy Characteristics'!I:I,MATCH($C572,'Policy Characteristics'!$C:$C,0))),"",INDEX('Policy Characteristics'!I:I,MATCH($C572,'Policy Characteristics'!$C:$C,0)))</f>
        <v>% of fuel shifted</v>
      </c>
      <c r="P572" s="358"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58" t="str">
        <f>IF(ISBLANK(INDEX('Policy Characteristics'!K:K,MATCH($C572,'Policy Characteristics'!$C:$C,0))),"",INDEX('Policy Characteristics'!K:K,MATCH($C572,'Policy Characteristics'!$C:$C,0)))</f>
        <v>industry-ag-main.html#fuel-switching</v>
      </c>
      <c r="R572" s="358" t="str">
        <f>IF(ISBLANK(INDEX('Policy Characteristics'!L:L,MATCH($C572,'Policy Characteristics'!$C:$C,0))),"",INDEX('Policy Characteristics'!L:L,MATCH($C572,'Policy Characteristics'!$C:$C,0)))</f>
        <v>industry-elec-and-hydrogen.html</v>
      </c>
    </row>
    <row r="573" spans="1:18" x14ac:dyDescent="0.35">
      <c r="A573" s="358" t="str">
        <f>IF(ISBLANK(INDEX('Policy Characteristics'!A:A,MATCH($C573,'Policy Characteristics'!$C:$C,0))),"",INDEX('Policy Characteristics'!A:A,MATCH($C573,'Policy Characteristics'!$C:$C,0)))</f>
        <v>Industry</v>
      </c>
      <c r="B573" s="358" t="str">
        <f>IF(ISBLANK(INDEX('Policy Characteristics'!B:B,MATCH($C573,'Policy Characteristics'!$C:$C,0))),"",INDEX('Policy Characteristics'!B:B,MATCH($C573,'Policy Characteristics'!$C:$C,0)))</f>
        <v>Electrification + Hydrogen</v>
      </c>
      <c r="C573" s="362" t="str">
        <f t="shared" si="34"/>
        <v>Fraction of Industrial Fuel Use Shifted to Other Fuels</v>
      </c>
      <c r="D573" s="9" t="s">
        <v>3245</v>
      </c>
      <c r="E573" s="53" t="s">
        <v>2821</v>
      </c>
      <c r="F573" s="195" t="s">
        <v>3208</v>
      </c>
      <c r="G573" s="53" t="s">
        <v>3268</v>
      </c>
      <c r="H573" s="54">
        <v>1314</v>
      </c>
      <c r="I573" s="53" t="s">
        <v>46</v>
      </c>
      <c r="J573" s="360" t="str">
        <f>IF(ISBLANK(INDEX('Policy Characteristics'!D:D,MATCH($C573,'Policy Characteristics'!$C:$C,0))),"",INDEX('Policy Characteristics'!D:D,MATCH($C573,'Policy Characteristics'!$C:$C,0)))</f>
        <v>Electrification + Hydrogen</v>
      </c>
      <c r="K573" s="358" t="str">
        <f>IF(ISBLANK(INDEX('Policy Characteristics'!E:E,MATCH($C573,'Policy Characteristics'!$C:$C,0))),"",INDEX('Policy Characteristics'!E:E,MATCH($C573,'Policy Characteristics'!$C:$C,0)))</f>
        <v>indst fuel type shifting</v>
      </c>
      <c r="L573" s="380">
        <f>IF(ISBLANK(INDEX('Policy Characteristics'!F:F,MATCH($C573,'Policy Characteristics'!$C:$C,0))),"",INDEX('Policy Characteristics'!F:F,MATCH($C573,'Policy Characteristics'!$C:$C,0)))</f>
        <v>0</v>
      </c>
      <c r="M573" s="380">
        <f>IF(ISBLANK(INDEX('Policy Characteristics'!G:G,MATCH($C573,'Policy Characteristics'!$C:$C,0))),"",INDEX('Policy Characteristics'!G:G,MATCH($C573,'Policy Characteristics'!$C:$C,0)))</f>
        <v>1</v>
      </c>
      <c r="N573" s="380">
        <f>IF(ISBLANK(INDEX('Policy Characteristics'!H:H,MATCH($C573,'Policy Characteristics'!$C:$C,0))),"",INDEX('Policy Characteristics'!H:H,MATCH($C573,'Policy Characteristics'!$C:$C,0)))</f>
        <v>0.01</v>
      </c>
      <c r="O573" s="358" t="str">
        <f>IF(ISBLANK(INDEX('Policy Characteristics'!I:I,MATCH($C573,'Policy Characteristics'!$C:$C,0))),"",INDEX('Policy Characteristics'!I:I,MATCH($C573,'Policy Characteristics'!$C:$C,0)))</f>
        <v>% of fuel shifted</v>
      </c>
      <c r="P573" s="358"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58" t="str">
        <f>IF(ISBLANK(INDEX('Policy Characteristics'!K:K,MATCH($C573,'Policy Characteristics'!$C:$C,0))),"",INDEX('Policy Characteristics'!K:K,MATCH($C573,'Policy Characteristics'!$C:$C,0)))</f>
        <v>industry-ag-main.html#fuel-switching</v>
      </c>
      <c r="R573" s="358" t="str">
        <f>IF(ISBLANK(INDEX('Policy Characteristics'!L:L,MATCH($C573,'Policy Characteristics'!$C:$C,0))),"",INDEX('Policy Characteristics'!L:L,MATCH($C573,'Policy Characteristics'!$C:$C,0)))</f>
        <v>industry-elec-and-hydrogen.html</v>
      </c>
    </row>
    <row r="574" spans="1:18" x14ac:dyDescent="0.35">
      <c r="A574" s="358" t="str">
        <f>IF(ISBLANK(INDEX('Policy Characteristics'!A:A,MATCH($C574,'Policy Characteristics'!$C:$C,0))),"",INDEX('Policy Characteristics'!A:A,MATCH($C574,'Policy Characteristics'!$C:$C,0)))</f>
        <v>Industry</v>
      </c>
      <c r="B574" s="358" t="str">
        <f>IF(ISBLANK(INDEX('Policy Characteristics'!B:B,MATCH($C574,'Policy Characteristics'!$C:$C,0))),"",INDEX('Policy Characteristics'!B:B,MATCH($C574,'Policy Characteristics'!$C:$C,0)))</f>
        <v>Electrification + Hydrogen</v>
      </c>
      <c r="C574" s="362" t="str">
        <f t="shared" si="34"/>
        <v>Fraction of Industrial Fuel Use Shifted to Other Fuels</v>
      </c>
      <c r="D574" s="9" t="s">
        <v>3245</v>
      </c>
      <c r="E574" s="53" t="s">
        <v>2822</v>
      </c>
      <c r="F574" s="195" t="s">
        <v>3208</v>
      </c>
      <c r="G574" s="53" t="s">
        <v>3269</v>
      </c>
      <c r="H574" s="54">
        <v>1315</v>
      </c>
      <c r="I574" s="53" t="s">
        <v>46</v>
      </c>
      <c r="J574" s="360" t="str">
        <f>IF(ISBLANK(INDEX('Policy Characteristics'!D:D,MATCH($C574,'Policy Characteristics'!$C:$C,0))),"",INDEX('Policy Characteristics'!D:D,MATCH($C574,'Policy Characteristics'!$C:$C,0)))</f>
        <v>Electrification + Hydrogen</v>
      </c>
      <c r="K574" s="358" t="str">
        <f>IF(ISBLANK(INDEX('Policy Characteristics'!E:E,MATCH($C574,'Policy Characteristics'!$C:$C,0))),"",INDEX('Policy Characteristics'!E:E,MATCH($C574,'Policy Characteristics'!$C:$C,0)))</f>
        <v>indst fuel type shifting</v>
      </c>
      <c r="L574" s="380">
        <f>IF(ISBLANK(INDEX('Policy Characteristics'!F:F,MATCH($C574,'Policy Characteristics'!$C:$C,0))),"",INDEX('Policy Characteristics'!F:F,MATCH($C574,'Policy Characteristics'!$C:$C,0)))</f>
        <v>0</v>
      </c>
      <c r="M574" s="380">
        <f>IF(ISBLANK(INDEX('Policy Characteristics'!G:G,MATCH($C574,'Policy Characteristics'!$C:$C,0))),"",INDEX('Policy Characteristics'!G:G,MATCH($C574,'Policy Characteristics'!$C:$C,0)))</f>
        <v>1</v>
      </c>
      <c r="N574" s="380">
        <f>IF(ISBLANK(INDEX('Policy Characteristics'!H:H,MATCH($C574,'Policy Characteristics'!$C:$C,0))),"",INDEX('Policy Characteristics'!H:H,MATCH($C574,'Policy Characteristics'!$C:$C,0)))</f>
        <v>0.01</v>
      </c>
      <c r="O574" s="358" t="str">
        <f>IF(ISBLANK(INDEX('Policy Characteristics'!I:I,MATCH($C574,'Policy Characteristics'!$C:$C,0))),"",INDEX('Policy Characteristics'!I:I,MATCH($C574,'Policy Characteristics'!$C:$C,0)))</f>
        <v>% of fuel shifted</v>
      </c>
      <c r="P574" s="358"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58" t="str">
        <f>IF(ISBLANK(INDEX('Policy Characteristics'!K:K,MATCH($C574,'Policy Characteristics'!$C:$C,0))),"",INDEX('Policy Characteristics'!K:K,MATCH($C574,'Policy Characteristics'!$C:$C,0)))</f>
        <v>industry-ag-main.html#fuel-switching</v>
      </c>
      <c r="R574" s="358" t="str">
        <f>IF(ISBLANK(INDEX('Policy Characteristics'!L:L,MATCH($C574,'Policy Characteristics'!$C:$C,0))),"",INDEX('Policy Characteristics'!L:L,MATCH($C574,'Policy Characteristics'!$C:$C,0)))</f>
        <v>industry-elec-and-hydrogen.html</v>
      </c>
    </row>
    <row r="575" spans="1:18" x14ac:dyDescent="0.35">
      <c r="A575" s="358" t="str">
        <f>IF(ISBLANK(INDEX('Policy Characteristics'!A:A,MATCH($C575,'Policy Characteristics'!$C:$C,0))),"",INDEX('Policy Characteristics'!A:A,MATCH($C575,'Policy Characteristics'!$C:$C,0)))</f>
        <v>Industry</v>
      </c>
      <c r="B575" s="358" t="str">
        <f>IF(ISBLANK(INDEX('Policy Characteristics'!B:B,MATCH($C575,'Policy Characteristics'!$C:$C,0))),"",INDEX('Policy Characteristics'!B:B,MATCH($C575,'Policy Characteristics'!$C:$C,0)))</f>
        <v>Electrification + Hydrogen</v>
      </c>
      <c r="C575" s="362" t="str">
        <f t="shared" si="34"/>
        <v>Fraction of Industrial Fuel Use Shifted to Other Fuels</v>
      </c>
      <c r="D575" s="9" t="s">
        <v>3245</v>
      </c>
      <c r="E575" s="53" t="s">
        <v>2823</v>
      </c>
      <c r="F575" s="195" t="s">
        <v>3208</v>
      </c>
      <c r="G575" s="53" t="s">
        <v>3270</v>
      </c>
      <c r="H575" s="54">
        <v>1316</v>
      </c>
      <c r="I575" s="53" t="s">
        <v>46</v>
      </c>
      <c r="J575" s="360" t="str">
        <f>IF(ISBLANK(INDEX('Policy Characteristics'!D:D,MATCH($C575,'Policy Characteristics'!$C:$C,0))),"",INDEX('Policy Characteristics'!D:D,MATCH($C575,'Policy Characteristics'!$C:$C,0)))</f>
        <v>Electrification + Hydrogen</v>
      </c>
      <c r="K575" s="358" t="str">
        <f>IF(ISBLANK(INDEX('Policy Characteristics'!E:E,MATCH($C575,'Policy Characteristics'!$C:$C,0))),"",INDEX('Policy Characteristics'!E:E,MATCH($C575,'Policy Characteristics'!$C:$C,0)))</f>
        <v>indst fuel type shifting</v>
      </c>
      <c r="L575" s="380">
        <f>IF(ISBLANK(INDEX('Policy Characteristics'!F:F,MATCH($C575,'Policy Characteristics'!$C:$C,0))),"",INDEX('Policy Characteristics'!F:F,MATCH($C575,'Policy Characteristics'!$C:$C,0)))</f>
        <v>0</v>
      </c>
      <c r="M575" s="380">
        <f>IF(ISBLANK(INDEX('Policy Characteristics'!G:G,MATCH($C575,'Policy Characteristics'!$C:$C,0))),"",INDEX('Policy Characteristics'!G:G,MATCH($C575,'Policy Characteristics'!$C:$C,0)))</f>
        <v>1</v>
      </c>
      <c r="N575" s="380">
        <f>IF(ISBLANK(INDEX('Policy Characteristics'!H:H,MATCH($C575,'Policy Characteristics'!$C:$C,0))),"",INDEX('Policy Characteristics'!H:H,MATCH($C575,'Policy Characteristics'!$C:$C,0)))</f>
        <v>0.01</v>
      </c>
      <c r="O575" s="358" t="str">
        <f>IF(ISBLANK(INDEX('Policy Characteristics'!I:I,MATCH($C575,'Policy Characteristics'!$C:$C,0))),"",INDEX('Policy Characteristics'!I:I,MATCH($C575,'Policy Characteristics'!$C:$C,0)))</f>
        <v>% of fuel shifted</v>
      </c>
      <c r="P575" s="358"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58" t="str">
        <f>IF(ISBLANK(INDEX('Policy Characteristics'!K:K,MATCH($C575,'Policy Characteristics'!$C:$C,0))),"",INDEX('Policy Characteristics'!K:K,MATCH($C575,'Policy Characteristics'!$C:$C,0)))</f>
        <v>industry-ag-main.html#fuel-switching</v>
      </c>
      <c r="R575" s="358" t="str">
        <f>IF(ISBLANK(INDEX('Policy Characteristics'!L:L,MATCH($C575,'Policy Characteristics'!$C:$C,0))),"",INDEX('Policy Characteristics'!L:L,MATCH($C575,'Policy Characteristics'!$C:$C,0)))</f>
        <v>industry-elec-and-hydrogen.html</v>
      </c>
    </row>
    <row r="576" spans="1:18" x14ac:dyDescent="0.35">
      <c r="A576" s="358" t="str">
        <f>IF(ISBLANK(INDEX('Policy Characteristics'!A:A,MATCH($C576,'Policy Characteristics'!$C:$C,0))),"",INDEX('Policy Characteristics'!A:A,MATCH($C576,'Policy Characteristics'!$C:$C,0)))</f>
        <v>Industry</v>
      </c>
      <c r="B576" s="358" t="str">
        <f>IF(ISBLANK(INDEX('Policy Characteristics'!B:B,MATCH($C576,'Policy Characteristics'!$C:$C,0))),"",INDEX('Policy Characteristics'!B:B,MATCH($C576,'Policy Characteristics'!$C:$C,0)))</f>
        <v>Electrification + Hydrogen</v>
      </c>
      <c r="C576" s="362" t="str">
        <f t="shared" si="34"/>
        <v>Fraction of Industrial Fuel Use Shifted to Other Fuels</v>
      </c>
      <c r="D576" s="9" t="s">
        <v>3245</v>
      </c>
      <c r="E576" s="53" t="s">
        <v>2820</v>
      </c>
      <c r="F576" s="195" t="s">
        <v>3208</v>
      </c>
      <c r="G576" s="53" t="s">
        <v>3271</v>
      </c>
      <c r="H576" s="54">
        <v>1317</v>
      </c>
      <c r="I576" s="53" t="s">
        <v>45</v>
      </c>
      <c r="J576" s="360" t="str">
        <f>IF(ISBLANK(INDEX('Policy Characteristics'!D:D,MATCH($C576,'Policy Characteristics'!$C:$C,0))),"",INDEX('Policy Characteristics'!D:D,MATCH($C576,'Policy Characteristics'!$C:$C,0)))</f>
        <v>Electrification + Hydrogen</v>
      </c>
      <c r="K576" s="358" t="str">
        <f>IF(ISBLANK(INDEX('Policy Characteristics'!E:E,MATCH($C576,'Policy Characteristics'!$C:$C,0))),"",INDEX('Policy Characteristics'!E:E,MATCH($C576,'Policy Characteristics'!$C:$C,0)))</f>
        <v>indst fuel type shifting</v>
      </c>
      <c r="L576" s="380">
        <f>IF(ISBLANK(INDEX('Policy Characteristics'!F:F,MATCH($C576,'Policy Characteristics'!$C:$C,0))),"",INDEX('Policy Characteristics'!F:F,MATCH($C576,'Policy Characteristics'!$C:$C,0)))</f>
        <v>0</v>
      </c>
      <c r="M576" s="380">
        <f>IF(ISBLANK(INDEX('Policy Characteristics'!G:G,MATCH($C576,'Policy Characteristics'!$C:$C,0))),"",INDEX('Policy Characteristics'!G:G,MATCH($C576,'Policy Characteristics'!$C:$C,0)))</f>
        <v>1</v>
      </c>
      <c r="N576" s="380">
        <f>IF(ISBLANK(INDEX('Policy Characteristics'!H:H,MATCH($C576,'Policy Characteristics'!$C:$C,0))),"",INDEX('Policy Characteristics'!H:H,MATCH($C576,'Policy Characteristics'!$C:$C,0)))</f>
        <v>0.01</v>
      </c>
      <c r="O576" s="358" t="str">
        <f>IF(ISBLANK(INDEX('Policy Characteristics'!I:I,MATCH($C576,'Policy Characteristics'!$C:$C,0))),"",INDEX('Policy Characteristics'!I:I,MATCH($C576,'Policy Characteristics'!$C:$C,0)))</f>
        <v>% of fuel shifted</v>
      </c>
      <c r="P576" s="358"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58" t="str">
        <f>IF(ISBLANK(INDEX('Policy Characteristics'!K:K,MATCH($C576,'Policy Characteristics'!$C:$C,0))),"",INDEX('Policy Characteristics'!K:K,MATCH($C576,'Policy Characteristics'!$C:$C,0)))</f>
        <v>industry-ag-main.html#fuel-switching</v>
      </c>
      <c r="R576" s="358" t="str">
        <f>IF(ISBLANK(INDEX('Policy Characteristics'!L:L,MATCH($C576,'Policy Characteristics'!$C:$C,0))),"",INDEX('Policy Characteristics'!L:L,MATCH($C576,'Policy Characteristics'!$C:$C,0)))</f>
        <v>industry-elec-and-hydrogen.html</v>
      </c>
    </row>
    <row r="577" spans="1:18" x14ac:dyDescent="0.35">
      <c r="A577" s="358" t="str">
        <f>IF(ISBLANK(INDEX('Policy Characteristics'!A:A,MATCH($C577,'Policy Characteristics'!$C:$C,0))),"",INDEX('Policy Characteristics'!A:A,MATCH($C577,'Policy Characteristics'!$C:$C,0)))</f>
        <v>Industry</v>
      </c>
      <c r="B577" s="358" t="str">
        <f>IF(ISBLANK(INDEX('Policy Characteristics'!B:B,MATCH($C577,'Policy Characteristics'!$C:$C,0))),"",INDEX('Policy Characteristics'!B:B,MATCH($C577,'Policy Characteristics'!$C:$C,0)))</f>
        <v>Electrification + Hydrogen</v>
      </c>
      <c r="C577" s="362" t="str">
        <f t="shared" si="34"/>
        <v>Fraction of Industrial Fuel Use Shifted to Other Fuels</v>
      </c>
      <c r="D577" s="9" t="s">
        <v>3246</v>
      </c>
      <c r="E577" s="53" t="s">
        <v>2463</v>
      </c>
      <c r="F577" s="195" t="s">
        <v>3209</v>
      </c>
      <c r="G577" s="53" t="s">
        <v>3262</v>
      </c>
      <c r="H577" s="54">
        <v>1318</v>
      </c>
      <c r="I577" s="53" t="s">
        <v>45</v>
      </c>
      <c r="J577" s="360" t="str">
        <f>IF(ISBLANK(INDEX('Policy Characteristics'!D:D,MATCH($C577,'Policy Characteristics'!$C:$C,0))),"",INDEX('Policy Characteristics'!D:D,MATCH($C577,'Policy Characteristics'!$C:$C,0)))</f>
        <v>Electrification + Hydrogen</v>
      </c>
      <c r="K577" s="358" t="str">
        <f>IF(ISBLANK(INDEX('Policy Characteristics'!E:E,MATCH($C577,'Policy Characteristics'!$C:$C,0))),"",INDEX('Policy Characteristics'!E:E,MATCH($C577,'Policy Characteristics'!$C:$C,0)))</f>
        <v>indst fuel type shifting</v>
      </c>
      <c r="L577" s="380">
        <f>IF(ISBLANK(INDEX('Policy Characteristics'!F:F,MATCH($C577,'Policy Characteristics'!$C:$C,0))),"",INDEX('Policy Characteristics'!F:F,MATCH($C577,'Policy Characteristics'!$C:$C,0)))</f>
        <v>0</v>
      </c>
      <c r="M577" s="380">
        <f>IF(ISBLANK(INDEX('Policy Characteristics'!G:G,MATCH($C577,'Policy Characteristics'!$C:$C,0))),"",INDEX('Policy Characteristics'!G:G,MATCH($C577,'Policy Characteristics'!$C:$C,0)))</f>
        <v>1</v>
      </c>
      <c r="N577" s="380">
        <f>IF(ISBLANK(INDEX('Policy Characteristics'!H:H,MATCH($C577,'Policy Characteristics'!$C:$C,0))),"",INDEX('Policy Characteristics'!H:H,MATCH($C577,'Policy Characteristics'!$C:$C,0)))</f>
        <v>0.01</v>
      </c>
      <c r="O577" s="358" t="str">
        <f>IF(ISBLANK(INDEX('Policy Characteristics'!I:I,MATCH($C577,'Policy Characteristics'!$C:$C,0))),"",INDEX('Policy Characteristics'!I:I,MATCH($C577,'Policy Characteristics'!$C:$C,0)))</f>
        <v>% of fuel shifted</v>
      </c>
      <c r="P577" s="358"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58" t="str">
        <f>IF(ISBLANK(INDEX('Policy Characteristics'!K:K,MATCH($C577,'Policy Characteristics'!$C:$C,0))),"",INDEX('Policy Characteristics'!K:K,MATCH($C577,'Policy Characteristics'!$C:$C,0)))</f>
        <v>industry-ag-main.html#fuel-switching</v>
      </c>
      <c r="R577" s="358" t="str">
        <f>IF(ISBLANK(INDEX('Policy Characteristics'!L:L,MATCH($C577,'Policy Characteristics'!$C:$C,0))),"",INDEX('Policy Characteristics'!L:L,MATCH($C577,'Policy Characteristics'!$C:$C,0)))</f>
        <v>industry-elec-and-hydrogen.html</v>
      </c>
    </row>
    <row r="578" spans="1:18" x14ac:dyDescent="0.35">
      <c r="A578" s="358" t="str">
        <f>IF(ISBLANK(INDEX('Policy Characteristics'!A:A,MATCH($C578,'Policy Characteristics'!$C:$C,0))),"",INDEX('Policy Characteristics'!A:A,MATCH($C578,'Policy Characteristics'!$C:$C,0)))</f>
        <v>Industry</v>
      </c>
      <c r="B578" s="358" t="str">
        <f>IF(ISBLANK(INDEX('Policy Characteristics'!B:B,MATCH($C578,'Policy Characteristics'!$C:$C,0))),"",INDEX('Policy Characteristics'!B:B,MATCH($C578,'Policy Characteristics'!$C:$C,0)))</f>
        <v>Electrification + Hydrogen</v>
      </c>
      <c r="C578" s="362" t="str">
        <f t="shared" si="34"/>
        <v>Fraction of Industrial Fuel Use Shifted to Other Fuels</v>
      </c>
      <c r="D578" s="9" t="s">
        <v>3246</v>
      </c>
      <c r="E578" s="53" t="s">
        <v>2464</v>
      </c>
      <c r="F578" s="195" t="s">
        <v>3209</v>
      </c>
      <c r="G578" s="53" t="s">
        <v>3263</v>
      </c>
      <c r="H578" s="54">
        <v>1319</v>
      </c>
      <c r="I578" s="53" t="s">
        <v>46</v>
      </c>
      <c r="J578" s="360" t="str">
        <f>IF(ISBLANK(INDEX('Policy Characteristics'!D:D,MATCH($C578,'Policy Characteristics'!$C:$C,0))),"",INDEX('Policy Characteristics'!D:D,MATCH($C578,'Policy Characteristics'!$C:$C,0)))</f>
        <v>Electrification + Hydrogen</v>
      </c>
      <c r="K578" s="358" t="str">
        <f>IF(ISBLANK(INDEX('Policy Characteristics'!E:E,MATCH($C578,'Policy Characteristics'!$C:$C,0))),"",INDEX('Policy Characteristics'!E:E,MATCH($C578,'Policy Characteristics'!$C:$C,0)))</f>
        <v>indst fuel type shifting</v>
      </c>
      <c r="L578" s="380">
        <f>IF(ISBLANK(INDEX('Policy Characteristics'!F:F,MATCH($C578,'Policy Characteristics'!$C:$C,0))),"",INDEX('Policy Characteristics'!F:F,MATCH($C578,'Policy Characteristics'!$C:$C,0)))</f>
        <v>0</v>
      </c>
      <c r="M578" s="380">
        <f>IF(ISBLANK(INDEX('Policy Characteristics'!G:G,MATCH($C578,'Policy Characteristics'!$C:$C,0))),"",INDEX('Policy Characteristics'!G:G,MATCH($C578,'Policy Characteristics'!$C:$C,0)))</f>
        <v>1</v>
      </c>
      <c r="N578" s="380">
        <f>IF(ISBLANK(INDEX('Policy Characteristics'!H:H,MATCH($C578,'Policy Characteristics'!$C:$C,0))),"",INDEX('Policy Characteristics'!H:H,MATCH($C578,'Policy Characteristics'!$C:$C,0)))</f>
        <v>0.01</v>
      </c>
      <c r="O578" s="358" t="str">
        <f>IF(ISBLANK(INDEX('Policy Characteristics'!I:I,MATCH($C578,'Policy Characteristics'!$C:$C,0))),"",INDEX('Policy Characteristics'!I:I,MATCH($C578,'Policy Characteristics'!$C:$C,0)))</f>
        <v>% of fuel shifted</v>
      </c>
      <c r="P578" s="358"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58" t="str">
        <f>IF(ISBLANK(INDEX('Policy Characteristics'!K:K,MATCH($C578,'Policy Characteristics'!$C:$C,0))),"",INDEX('Policy Characteristics'!K:K,MATCH($C578,'Policy Characteristics'!$C:$C,0)))</f>
        <v>industry-ag-main.html#fuel-switching</v>
      </c>
      <c r="R578" s="358" t="str">
        <f>IF(ISBLANK(INDEX('Policy Characteristics'!L:L,MATCH($C578,'Policy Characteristics'!$C:$C,0))),"",INDEX('Policy Characteristics'!L:L,MATCH($C578,'Policy Characteristics'!$C:$C,0)))</f>
        <v>industry-elec-and-hydrogen.html</v>
      </c>
    </row>
    <row r="579" spans="1:18" x14ac:dyDescent="0.35">
      <c r="A579" s="358" t="str">
        <f>IF(ISBLANK(INDEX('Policy Characteristics'!A:A,MATCH($C579,'Policy Characteristics'!$C:$C,0))),"",INDEX('Policy Characteristics'!A:A,MATCH($C579,'Policy Characteristics'!$C:$C,0)))</f>
        <v>Industry</v>
      </c>
      <c r="B579" s="358" t="str">
        <f>IF(ISBLANK(INDEX('Policy Characteristics'!B:B,MATCH($C579,'Policy Characteristics'!$C:$C,0))),"",INDEX('Policy Characteristics'!B:B,MATCH($C579,'Policy Characteristics'!$C:$C,0)))</f>
        <v>Electrification + Hydrogen</v>
      </c>
      <c r="C579" s="362" t="str">
        <f t="shared" si="34"/>
        <v>Fraction of Industrial Fuel Use Shifted to Other Fuels</v>
      </c>
      <c r="D579" s="9" t="s">
        <v>3246</v>
      </c>
      <c r="E579" s="53" t="s">
        <v>2465</v>
      </c>
      <c r="F579" s="195" t="s">
        <v>3209</v>
      </c>
      <c r="G579" s="53" t="s">
        <v>3264</v>
      </c>
      <c r="H579" s="54">
        <v>1320</v>
      </c>
      <c r="I579" s="53" t="s">
        <v>46</v>
      </c>
      <c r="J579" s="360" t="str">
        <f>IF(ISBLANK(INDEX('Policy Characteristics'!D:D,MATCH($C579,'Policy Characteristics'!$C:$C,0))),"",INDEX('Policy Characteristics'!D:D,MATCH($C579,'Policy Characteristics'!$C:$C,0)))</f>
        <v>Electrification + Hydrogen</v>
      </c>
      <c r="K579" s="358" t="str">
        <f>IF(ISBLANK(INDEX('Policy Characteristics'!E:E,MATCH($C579,'Policy Characteristics'!$C:$C,0))),"",INDEX('Policy Characteristics'!E:E,MATCH($C579,'Policy Characteristics'!$C:$C,0)))</f>
        <v>indst fuel type shifting</v>
      </c>
      <c r="L579" s="380">
        <f>IF(ISBLANK(INDEX('Policy Characteristics'!F:F,MATCH($C579,'Policy Characteristics'!$C:$C,0))),"",INDEX('Policy Characteristics'!F:F,MATCH($C579,'Policy Characteristics'!$C:$C,0)))</f>
        <v>0</v>
      </c>
      <c r="M579" s="380">
        <f>IF(ISBLANK(INDEX('Policy Characteristics'!G:G,MATCH($C579,'Policy Characteristics'!$C:$C,0))),"",INDEX('Policy Characteristics'!G:G,MATCH($C579,'Policy Characteristics'!$C:$C,0)))</f>
        <v>1</v>
      </c>
      <c r="N579" s="380">
        <f>IF(ISBLANK(INDEX('Policy Characteristics'!H:H,MATCH($C579,'Policy Characteristics'!$C:$C,0))),"",INDEX('Policy Characteristics'!H:H,MATCH($C579,'Policy Characteristics'!$C:$C,0)))</f>
        <v>0.01</v>
      </c>
      <c r="O579" s="358" t="str">
        <f>IF(ISBLANK(INDEX('Policy Characteristics'!I:I,MATCH($C579,'Policy Characteristics'!$C:$C,0))),"",INDEX('Policy Characteristics'!I:I,MATCH($C579,'Policy Characteristics'!$C:$C,0)))</f>
        <v>% of fuel shifted</v>
      </c>
      <c r="P579" s="358"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58" t="str">
        <f>IF(ISBLANK(INDEX('Policy Characteristics'!K:K,MATCH($C579,'Policy Characteristics'!$C:$C,0))),"",INDEX('Policy Characteristics'!K:K,MATCH($C579,'Policy Characteristics'!$C:$C,0)))</f>
        <v>industry-ag-main.html#fuel-switching</v>
      </c>
      <c r="R579" s="358" t="str">
        <f>IF(ISBLANK(INDEX('Policy Characteristics'!L:L,MATCH($C579,'Policy Characteristics'!$C:$C,0))),"",INDEX('Policy Characteristics'!L:L,MATCH($C579,'Policy Characteristics'!$C:$C,0)))</f>
        <v>industry-elec-and-hydrogen.html</v>
      </c>
    </row>
    <row r="580" spans="1:18" x14ac:dyDescent="0.35">
      <c r="A580" s="358" t="str">
        <f>IF(ISBLANK(INDEX('Policy Characteristics'!A:A,MATCH($C580,'Policy Characteristics'!$C:$C,0))),"",INDEX('Policy Characteristics'!A:A,MATCH($C580,'Policy Characteristics'!$C:$C,0)))</f>
        <v>Industry</v>
      </c>
      <c r="B580" s="358" t="str">
        <f>IF(ISBLANK(INDEX('Policy Characteristics'!B:B,MATCH($C580,'Policy Characteristics'!$C:$C,0))),"",INDEX('Policy Characteristics'!B:B,MATCH($C580,'Policy Characteristics'!$C:$C,0)))</f>
        <v>Electrification + Hydrogen</v>
      </c>
      <c r="C580" s="362" t="str">
        <f t="shared" si="34"/>
        <v>Fraction of Industrial Fuel Use Shifted to Other Fuels</v>
      </c>
      <c r="D580" s="9" t="s">
        <v>3246</v>
      </c>
      <c r="E580" s="53" t="s">
        <v>2466</v>
      </c>
      <c r="F580" s="195" t="s">
        <v>3209</v>
      </c>
      <c r="G580" s="53" t="s">
        <v>3265</v>
      </c>
      <c r="H580" s="54">
        <v>1321</v>
      </c>
      <c r="I580" s="53" t="s">
        <v>46</v>
      </c>
      <c r="J580" s="360" t="str">
        <f>IF(ISBLANK(INDEX('Policy Characteristics'!D:D,MATCH($C580,'Policy Characteristics'!$C:$C,0))),"",INDEX('Policy Characteristics'!D:D,MATCH($C580,'Policy Characteristics'!$C:$C,0)))</f>
        <v>Electrification + Hydrogen</v>
      </c>
      <c r="K580" s="358" t="str">
        <f>IF(ISBLANK(INDEX('Policy Characteristics'!E:E,MATCH($C580,'Policy Characteristics'!$C:$C,0))),"",INDEX('Policy Characteristics'!E:E,MATCH($C580,'Policy Characteristics'!$C:$C,0)))</f>
        <v>indst fuel type shifting</v>
      </c>
      <c r="L580" s="380">
        <f>IF(ISBLANK(INDEX('Policy Characteristics'!F:F,MATCH($C580,'Policy Characteristics'!$C:$C,0))),"",INDEX('Policy Characteristics'!F:F,MATCH($C580,'Policy Characteristics'!$C:$C,0)))</f>
        <v>0</v>
      </c>
      <c r="M580" s="380">
        <f>IF(ISBLANK(INDEX('Policy Characteristics'!G:G,MATCH($C580,'Policy Characteristics'!$C:$C,0))),"",INDEX('Policy Characteristics'!G:G,MATCH($C580,'Policy Characteristics'!$C:$C,0)))</f>
        <v>1</v>
      </c>
      <c r="N580" s="380">
        <f>IF(ISBLANK(INDEX('Policy Characteristics'!H:H,MATCH($C580,'Policy Characteristics'!$C:$C,0))),"",INDEX('Policy Characteristics'!H:H,MATCH($C580,'Policy Characteristics'!$C:$C,0)))</f>
        <v>0.01</v>
      </c>
      <c r="O580" s="358" t="str">
        <f>IF(ISBLANK(INDEX('Policy Characteristics'!I:I,MATCH($C580,'Policy Characteristics'!$C:$C,0))),"",INDEX('Policy Characteristics'!I:I,MATCH($C580,'Policy Characteristics'!$C:$C,0)))</f>
        <v>% of fuel shifted</v>
      </c>
      <c r="P580" s="358"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58" t="str">
        <f>IF(ISBLANK(INDEX('Policy Characteristics'!K:K,MATCH($C580,'Policy Characteristics'!$C:$C,0))),"",INDEX('Policy Characteristics'!K:K,MATCH($C580,'Policy Characteristics'!$C:$C,0)))</f>
        <v>industry-ag-main.html#fuel-switching</v>
      </c>
      <c r="R580" s="358" t="str">
        <f>IF(ISBLANK(INDEX('Policy Characteristics'!L:L,MATCH($C580,'Policy Characteristics'!$C:$C,0))),"",INDEX('Policy Characteristics'!L:L,MATCH($C580,'Policy Characteristics'!$C:$C,0)))</f>
        <v>industry-elec-and-hydrogen.html</v>
      </c>
    </row>
    <row r="581" spans="1:18" x14ac:dyDescent="0.35">
      <c r="A581" s="358" t="str">
        <f>IF(ISBLANK(INDEX('Policy Characteristics'!A:A,MATCH($C581,'Policy Characteristics'!$C:$C,0))),"",INDEX('Policy Characteristics'!A:A,MATCH($C581,'Policy Characteristics'!$C:$C,0)))</f>
        <v>Industry</v>
      </c>
      <c r="B581" s="358" t="str">
        <f>IF(ISBLANK(INDEX('Policy Characteristics'!B:B,MATCH($C581,'Policy Characteristics'!$C:$C,0))),"",INDEX('Policy Characteristics'!B:B,MATCH($C581,'Policy Characteristics'!$C:$C,0)))</f>
        <v>Electrification + Hydrogen</v>
      </c>
      <c r="C581" s="362" t="str">
        <f t="shared" si="34"/>
        <v>Fraction of Industrial Fuel Use Shifted to Other Fuels</v>
      </c>
      <c r="D581" s="9" t="s">
        <v>3246</v>
      </c>
      <c r="E581" s="53" t="s">
        <v>2467</v>
      </c>
      <c r="F581" s="195" t="s">
        <v>3209</v>
      </c>
      <c r="G581" s="53" t="s">
        <v>3266</v>
      </c>
      <c r="H581" s="54">
        <v>1322</v>
      </c>
      <c r="I581" s="53" t="s">
        <v>46</v>
      </c>
      <c r="J581" s="360" t="str">
        <f>IF(ISBLANK(INDEX('Policy Characteristics'!D:D,MATCH($C581,'Policy Characteristics'!$C:$C,0))),"",INDEX('Policy Characteristics'!D:D,MATCH($C581,'Policy Characteristics'!$C:$C,0)))</f>
        <v>Electrification + Hydrogen</v>
      </c>
      <c r="K581" s="358" t="str">
        <f>IF(ISBLANK(INDEX('Policy Characteristics'!E:E,MATCH($C581,'Policy Characteristics'!$C:$C,0))),"",INDEX('Policy Characteristics'!E:E,MATCH($C581,'Policy Characteristics'!$C:$C,0)))</f>
        <v>indst fuel type shifting</v>
      </c>
      <c r="L581" s="380">
        <f>IF(ISBLANK(INDEX('Policy Characteristics'!F:F,MATCH($C581,'Policy Characteristics'!$C:$C,0))),"",INDEX('Policy Characteristics'!F:F,MATCH($C581,'Policy Characteristics'!$C:$C,0)))</f>
        <v>0</v>
      </c>
      <c r="M581" s="380">
        <f>IF(ISBLANK(INDEX('Policy Characteristics'!G:G,MATCH($C581,'Policy Characteristics'!$C:$C,0))),"",INDEX('Policy Characteristics'!G:G,MATCH($C581,'Policy Characteristics'!$C:$C,0)))</f>
        <v>1</v>
      </c>
      <c r="N581" s="380">
        <f>IF(ISBLANK(INDEX('Policy Characteristics'!H:H,MATCH($C581,'Policy Characteristics'!$C:$C,0))),"",INDEX('Policy Characteristics'!H:H,MATCH($C581,'Policy Characteristics'!$C:$C,0)))</f>
        <v>0.01</v>
      </c>
      <c r="O581" s="358" t="str">
        <f>IF(ISBLANK(INDEX('Policy Characteristics'!I:I,MATCH($C581,'Policy Characteristics'!$C:$C,0))),"",INDEX('Policy Characteristics'!I:I,MATCH($C581,'Policy Characteristics'!$C:$C,0)))</f>
        <v>% of fuel shifted</v>
      </c>
      <c r="P581" s="358"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58" t="str">
        <f>IF(ISBLANK(INDEX('Policy Characteristics'!K:K,MATCH($C581,'Policy Characteristics'!$C:$C,0))),"",INDEX('Policy Characteristics'!K:K,MATCH($C581,'Policy Characteristics'!$C:$C,0)))</f>
        <v>industry-ag-main.html#fuel-switching</v>
      </c>
      <c r="R581" s="358" t="str">
        <f>IF(ISBLANK(INDEX('Policy Characteristics'!L:L,MATCH($C581,'Policy Characteristics'!$C:$C,0))),"",INDEX('Policy Characteristics'!L:L,MATCH($C581,'Policy Characteristics'!$C:$C,0)))</f>
        <v>industry-elec-and-hydrogen.html</v>
      </c>
    </row>
    <row r="582" spans="1:18" x14ac:dyDescent="0.35">
      <c r="A582" s="358" t="str">
        <f>IF(ISBLANK(INDEX('Policy Characteristics'!A:A,MATCH($C582,'Policy Characteristics'!$C:$C,0))),"",INDEX('Policy Characteristics'!A:A,MATCH($C582,'Policy Characteristics'!$C:$C,0)))</f>
        <v>Industry</v>
      </c>
      <c r="B582" s="358" t="str">
        <f>IF(ISBLANK(INDEX('Policy Characteristics'!B:B,MATCH($C582,'Policy Characteristics'!$C:$C,0))),"",INDEX('Policy Characteristics'!B:B,MATCH($C582,'Policy Characteristics'!$C:$C,0)))</f>
        <v>Electrification + Hydrogen</v>
      </c>
      <c r="C582" s="362" t="str">
        <f t="shared" si="34"/>
        <v>Fraction of Industrial Fuel Use Shifted to Other Fuels</v>
      </c>
      <c r="D582" s="9" t="s">
        <v>3246</v>
      </c>
      <c r="E582" s="53" t="s">
        <v>2468</v>
      </c>
      <c r="F582" s="195" t="s">
        <v>3209</v>
      </c>
      <c r="G582" s="53" t="s">
        <v>3267</v>
      </c>
      <c r="H582" s="54">
        <v>1323</v>
      </c>
      <c r="I582" s="53" t="s">
        <v>46</v>
      </c>
      <c r="J582" s="360" t="str">
        <f>IF(ISBLANK(INDEX('Policy Characteristics'!D:D,MATCH($C582,'Policy Characteristics'!$C:$C,0))),"",INDEX('Policy Characteristics'!D:D,MATCH($C582,'Policy Characteristics'!$C:$C,0)))</f>
        <v>Electrification + Hydrogen</v>
      </c>
      <c r="K582" s="358" t="str">
        <f>IF(ISBLANK(INDEX('Policy Characteristics'!E:E,MATCH($C582,'Policy Characteristics'!$C:$C,0))),"",INDEX('Policy Characteristics'!E:E,MATCH($C582,'Policy Characteristics'!$C:$C,0)))</f>
        <v>indst fuel type shifting</v>
      </c>
      <c r="L582" s="380">
        <f>IF(ISBLANK(INDEX('Policy Characteristics'!F:F,MATCH($C582,'Policy Characteristics'!$C:$C,0))),"",INDEX('Policy Characteristics'!F:F,MATCH($C582,'Policy Characteristics'!$C:$C,0)))</f>
        <v>0</v>
      </c>
      <c r="M582" s="380">
        <f>IF(ISBLANK(INDEX('Policy Characteristics'!G:G,MATCH($C582,'Policy Characteristics'!$C:$C,0))),"",INDEX('Policy Characteristics'!G:G,MATCH($C582,'Policy Characteristics'!$C:$C,0)))</f>
        <v>1</v>
      </c>
      <c r="N582" s="380">
        <f>IF(ISBLANK(INDEX('Policy Characteristics'!H:H,MATCH($C582,'Policy Characteristics'!$C:$C,0))),"",INDEX('Policy Characteristics'!H:H,MATCH($C582,'Policy Characteristics'!$C:$C,0)))</f>
        <v>0.01</v>
      </c>
      <c r="O582" s="358" t="str">
        <f>IF(ISBLANK(INDEX('Policy Characteristics'!I:I,MATCH($C582,'Policy Characteristics'!$C:$C,0))),"",INDEX('Policy Characteristics'!I:I,MATCH($C582,'Policy Characteristics'!$C:$C,0)))</f>
        <v>% of fuel shifted</v>
      </c>
      <c r="P582" s="358"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58" t="str">
        <f>IF(ISBLANK(INDEX('Policy Characteristics'!K:K,MATCH($C582,'Policy Characteristics'!$C:$C,0))),"",INDEX('Policy Characteristics'!K:K,MATCH($C582,'Policy Characteristics'!$C:$C,0)))</f>
        <v>industry-ag-main.html#fuel-switching</v>
      </c>
      <c r="R582" s="358" t="str">
        <f>IF(ISBLANK(INDEX('Policy Characteristics'!L:L,MATCH($C582,'Policy Characteristics'!$C:$C,0))),"",INDEX('Policy Characteristics'!L:L,MATCH($C582,'Policy Characteristics'!$C:$C,0)))</f>
        <v>industry-elec-and-hydrogen.html</v>
      </c>
    </row>
    <row r="583" spans="1:18" x14ac:dyDescent="0.35">
      <c r="A583" s="358" t="str">
        <f>IF(ISBLANK(INDEX('Policy Characteristics'!A:A,MATCH($C583,'Policy Characteristics'!$C:$C,0))),"",INDEX('Policy Characteristics'!A:A,MATCH($C583,'Policy Characteristics'!$C:$C,0)))</f>
        <v>Industry</v>
      </c>
      <c r="B583" s="358" t="str">
        <f>IF(ISBLANK(INDEX('Policy Characteristics'!B:B,MATCH($C583,'Policy Characteristics'!$C:$C,0))),"",INDEX('Policy Characteristics'!B:B,MATCH($C583,'Policy Characteristics'!$C:$C,0)))</f>
        <v>Electrification + Hydrogen</v>
      </c>
      <c r="C583" s="362" t="str">
        <f t="shared" si="34"/>
        <v>Fraction of Industrial Fuel Use Shifted to Other Fuels</v>
      </c>
      <c r="D583" s="9" t="s">
        <v>3246</v>
      </c>
      <c r="E583" s="53" t="s">
        <v>2821</v>
      </c>
      <c r="F583" s="195" t="s">
        <v>3209</v>
      </c>
      <c r="G583" s="53" t="s">
        <v>3268</v>
      </c>
      <c r="H583" s="54">
        <v>1324</v>
      </c>
      <c r="I583" s="53" t="s">
        <v>46</v>
      </c>
      <c r="J583" s="360" t="str">
        <f>IF(ISBLANK(INDEX('Policy Characteristics'!D:D,MATCH($C583,'Policy Characteristics'!$C:$C,0))),"",INDEX('Policy Characteristics'!D:D,MATCH($C583,'Policy Characteristics'!$C:$C,0)))</f>
        <v>Electrification + Hydrogen</v>
      </c>
      <c r="K583" s="358" t="str">
        <f>IF(ISBLANK(INDEX('Policy Characteristics'!E:E,MATCH($C583,'Policy Characteristics'!$C:$C,0))),"",INDEX('Policy Characteristics'!E:E,MATCH($C583,'Policy Characteristics'!$C:$C,0)))</f>
        <v>indst fuel type shifting</v>
      </c>
      <c r="L583" s="380">
        <f>IF(ISBLANK(INDEX('Policy Characteristics'!F:F,MATCH($C583,'Policy Characteristics'!$C:$C,0))),"",INDEX('Policy Characteristics'!F:F,MATCH($C583,'Policy Characteristics'!$C:$C,0)))</f>
        <v>0</v>
      </c>
      <c r="M583" s="380">
        <f>IF(ISBLANK(INDEX('Policy Characteristics'!G:G,MATCH($C583,'Policy Characteristics'!$C:$C,0))),"",INDEX('Policy Characteristics'!G:G,MATCH($C583,'Policy Characteristics'!$C:$C,0)))</f>
        <v>1</v>
      </c>
      <c r="N583" s="380">
        <f>IF(ISBLANK(INDEX('Policy Characteristics'!H:H,MATCH($C583,'Policy Characteristics'!$C:$C,0))),"",INDEX('Policy Characteristics'!H:H,MATCH($C583,'Policy Characteristics'!$C:$C,0)))</f>
        <v>0.01</v>
      </c>
      <c r="O583" s="358" t="str">
        <f>IF(ISBLANK(INDEX('Policy Characteristics'!I:I,MATCH($C583,'Policy Characteristics'!$C:$C,0))),"",INDEX('Policy Characteristics'!I:I,MATCH($C583,'Policy Characteristics'!$C:$C,0)))</f>
        <v>% of fuel shifted</v>
      </c>
      <c r="P583" s="358"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58" t="str">
        <f>IF(ISBLANK(INDEX('Policy Characteristics'!K:K,MATCH($C583,'Policy Characteristics'!$C:$C,0))),"",INDEX('Policy Characteristics'!K:K,MATCH($C583,'Policy Characteristics'!$C:$C,0)))</f>
        <v>industry-ag-main.html#fuel-switching</v>
      </c>
      <c r="R583" s="358" t="str">
        <f>IF(ISBLANK(INDEX('Policy Characteristics'!L:L,MATCH($C583,'Policy Characteristics'!$C:$C,0))),"",INDEX('Policy Characteristics'!L:L,MATCH($C583,'Policy Characteristics'!$C:$C,0)))</f>
        <v>industry-elec-and-hydrogen.html</v>
      </c>
    </row>
    <row r="584" spans="1:18" x14ac:dyDescent="0.35">
      <c r="A584" s="358" t="str">
        <f>IF(ISBLANK(INDEX('Policy Characteristics'!A:A,MATCH($C584,'Policy Characteristics'!$C:$C,0))),"",INDEX('Policy Characteristics'!A:A,MATCH($C584,'Policy Characteristics'!$C:$C,0)))</f>
        <v>Industry</v>
      </c>
      <c r="B584" s="358" t="str">
        <f>IF(ISBLANK(INDEX('Policy Characteristics'!B:B,MATCH($C584,'Policy Characteristics'!$C:$C,0))),"",INDEX('Policy Characteristics'!B:B,MATCH($C584,'Policy Characteristics'!$C:$C,0)))</f>
        <v>Electrification + Hydrogen</v>
      </c>
      <c r="C584" s="362" t="str">
        <f t="shared" si="34"/>
        <v>Fraction of Industrial Fuel Use Shifted to Other Fuels</v>
      </c>
      <c r="D584" s="9" t="s">
        <v>3246</v>
      </c>
      <c r="E584" s="53" t="s">
        <v>2822</v>
      </c>
      <c r="F584" s="195" t="s">
        <v>3209</v>
      </c>
      <c r="G584" s="53" t="s">
        <v>3269</v>
      </c>
      <c r="H584" s="54">
        <v>1325</v>
      </c>
      <c r="I584" s="53" t="s">
        <v>46</v>
      </c>
      <c r="J584" s="360" t="str">
        <f>IF(ISBLANK(INDEX('Policy Characteristics'!D:D,MATCH($C584,'Policy Characteristics'!$C:$C,0))),"",INDEX('Policy Characteristics'!D:D,MATCH($C584,'Policy Characteristics'!$C:$C,0)))</f>
        <v>Electrification + Hydrogen</v>
      </c>
      <c r="K584" s="358" t="str">
        <f>IF(ISBLANK(INDEX('Policy Characteristics'!E:E,MATCH($C584,'Policy Characteristics'!$C:$C,0))),"",INDEX('Policy Characteristics'!E:E,MATCH($C584,'Policy Characteristics'!$C:$C,0)))</f>
        <v>indst fuel type shifting</v>
      </c>
      <c r="L584" s="380">
        <f>IF(ISBLANK(INDEX('Policy Characteristics'!F:F,MATCH($C584,'Policy Characteristics'!$C:$C,0))),"",INDEX('Policy Characteristics'!F:F,MATCH($C584,'Policy Characteristics'!$C:$C,0)))</f>
        <v>0</v>
      </c>
      <c r="M584" s="380">
        <f>IF(ISBLANK(INDEX('Policy Characteristics'!G:G,MATCH($C584,'Policy Characteristics'!$C:$C,0))),"",INDEX('Policy Characteristics'!G:G,MATCH($C584,'Policy Characteristics'!$C:$C,0)))</f>
        <v>1</v>
      </c>
      <c r="N584" s="380">
        <f>IF(ISBLANK(INDEX('Policy Characteristics'!H:H,MATCH($C584,'Policy Characteristics'!$C:$C,0))),"",INDEX('Policy Characteristics'!H:H,MATCH($C584,'Policy Characteristics'!$C:$C,0)))</f>
        <v>0.01</v>
      </c>
      <c r="O584" s="358" t="str">
        <f>IF(ISBLANK(INDEX('Policy Characteristics'!I:I,MATCH($C584,'Policy Characteristics'!$C:$C,0))),"",INDEX('Policy Characteristics'!I:I,MATCH($C584,'Policy Characteristics'!$C:$C,0)))</f>
        <v>% of fuel shifted</v>
      </c>
      <c r="P584" s="358"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58" t="str">
        <f>IF(ISBLANK(INDEX('Policy Characteristics'!K:K,MATCH($C584,'Policy Characteristics'!$C:$C,0))),"",INDEX('Policy Characteristics'!K:K,MATCH($C584,'Policy Characteristics'!$C:$C,0)))</f>
        <v>industry-ag-main.html#fuel-switching</v>
      </c>
      <c r="R584" s="358" t="str">
        <f>IF(ISBLANK(INDEX('Policy Characteristics'!L:L,MATCH($C584,'Policy Characteristics'!$C:$C,0))),"",INDEX('Policy Characteristics'!L:L,MATCH($C584,'Policy Characteristics'!$C:$C,0)))</f>
        <v>industry-elec-and-hydrogen.html</v>
      </c>
    </row>
    <row r="585" spans="1:18" x14ac:dyDescent="0.35">
      <c r="A585" s="358" t="str">
        <f>IF(ISBLANK(INDEX('Policy Characteristics'!A:A,MATCH($C585,'Policy Characteristics'!$C:$C,0))),"",INDEX('Policy Characteristics'!A:A,MATCH($C585,'Policy Characteristics'!$C:$C,0)))</f>
        <v>Industry</v>
      </c>
      <c r="B585" s="358" t="str">
        <f>IF(ISBLANK(INDEX('Policy Characteristics'!B:B,MATCH($C585,'Policy Characteristics'!$C:$C,0))),"",INDEX('Policy Characteristics'!B:B,MATCH($C585,'Policy Characteristics'!$C:$C,0)))</f>
        <v>Electrification + Hydrogen</v>
      </c>
      <c r="C585" s="362" t="str">
        <f t="shared" si="34"/>
        <v>Fraction of Industrial Fuel Use Shifted to Other Fuels</v>
      </c>
      <c r="D585" s="9" t="s">
        <v>3246</v>
      </c>
      <c r="E585" s="53" t="s">
        <v>2823</v>
      </c>
      <c r="F585" s="195" t="s">
        <v>3209</v>
      </c>
      <c r="G585" s="53" t="s">
        <v>3270</v>
      </c>
      <c r="H585" s="54">
        <v>1326</v>
      </c>
      <c r="I585" s="53" t="s">
        <v>46</v>
      </c>
      <c r="J585" s="360" t="str">
        <f>IF(ISBLANK(INDEX('Policy Characteristics'!D:D,MATCH($C585,'Policy Characteristics'!$C:$C,0))),"",INDEX('Policy Characteristics'!D:D,MATCH($C585,'Policy Characteristics'!$C:$C,0)))</f>
        <v>Electrification + Hydrogen</v>
      </c>
      <c r="K585" s="358" t="str">
        <f>IF(ISBLANK(INDEX('Policy Characteristics'!E:E,MATCH($C585,'Policy Characteristics'!$C:$C,0))),"",INDEX('Policy Characteristics'!E:E,MATCH($C585,'Policy Characteristics'!$C:$C,0)))</f>
        <v>indst fuel type shifting</v>
      </c>
      <c r="L585" s="380">
        <f>IF(ISBLANK(INDEX('Policy Characteristics'!F:F,MATCH($C585,'Policy Characteristics'!$C:$C,0))),"",INDEX('Policy Characteristics'!F:F,MATCH($C585,'Policy Characteristics'!$C:$C,0)))</f>
        <v>0</v>
      </c>
      <c r="M585" s="380">
        <f>IF(ISBLANK(INDEX('Policy Characteristics'!G:G,MATCH($C585,'Policy Characteristics'!$C:$C,0))),"",INDEX('Policy Characteristics'!G:G,MATCH($C585,'Policy Characteristics'!$C:$C,0)))</f>
        <v>1</v>
      </c>
      <c r="N585" s="380">
        <f>IF(ISBLANK(INDEX('Policy Characteristics'!H:H,MATCH($C585,'Policy Characteristics'!$C:$C,0))),"",INDEX('Policy Characteristics'!H:H,MATCH($C585,'Policy Characteristics'!$C:$C,0)))</f>
        <v>0.01</v>
      </c>
      <c r="O585" s="358" t="str">
        <f>IF(ISBLANK(INDEX('Policy Characteristics'!I:I,MATCH($C585,'Policy Characteristics'!$C:$C,0))),"",INDEX('Policy Characteristics'!I:I,MATCH($C585,'Policy Characteristics'!$C:$C,0)))</f>
        <v>% of fuel shifted</v>
      </c>
      <c r="P585" s="358"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58" t="str">
        <f>IF(ISBLANK(INDEX('Policy Characteristics'!K:K,MATCH($C585,'Policy Characteristics'!$C:$C,0))),"",INDEX('Policy Characteristics'!K:K,MATCH($C585,'Policy Characteristics'!$C:$C,0)))</f>
        <v>industry-ag-main.html#fuel-switching</v>
      </c>
      <c r="R585" s="358" t="str">
        <f>IF(ISBLANK(INDEX('Policy Characteristics'!L:L,MATCH($C585,'Policy Characteristics'!$C:$C,0))),"",INDEX('Policy Characteristics'!L:L,MATCH($C585,'Policy Characteristics'!$C:$C,0)))</f>
        <v>industry-elec-and-hydrogen.html</v>
      </c>
    </row>
    <row r="586" spans="1:18" x14ac:dyDescent="0.35">
      <c r="A586" s="358" t="str">
        <f>IF(ISBLANK(INDEX('Policy Characteristics'!A:A,MATCH($C586,'Policy Characteristics'!$C:$C,0))),"",INDEX('Policy Characteristics'!A:A,MATCH($C586,'Policy Characteristics'!$C:$C,0)))</f>
        <v>Industry</v>
      </c>
      <c r="B586" s="358" t="str">
        <f>IF(ISBLANK(INDEX('Policy Characteristics'!B:B,MATCH($C586,'Policy Characteristics'!$C:$C,0))),"",INDEX('Policy Characteristics'!B:B,MATCH($C586,'Policy Characteristics'!$C:$C,0)))</f>
        <v>Electrification + Hydrogen</v>
      </c>
      <c r="C586" s="362" t="str">
        <f t="shared" si="34"/>
        <v>Fraction of Industrial Fuel Use Shifted to Other Fuels</v>
      </c>
      <c r="D586" s="9" t="s">
        <v>3246</v>
      </c>
      <c r="E586" s="53" t="s">
        <v>2820</v>
      </c>
      <c r="F586" s="195" t="s">
        <v>3209</v>
      </c>
      <c r="G586" s="53" t="s">
        <v>3271</v>
      </c>
      <c r="H586" s="54">
        <v>1327</v>
      </c>
      <c r="I586" s="53" t="s">
        <v>45</v>
      </c>
      <c r="J586" s="360" t="str">
        <f>IF(ISBLANK(INDEX('Policy Characteristics'!D:D,MATCH($C586,'Policy Characteristics'!$C:$C,0))),"",INDEX('Policy Characteristics'!D:D,MATCH($C586,'Policy Characteristics'!$C:$C,0)))</f>
        <v>Electrification + Hydrogen</v>
      </c>
      <c r="K586" s="358" t="str">
        <f>IF(ISBLANK(INDEX('Policy Characteristics'!E:E,MATCH($C586,'Policy Characteristics'!$C:$C,0))),"",INDEX('Policy Characteristics'!E:E,MATCH($C586,'Policy Characteristics'!$C:$C,0)))</f>
        <v>indst fuel type shifting</v>
      </c>
      <c r="L586" s="380">
        <f>IF(ISBLANK(INDEX('Policy Characteristics'!F:F,MATCH($C586,'Policy Characteristics'!$C:$C,0))),"",INDEX('Policy Characteristics'!F:F,MATCH($C586,'Policy Characteristics'!$C:$C,0)))</f>
        <v>0</v>
      </c>
      <c r="M586" s="380">
        <f>IF(ISBLANK(INDEX('Policy Characteristics'!G:G,MATCH($C586,'Policy Characteristics'!$C:$C,0))),"",INDEX('Policy Characteristics'!G:G,MATCH($C586,'Policy Characteristics'!$C:$C,0)))</f>
        <v>1</v>
      </c>
      <c r="N586" s="380">
        <f>IF(ISBLANK(INDEX('Policy Characteristics'!H:H,MATCH($C586,'Policy Characteristics'!$C:$C,0))),"",INDEX('Policy Characteristics'!H:H,MATCH($C586,'Policy Characteristics'!$C:$C,0)))</f>
        <v>0.01</v>
      </c>
      <c r="O586" s="358" t="str">
        <f>IF(ISBLANK(INDEX('Policy Characteristics'!I:I,MATCH($C586,'Policy Characteristics'!$C:$C,0))),"",INDEX('Policy Characteristics'!I:I,MATCH($C586,'Policy Characteristics'!$C:$C,0)))</f>
        <v>% of fuel shifted</v>
      </c>
      <c r="P586" s="358"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58" t="str">
        <f>IF(ISBLANK(INDEX('Policy Characteristics'!K:K,MATCH($C586,'Policy Characteristics'!$C:$C,0))),"",INDEX('Policy Characteristics'!K:K,MATCH($C586,'Policy Characteristics'!$C:$C,0)))</f>
        <v>industry-ag-main.html#fuel-switching</v>
      </c>
      <c r="R586" s="358" t="str">
        <f>IF(ISBLANK(INDEX('Policy Characteristics'!L:L,MATCH($C586,'Policy Characteristics'!$C:$C,0))),"",INDEX('Policy Characteristics'!L:L,MATCH($C586,'Policy Characteristics'!$C:$C,0)))</f>
        <v>industry-elec-and-hydrogen.html</v>
      </c>
    </row>
    <row r="587" spans="1:18" x14ac:dyDescent="0.35">
      <c r="A587" s="358" t="str">
        <f>IF(ISBLANK(INDEX('Policy Characteristics'!A:A,MATCH($C587,'Policy Characteristics'!$C:$C,0))),"",INDEX('Policy Characteristics'!A:A,MATCH($C587,'Policy Characteristics'!$C:$C,0)))</f>
        <v>Industry</v>
      </c>
      <c r="B587" s="358" t="str">
        <f>IF(ISBLANK(INDEX('Policy Characteristics'!B:B,MATCH($C587,'Policy Characteristics'!$C:$C,0))),"",INDEX('Policy Characteristics'!B:B,MATCH($C587,'Policy Characteristics'!$C:$C,0)))</f>
        <v>Electrification + Hydrogen</v>
      </c>
      <c r="C587" s="362" t="str">
        <f t="shared" si="34"/>
        <v>Fraction of Industrial Fuel Use Shifted to Other Fuels</v>
      </c>
      <c r="D587" s="9" t="s">
        <v>3247</v>
      </c>
      <c r="E587" s="53" t="s">
        <v>2463</v>
      </c>
      <c r="F587" s="195" t="s">
        <v>3210</v>
      </c>
      <c r="G587" s="53" t="s">
        <v>3262</v>
      </c>
      <c r="H587" s="54">
        <v>1328</v>
      </c>
      <c r="I587" s="53" t="s">
        <v>45</v>
      </c>
      <c r="J587" s="360" t="str">
        <f>IF(ISBLANK(INDEX('Policy Characteristics'!D:D,MATCH($C587,'Policy Characteristics'!$C:$C,0))),"",INDEX('Policy Characteristics'!D:D,MATCH($C587,'Policy Characteristics'!$C:$C,0)))</f>
        <v>Electrification + Hydrogen</v>
      </c>
      <c r="K587" s="358" t="str">
        <f>IF(ISBLANK(INDEX('Policy Characteristics'!E:E,MATCH($C587,'Policy Characteristics'!$C:$C,0))),"",INDEX('Policy Characteristics'!E:E,MATCH($C587,'Policy Characteristics'!$C:$C,0)))</f>
        <v>indst fuel type shifting</v>
      </c>
      <c r="L587" s="380">
        <f>IF(ISBLANK(INDEX('Policy Characteristics'!F:F,MATCH($C587,'Policy Characteristics'!$C:$C,0))),"",INDEX('Policy Characteristics'!F:F,MATCH($C587,'Policy Characteristics'!$C:$C,0)))</f>
        <v>0</v>
      </c>
      <c r="M587" s="380">
        <f>IF(ISBLANK(INDEX('Policy Characteristics'!G:G,MATCH($C587,'Policy Characteristics'!$C:$C,0))),"",INDEX('Policy Characteristics'!G:G,MATCH($C587,'Policy Characteristics'!$C:$C,0)))</f>
        <v>1</v>
      </c>
      <c r="N587" s="380">
        <f>IF(ISBLANK(INDEX('Policy Characteristics'!H:H,MATCH($C587,'Policy Characteristics'!$C:$C,0))),"",INDEX('Policy Characteristics'!H:H,MATCH($C587,'Policy Characteristics'!$C:$C,0)))</f>
        <v>0.01</v>
      </c>
      <c r="O587" s="358" t="str">
        <f>IF(ISBLANK(INDEX('Policy Characteristics'!I:I,MATCH($C587,'Policy Characteristics'!$C:$C,0))),"",INDEX('Policy Characteristics'!I:I,MATCH($C587,'Policy Characteristics'!$C:$C,0)))</f>
        <v>% of fuel shifted</v>
      </c>
      <c r="P587" s="358"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58" t="str">
        <f>IF(ISBLANK(INDEX('Policy Characteristics'!K:K,MATCH($C587,'Policy Characteristics'!$C:$C,0))),"",INDEX('Policy Characteristics'!K:K,MATCH($C587,'Policy Characteristics'!$C:$C,0)))</f>
        <v>industry-ag-main.html#fuel-switching</v>
      </c>
      <c r="R587" s="358" t="str">
        <f>IF(ISBLANK(INDEX('Policy Characteristics'!L:L,MATCH($C587,'Policy Characteristics'!$C:$C,0))),"",INDEX('Policy Characteristics'!L:L,MATCH($C587,'Policy Characteristics'!$C:$C,0)))</f>
        <v>industry-elec-and-hydrogen.html</v>
      </c>
    </row>
    <row r="588" spans="1:18" x14ac:dyDescent="0.35">
      <c r="A588" s="358" t="str">
        <f>IF(ISBLANK(INDEX('Policy Characteristics'!A:A,MATCH($C588,'Policy Characteristics'!$C:$C,0))),"",INDEX('Policy Characteristics'!A:A,MATCH($C588,'Policy Characteristics'!$C:$C,0)))</f>
        <v>Industry</v>
      </c>
      <c r="B588" s="358" t="str">
        <f>IF(ISBLANK(INDEX('Policy Characteristics'!B:B,MATCH($C588,'Policy Characteristics'!$C:$C,0))),"",INDEX('Policy Characteristics'!B:B,MATCH($C588,'Policy Characteristics'!$C:$C,0)))</f>
        <v>Electrification + Hydrogen</v>
      </c>
      <c r="C588" s="362" t="str">
        <f t="shared" si="34"/>
        <v>Fraction of Industrial Fuel Use Shifted to Other Fuels</v>
      </c>
      <c r="D588" s="9" t="s">
        <v>3247</v>
      </c>
      <c r="E588" s="53" t="s">
        <v>2464</v>
      </c>
      <c r="F588" s="195" t="s">
        <v>3210</v>
      </c>
      <c r="G588" s="53" t="s">
        <v>3263</v>
      </c>
      <c r="H588" s="54">
        <v>1329</v>
      </c>
      <c r="I588" s="53" t="s">
        <v>46</v>
      </c>
      <c r="J588" s="360" t="str">
        <f>IF(ISBLANK(INDEX('Policy Characteristics'!D:D,MATCH($C588,'Policy Characteristics'!$C:$C,0))),"",INDEX('Policy Characteristics'!D:D,MATCH($C588,'Policy Characteristics'!$C:$C,0)))</f>
        <v>Electrification + Hydrogen</v>
      </c>
      <c r="K588" s="358" t="str">
        <f>IF(ISBLANK(INDEX('Policy Characteristics'!E:E,MATCH($C588,'Policy Characteristics'!$C:$C,0))),"",INDEX('Policy Characteristics'!E:E,MATCH($C588,'Policy Characteristics'!$C:$C,0)))</f>
        <v>indst fuel type shifting</v>
      </c>
      <c r="L588" s="380">
        <f>IF(ISBLANK(INDEX('Policy Characteristics'!F:F,MATCH($C588,'Policy Characteristics'!$C:$C,0))),"",INDEX('Policy Characteristics'!F:F,MATCH($C588,'Policy Characteristics'!$C:$C,0)))</f>
        <v>0</v>
      </c>
      <c r="M588" s="380">
        <f>IF(ISBLANK(INDEX('Policy Characteristics'!G:G,MATCH($C588,'Policy Characteristics'!$C:$C,0))),"",INDEX('Policy Characteristics'!G:G,MATCH($C588,'Policy Characteristics'!$C:$C,0)))</f>
        <v>1</v>
      </c>
      <c r="N588" s="380">
        <f>IF(ISBLANK(INDEX('Policy Characteristics'!H:H,MATCH($C588,'Policy Characteristics'!$C:$C,0))),"",INDEX('Policy Characteristics'!H:H,MATCH($C588,'Policy Characteristics'!$C:$C,0)))</f>
        <v>0.01</v>
      </c>
      <c r="O588" s="358" t="str">
        <f>IF(ISBLANK(INDEX('Policy Characteristics'!I:I,MATCH($C588,'Policy Characteristics'!$C:$C,0))),"",INDEX('Policy Characteristics'!I:I,MATCH($C588,'Policy Characteristics'!$C:$C,0)))</f>
        <v>% of fuel shifted</v>
      </c>
      <c r="P588" s="358"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58" t="str">
        <f>IF(ISBLANK(INDEX('Policy Characteristics'!K:K,MATCH($C588,'Policy Characteristics'!$C:$C,0))),"",INDEX('Policy Characteristics'!K:K,MATCH($C588,'Policy Characteristics'!$C:$C,0)))</f>
        <v>industry-ag-main.html#fuel-switching</v>
      </c>
      <c r="R588" s="358" t="str">
        <f>IF(ISBLANK(INDEX('Policy Characteristics'!L:L,MATCH($C588,'Policy Characteristics'!$C:$C,0))),"",INDEX('Policy Characteristics'!L:L,MATCH($C588,'Policy Characteristics'!$C:$C,0)))</f>
        <v>industry-elec-and-hydrogen.html</v>
      </c>
    </row>
    <row r="589" spans="1:18" x14ac:dyDescent="0.35">
      <c r="A589" s="358" t="str">
        <f>IF(ISBLANK(INDEX('Policy Characteristics'!A:A,MATCH($C589,'Policy Characteristics'!$C:$C,0))),"",INDEX('Policy Characteristics'!A:A,MATCH($C589,'Policy Characteristics'!$C:$C,0)))</f>
        <v>Industry</v>
      </c>
      <c r="B589" s="358" t="str">
        <f>IF(ISBLANK(INDEX('Policy Characteristics'!B:B,MATCH($C589,'Policy Characteristics'!$C:$C,0))),"",INDEX('Policy Characteristics'!B:B,MATCH($C589,'Policy Characteristics'!$C:$C,0)))</f>
        <v>Electrification + Hydrogen</v>
      </c>
      <c r="C589" s="362" t="str">
        <f t="shared" si="34"/>
        <v>Fraction of Industrial Fuel Use Shifted to Other Fuels</v>
      </c>
      <c r="D589" s="9" t="s">
        <v>3247</v>
      </c>
      <c r="E589" s="53" t="s">
        <v>2465</v>
      </c>
      <c r="F589" s="195" t="s">
        <v>3210</v>
      </c>
      <c r="G589" s="53" t="s">
        <v>3264</v>
      </c>
      <c r="H589" s="54">
        <v>1330</v>
      </c>
      <c r="I589" s="53" t="s">
        <v>46</v>
      </c>
      <c r="J589" s="360" t="str">
        <f>IF(ISBLANK(INDEX('Policy Characteristics'!D:D,MATCH($C589,'Policy Characteristics'!$C:$C,0))),"",INDEX('Policy Characteristics'!D:D,MATCH($C589,'Policy Characteristics'!$C:$C,0)))</f>
        <v>Electrification + Hydrogen</v>
      </c>
      <c r="K589" s="358" t="str">
        <f>IF(ISBLANK(INDEX('Policy Characteristics'!E:E,MATCH($C589,'Policy Characteristics'!$C:$C,0))),"",INDEX('Policy Characteristics'!E:E,MATCH($C589,'Policy Characteristics'!$C:$C,0)))</f>
        <v>indst fuel type shifting</v>
      </c>
      <c r="L589" s="380">
        <f>IF(ISBLANK(INDEX('Policy Characteristics'!F:F,MATCH($C589,'Policy Characteristics'!$C:$C,0))),"",INDEX('Policy Characteristics'!F:F,MATCH($C589,'Policy Characteristics'!$C:$C,0)))</f>
        <v>0</v>
      </c>
      <c r="M589" s="380">
        <f>IF(ISBLANK(INDEX('Policy Characteristics'!G:G,MATCH($C589,'Policy Characteristics'!$C:$C,0))),"",INDEX('Policy Characteristics'!G:G,MATCH($C589,'Policy Characteristics'!$C:$C,0)))</f>
        <v>1</v>
      </c>
      <c r="N589" s="380">
        <f>IF(ISBLANK(INDEX('Policy Characteristics'!H:H,MATCH($C589,'Policy Characteristics'!$C:$C,0))),"",INDEX('Policy Characteristics'!H:H,MATCH($C589,'Policy Characteristics'!$C:$C,0)))</f>
        <v>0.01</v>
      </c>
      <c r="O589" s="358" t="str">
        <f>IF(ISBLANK(INDEX('Policy Characteristics'!I:I,MATCH($C589,'Policy Characteristics'!$C:$C,0))),"",INDEX('Policy Characteristics'!I:I,MATCH($C589,'Policy Characteristics'!$C:$C,0)))</f>
        <v>% of fuel shifted</v>
      </c>
      <c r="P589" s="358"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58" t="str">
        <f>IF(ISBLANK(INDEX('Policy Characteristics'!K:K,MATCH($C589,'Policy Characteristics'!$C:$C,0))),"",INDEX('Policy Characteristics'!K:K,MATCH($C589,'Policy Characteristics'!$C:$C,0)))</f>
        <v>industry-ag-main.html#fuel-switching</v>
      </c>
      <c r="R589" s="358" t="str">
        <f>IF(ISBLANK(INDEX('Policy Characteristics'!L:L,MATCH($C589,'Policy Characteristics'!$C:$C,0))),"",INDEX('Policy Characteristics'!L:L,MATCH($C589,'Policy Characteristics'!$C:$C,0)))</f>
        <v>industry-elec-and-hydrogen.html</v>
      </c>
    </row>
    <row r="590" spans="1:18" x14ac:dyDescent="0.35">
      <c r="A590" s="358" t="str">
        <f>IF(ISBLANK(INDEX('Policy Characteristics'!A:A,MATCH($C590,'Policy Characteristics'!$C:$C,0))),"",INDEX('Policy Characteristics'!A:A,MATCH($C590,'Policy Characteristics'!$C:$C,0)))</f>
        <v>Industry</v>
      </c>
      <c r="B590" s="358" t="str">
        <f>IF(ISBLANK(INDEX('Policy Characteristics'!B:B,MATCH($C590,'Policy Characteristics'!$C:$C,0))),"",INDEX('Policy Characteristics'!B:B,MATCH($C590,'Policy Characteristics'!$C:$C,0)))</f>
        <v>Electrification + Hydrogen</v>
      </c>
      <c r="C590" s="362" t="str">
        <f t="shared" si="34"/>
        <v>Fraction of Industrial Fuel Use Shifted to Other Fuels</v>
      </c>
      <c r="D590" s="9" t="s">
        <v>3247</v>
      </c>
      <c r="E590" s="53" t="s">
        <v>2466</v>
      </c>
      <c r="F590" s="195" t="s">
        <v>3210</v>
      </c>
      <c r="G590" s="53" t="s">
        <v>3265</v>
      </c>
      <c r="H590" s="54">
        <v>1331</v>
      </c>
      <c r="I590" s="53" t="s">
        <v>46</v>
      </c>
      <c r="J590" s="360" t="str">
        <f>IF(ISBLANK(INDEX('Policy Characteristics'!D:D,MATCH($C590,'Policy Characteristics'!$C:$C,0))),"",INDEX('Policy Characteristics'!D:D,MATCH($C590,'Policy Characteristics'!$C:$C,0)))</f>
        <v>Electrification + Hydrogen</v>
      </c>
      <c r="K590" s="358" t="str">
        <f>IF(ISBLANK(INDEX('Policy Characteristics'!E:E,MATCH($C590,'Policy Characteristics'!$C:$C,0))),"",INDEX('Policy Characteristics'!E:E,MATCH($C590,'Policy Characteristics'!$C:$C,0)))</f>
        <v>indst fuel type shifting</v>
      </c>
      <c r="L590" s="380">
        <f>IF(ISBLANK(INDEX('Policy Characteristics'!F:F,MATCH($C590,'Policy Characteristics'!$C:$C,0))),"",INDEX('Policy Characteristics'!F:F,MATCH($C590,'Policy Characteristics'!$C:$C,0)))</f>
        <v>0</v>
      </c>
      <c r="M590" s="380">
        <f>IF(ISBLANK(INDEX('Policy Characteristics'!G:G,MATCH($C590,'Policy Characteristics'!$C:$C,0))),"",INDEX('Policy Characteristics'!G:G,MATCH($C590,'Policy Characteristics'!$C:$C,0)))</f>
        <v>1</v>
      </c>
      <c r="N590" s="380">
        <f>IF(ISBLANK(INDEX('Policy Characteristics'!H:H,MATCH($C590,'Policy Characteristics'!$C:$C,0))),"",INDEX('Policy Characteristics'!H:H,MATCH($C590,'Policy Characteristics'!$C:$C,0)))</f>
        <v>0.01</v>
      </c>
      <c r="O590" s="358" t="str">
        <f>IF(ISBLANK(INDEX('Policy Characteristics'!I:I,MATCH($C590,'Policy Characteristics'!$C:$C,0))),"",INDEX('Policy Characteristics'!I:I,MATCH($C590,'Policy Characteristics'!$C:$C,0)))</f>
        <v>% of fuel shifted</v>
      </c>
      <c r="P590" s="358"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58" t="str">
        <f>IF(ISBLANK(INDEX('Policy Characteristics'!K:K,MATCH($C590,'Policy Characteristics'!$C:$C,0))),"",INDEX('Policy Characteristics'!K:K,MATCH($C590,'Policy Characteristics'!$C:$C,0)))</f>
        <v>industry-ag-main.html#fuel-switching</v>
      </c>
      <c r="R590" s="358" t="str">
        <f>IF(ISBLANK(INDEX('Policy Characteristics'!L:L,MATCH($C590,'Policy Characteristics'!$C:$C,0))),"",INDEX('Policy Characteristics'!L:L,MATCH($C590,'Policy Characteristics'!$C:$C,0)))</f>
        <v>industry-elec-and-hydrogen.html</v>
      </c>
    </row>
    <row r="591" spans="1:18" x14ac:dyDescent="0.35">
      <c r="A591" s="358" t="str">
        <f>IF(ISBLANK(INDEX('Policy Characteristics'!A:A,MATCH($C591,'Policy Characteristics'!$C:$C,0))),"",INDEX('Policy Characteristics'!A:A,MATCH($C591,'Policy Characteristics'!$C:$C,0)))</f>
        <v>Industry</v>
      </c>
      <c r="B591" s="358" t="str">
        <f>IF(ISBLANK(INDEX('Policy Characteristics'!B:B,MATCH($C591,'Policy Characteristics'!$C:$C,0))),"",INDEX('Policy Characteristics'!B:B,MATCH($C591,'Policy Characteristics'!$C:$C,0)))</f>
        <v>Electrification + Hydrogen</v>
      </c>
      <c r="C591" s="362" t="str">
        <f t="shared" si="34"/>
        <v>Fraction of Industrial Fuel Use Shifted to Other Fuels</v>
      </c>
      <c r="D591" s="9" t="s">
        <v>3247</v>
      </c>
      <c r="E591" s="53" t="s">
        <v>2467</v>
      </c>
      <c r="F591" s="195" t="s">
        <v>3210</v>
      </c>
      <c r="G591" s="53" t="s">
        <v>3266</v>
      </c>
      <c r="H591" s="54">
        <v>1332</v>
      </c>
      <c r="I591" s="53" t="s">
        <v>46</v>
      </c>
      <c r="J591" s="360" t="str">
        <f>IF(ISBLANK(INDEX('Policy Characteristics'!D:D,MATCH($C591,'Policy Characteristics'!$C:$C,0))),"",INDEX('Policy Characteristics'!D:D,MATCH($C591,'Policy Characteristics'!$C:$C,0)))</f>
        <v>Electrification + Hydrogen</v>
      </c>
      <c r="K591" s="358" t="str">
        <f>IF(ISBLANK(INDEX('Policy Characteristics'!E:E,MATCH($C591,'Policy Characteristics'!$C:$C,0))),"",INDEX('Policy Characteristics'!E:E,MATCH($C591,'Policy Characteristics'!$C:$C,0)))</f>
        <v>indst fuel type shifting</v>
      </c>
      <c r="L591" s="380">
        <f>IF(ISBLANK(INDEX('Policy Characteristics'!F:F,MATCH($C591,'Policy Characteristics'!$C:$C,0))),"",INDEX('Policy Characteristics'!F:F,MATCH($C591,'Policy Characteristics'!$C:$C,0)))</f>
        <v>0</v>
      </c>
      <c r="M591" s="380">
        <f>IF(ISBLANK(INDEX('Policy Characteristics'!G:G,MATCH($C591,'Policy Characteristics'!$C:$C,0))),"",INDEX('Policy Characteristics'!G:G,MATCH($C591,'Policy Characteristics'!$C:$C,0)))</f>
        <v>1</v>
      </c>
      <c r="N591" s="380">
        <f>IF(ISBLANK(INDEX('Policy Characteristics'!H:H,MATCH($C591,'Policy Characteristics'!$C:$C,0))),"",INDEX('Policy Characteristics'!H:H,MATCH($C591,'Policy Characteristics'!$C:$C,0)))</f>
        <v>0.01</v>
      </c>
      <c r="O591" s="358" t="str">
        <f>IF(ISBLANK(INDEX('Policy Characteristics'!I:I,MATCH($C591,'Policy Characteristics'!$C:$C,0))),"",INDEX('Policy Characteristics'!I:I,MATCH($C591,'Policy Characteristics'!$C:$C,0)))</f>
        <v>% of fuel shifted</v>
      </c>
      <c r="P591" s="358"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58" t="str">
        <f>IF(ISBLANK(INDEX('Policy Characteristics'!K:K,MATCH($C591,'Policy Characteristics'!$C:$C,0))),"",INDEX('Policy Characteristics'!K:K,MATCH($C591,'Policy Characteristics'!$C:$C,0)))</f>
        <v>industry-ag-main.html#fuel-switching</v>
      </c>
      <c r="R591" s="358" t="str">
        <f>IF(ISBLANK(INDEX('Policy Characteristics'!L:L,MATCH($C591,'Policy Characteristics'!$C:$C,0))),"",INDEX('Policy Characteristics'!L:L,MATCH($C591,'Policy Characteristics'!$C:$C,0)))</f>
        <v>industry-elec-and-hydrogen.html</v>
      </c>
    </row>
    <row r="592" spans="1:18" x14ac:dyDescent="0.35">
      <c r="A592" s="358" t="str">
        <f>IF(ISBLANK(INDEX('Policy Characteristics'!A:A,MATCH($C592,'Policy Characteristics'!$C:$C,0))),"",INDEX('Policy Characteristics'!A:A,MATCH($C592,'Policy Characteristics'!$C:$C,0)))</f>
        <v>Industry</v>
      </c>
      <c r="B592" s="358" t="str">
        <f>IF(ISBLANK(INDEX('Policy Characteristics'!B:B,MATCH($C592,'Policy Characteristics'!$C:$C,0))),"",INDEX('Policy Characteristics'!B:B,MATCH($C592,'Policy Characteristics'!$C:$C,0)))</f>
        <v>Electrification + Hydrogen</v>
      </c>
      <c r="C592" s="362" t="str">
        <f t="shared" si="34"/>
        <v>Fraction of Industrial Fuel Use Shifted to Other Fuels</v>
      </c>
      <c r="D592" s="9" t="s">
        <v>3247</v>
      </c>
      <c r="E592" s="53" t="s">
        <v>2468</v>
      </c>
      <c r="F592" s="195" t="s">
        <v>3210</v>
      </c>
      <c r="G592" s="53" t="s">
        <v>3267</v>
      </c>
      <c r="H592" s="54">
        <v>1333</v>
      </c>
      <c r="I592" s="53" t="s">
        <v>46</v>
      </c>
      <c r="J592" s="360" t="str">
        <f>IF(ISBLANK(INDEX('Policy Characteristics'!D:D,MATCH($C592,'Policy Characteristics'!$C:$C,0))),"",INDEX('Policy Characteristics'!D:D,MATCH($C592,'Policy Characteristics'!$C:$C,0)))</f>
        <v>Electrification + Hydrogen</v>
      </c>
      <c r="K592" s="358" t="str">
        <f>IF(ISBLANK(INDEX('Policy Characteristics'!E:E,MATCH($C592,'Policy Characteristics'!$C:$C,0))),"",INDEX('Policy Characteristics'!E:E,MATCH($C592,'Policy Characteristics'!$C:$C,0)))</f>
        <v>indst fuel type shifting</v>
      </c>
      <c r="L592" s="380">
        <f>IF(ISBLANK(INDEX('Policy Characteristics'!F:F,MATCH($C592,'Policy Characteristics'!$C:$C,0))),"",INDEX('Policy Characteristics'!F:F,MATCH($C592,'Policy Characteristics'!$C:$C,0)))</f>
        <v>0</v>
      </c>
      <c r="M592" s="380">
        <f>IF(ISBLANK(INDEX('Policy Characteristics'!G:G,MATCH($C592,'Policy Characteristics'!$C:$C,0))),"",INDEX('Policy Characteristics'!G:G,MATCH($C592,'Policy Characteristics'!$C:$C,0)))</f>
        <v>1</v>
      </c>
      <c r="N592" s="380">
        <f>IF(ISBLANK(INDEX('Policy Characteristics'!H:H,MATCH($C592,'Policy Characteristics'!$C:$C,0))),"",INDEX('Policy Characteristics'!H:H,MATCH($C592,'Policy Characteristics'!$C:$C,0)))</f>
        <v>0.01</v>
      </c>
      <c r="O592" s="358" t="str">
        <f>IF(ISBLANK(INDEX('Policy Characteristics'!I:I,MATCH($C592,'Policy Characteristics'!$C:$C,0))),"",INDEX('Policy Characteristics'!I:I,MATCH($C592,'Policy Characteristics'!$C:$C,0)))</f>
        <v>% of fuel shifted</v>
      </c>
      <c r="P592" s="358"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58" t="str">
        <f>IF(ISBLANK(INDEX('Policy Characteristics'!K:K,MATCH($C592,'Policy Characteristics'!$C:$C,0))),"",INDEX('Policy Characteristics'!K:K,MATCH($C592,'Policy Characteristics'!$C:$C,0)))</f>
        <v>industry-ag-main.html#fuel-switching</v>
      </c>
      <c r="R592" s="358" t="str">
        <f>IF(ISBLANK(INDEX('Policy Characteristics'!L:L,MATCH($C592,'Policy Characteristics'!$C:$C,0))),"",INDEX('Policy Characteristics'!L:L,MATCH($C592,'Policy Characteristics'!$C:$C,0)))</f>
        <v>industry-elec-and-hydrogen.html</v>
      </c>
    </row>
    <row r="593" spans="1:18" x14ac:dyDescent="0.35">
      <c r="A593" s="358" t="str">
        <f>IF(ISBLANK(INDEX('Policy Characteristics'!A:A,MATCH($C593,'Policy Characteristics'!$C:$C,0))),"",INDEX('Policy Characteristics'!A:A,MATCH($C593,'Policy Characteristics'!$C:$C,0)))</f>
        <v>Industry</v>
      </c>
      <c r="B593" s="358" t="str">
        <f>IF(ISBLANK(INDEX('Policy Characteristics'!B:B,MATCH($C593,'Policy Characteristics'!$C:$C,0))),"",INDEX('Policy Characteristics'!B:B,MATCH($C593,'Policy Characteristics'!$C:$C,0)))</f>
        <v>Electrification + Hydrogen</v>
      </c>
      <c r="C593" s="362" t="str">
        <f t="shared" si="34"/>
        <v>Fraction of Industrial Fuel Use Shifted to Other Fuels</v>
      </c>
      <c r="D593" s="9" t="s">
        <v>3247</v>
      </c>
      <c r="E593" s="53" t="s">
        <v>2821</v>
      </c>
      <c r="F593" s="195" t="s">
        <v>3210</v>
      </c>
      <c r="G593" s="53" t="s">
        <v>3268</v>
      </c>
      <c r="H593" s="54">
        <v>1334</v>
      </c>
      <c r="I593" s="53" t="s">
        <v>46</v>
      </c>
      <c r="J593" s="360" t="str">
        <f>IF(ISBLANK(INDEX('Policy Characteristics'!D:D,MATCH($C593,'Policy Characteristics'!$C:$C,0))),"",INDEX('Policy Characteristics'!D:D,MATCH($C593,'Policy Characteristics'!$C:$C,0)))</f>
        <v>Electrification + Hydrogen</v>
      </c>
      <c r="K593" s="358" t="str">
        <f>IF(ISBLANK(INDEX('Policy Characteristics'!E:E,MATCH($C593,'Policy Characteristics'!$C:$C,0))),"",INDEX('Policy Characteristics'!E:E,MATCH($C593,'Policy Characteristics'!$C:$C,0)))</f>
        <v>indst fuel type shifting</v>
      </c>
      <c r="L593" s="380">
        <f>IF(ISBLANK(INDEX('Policy Characteristics'!F:F,MATCH($C593,'Policy Characteristics'!$C:$C,0))),"",INDEX('Policy Characteristics'!F:F,MATCH($C593,'Policy Characteristics'!$C:$C,0)))</f>
        <v>0</v>
      </c>
      <c r="M593" s="380">
        <f>IF(ISBLANK(INDEX('Policy Characteristics'!G:G,MATCH($C593,'Policy Characteristics'!$C:$C,0))),"",INDEX('Policy Characteristics'!G:G,MATCH($C593,'Policy Characteristics'!$C:$C,0)))</f>
        <v>1</v>
      </c>
      <c r="N593" s="380">
        <f>IF(ISBLANK(INDEX('Policy Characteristics'!H:H,MATCH($C593,'Policy Characteristics'!$C:$C,0))),"",INDEX('Policy Characteristics'!H:H,MATCH($C593,'Policy Characteristics'!$C:$C,0)))</f>
        <v>0.01</v>
      </c>
      <c r="O593" s="358" t="str">
        <f>IF(ISBLANK(INDEX('Policy Characteristics'!I:I,MATCH($C593,'Policy Characteristics'!$C:$C,0))),"",INDEX('Policy Characteristics'!I:I,MATCH($C593,'Policy Characteristics'!$C:$C,0)))</f>
        <v>% of fuel shifted</v>
      </c>
      <c r="P593" s="358"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58" t="str">
        <f>IF(ISBLANK(INDEX('Policy Characteristics'!K:K,MATCH($C593,'Policy Characteristics'!$C:$C,0))),"",INDEX('Policy Characteristics'!K:K,MATCH($C593,'Policy Characteristics'!$C:$C,0)))</f>
        <v>industry-ag-main.html#fuel-switching</v>
      </c>
      <c r="R593" s="358" t="str">
        <f>IF(ISBLANK(INDEX('Policy Characteristics'!L:L,MATCH($C593,'Policy Characteristics'!$C:$C,0))),"",INDEX('Policy Characteristics'!L:L,MATCH($C593,'Policy Characteristics'!$C:$C,0)))</f>
        <v>industry-elec-and-hydrogen.html</v>
      </c>
    </row>
    <row r="594" spans="1:18" x14ac:dyDescent="0.35">
      <c r="A594" s="358" t="str">
        <f>IF(ISBLANK(INDEX('Policy Characteristics'!A:A,MATCH($C594,'Policy Characteristics'!$C:$C,0))),"",INDEX('Policy Characteristics'!A:A,MATCH($C594,'Policy Characteristics'!$C:$C,0)))</f>
        <v>Industry</v>
      </c>
      <c r="B594" s="358" t="str">
        <f>IF(ISBLANK(INDEX('Policy Characteristics'!B:B,MATCH($C594,'Policy Characteristics'!$C:$C,0))),"",INDEX('Policy Characteristics'!B:B,MATCH($C594,'Policy Characteristics'!$C:$C,0)))</f>
        <v>Electrification + Hydrogen</v>
      </c>
      <c r="C594" s="362" t="str">
        <f t="shared" si="34"/>
        <v>Fraction of Industrial Fuel Use Shifted to Other Fuels</v>
      </c>
      <c r="D594" s="9" t="s">
        <v>3247</v>
      </c>
      <c r="E594" s="53" t="s">
        <v>2822</v>
      </c>
      <c r="F594" s="195" t="s">
        <v>3210</v>
      </c>
      <c r="G594" s="53" t="s">
        <v>3269</v>
      </c>
      <c r="H594" s="54">
        <v>1335</v>
      </c>
      <c r="I594" s="53" t="s">
        <v>46</v>
      </c>
      <c r="J594" s="360" t="str">
        <f>IF(ISBLANK(INDEX('Policy Characteristics'!D:D,MATCH($C594,'Policy Characteristics'!$C:$C,0))),"",INDEX('Policy Characteristics'!D:D,MATCH($C594,'Policy Characteristics'!$C:$C,0)))</f>
        <v>Electrification + Hydrogen</v>
      </c>
      <c r="K594" s="358" t="str">
        <f>IF(ISBLANK(INDEX('Policy Characteristics'!E:E,MATCH($C594,'Policy Characteristics'!$C:$C,0))),"",INDEX('Policy Characteristics'!E:E,MATCH($C594,'Policy Characteristics'!$C:$C,0)))</f>
        <v>indst fuel type shifting</v>
      </c>
      <c r="L594" s="380">
        <f>IF(ISBLANK(INDEX('Policy Characteristics'!F:F,MATCH($C594,'Policy Characteristics'!$C:$C,0))),"",INDEX('Policy Characteristics'!F:F,MATCH($C594,'Policy Characteristics'!$C:$C,0)))</f>
        <v>0</v>
      </c>
      <c r="M594" s="380">
        <f>IF(ISBLANK(INDEX('Policy Characteristics'!G:G,MATCH($C594,'Policy Characteristics'!$C:$C,0))),"",INDEX('Policy Characteristics'!G:G,MATCH($C594,'Policy Characteristics'!$C:$C,0)))</f>
        <v>1</v>
      </c>
      <c r="N594" s="380">
        <f>IF(ISBLANK(INDEX('Policy Characteristics'!H:H,MATCH($C594,'Policy Characteristics'!$C:$C,0))),"",INDEX('Policy Characteristics'!H:H,MATCH($C594,'Policy Characteristics'!$C:$C,0)))</f>
        <v>0.01</v>
      </c>
      <c r="O594" s="358" t="str">
        <f>IF(ISBLANK(INDEX('Policy Characteristics'!I:I,MATCH($C594,'Policy Characteristics'!$C:$C,0))),"",INDEX('Policy Characteristics'!I:I,MATCH($C594,'Policy Characteristics'!$C:$C,0)))</f>
        <v>% of fuel shifted</v>
      </c>
      <c r="P594" s="358"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58" t="str">
        <f>IF(ISBLANK(INDEX('Policy Characteristics'!K:K,MATCH($C594,'Policy Characteristics'!$C:$C,0))),"",INDEX('Policy Characteristics'!K:K,MATCH($C594,'Policy Characteristics'!$C:$C,0)))</f>
        <v>industry-ag-main.html#fuel-switching</v>
      </c>
      <c r="R594" s="358" t="str">
        <f>IF(ISBLANK(INDEX('Policy Characteristics'!L:L,MATCH($C594,'Policy Characteristics'!$C:$C,0))),"",INDEX('Policy Characteristics'!L:L,MATCH($C594,'Policy Characteristics'!$C:$C,0)))</f>
        <v>industry-elec-and-hydrogen.html</v>
      </c>
    </row>
    <row r="595" spans="1:18" x14ac:dyDescent="0.35">
      <c r="A595" s="358" t="str">
        <f>IF(ISBLANK(INDEX('Policy Characteristics'!A:A,MATCH($C595,'Policy Characteristics'!$C:$C,0))),"",INDEX('Policy Characteristics'!A:A,MATCH($C595,'Policy Characteristics'!$C:$C,0)))</f>
        <v>Industry</v>
      </c>
      <c r="B595" s="358" t="str">
        <f>IF(ISBLANK(INDEX('Policy Characteristics'!B:B,MATCH($C595,'Policy Characteristics'!$C:$C,0))),"",INDEX('Policy Characteristics'!B:B,MATCH($C595,'Policy Characteristics'!$C:$C,0)))</f>
        <v>Electrification + Hydrogen</v>
      </c>
      <c r="C595" s="362" t="str">
        <f t="shared" si="34"/>
        <v>Fraction of Industrial Fuel Use Shifted to Other Fuels</v>
      </c>
      <c r="D595" s="9" t="s">
        <v>3247</v>
      </c>
      <c r="E595" s="53" t="s">
        <v>2823</v>
      </c>
      <c r="F595" s="195" t="s">
        <v>3210</v>
      </c>
      <c r="G595" s="53" t="s">
        <v>3270</v>
      </c>
      <c r="H595" s="54">
        <v>1336</v>
      </c>
      <c r="I595" s="53" t="s">
        <v>46</v>
      </c>
      <c r="J595" s="360" t="str">
        <f>IF(ISBLANK(INDEX('Policy Characteristics'!D:D,MATCH($C595,'Policy Characteristics'!$C:$C,0))),"",INDEX('Policy Characteristics'!D:D,MATCH($C595,'Policy Characteristics'!$C:$C,0)))</f>
        <v>Electrification + Hydrogen</v>
      </c>
      <c r="K595" s="358" t="str">
        <f>IF(ISBLANK(INDEX('Policy Characteristics'!E:E,MATCH($C595,'Policy Characteristics'!$C:$C,0))),"",INDEX('Policy Characteristics'!E:E,MATCH($C595,'Policy Characteristics'!$C:$C,0)))</f>
        <v>indst fuel type shifting</v>
      </c>
      <c r="L595" s="380">
        <f>IF(ISBLANK(INDEX('Policy Characteristics'!F:F,MATCH($C595,'Policy Characteristics'!$C:$C,0))),"",INDEX('Policy Characteristics'!F:F,MATCH($C595,'Policy Characteristics'!$C:$C,0)))</f>
        <v>0</v>
      </c>
      <c r="M595" s="380">
        <f>IF(ISBLANK(INDEX('Policy Characteristics'!G:G,MATCH($C595,'Policy Characteristics'!$C:$C,0))),"",INDEX('Policy Characteristics'!G:G,MATCH($C595,'Policy Characteristics'!$C:$C,0)))</f>
        <v>1</v>
      </c>
      <c r="N595" s="380">
        <f>IF(ISBLANK(INDEX('Policy Characteristics'!H:H,MATCH($C595,'Policy Characteristics'!$C:$C,0))),"",INDEX('Policy Characteristics'!H:H,MATCH($C595,'Policy Characteristics'!$C:$C,0)))</f>
        <v>0.01</v>
      </c>
      <c r="O595" s="358" t="str">
        <f>IF(ISBLANK(INDEX('Policy Characteristics'!I:I,MATCH($C595,'Policy Characteristics'!$C:$C,0))),"",INDEX('Policy Characteristics'!I:I,MATCH($C595,'Policy Characteristics'!$C:$C,0)))</f>
        <v>% of fuel shifted</v>
      </c>
      <c r="P595" s="358"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58" t="str">
        <f>IF(ISBLANK(INDEX('Policy Characteristics'!K:K,MATCH($C595,'Policy Characteristics'!$C:$C,0))),"",INDEX('Policy Characteristics'!K:K,MATCH($C595,'Policy Characteristics'!$C:$C,0)))</f>
        <v>industry-ag-main.html#fuel-switching</v>
      </c>
      <c r="R595" s="358" t="str">
        <f>IF(ISBLANK(INDEX('Policy Characteristics'!L:L,MATCH($C595,'Policy Characteristics'!$C:$C,0))),"",INDEX('Policy Characteristics'!L:L,MATCH($C595,'Policy Characteristics'!$C:$C,0)))</f>
        <v>industry-elec-and-hydrogen.html</v>
      </c>
    </row>
    <row r="596" spans="1:18" x14ac:dyDescent="0.35">
      <c r="A596" s="358" t="str">
        <f>IF(ISBLANK(INDEX('Policy Characteristics'!A:A,MATCH($C596,'Policy Characteristics'!$C:$C,0))),"",INDEX('Policy Characteristics'!A:A,MATCH($C596,'Policy Characteristics'!$C:$C,0)))</f>
        <v>Industry</v>
      </c>
      <c r="B596" s="358" t="str">
        <f>IF(ISBLANK(INDEX('Policy Characteristics'!B:B,MATCH($C596,'Policy Characteristics'!$C:$C,0))),"",INDEX('Policy Characteristics'!B:B,MATCH($C596,'Policy Characteristics'!$C:$C,0)))</f>
        <v>Electrification + Hydrogen</v>
      </c>
      <c r="C596" s="362" t="str">
        <f t="shared" si="34"/>
        <v>Fraction of Industrial Fuel Use Shifted to Other Fuels</v>
      </c>
      <c r="D596" s="9" t="s">
        <v>3247</v>
      </c>
      <c r="E596" s="53" t="s">
        <v>2820</v>
      </c>
      <c r="F596" s="195" t="s">
        <v>3210</v>
      </c>
      <c r="G596" s="53" t="s">
        <v>3271</v>
      </c>
      <c r="H596" s="54">
        <v>1337</v>
      </c>
      <c r="I596" s="53" t="s">
        <v>45</v>
      </c>
      <c r="J596" s="360" t="str">
        <f>IF(ISBLANK(INDEX('Policy Characteristics'!D:D,MATCH($C596,'Policy Characteristics'!$C:$C,0))),"",INDEX('Policy Characteristics'!D:D,MATCH($C596,'Policy Characteristics'!$C:$C,0)))</f>
        <v>Electrification + Hydrogen</v>
      </c>
      <c r="K596" s="358" t="str">
        <f>IF(ISBLANK(INDEX('Policy Characteristics'!E:E,MATCH($C596,'Policy Characteristics'!$C:$C,0))),"",INDEX('Policy Characteristics'!E:E,MATCH($C596,'Policy Characteristics'!$C:$C,0)))</f>
        <v>indst fuel type shifting</v>
      </c>
      <c r="L596" s="380">
        <f>IF(ISBLANK(INDEX('Policy Characteristics'!F:F,MATCH($C596,'Policy Characteristics'!$C:$C,0))),"",INDEX('Policy Characteristics'!F:F,MATCH($C596,'Policy Characteristics'!$C:$C,0)))</f>
        <v>0</v>
      </c>
      <c r="M596" s="380">
        <f>IF(ISBLANK(INDEX('Policy Characteristics'!G:G,MATCH($C596,'Policy Characteristics'!$C:$C,0))),"",INDEX('Policy Characteristics'!G:G,MATCH($C596,'Policy Characteristics'!$C:$C,0)))</f>
        <v>1</v>
      </c>
      <c r="N596" s="380">
        <f>IF(ISBLANK(INDEX('Policy Characteristics'!H:H,MATCH($C596,'Policy Characteristics'!$C:$C,0))),"",INDEX('Policy Characteristics'!H:H,MATCH($C596,'Policy Characteristics'!$C:$C,0)))</f>
        <v>0.01</v>
      </c>
      <c r="O596" s="358" t="str">
        <f>IF(ISBLANK(INDEX('Policy Characteristics'!I:I,MATCH($C596,'Policy Characteristics'!$C:$C,0))),"",INDEX('Policy Characteristics'!I:I,MATCH($C596,'Policy Characteristics'!$C:$C,0)))</f>
        <v>% of fuel shifted</v>
      </c>
      <c r="P596" s="358"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58" t="str">
        <f>IF(ISBLANK(INDEX('Policy Characteristics'!K:K,MATCH($C596,'Policy Characteristics'!$C:$C,0))),"",INDEX('Policy Characteristics'!K:K,MATCH($C596,'Policy Characteristics'!$C:$C,0)))</f>
        <v>industry-ag-main.html#fuel-switching</v>
      </c>
      <c r="R596" s="358" t="str">
        <f>IF(ISBLANK(INDEX('Policy Characteristics'!L:L,MATCH($C596,'Policy Characteristics'!$C:$C,0))),"",INDEX('Policy Characteristics'!L:L,MATCH($C596,'Policy Characteristics'!$C:$C,0)))</f>
        <v>industry-elec-and-hydrogen.html</v>
      </c>
    </row>
    <row r="597" spans="1:18" x14ac:dyDescent="0.35">
      <c r="A597" s="358" t="str">
        <f>IF(ISBLANK(INDEX('Policy Characteristics'!A:A,MATCH($C597,'Policy Characteristics'!$C:$C,0))),"",INDEX('Policy Characteristics'!A:A,MATCH($C597,'Policy Characteristics'!$C:$C,0)))</f>
        <v>Industry</v>
      </c>
      <c r="B597" s="358" t="str">
        <f>IF(ISBLANK(INDEX('Policy Characteristics'!B:B,MATCH($C597,'Policy Characteristics'!$C:$C,0))),"",INDEX('Policy Characteristics'!B:B,MATCH($C597,'Policy Characteristics'!$C:$C,0)))</f>
        <v>Electrification + Hydrogen</v>
      </c>
      <c r="C597" s="362" t="str">
        <f t="shared" si="34"/>
        <v>Fraction of Industrial Fuel Use Shifted to Other Fuels</v>
      </c>
      <c r="D597" s="9" t="s">
        <v>3248</v>
      </c>
      <c r="E597" s="53" t="s">
        <v>2463</v>
      </c>
      <c r="F597" s="195" t="s">
        <v>2680</v>
      </c>
      <c r="G597" s="53" t="s">
        <v>3262</v>
      </c>
      <c r="H597" s="54">
        <v>1338</v>
      </c>
      <c r="I597" s="53" t="s">
        <v>45</v>
      </c>
      <c r="J597" s="360" t="str">
        <f>IF(ISBLANK(INDEX('Policy Characteristics'!D:D,MATCH($C597,'Policy Characteristics'!$C:$C,0))),"",INDEX('Policy Characteristics'!D:D,MATCH($C597,'Policy Characteristics'!$C:$C,0)))</f>
        <v>Electrification + Hydrogen</v>
      </c>
      <c r="K597" s="358" t="str">
        <f>IF(ISBLANK(INDEX('Policy Characteristics'!E:E,MATCH($C597,'Policy Characteristics'!$C:$C,0))),"",INDEX('Policy Characteristics'!E:E,MATCH($C597,'Policy Characteristics'!$C:$C,0)))</f>
        <v>indst fuel type shifting</v>
      </c>
      <c r="L597" s="380">
        <f>IF(ISBLANK(INDEX('Policy Characteristics'!F:F,MATCH($C597,'Policy Characteristics'!$C:$C,0))),"",INDEX('Policy Characteristics'!F:F,MATCH($C597,'Policy Characteristics'!$C:$C,0)))</f>
        <v>0</v>
      </c>
      <c r="M597" s="380">
        <f>IF(ISBLANK(INDEX('Policy Characteristics'!G:G,MATCH($C597,'Policy Characteristics'!$C:$C,0))),"",INDEX('Policy Characteristics'!G:G,MATCH($C597,'Policy Characteristics'!$C:$C,0)))</f>
        <v>1</v>
      </c>
      <c r="N597" s="380">
        <f>IF(ISBLANK(INDEX('Policy Characteristics'!H:H,MATCH($C597,'Policy Characteristics'!$C:$C,0))),"",INDEX('Policy Characteristics'!H:H,MATCH($C597,'Policy Characteristics'!$C:$C,0)))</f>
        <v>0.01</v>
      </c>
      <c r="O597" s="358" t="str">
        <f>IF(ISBLANK(INDEX('Policy Characteristics'!I:I,MATCH($C597,'Policy Characteristics'!$C:$C,0))),"",INDEX('Policy Characteristics'!I:I,MATCH($C597,'Policy Characteristics'!$C:$C,0)))</f>
        <v>% of fuel shifted</v>
      </c>
      <c r="P597" s="358"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58" t="str">
        <f>IF(ISBLANK(INDEX('Policy Characteristics'!K:K,MATCH($C597,'Policy Characteristics'!$C:$C,0))),"",INDEX('Policy Characteristics'!K:K,MATCH($C597,'Policy Characteristics'!$C:$C,0)))</f>
        <v>industry-ag-main.html#fuel-switching</v>
      </c>
      <c r="R597" s="358" t="str">
        <f>IF(ISBLANK(INDEX('Policy Characteristics'!L:L,MATCH($C597,'Policy Characteristics'!$C:$C,0))),"",INDEX('Policy Characteristics'!L:L,MATCH($C597,'Policy Characteristics'!$C:$C,0)))</f>
        <v>industry-elec-and-hydrogen.html</v>
      </c>
    </row>
    <row r="598" spans="1:18" x14ac:dyDescent="0.35">
      <c r="A598" s="358" t="str">
        <f>IF(ISBLANK(INDEX('Policy Characteristics'!A:A,MATCH($C598,'Policy Characteristics'!$C:$C,0))),"",INDEX('Policy Characteristics'!A:A,MATCH($C598,'Policy Characteristics'!$C:$C,0)))</f>
        <v>Industry</v>
      </c>
      <c r="B598" s="358" t="str">
        <f>IF(ISBLANK(INDEX('Policy Characteristics'!B:B,MATCH($C598,'Policy Characteristics'!$C:$C,0))),"",INDEX('Policy Characteristics'!B:B,MATCH($C598,'Policy Characteristics'!$C:$C,0)))</f>
        <v>Electrification + Hydrogen</v>
      </c>
      <c r="C598" s="362" t="str">
        <f t="shared" si="34"/>
        <v>Fraction of Industrial Fuel Use Shifted to Other Fuels</v>
      </c>
      <c r="D598" s="9" t="s">
        <v>3248</v>
      </c>
      <c r="E598" s="53" t="s">
        <v>2464</v>
      </c>
      <c r="F598" s="195" t="s">
        <v>2680</v>
      </c>
      <c r="G598" s="53" t="s">
        <v>3263</v>
      </c>
      <c r="H598" s="54">
        <v>1339</v>
      </c>
      <c r="I598" s="53" t="s">
        <v>46</v>
      </c>
      <c r="J598" s="360" t="str">
        <f>IF(ISBLANK(INDEX('Policy Characteristics'!D:D,MATCH($C598,'Policy Characteristics'!$C:$C,0))),"",INDEX('Policy Characteristics'!D:D,MATCH($C598,'Policy Characteristics'!$C:$C,0)))</f>
        <v>Electrification + Hydrogen</v>
      </c>
      <c r="K598" s="358" t="str">
        <f>IF(ISBLANK(INDEX('Policy Characteristics'!E:E,MATCH($C598,'Policy Characteristics'!$C:$C,0))),"",INDEX('Policy Characteristics'!E:E,MATCH($C598,'Policy Characteristics'!$C:$C,0)))</f>
        <v>indst fuel type shifting</v>
      </c>
      <c r="L598" s="380">
        <f>IF(ISBLANK(INDEX('Policy Characteristics'!F:F,MATCH($C598,'Policy Characteristics'!$C:$C,0))),"",INDEX('Policy Characteristics'!F:F,MATCH($C598,'Policy Characteristics'!$C:$C,0)))</f>
        <v>0</v>
      </c>
      <c r="M598" s="380">
        <f>IF(ISBLANK(INDEX('Policy Characteristics'!G:G,MATCH($C598,'Policy Characteristics'!$C:$C,0))),"",INDEX('Policy Characteristics'!G:G,MATCH($C598,'Policy Characteristics'!$C:$C,0)))</f>
        <v>1</v>
      </c>
      <c r="N598" s="380">
        <f>IF(ISBLANK(INDEX('Policy Characteristics'!H:H,MATCH($C598,'Policy Characteristics'!$C:$C,0))),"",INDEX('Policy Characteristics'!H:H,MATCH($C598,'Policy Characteristics'!$C:$C,0)))</f>
        <v>0.01</v>
      </c>
      <c r="O598" s="358" t="str">
        <f>IF(ISBLANK(INDEX('Policy Characteristics'!I:I,MATCH($C598,'Policy Characteristics'!$C:$C,0))),"",INDEX('Policy Characteristics'!I:I,MATCH($C598,'Policy Characteristics'!$C:$C,0)))</f>
        <v>% of fuel shifted</v>
      </c>
      <c r="P598" s="358"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58" t="str">
        <f>IF(ISBLANK(INDEX('Policy Characteristics'!K:K,MATCH($C598,'Policy Characteristics'!$C:$C,0))),"",INDEX('Policy Characteristics'!K:K,MATCH($C598,'Policy Characteristics'!$C:$C,0)))</f>
        <v>industry-ag-main.html#fuel-switching</v>
      </c>
      <c r="R598" s="358" t="str">
        <f>IF(ISBLANK(INDEX('Policy Characteristics'!L:L,MATCH($C598,'Policy Characteristics'!$C:$C,0))),"",INDEX('Policy Characteristics'!L:L,MATCH($C598,'Policy Characteristics'!$C:$C,0)))</f>
        <v>industry-elec-and-hydrogen.html</v>
      </c>
    </row>
    <row r="599" spans="1:18" x14ac:dyDescent="0.35">
      <c r="A599" s="358" t="str">
        <f>IF(ISBLANK(INDEX('Policy Characteristics'!A:A,MATCH($C599,'Policy Characteristics'!$C:$C,0))),"",INDEX('Policy Characteristics'!A:A,MATCH($C599,'Policy Characteristics'!$C:$C,0)))</f>
        <v>Industry</v>
      </c>
      <c r="B599" s="358" t="str">
        <f>IF(ISBLANK(INDEX('Policy Characteristics'!B:B,MATCH($C599,'Policy Characteristics'!$C:$C,0))),"",INDEX('Policy Characteristics'!B:B,MATCH($C599,'Policy Characteristics'!$C:$C,0)))</f>
        <v>Electrification + Hydrogen</v>
      </c>
      <c r="C599" s="362" t="str">
        <f t="shared" si="34"/>
        <v>Fraction of Industrial Fuel Use Shifted to Other Fuels</v>
      </c>
      <c r="D599" s="9" t="s">
        <v>3248</v>
      </c>
      <c r="E599" s="53" t="s">
        <v>2465</v>
      </c>
      <c r="F599" s="195" t="s">
        <v>2680</v>
      </c>
      <c r="G599" s="53" t="s">
        <v>3264</v>
      </c>
      <c r="H599" s="54">
        <v>1340</v>
      </c>
      <c r="I599" s="53" t="s">
        <v>46</v>
      </c>
      <c r="J599" s="360" t="str">
        <f>IF(ISBLANK(INDEX('Policy Characteristics'!D:D,MATCH($C599,'Policy Characteristics'!$C:$C,0))),"",INDEX('Policy Characteristics'!D:D,MATCH($C599,'Policy Characteristics'!$C:$C,0)))</f>
        <v>Electrification + Hydrogen</v>
      </c>
      <c r="K599" s="358" t="str">
        <f>IF(ISBLANK(INDEX('Policy Characteristics'!E:E,MATCH($C599,'Policy Characteristics'!$C:$C,0))),"",INDEX('Policy Characteristics'!E:E,MATCH($C599,'Policy Characteristics'!$C:$C,0)))</f>
        <v>indst fuel type shifting</v>
      </c>
      <c r="L599" s="380">
        <f>IF(ISBLANK(INDEX('Policy Characteristics'!F:F,MATCH($C599,'Policy Characteristics'!$C:$C,0))),"",INDEX('Policy Characteristics'!F:F,MATCH($C599,'Policy Characteristics'!$C:$C,0)))</f>
        <v>0</v>
      </c>
      <c r="M599" s="380">
        <f>IF(ISBLANK(INDEX('Policy Characteristics'!G:G,MATCH($C599,'Policy Characteristics'!$C:$C,0))),"",INDEX('Policy Characteristics'!G:G,MATCH($C599,'Policy Characteristics'!$C:$C,0)))</f>
        <v>1</v>
      </c>
      <c r="N599" s="380">
        <f>IF(ISBLANK(INDEX('Policy Characteristics'!H:H,MATCH($C599,'Policy Characteristics'!$C:$C,0))),"",INDEX('Policy Characteristics'!H:H,MATCH($C599,'Policy Characteristics'!$C:$C,0)))</f>
        <v>0.01</v>
      </c>
      <c r="O599" s="358" t="str">
        <f>IF(ISBLANK(INDEX('Policy Characteristics'!I:I,MATCH($C599,'Policy Characteristics'!$C:$C,0))),"",INDEX('Policy Characteristics'!I:I,MATCH($C599,'Policy Characteristics'!$C:$C,0)))</f>
        <v>% of fuel shifted</v>
      </c>
      <c r="P599" s="358"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58" t="str">
        <f>IF(ISBLANK(INDEX('Policy Characteristics'!K:K,MATCH($C599,'Policy Characteristics'!$C:$C,0))),"",INDEX('Policy Characteristics'!K:K,MATCH($C599,'Policy Characteristics'!$C:$C,0)))</f>
        <v>industry-ag-main.html#fuel-switching</v>
      </c>
      <c r="R599" s="358" t="str">
        <f>IF(ISBLANK(INDEX('Policy Characteristics'!L:L,MATCH($C599,'Policy Characteristics'!$C:$C,0))),"",INDEX('Policy Characteristics'!L:L,MATCH($C599,'Policy Characteristics'!$C:$C,0)))</f>
        <v>industry-elec-and-hydrogen.html</v>
      </c>
    </row>
    <row r="600" spans="1:18" x14ac:dyDescent="0.35">
      <c r="A600" s="358" t="str">
        <f>IF(ISBLANK(INDEX('Policy Characteristics'!A:A,MATCH($C600,'Policy Characteristics'!$C:$C,0))),"",INDEX('Policy Characteristics'!A:A,MATCH($C600,'Policy Characteristics'!$C:$C,0)))</f>
        <v>Industry</v>
      </c>
      <c r="B600" s="358" t="str">
        <f>IF(ISBLANK(INDEX('Policy Characteristics'!B:B,MATCH($C600,'Policy Characteristics'!$C:$C,0))),"",INDEX('Policy Characteristics'!B:B,MATCH($C600,'Policy Characteristics'!$C:$C,0)))</f>
        <v>Electrification + Hydrogen</v>
      </c>
      <c r="C600" s="362" t="str">
        <f t="shared" si="34"/>
        <v>Fraction of Industrial Fuel Use Shifted to Other Fuels</v>
      </c>
      <c r="D600" s="9" t="s">
        <v>3248</v>
      </c>
      <c r="E600" s="53" t="s">
        <v>2466</v>
      </c>
      <c r="F600" s="195" t="s">
        <v>2680</v>
      </c>
      <c r="G600" s="53" t="s">
        <v>3265</v>
      </c>
      <c r="H600" s="54">
        <v>1341</v>
      </c>
      <c r="I600" s="53" t="s">
        <v>46</v>
      </c>
      <c r="J600" s="360" t="str">
        <f>IF(ISBLANK(INDEX('Policy Characteristics'!D:D,MATCH($C600,'Policy Characteristics'!$C:$C,0))),"",INDEX('Policy Characteristics'!D:D,MATCH($C600,'Policy Characteristics'!$C:$C,0)))</f>
        <v>Electrification + Hydrogen</v>
      </c>
      <c r="K600" s="358" t="str">
        <f>IF(ISBLANK(INDEX('Policy Characteristics'!E:E,MATCH($C600,'Policy Characteristics'!$C:$C,0))),"",INDEX('Policy Characteristics'!E:E,MATCH($C600,'Policy Characteristics'!$C:$C,0)))</f>
        <v>indst fuel type shifting</v>
      </c>
      <c r="L600" s="380">
        <f>IF(ISBLANK(INDEX('Policy Characteristics'!F:F,MATCH($C600,'Policy Characteristics'!$C:$C,0))),"",INDEX('Policy Characteristics'!F:F,MATCH($C600,'Policy Characteristics'!$C:$C,0)))</f>
        <v>0</v>
      </c>
      <c r="M600" s="380">
        <f>IF(ISBLANK(INDEX('Policy Characteristics'!G:G,MATCH($C600,'Policy Characteristics'!$C:$C,0))),"",INDEX('Policy Characteristics'!G:G,MATCH($C600,'Policy Characteristics'!$C:$C,0)))</f>
        <v>1</v>
      </c>
      <c r="N600" s="380">
        <f>IF(ISBLANK(INDEX('Policy Characteristics'!H:H,MATCH($C600,'Policy Characteristics'!$C:$C,0))),"",INDEX('Policy Characteristics'!H:H,MATCH($C600,'Policy Characteristics'!$C:$C,0)))</f>
        <v>0.01</v>
      </c>
      <c r="O600" s="358" t="str">
        <f>IF(ISBLANK(INDEX('Policy Characteristics'!I:I,MATCH($C600,'Policy Characteristics'!$C:$C,0))),"",INDEX('Policy Characteristics'!I:I,MATCH($C600,'Policy Characteristics'!$C:$C,0)))</f>
        <v>% of fuel shifted</v>
      </c>
      <c r="P600" s="358"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58" t="str">
        <f>IF(ISBLANK(INDEX('Policy Characteristics'!K:K,MATCH($C600,'Policy Characteristics'!$C:$C,0))),"",INDEX('Policy Characteristics'!K:K,MATCH($C600,'Policy Characteristics'!$C:$C,0)))</f>
        <v>industry-ag-main.html#fuel-switching</v>
      </c>
      <c r="R600" s="358" t="str">
        <f>IF(ISBLANK(INDEX('Policy Characteristics'!L:L,MATCH($C600,'Policy Characteristics'!$C:$C,0))),"",INDEX('Policy Characteristics'!L:L,MATCH($C600,'Policy Characteristics'!$C:$C,0)))</f>
        <v>industry-elec-and-hydrogen.html</v>
      </c>
    </row>
    <row r="601" spans="1:18" x14ac:dyDescent="0.35">
      <c r="A601" s="358" t="str">
        <f>IF(ISBLANK(INDEX('Policy Characteristics'!A:A,MATCH($C601,'Policy Characteristics'!$C:$C,0))),"",INDEX('Policy Characteristics'!A:A,MATCH($C601,'Policy Characteristics'!$C:$C,0)))</f>
        <v>Industry</v>
      </c>
      <c r="B601" s="358" t="str">
        <f>IF(ISBLANK(INDEX('Policy Characteristics'!B:B,MATCH($C601,'Policy Characteristics'!$C:$C,0))),"",INDEX('Policy Characteristics'!B:B,MATCH($C601,'Policy Characteristics'!$C:$C,0)))</f>
        <v>Electrification + Hydrogen</v>
      </c>
      <c r="C601" s="362" t="str">
        <f t="shared" si="34"/>
        <v>Fraction of Industrial Fuel Use Shifted to Other Fuels</v>
      </c>
      <c r="D601" s="9" t="s">
        <v>3248</v>
      </c>
      <c r="E601" s="53" t="s">
        <v>2467</v>
      </c>
      <c r="F601" s="195" t="s">
        <v>2680</v>
      </c>
      <c r="G601" s="53" t="s">
        <v>3266</v>
      </c>
      <c r="H601" s="54">
        <v>1342</v>
      </c>
      <c r="I601" s="53" t="s">
        <v>46</v>
      </c>
      <c r="J601" s="360" t="str">
        <f>IF(ISBLANK(INDEX('Policy Characteristics'!D:D,MATCH($C601,'Policy Characteristics'!$C:$C,0))),"",INDEX('Policy Characteristics'!D:D,MATCH($C601,'Policy Characteristics'!$C:$C,0)))</f>
        <v>Electrification + Hydrogen</v>
      </c>
      <c r="K601" s="358" t="str">
        <f>IF(ISBLANK(INDEX('Policy Characteristics'!E:E,MATCH($C601,'Policy Characteristics'!$C:$C,0))),"",INDEX('Policy Characteristics'!E:E,MATCH($C601,'Policy Characteristics'!$C:$C,0)))</f>
        <v>indst fuel type shifting</v>
      </c>
      <c r="L601" s="380">
        <f>IF(ISBLANK(INDEX('Policy Characteristics'!F:F,MATCH($C601,'Policy Characteristics'!$C:$C,0))),"",INDEX('Policy Characteristics'!F:F,MATCH($C601,'Policy Characteristics'!$C:$C,0)))</f>
        <v>0</v>
      </c>
      <c r="M601" s="380">
        <f>IF(ISBLANK(INDEX('Policy Characteristics'!G:G,MATCH($C601,'Policy Characteristics'!$C:$C,0))),"",INDEX('Policy Characteristics'!G:G,MATCH($C601,'Policy Characteristics'!$C:$C,0)))</f>
        <v>1</v>
      </c>
      <c r="N601" s="380">
        <f>IF(ISBLANK(INDEX('Policy Characteristics'!H:H,MATCH($C601,'Policy Characteristics'!$C:$C,0))),"",INDEX('Policy Characteristics'!H:H,MATCH($C601,'Policy Characteristics'!$C:$C,0)))</f>
        <v>0.01</v>
      </c>
      <c r="O601" s="358" t="str">
        <f>IF(ISBLANK(INDEX('Policy Characteristics'!I:I,MATCH($C601,'Policy Characteristics'!$C:$C,0))),"",INDEX('Policy Characteristics'!I:I,MATCH($C601,'Policy Characteristics'!$C:$C,0)))</f>
        <v>% of fuel shifted</v>
      </c>
      <c r="P601" s="358"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58" t="str">
        <f>IF(ISBLANK(INDEX('Policy Characteristics'!K:K,MATCH($C601,'Policy Characteristics'!$C:$C,0))),"",INDEX('Policy Characteristics'!K:K,MATCH($C601,'Policy Characteristics'!$C:$C,0)))</f>
        <v>industry-ag-main.html#fuel-switching</v>
      </c>
      <c r="R601" s="358" t="str">
        <f>IF(ISBLANK(INDEX('Policy Characteristics'!L:L,MATCH($C601,'Policy Characteristics'!$C:$C,0))),"",INDEX('Policy Characteristics'!L:L,MATCH($C601,'Policy Characteristics'!$C:$C,0)))</f>
        <v>industry-elec-and-hydrogen.html</v>
      </c>
    </row>
    <row r="602" spans="1:18" x14ac:dyDescent="0.35">
      <c r="A602" s="358" t="str">
        <f>IF(ISBLANK(INDEX('Policy Characteristics'!A:A,MATCH($C602,'Policy Characteristics'!$C:$C,0))),"",INDEX('Policy Characteristics'!A:A,MATCH($C602,'Policy Characteristics'!$C:$C,0)))</f>
        <v>Industry</v>
      </c>
      <c r="B602" s="358" t="str">
        <f>IF(ISBLANK(INDEX('Policy Characteristics'!B:B,MATCH($C602,'Policy Characteristics'!$C:$C,0))),"",INDEX('Policy Characteristics'!B:B,MATCH($C602,'Policy Characteristics'!$C:$C,0)))</f>
        <v>Electrification + Hydrogen</v>
      </c>
      <c r="C602" s="362" t="str">
        <f t="shared" si="34"/>
        <v>Fraction of Industrial Fuel Use Shifted to Other Fuels</v>
      </c>
      <c r="D602" s="9" t="s">
        <v>3248</v>
      </c>
      <c r="E602" s="53" t="s">
        <v>2468</v>
      </c>
      <c r="F602" s="195" t="s">
        <v>2680</v>
      </c>
      <c r="G602" s="53" t="s">
        <v>3267</v>
      </c>
      <c r="H602" s="54">
        <v>1343</v>
      </c>
      <c r="I602" s="53" t="s">
        <v>46</v>
      </c>
      <c r="J602" s="360" t="str">
        <f>IF(ISBLANK(INDEX('Policy Characteristics'!D:D,MATCH($C602,'Policy Characteristics'!$C:$C,0))),"",INDEX('Policy Characteristics'!D:D,MATCH($C602,'Policy Characteristics'!$C:$C,0)))</f>
        <v>Electrification + Hydrogen</v>
      </c>
      <c r="K602" s="358" t="str">
        <f>IF(ISBLANK(INDEX('Policy Characteristics'!E:E,MATCH($C602,'Policy Characteristics'!$C:$C,0))),"",INDEX('Policy Characteristics'!E:E,MATCH($C602,'Policy Characteristics'!$C:$C,0)))</f>
        <v>indst fuel type shifting</v>
      </c>
      <c r="L602" s="380">
        <f>IF(ISBLANK(INDEX('Policy Characteristics'!F:F,MATCH($C602,'Policy Characteristics'!$C:$C,0))),"",INDEX('Policy Characteristics'!F:F,MATCH($C602,'Policy Characteristics'!$C:$C,0)))</f>
        <v>0</v>
      </c>
      <c r="M602" s="380">
        <f>IF(ISBLANK(INDEX('Policy Characteristics'!G:G,MATCH($C602,'Policy Characteristics'!$C:$C,0))),"",INDEX('Policy Characteristics'!G:G,MATCH($C602,'Policy Characteristics'!$C:$C,0)))</f>
        <v>1</v>
      </c>
      <c r="N602" s="380">
        <f>IF(ISBLANK(INDEX('Policy Characteristics'!H:H,MATCH($C602,'Policy Characteristics'!$C:$C,0))),"",INDEX('Policy Characteristics'!H:H,MATCH($C602,'Policy Characteristics'!$C:$C,0)))</f>
        <v>0.01</v>
      </c>
      <c r="O602" s="358" t="str">
        <f>IF(ISBLANK(INDEX('Policy Characteristics'!I:I,MATCH($C602,'Policy Characteristics'!$C:$C,0))),"",INDEX('Policy Characteristics'!I:I,MATCH($C602,'Policy Characteristics'!$C:$C,0)))</f>
        <v>% of fuel shifted</v>
      </c>
      <c r="P602" s="358"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58" t="str">
        <f>IF(ISBLANK(INDEX('Policy Characteristics'!K:K,MATCH($C602,'Policy Characteristics'!$C:$C,0))),"",INDEX('Policy Characteristics'!K:K,MATCH($C602,'Policy Characteristics'!$C:$C,0)))</f>
        <v>industry-ag-main.html#fuel-switching</v>
      </c>
      <c r="R602" s="358" t="str">
        <f>IF(ISBLANK(INDEX('Policy Characteristics'!L:L,MATCH($C602,'Policy Characteristics'!$C:$C,0))),"",INDEX('Policy Characteristics'!L:L,MATCH($C602,'Policy Characteristics'!$C:$C,0)))</f>
        <v>industry-elec-and-hydrogen.html</v>
      </c>
    </row>
    <row r="603" spans="1:18" x14ac:dyDescent="0.35">
      <c r="A603" s="358" t="str">
        <f>IF(ISBLANK(INDEX('Policy Characteristics'!A:A,MATCH($C603,'Policy Characteristics'!$C:$C,0))),"",INDEX('Policy Characteristics'!A:A,MATCH($C603,'Policy Characteristics'!$C:$C,0)))</f>
        <v>Industry</v>
      </c>
      <c r="B603" s="358" t="str">
        <f>IF(ISBLANK(INDEX('Policy Characteristics'!B:B,MATCH($C603,'Policy Characteristics'!$C:$C,0))),"",INDEX('Policy Characteristics'!B:B,MATCH($C603,'Policy Characteristics'!$C:$C,0)))</f>
        <v>Electrification + Hydrogen</v>
      </c>
      <c r="C603" s="362" t="str">
        <f t="shared" si="34"/>
        <v>Fraction of Industrial Fuel Use Shifted to Other Fuels</v>
      </c>
      <c r="D603" s="9" t="s">
        <v>3248</v>
      </c>
      <c r="E603" s="53" t="s">
        <v>2821</v>
      </c>
      <c r="F603" s="195" t="s">
        <v>2680</v>
      </c>
      <c r="G603" s="53" t="s">
        <v>3268</v>
      </c>
      <c r="H603" s="54">
        <v>1344</v>
      </c>
      <c r="I603" s="53" t="s">
        <v>46</v>
      </c>
      <c r="J603" s="360" t="str">
        <f>IF(ISBLANK(INDEX('Policy Characteristics'!D:D,MATCH($C603,'Policy Characteristics'!$C:$C,0))),"",INDEX('Policy Characteristics'!D:D,MATCH($C603,'Policy Characteristics'!$C:$C,0)))</f>
        <v>Electrification + Hydrogen</v>
      </c>
      <c r="K603" s="358" t="str">
        <f>IF(ISBLANK(INDEX('Policy Characteristics'!E:E,MATCH($C603,'Policy Characteristics'!$C:$C,0))),"",INDEX('Policy Characteristics'!E:E,MATCH($C603,'Policy Characteristics'!$C:$C,0)))</f>
        <v>indst fuel type shifting</v>
      </c>
      <c r="L603" s="380">
        <f>IF(ISBLANK(INDEX('Policy Characteristics'!F:F,MATCH($C603,'Policy Characteristics'!$C:$C,0))),"",INDEX('Policy Characteristics'!F:F,MATCH($C603,'Policy Characteristics'!$C:$C,0)))</f>
        <v>0</v>
      </c>
      <c r="M603" s="380">
        <f>IF(ISBLANK(INDEX('Policy Characteristics'!G:G,MATCH($C603,'Policy Characteristics'!$C:$C,0))),"",INDEX('Policy Characteristics'!G:G,MATCH($C603,'Policy Characteristics'!$C:$C,0)))</f>
        <v>1</v>
      </c>
      <c r="N603" s="380">
        <f>IF(ISBLANK(INDEX('Policy Characteristics'!H:H,MATCH($C603,'Policy Characteristics'!$C:$C,0))),"",INDEX('Policy Characteristics'!H:H,MATCH($C603,'Policy Characteristics'!$C:$C,0)))</f>
        <v>0.01</v>
      </c>
      <c r="O603" s="358" t="str">
        <f>IF(ISBLANK(INDEX('Policy Characteristics'!I:I,MATCH($C603,'Policy Characteristics'!$C:$C,0))),"",INDEX('Policy Characteristics'!I:I,MATCH($C603,'Policy Characteristics'!$C:$C,0)))</f>
        <v>% of fuel shifted</v>
      </c>
      <c r="P603" s="358"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58" t="str">
        <f>IF(ISBLANK(INDEX('Policy Characteristics'!K:K,MATCH($C603,'Policy Characteristics'!$C:$C,0))),"",INDEX('Policy Characteristics'!K:K,MATCH($C603,'Policy Characteristics'!$C:$C,0)))</f>
        <v>industry-ag-main.html#fuel-switching</v>
      </c>
      <c r="R603" s="358" t="str">
        <f>IF(ISBLANK(INDEX('Policy Characteristics'!L:L,MATCH($C603,'Policy Characteristics'!$C:$C,0))),"",INDEX('Policy Characteristics'!L:L,MATCH($C603,'Policy Characteristics'!$C:$C,0)))</f>
        <v>industry-elec-and-hydrogen.html</v>
      </c>
    </row>
    <row r="604" spans="1:18" x14ac:dyDescent="0.35">
      <c r="A604" s="358" t="str">
        <f>IF(ISBLANK(INDEX('Policy Characteristics'!A:A,MATCH($C604,'Policy Characteristics'!$C:$C,0))),"",INDEX('Policy Characteristics'!A:A,MATCH($C604,'Policy Characteristics'!$C:$C,0)))</f>
        <v>Industry</v>
      </c>
      <c r="B604" s="358" t="str">
        <f>IF(ISBLANK(INDEX('Policy Characteristics'!B:B,MATCH($C604,'Policy Characteristics'!$C:$C,0))),"",INDEX('Policy Characteristics'!B:B,MATCH($C604,'Policy Characteristics'!$C:$C,0)))</f>
        <v>Electrification + Hydrogen</v>
      </c>
      <c r="C604" s="362" t="str">
        <f t="shared" si="34"/>
        <v>Fraction of Industrial Fuel Use Shifted to Other Fuels</v>
      </c>
      <c r="D604" s="9" t="s">
        <v>3248</v>
      </c>
      <c r="E604" s="53" t="s">
        <v>2822</v>
      </c>
      <c r="F604" s="195" t="s">
        <v>2680</v>
      </c>
      <c r="G604" s="53" t="s">
        <v>3269</v>
      </c>
      <c r="H604" s="54">
        <v>1345</v>
      </c>
      <c r="I604" s="53" t="s">
        <v>46</v>
      </c>
      <c r="J604" s="360" t="str">
        <f>IF(ISBLANK(INDEX('Policy Characteristics'!D:D,MATCH($C604,'Policy Characteristics'!$C:$C,0))),"",INDEX('Policy Characteristics'!D:D,MATCH($C604,'Policy Characteristics'!$C:$C,0)))</f>
        <v>Electrification + Hydrogen</v>
      </c>
      <c r="K604" s="358" t="str">
        <f>IF(ISBLANK(INDEX('Policy Characteristics'!E:E,MATCH($C604,'Policy Characteristics'!$C:$C,0))),"",INDEX('Policy Characteristics'!E:E,MATCH($C604,'Policy Characteristics'!$C:$C,0)))</f>
        <v>indst fuel type shifting</v>
      </c>
      <c r="L604" s="380">
        <f>IF(ISBLANK(INDEX('Policy Characteristics'!F:F,MATCH($C604,'Policy Characteristics'!$C:$C,0))),"",INDEX('Policy Characteristics'!F:F,MATCH($C604,'Policy Characteristics'!$C:$C,0)))</f>
        <v>0</v>
      </c>
      <c r="M604" s="380">
        <f>IF(ISBLANK(INDEX('Policy Characteristics'!G:G,MATCH($C604,'Policy Characteristics'!$C:$C,0))),"",INDEX('Policy Characteristics'!G:G,MATCH($C604,'Policy Characteristics'!$C:$C,0)))</f>
        <v>1</v>
      </c>
      <c r="N604" s="380">
        <f>IF(ISBLANK(INDEX('Policy Characteristics'!H:H,MATCH($C604,'Policy Characteristics'!$C:$C,0))),"",INDEX('Policy Characteristics'!H:H,MATCH($C604,'Policy Characteristics'!$C:$C,0)))</f>
        <v>0.01</v>
      </c>
      <c r="O604" s="358" t="str">
        <f>IF(ISBLANK(INDEX('Policy Characteristics'!I:I,MATCH($C604,'Policy Characteristics'!$C:$C,0))),"",INDEX('Policy Characteristics'!I:I,MATCH($C604,'Policy Characteristics'!$C:$C,0)))</f>
        <v>% of fuel shifted</v>
      </c>
      <c r="P604" s="358"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58" t="str">
        <f>IF(ISBLANK(INDEX('Policy Characteristics'!K:K,MATCH($C604,'Policy Characteristics'!$C:$C,0))),"",INDEX('Policy Characteristics'!K:K,MATCH($C604,'Policy Characteristics'!$C:$C,0)))</f>
        <v>industry-ag-main.html#fuel-switching</v>
      </c>
      <c r="R604" s="358" t="str">
        <f>IF(ISBLANK(INDEX('Policy Characteristics'!L:L,MATCH($C604,'Policy Characteristics'!$C:$C,0))),"",INDEX('Policy Characteristics'!L:L,MATCH($C604,'Policy Characteristics'!$C:$C,0)))</f>
        <v>industry-elec-and-hydrogen.html</v>
      </c>
    </row>
    <row r="605" spans="1:18" x14ac:dyDescent="0.35">
      <c r="A605" s="358" t="str">
        <f>IF(ISBLANK(INDEX('Policy Characteristics'!A:A,MATCH($C605,'Policy Characteristics'!$C:$C,0))),"",INDEX('Policy Characteristics'!A:A,MATCH($C605,'Policy Characteristics'!$C:$C,0)))</f>
        <v>Industry</v>
      </c>
      <c r="B605" s="358" t="str">
        <f>IF(ISBLANK(INDEX('Policy Characteristics'!B:B,MATCH($C605,'Policy Characteristics'!$C:$C,0))),"",INDEX('Policy Characteristics'!B:B,MATCH($C605,'Policy Characteristics'!$C:$C,0)))</f>
        <v>Electrification + Hydrogen</v>
      </c>
      <c r="C605" s="362" t="str">
        <f t="shared" si="34"/>
        <v>Fraction of Industrial Fuel Use Shifted to Other Fuels</v>
      </c>
      <c r="D605" s="9" t="s">
        <v>3248</v>
      </c>
      <c r="E605" s="53" t="s">
        <v>2823</v>
      </c>
      <c r="F605" s="195" t="s">
        <v>2680</v>
      </c>
      <c r="G605" s="53" t="s">
        <v>3270</v>
      </c>
      <c r="H605" s="54">
        <v>1346</v>
      </c>
      <c r="I605" s="53" t="s">
        <v>46</v>
      </c>
      <c r="J605" s="360" t="str">
        <f>IF(ISBLANK(INDEX('Policy Characteristics'!D:D,MATCH($C605,'Policy Characteristics'!$C:$C,0))),"",INDEX('Policy Characteristics'!D:D,MATCH($C605,'Policy Characteristics'!$C:$C,0)))</f>
        <v>Electrification + Hydrogen</v>
      </c>
      <c r="K605" s="358" t="str">
        <f>IF(ISBLANK(INDEX('Policy Characteristics'!E:E,MATCH($C605,'Policy Characteristics'!$C:$C,0))),"",INDEX('Policy Characteristics'!E:E,MATCH($C605,'Policy Characteristics'!$C:$C,0)))</f>
        <v>indst fuel type shifting</v>
      </c>
      <c r="L605" s="380">
        <f>IF(ISBLANK(INDEX('Policy Characteristics'!F:F,MATCH($C605,'Policy Characteristics'!$C:$C,0))),"",INDEX('Policy Characteristics'!F:F,MATCH($C605,'Policy Characteristics'!$C:$C,0)))</f>
        <v>0</v>
      </c>
      <c r="M605" s="380">
        <f>IF(ISBLANK(INDEX('Policy Characteristics'!G:G,MATCH($C605,'Policy Characteristics'!$C:$C,0))),"",INDEX('Policy Characteristics'!G:G,MATCH($C605,'Policy Characteristics'!$C:$C,0)))</f>
        <v>1</v>
      </c>
      <c r="N605" s="380">
        <f>IF(ISBLANK(INDEX('Policy Characteristics'!H:H,MATCH($C605,'Policy Characteristics'!$C:$C,0))),"",INDEX('Policy Characteristics'!H:H,MATCH($C605,'Policy Characteristics'!$C:$C,0)))</f>
        <v>0.01</v>
      </c>
      <c r="O605" s="358" t="str">
        <f>IF(ISBLANK(INDEX('Policy Characteristics'!I:I,MATCH($C605,'Policy Characteristics'!$C:$C,0))),"",INDEX('Policy Characteristics'!I:I,MATCH($C605,'Policy Characteristics'!$C:$C,0)))</f>
        <v>% of fuel shifted</v>
      </c>
      <c r="P605" s="358"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58" t="str">
        <f>IF(ISBLANK(INDEX('Policy Characteristics'!K:K,MATCH($C605,'Policy Characteristics'!$C:$C,0))),"",INDEX('Policy Characteristics'!K:K,MATCH($C605,'Policy Characteristics'!$C:$C,0)))</f>
        <v>industry-ag-main.html#fuel-switching</v>
      </c>
      <c r="R605" s="358" t="str">
        <f>IF(ISBLANK(INDEX('Policy Characteristics'!L:L,MATCH($C605,'Policy Characteristics'!$C:$C,0))),"",INDEX('Policy Characteristics'!L:L,MATCH($C605,'Policy Characteristics'!$C:$C,0)))</f>
        <v>industry-elec-and-hydrogen.html</v>
      </c>
    </row>
    <row r="606" spans="1:18" x14ac:dyDescent="0.35">
      <c r="A606" s="358" t="str">
        <f>IF(ISBLANK(INDEX('Policy Characteristics'!A:A,MATCH($C606,'Policy Characteristics'!$C:$C,0))),"",INDEX('Policy Characteristics'!A:A,MATCH($C606,'Policy Characteristics'!$C:$C,0)))</f>
        <v>Industry</v>
      </c>
      <c r="B606" s="358" t="str">
        <f>IF(ISBLANK(INDEX('Policy Characteristics'!B:B,MATCH($C606,'Policy Characteristics'!$C:$C,0))),"",INDEX('Policy Characteristics'!B:B,MATCH($C606,'Policy Characteristics'!$C:$C,0)))</f>
        <v>Electrification + Hydrogen</v>
      </c>
      <c r="C606" s="362" t="str">
        <f t="shared" si="34"/>
        <v>Fraction of Industrial Fuel Use Shifted to Other Fuels</v>
      </c>
      <c r="D606" s="9" t="s">
        <v>3248</v>
      </c>
      <c r="E606" s="53" t="s">
        <v>2820</v>
      </c>
      <c r="F606" s="195" t="s">
        <v>2680</v>
      </c>
      <c r="G606" s="53" t="s">
        <v>3271</v>
      </c>
      <c r="H606" s="54">
        <v>1347</v>
      </c>
      <c r="I606" s="53" t="s">
        <v>45</v>
      </c>
      <c r="J606" s="360" t="str">
        <f>IF(ISBLANK(INDEX('Policy Characteristics'!D:D,MATCH($C606,'Policy Characteristics'!$C:$C,0))),"",INDEX('Policy Characteristics'!D:D,MATCH($C606,'Policy Characteristics'!$C:$C,0)))</f>
        <v>Electrification + Hydrogen</v>
      </c>
      <c r="K606" s="358" t="str">
        <f>IF(ISBLANK(INDEX('Policy Characteristics'!E:E,MATCH($C606,'Policy Characteristics'!$C:$C,0))),"",INDEX('Policy Characteristics'!E:E,MATCH($C606,'Policy Characteristics'!$C:$C,0)))</f>
        <v>indst fuel type shifting</v>
      </c>
      <c r="L606" s="380">
        <f>IF(ISBLANK(INDEX('Policy Characteristics'!F:F,MATCH($C606,'Policy Characteristics'!$C:$C,0))),"",INDEX('Policy Characteristics'!F:F,MATCH($C606,'Policy Characteristics'!$C:$C,0)))</f>
        <v>0</v>
      </c>
      <c r="M606" s="380">
        <f>IF(ISBLANK(INDEX('Policy Characteristics'!G:G,MATCH($C606,'Policy Characteristics'!$C:$C,0))),"",INDEX('Policy Characteristics'!G:G,MATCH($C606,'Policy Characteristics'!$C:$C,0)))</f>
        <v>1</v>
      </c>
      <c r="N606" s="380">
        <f>IF(ISBLANK(INDEX('Policy Characteristics'!H:H,MATCH($C606,'Policy Characteristics'!$C:$C,0))),"",INDEX('Policy Characteristics'!H:H,MATCH($C606,'Policy Characteristics'!$C:$C,0)))</f>
        <v>0.01</v>
      </c>
      <c r="O606" s="358" t="str">
        <f>IF(ISBLANK(INDEX('Policy Characteristics'!I:I,MATCH($C606,'Policy Characteristics'!$C:$C,0))),"",INDEX('Policy Characteristics'!I:I,MATCH($C606,'Policy Characteristics'!$C:$C,0)))</f>
        <v>% of fuel shifted</v>
      </c>
      <c r="P606" s="358"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58" t="str">
        <f>IF(ISBLANK(INDEX('Policy Characteristics'!K:K,MATCH($C606,'Policy Characteristics'!$C:$C,0))),"",INDEX('Policy Characteristics'!K:K,MATCH($C606,'Policy Characteristics'!$C:$C,0)))</f>
        <v>industry-ag-main.html#fuel-switching</v>
      </c>
      <c r="R606" s="358" t="str">
        <f>IF(ISBLANK(INDEX('Policy Characteristics'!L:L,MATCH($C606,'Policy Characteristics'!$C:$C,0))),"",INDEX('Policy Characteristics'!L:L,MATCH($C606,'Policy Characteristics'!$C:$C,0)))</f>
        <v>industry-elec-and-hydrogen.html</v>
      </c>
    </row>
    <row r="607" spans="1:18" x14ac:dyDescent="0.35">
      <c r="A607" s="358" t="str">
        <f>IF(ISBLANK(INDEX('Policy Characteristics'!A:A,MATCH($C607,'Policy Characteristics'!$C:$C,0))),"",INDEX('Policy Characteristics'!A:A,MATCH($C607,'Policy Characteristics'!$C:$C,0)))</f>
        <v>Industry</v>
      </c>
      <c r="B607" s="358" t="str">
        <f>IF(ISBLANK(INDEX('Policy Characteristics'!B:B,MATCH($C607,'Policy Characteristics'!$C:$C,0))),"",INDEX('Policy Characteristics'!B:B,MATCH($C607,'Policy Characteristics'!$C:$C,0)))</f>
        <v>Electrification + Hydrogen</v>
      </c>
      <c r="C607" s="362" t="str">
        <f t="shared" si="34"/>
        <v>Fraction of Industrial Fuel Use Shifted to Other Fuels</v>
      </c>
      <c r="D607" s="9" t="s">
        <v>3249</v>
      </c>
      <c r="E607" s="53" t="s">
        <v>2463</v>
      </c>
      <c r="F607" s="195" t="s">
        <v>3211</v>
      </c>
      <c r="G607" s="53" t="s">
        <v>3262</v>
      </c>
      <c r="H607" s="54">
        <v>1348</v>
      </c>
      <c r="I607" s="53" t="s">
        <v>45</v>
      </c>
      <c r="J607" s="360" t="str">
        <f>IF(ISBLANK(INDEX('Policy Characteristics'!D:D,MATCH($C607,'Policy Characteristics'!$C:$C,0))),"",INDEX('Policy Characteristics'!D:D,MATCH($C607,'Policy Characteristics'!$C:$C,0)))</f>
        <v>Electrification + Hydrogen</v>
      </c>
      <c r="K607" s="358" t="str">
        <f>IF(ISBLANK(INDEX('Policy Characteristics'!E:E,MATCH($C607,'Policy Characteristics'!$C:$C,0))),"",INDEX('Policy Characteristics'!E:E,MATCH($C607,'Policy Characteristics'!$C:$C,0)))</f>
        <v>indst fuel type shifting</v>
      </c>
      <c r="L607" s="380">
        <f>IF(ISBLANK(INDEX('Policy Characteristics'!F:F,MATCH($C607,'Policy Characteristics'!$C:$C,0))),"",INDEX('Policy Characteristics'!F:F,MATCH($C607,'Policy Characteristics'!$C:$C,0)))</f>
        <v>0</v>
      </c>
      <c r="M607" s="380">
        <f>IF(ISBLANK(INDEX('Policy Characteristics'!G:G,MATCH($C607,'Policy Characteristics'!$C:$C,0))),"",INDEX('Policy Characteristics'!G:G,MATCH($C607,'Policy Characteristics'!$C:$C,0)))</f>
        <v>1</v>
      </c>
      <c r="N607" s="380">
        <f>IF(ISBLANK(INDEX('Policy Characteristics'!H:H,MATCH($C607,'Policy Characteristics'!$C:$C,0))),"",INDEX('Policy Characteristics'!H:H,MATCH($C607,'Policy Characteristics'!$C:$C,0)))</f>
        <v>0.01</v>
      </c>
      <c r="O607" s="358" t="str">
        <f>IF(ISBLANK(INDEX('Policy Characteristics'!I:I,MATCH($C607,'Policy Characteristics'!$C:$C,0))),"",INDEX('Policy Characteristics'!I:I,MATCH($C607,'Policy Characteristics'!$C:$C,0)))</f>
        <v>% of fuel shifted</v>
      </c>
      <c r="P607" s="358"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58" t="str">
        <f>IF(ISBLANK(INDEX('Policy Characteristics'!K:K,MATCH($C607,'Policy Characteristics'!$C:$C,0))),"",INDEX('Policy Characteristics'!K:K,MATCH($C607,'Policy Characteristics'!$C:$C,0)))</f>
        <v>industry-ag-main.html#fuel-switching</v>
      </c>
      <c r="R607" s="358" t="str">
        <f>IF(ISBLANK(INDEX('Policy Characteristics'!L:L,MATCH($C607,'Policy Characteristics'!$C:$C,0))),"",INDEX('Policy Characteristics'!L:L,MATCH($C607,'Policy Characteristics'!$C:$C,0)))</f>
        <v>industry-elec-and-hydrogen.html</v>
      </c>
    </row>
    <row r="608" spans="1:18" x14ac:dyDescent="0.35">
      <c r="A608" s="358" t="str">
        <f>IF(ISBLANK(INDEX('Policy Characteristics'!A:A,MATCH($C608,'Policy Characteristics'!$C:$C,0))),"",INDEX('Policy Characteristics'!A:A,MATCH($C608,'Policy Characteristics'!$C:$C,0)))</f>
        <v>Industry</v>
      </c>
      <c r="B608" s="358" t="str">
        <f>IF(ISBLANK(INDEX('Policy Characteristics'!B:B,MATCH($C608,'Policy Characteristics'!$C:$C,0))),"",INDEX('Policy Characteristics'!B:B,MATCH($C608,'Policy Characteristics'!$C:$C,0)))</f>
        <v>Electrification + Hydrogen</v>
      </c>
      <c r="C608" s="362" t="str">
        <f t="shared" si="34"/>
        <v>Fraction of Industrial Fuel Use Shifted to Other Fuels</v>
      </c>
      <c r="D608" s="9" t="s">
        <v>3249</v>
      </c>
      <c r="E608" s="53" t="s">
        <v>2464</v>
      </c>
      <c r="F608" s="195" t="s">
        <v>3211</v>
      </c>
      <c r="G608" s="53" t="s">
        <v>3263</v>
      </c>
      <c r="H608" s="54">
        <v>1349</v>
      </c>
      <c r="I608" s="53" t="s">
        <v>46</v>
      </c>
      <c r="J608" s="360" t="str">
        <f>IF(ISBLANK(INDEX('Policy Characteristics'!D:D,MATCH($C608,'Policy Characteristics'!$C:$C,0))),"",INDEX('Policy Characteristics'!D:D,MATCH($C608,'Policy Characteristics'!$C:$C,0)))</f>
        <v>Electrification + Hydrogen</v>
      </c>
      <c r="K608" s="358" t="str">
        <f>IF(ISBLANK(INDEX('Policy Characteristics'!E:E,MATCH($C608,'Policy Characteristics'!$C:$C,0))),"",INDEX('Policy Characteristics'!E:E,MATCH($C608,'Policy Characteristics'!$C:$C,0)))</f>
        <v>indst fuel type shifting</v>
      </c>
      <c r="L608" s="380">
        <f>IF(ISBLANK(INDEX('Policy Characteristics'!F:F,MATCH($C608,'Policy Characteristics'!$C:$C,0))),"",INDEX('Policy Characteristics'!F:F,MATCH($C608,'Policy Characteristics'!$C:$C,0)))</f>
        <v>0</v>
      </c>
      <c r="M608" s="380">
        <f>IF(ISBLANK(INDEX('Policy Characteristics'!G:G,MATCH($C608,'Policy Characteristics'!$C:$C,0))),"",INDEX('Policy Characteristics'!G:G,MATCH($C608,'Policy Characteristics'!$C:$C,0)))</f>
        <v>1</v>
      </c>
      <c r="N608" s="380">
        <f>IF(ISBLANK(INDEX('Policy Characteristics'!H:H,MATCH($C608,'Policy Characteristics'!$C:$C,0))),"",INDEX('Policy Characteristics'!H:H,MATCH($C608,'Policy Characteristics'!$C:$C,0)))</f>
        <v>0.01</v>
      </c>
      <c r="O608" s="358" t="str">
        <f>IF(ISBLANK(INDEX('Policy Characteristics'!I:I,MATCH($C608,'Policy Characteristics'!$C:$C,0))),"",INDEX('Policy Characteristics'!I:I,MATCH($C608,'Policy Characteristics'!$C:$C,0)))</f>
        <v>% of fuel shifted</v>
      </c>
      <c r="P608" s="358"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58" t="str">
        <f>IF(ISBLANK(INDEX('Policy Characteristics'!K:K,MATCH($C608,'Policy Characteristics'!$C:$C,0))),"",INDEX('Policy Characteristics'!K:K,MATCH($C608,'Policy Characteristics'!$C:$C,0)))</f>
        <v>industry-ag-main.html#fuel-switching</v>
      </c>
      <c r="R608" s="358" t="str">
        <f>IF(ISBLANK(INDEX('Policy Characteristics'!L:L,MATCH($C608,'Policy Characteristics'!$C:$C,0))),"",INDEX('Policy Characteristics'!L:L,MATCH($C608,'Policy Characteristics'!$C:$C,0)))</f>
        <v>industry-elec-and-hydrogen.html</v>
      </c>
    </row>
    <row r="609" spans="1:18" x14ac:dyDescent="0.35">
      <c r="A609" s="358" t="str">
        <f>IF(ISBLANK(INDEX('Policy Characteristics'!A:A,MATCH($C609,'Policy Characteristics'!$C:$C,0))),"",INDEX('Policy Characteristics'!A:A,MATCH($C609,'Policy Characteristics'!$C:$C,0)))</f>
        <v>Industry</v>
      </c>
      <c r="B609" s="358" t="str">
        <f>IF(ISBLANK(INDEX('Policy Characteristics'!B:B,MATCH($C609,'Policy Characteristics'!$C:$C,0))),"",INDEX('Policy Characteristics'!B:B,MATCH($C609,'Policy Characteristics'!$C:$C,0)))</f>
        <v>Electrification + Hydrogen</v>
      </c>
      <c r="C609" s="362" t="str">
        <f t="shared" si="34"/>
        <v>Fraction of Industrial Fuel Use Shifted to Other Fuels</v>
      </c>
      <c r="D609" s="9" t="s">
        <v>3249</v>
      </c>
      <c r="E609" s="53" t="s">
        <v>2465</v>
      </c>
      <c r="F609" s="195" t="s">
        <v>3211</v>
      </c>
      <c r="G609" s="53" t="s">
        <v>3264</v>
      </c>
      <c r="H609" s="54">
        <v>1350</v>
      </c>
      <c r="I609" s="53" t="s">
        <v>46</v>
      </c>
      <c r="J609" s="360" t="str">
        <f>IF(ISBLANK(INDEX('Policy Characteristics'!D:D,MATCH($C609,'Policy Characteristics'!$C:$C,0))),"",INDEX('Policy Characteristics'!D:D,MATCH($C609,'Policy Characteristics'!$C:$C,0)))</f>
        <v>Electrification + Hydrogen</v>
      </c>
      <c r="K609" s="358" t="str">
        <f>IF(ISBLANK(INDEX('Policy Characteristics'!E:E,MATCH($C609,'Policy Characteristics'!$C:$C,0))),"",INDEX('Policy Characteristics'!E:E,MATCH($C609,'Policy Characteristics'!$C:$C,0)))</f>
        <v>indst fuel type shifting</v>
      </c>
      <c r="L609" s="380">
        <f>IF(ISBLANK(INDEX('Policy Characteristics'!F:F,MATCH($C609,'Policy Characteristics'!$C:$C,0))),"",INDEX('Policy Characteristics'!F:F,MATCH($C609,'Policy Characteristics'!$C:$C,0)))</f>
        <v>0</v>
      </c>
      <c r="M609" s="380">
        <f>IF(ISBLANK(INDEX('Policy Characteristics'!G:G,MATCH($C609,'Policy Characteristics'!$C:$C,0))),"",INDEX('Policy Characteristics'!G:G,MATCH($C609,'Policy Characteristics'!$C:$C,0)))</f>
        <v>1</v>
      </c>
      <c r="N609" s="380">
        <f>IF(ISBLANK(INDEX('Policy Characteristics'!H:H,MATCH($C609,'Policy Characteristics'!$C:$C,0))),"",INDEX('Policy Characteristics'!H:H,MATCH($C609,'Policy Characteristics'!$C:$C,0)))</f>
        <v>0.01</v>
      </c>
      <c r="O609" s="358" t="str">
        <f>IF(ISBLANK(INDEX('Policy Characteristics'!I:I,MATCH($C609,'Policy Characteristics'!$C:$C,0))),"",INDEX('Policy Characteristics'!I:I,MATCH($C609,'Policy Characteristics'!$C:$C,0)))</f>
        <v>% of fuel shifted</v>
      </c>
      <c r="P609" s="358"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58" t="str">
        <f>IF(ISBLANK(INDEX('Policy Characteristics'!K:K,MATCH($C609,'Policy Characteristics'!$C:$C,0))),"",INDEX('Policy Characteristics'!K:K,MATCH($C609,'Policy Characteristics'!$C:$C,0)))</f>
        <v>industry-ag-main.html#fuel-switching</v>
      </c>
      <c r="R609" s="358" t="str">
        <f>IF(ISBLANK(INDEX('Policy Characteristics'!L:L,MATCH($C609,'Policy Characteristics'!$C:$C,0))),"",INDEX('Policy Characteristics'!L:L,MATCH($C609,'Policy Characteristics'!$C:$C,0)))</f>
        <v>industry-elec-and-hydrogen.html</v>
      </c>
    </row>
    <row r="610" spans="1:18" x14ac:dyDescent="0.35">
      <c r="A610" s="358" t="str">
        <f>IF(ISBLANK(INDEX('Policy Characteristics'!A:A,MATCH($C610,'Policy Characteristics'!$C:$C,0))),"",INDEX('Policy Characteristics'!A:A,MATCH($C610,'Policy Characteristics'!$C:$C,0)))</f>
        <v>Industry</v>
      </c>
      <c r="B610" s="358" t="str">
        <f>IF(ISBLANK(INDEX('Policy Characteristics'!B:B,MATCH($C610,'Policy Characteristics'!$C:$C,0))),"",INDEX('Policy Characteristics'!B:B,MATCH($C610,'Policy Characteristics'!$C:$C,0)))</f>
        <v>Electrification + Hydrogen</v>
      </c>
      <c r="C610" s="362" t="str">
        <f t="shared" si="34"/>
        <v>Fraction of Industrial Fuel Use Shifted to Other Fuels</v>
      </c>
      <c r="D610" s="9" t="s">
        <v>3249</v>
      </c>
      <c r="E610" s="53" t="s">
        <v>2466</v>
      </c>
      <c r="F610" s="195" t="s">
        <v>3211</v>
      </c>
      <c r="G610" s="53" t="s">
        <v>3265</v>
      </c>
      <c r="H610" s="54">
        <v>1351</v>
      </c>
      <c r="I610" s="53" t="s">
        <v>46</v>
      </c>
      <c r="J610" s="360" t="str">
        <f>IF(ISBLANK(INDEX('Policy Characteristics'!D:D,MATCH($C610,'Policy Characteristics'!$C:$C,0))),"",INDEX('Policy Characteristics'!D:D,MATCH($C610,'Policy Characteristics'!$C:$C,0)))</f>
        <v>Electrification + Hydrogen</v>
      </c>
      <c r="K610" s="358" t="str">
        <f>IF(ISBLANK(INDEX('Policy Characteristics'!E:E,MATCH($C610,'Policy Characteristics'!$C:$C,0))),"",INDEX('Policy Characteristics'!E:E,MATCH($C610,'Policy Characteristics'!$C:$C,0)))</f>
        <v>indst fuel type shifting</v>
      </c>
      <c r="L610" s="380">
        <f>IF(ISBLANK(INDEX('Policy Characteristics'!F:F,MATCH($C610,'Policy Characteristics'!$C:$C,0))),"",INDEX('Policy Characteristics'!F:F,MATCH($C610,'Policy Characteristics'!$C:$C,0)))</f>
        <v>0</v>
      </c>
      <c r="M610" s="380">
        <f>IF(ISBLANK(INDEX('Policy Characteristics'!G:G,MATCH($C610,'Policy Characteristics'!$C:$C,0))),"",INDEX('Policy Characteristics'!G:G,MATCH($C610,'Policy Characteristics'!$C:$C,0)))</f>
        <v>1</v>
      </c>
      <c r="N610" s="380">
        <f>IF(ISBLANK(INDEX('Policy Characteristics'!H:H,MATCH($C610,'Policy Characteristics'!$C:$C,0))),"",INDEX('Policy Characteristics'!H:H,MATCH($C610,'Policy Characteristics'!$C:$C,0)))</f>
        <v>0.01</v>
      </c>
      <c r="O610" s="358" t="str">
        <f>IF(ISBLANK(INDEX('Policy Characteristics'!I:I,MATCH($C610,'Policy Characteristics'!$C:$C,0))),"",INDEX('Policy Characteristics'!I:I,MATCH($C610,'Policy Characteristics'!$C:$C,0)))</f>
        <v>% of fuel shifted</v>
      </c>
      <c r="P610" s="358"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58" t="str">
        <f>IF(ISBLANK(INDEX('Policy Characteristics'!K:K,MATCH($C610,'Policy Characteristics'!$C:$C,0))),"",INDEX('Policy Characteristics'!K:K,MATCH($C610,'Policy Characteristics'!$C:$C,0)))</f>
        <v>industry-ag-main.html#fuel-switching</v>
      </c>
      <c r="R610" s="358" t="str">
        <f>IF(ISBLANK(INDEX('Policy Characteristics'!L:L,MATCH($C610,'Policy Characteristics'!$C:$C,0))),"",INDEX('Policy Characteristics'!L:L,MATCH($C610,'Policy Characteristics'!$C:$C,0)))</f>
        <v>industry-elec-and-hydrogen.html</v>
      </c>
    </row>
    <row r="611" spans="1:18" x14ac:dyDescent="0.35">
      <c r="A611" s="358" t="str">
        <f>IF(ISBLANK(INDEX('Policy Characteristics'!A:A,MATCH($C611,'Policy Characteristics'!$C:$C,0))),"",INDEX('Policy Characteristics'!A:A,MATCH($C611,'Policy Characteristics'!$C:$C,0)))</f>
        <v>Industry</v>
      </c>
      <c r="B611" s="358" t="str">
        <f>IF(ISBLANK(INDEX('Policy Characteristics'!B:B,MATCH($C611,'Policy Characteristics'!$C:$C,0))),"",INDEX('Policy Characteristics'!B:B,MATCH($C611,'Policy Characteristics'!$C:$C,0)))</f>
        <v>Electrification + Hydrogen</v>
      </c>
      <c r="C611" s="362" t="str">
        <f t="shared" si="34"/>
        <v>Fraction of Industrial Fuel Use Shifted to Other Fuels</v>
      </c>
      <c r="D611" s="9" t="s">
        <v>3249</v>
      </c>
      <c r="E611" s="53" t="s">
        <v>2467</v>
      </c>
      <c r="F611" s="195" t="s">
        <v>3211</v>
      </c>
      <c r="G611" s="53" t="s">
        <v>3266</v>
      </c>
      <c r="H611" s="54">
        <v>1352</v>
      </c>
      <c r="I611" s="53" t="s">
        <v>46</v>
      </c>
      <c r="J611" s="360" t="str">
        <f>IF(ISBLANK(INDEX('Policy Characteristics'!D:D,MATCH($C611,'Policy Characteristics'!$C:$C,0))),"",INDEX('Policy Characteristics'!D:D,MATCH($C611,'Policy Characteristics'!$C:$C,0)))</f>
        <v>Electrification + Hydrogen</v>
      </c>
      <c r="K611" s="358" t="str">
        <f>IF(ISBLANK(INDEX('Policy Characteristics'!E:E,MATCH($C611,'Policy Characteristics'!$C:$C,0))),"",INDEX('Policy Characteristics'!E:E,MATCH($C611,'Policy Characteristics'!$C:$C,0)))</f>
        <v>indst fuel type shifting</v>
      </c>
      <c r="L611" s="380">
        <f>IF(ISBLANK(INDEX('Policy Characteristics'!F:F,MATCH($C611,'Policy Characteristics'!$C:$C,0))),"",INDEX('Policy Characteristics'!F:F,MATCH($C611,'Policy Characteristics'!$C:$C,0)))</f>
        <v>0</v>
      </c>
      <c r="M611" s="380">
        <f>IF(ISBLANK(INDEX('Policy Characteristics'!G:G,MATCH($C611,'Policy Characteristics'!$C:$C,0))),"",INDEX('Policy Characteristics'!G:G,MATCH($C611,'Policy Characteristics'!$C:$C,0)))</f>
        <v>1</v>
      </c>
      <c r="N611" s="380">
        <f>IF(ISBLANK(INDEX('Policy Characteristics'!H:H,MATCH($C611,'Policy Characteristics'!$C:$C,0))),"",INDEX('Policy Characteristics'!H:H,MATCH($C611,'Policy Characteristics'!$C:$C,0)))</f>
        <v>0.01</v>
      </c>
      <c r="O611" s="358" t="str">
        <f>IF(ISBLANK(INDEX('Policy Characteristics'!I:I,MATCH($C611,'Policy Characteristics'!$C:$C,0))),"",INDEX('Policy Characteristics'!I:I,MATCH($C611,'Policy Characteristics'!$C:$C,0)))</f>
        <v>% of fuel shifted</v>
      </c>
      <c r="P611" s="358"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58" t="str">
        <f>IF(ISBLANK(INDEX('Policy Characteristics'!K:K,MATCH($C611,'Policy Characteristics'!$C:$C,0))),"",INDEX('Policy Characteristics'!K:K,MATCH($C611,'Policy Characteristics'!$C:$C,0)))</f>
        <v>industry-ag-main.html#fuel-switching</v>
      </c>
      <c r="R611" s="358" t="str">
        <f>IF(ISBLANK(INDEX('Policy Characteristics'!L:L,MATCH($C611,'Policy Characteristics'!$C:$C,0))),"",INDEX('Policy Characteristics'!L:L,MATCH($C611,'Policy Characteristics'!$C:$C,0)))</f>
        <v>industry-elec-and-hydrogen.html</v>
      </c>
    </row>
    <row r="612" spans="1:18" x14ac:dyDescent="0.35">
      <c r="A612" s="358" t="str">
        <f>IF(ISBLANK(INDEX('Policy Characteristics'!A:A,MATCH($C612,'Policy Characteristics'!$C:$C,0))),"",INDEX('Policy Characteristics'!A:A,MATCH($C612,'Policy Characteristics'!$C:$C,0)))</f>
        <v>Industry</v>
      </c>
      <c r="B612" s="358" t="str">
        <f>IF(ISBLANK(INDEX('Policy Characteristics'!B:B,MATCH($C612,'Policy Characteristics'!$C:$C,0))),"",INDEX('Policy Characteristics'!B:B,MATCH($C612,'Policy Characteristics'!$C:$C,0)))</f>
        <v>Electrification + Hydrogen</v>
      </c>
      <c r="C612" s="362" t="str">
        <f t="shared" ref="C612:C675" si="35">C$467</f>
        <v>Fraction of Industrial Fuel Use Shifted to Other Fuels</v>
      </c>
      <c r="D612" s="9" t="s">
        <v>3249</v>
      </c>
      <c r="E612" s="53" t="s">
        <v>2468</v>
      </c>
      <c r="F612" s="195" t="s">
        <v>3211</v>
      </c>
      <c r="G612" s="53" t="s">
        <v>3267</v>
      </c>
      <c r="H612" s="54">
        <v>1353</v>
      </c>
      <c r="I612" s="53" t="s">
        <v>46</v>
      </c>
      <c r="J612" s="360" t="str">
        <f>IF(ISBLANK(INDEX('Policy Characteristics'!D:D,MATCH($C612,'Policy Characteristics'!$C:$C,0))),"",INDEX('Policy Characteristics'!D:D,MATCH($C612,'Policy Characteristics'!$C:$C,0)))</f>
        <v>Electrification + Hydrogen</v>
      </c>
      <c r="K612" s="358" t="str">
        <f>IF(ISBLANK(INDEX('Policy Characteristics'!E:E,MATCH($C612,'Policy Characteristics'!$C:$C,0))),"",INDEX('Policy Characteristics'!E:E,MATCH($C612,'Policy Characteristics'!$C:$C,0)))</f>
        <v>indst fuel type shifting</v>
      </c>
      <c r="L612" s="380">
        <f>IF(ISBLANK(INDEX('Policy Characteristics'!F:F,MATCH($C612,'Policy Characteristics'!$C:$C,0))),"",INDEX('Policy Characteristics'!F:F,MATCH($C612,'Policy Characteristics'!$C:$C,0)))</f>
        <v>0</v>
      </c>
      <c r="M612" s="380">
        <f>IF(ISBLANK(INDEX('Policy Characteristics'!G:G,MATCH($C612,'Policy Characteristics'!$C:$C,0))),"",INDEX('Policy Characteristics'!G:G,MATCH($C612,'Policy Characteristics'!$C:$C,0)))</f>
        <v>1</v>
      </c>
      <c r="N612" s="380">
        <f>IF(ISBLANK(INDEX('Policy Characteristics'!H:H,MATCH($C612,'Policy Characteristics'!$C:$C,0))),"",INDEX('Policy Characteristics'!H:H,MATCH($C612,'Policy Characteristics'!$C:$C,0)))</f>
        <v>0.01</v>
      </c>
      <c r="O612" s="358" t="str">
        <f>IF(ISBLANK(INDEX('Policy Characteristics'!I:I,MATCH($C612,'Policy Characteristics'!$C:$C,0))),"",INDEX('Policy Characteristics'!I:I,MATCH($C612,'Policy Characteristics'!$C:$C,0)))</f>
        <v>% of fuel shifted</v>
      </c>
      <c r="P612" s="358"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58" t="str">
        <f>IF(ISBLANK(INDEX('Policy Characteristics'!K:K,MATCH($C612,'Policy Characteristics'!$C:$C,0))),"",INDEX('Policy Characteristics'!K:K,MATCH($C612,'Policy Characteristics'!$C:$C,0)))</f>
        <v>industry-ag-main.html#fuel-switching</v>
      </c>
      <c r="R612" s="358" t="str">
        <f>IF(ISBLANK(INDEX('Policy Characteristics'!L:L,MATCH($C612,'Policy Characteristics'!$C:$C,0))),"",INDEX('Policy Characteristics'!L:L,MATCH($C612,'Policy Characteristics'!$C:$C,0)))</f>
        <v>industry-elec-and-hydrogen.html</v>
      </c>
    </row>
    <row r="613" spans="1:18" x14ac:dyDescent="0.35">
      <c r="A613" s="358" t="str">
        <f>IF(ISBLANK(INDEX('Policy Characteristics'!A:A,MATCH($C613,'Policy Characteristics'!$C:$C,0))),"",INDEX('Policy Characteristics'!A:A,MATCH($C613,'Policy Characteristics'!$C:$C,0)))</f>
        <v>Industry</v>
      </c>
      <c r="B613" s="358" t="str">
        <f>IF(ISBLANK(INDEX('Policy Characteristics'!B:B,MATCH($C613,'Policy Characteristics'!$C:$C,0))),"",INDEX('Policy Characteristics'!B:B,MATCH($C613,'Policy Characteristics'!$C:$C,0)))</f>
        <v>Electrification + Hydrogen</v>
      </c>
      <c r="C613" s="362" t="str">
        <f t="shared" si="35"/>
        <v>Fraction of Industrial Fuel Use Shifted to Other Fuels</v>
      </c>
      <c r="D613" s="9" t="s">
        <v>3249</v>
      </c>
      <c r="E613" s="53" t="s">
        <v>2821</v>
      </c>
      <c r="F613" s="195" t="s">
        <v>3211</v>
      </c>
      <c r="G613" s="53" t="s">
        <v>3268</v>
      </c>
      <c r="H613" s="54">
        <v>1354</v>
      </c>
      <c r="I613" s="53" t="s">
        <v>46</v>
      </c>
      <c r="J613" s="360" t="str">
        <f>IF(ISBLANK(INDEX('Policy Characteristics'!D:D,MATCH($C613,'Policy Characteristics'!$C:$C,0))),"",INDEX('Policy Characteristics'!D:D,MATCH($C613,'Policy Characteristics'!$C:$C,0)))</f>
        <v>Electrification + Hydrogen</v>
      </c>
      <c r="K613" s="358" t="str">
        <f>IF(ISBLANK(INDEX('Policy Characteristics'!E:E,MATCH($C613,'Policy Characteristics'!$C:$C,0))),"",INDEX('Policy Characteristics'!E:E,MATCH($C613,'Policy Characteristics'!$C:$C,0)))</f>
        <v>indst fuel type shifting</v>
      </c>
      <c r="L613" s="380">
        <f>IF(ISBLANK(INDEX('Policy Characteristics'!F:F,MATCH($C613,'Policy Characteristics'!$C:$C,0))),"",INDEX('Policy Characteristics'!F:F,MATCH($C613,'Policy Characteristics'!$C:$C,0)))</f>
        <v>0</v>
      </c>
      <c r="M613" s="380">
        <f>IF(ISBLANK(INDEX('Policy Characteristics'!G:G,MATCH($C613,'Policy Characteristics'!$C:$C,0))),"",INDEX('Policy Characteristics'!G:G,MATCH($C613,'Policy Characteristics'!$C:$C,0)))</f>
        <v>1</v>
      </c>
      <c r="N613" s="380">
        <f>IF(ISBLANK(INDEX('Policy Characteristics'!H:H,MATCH($C613,'Policy Characteristics'!$C:$C,0))),"",INDEX('Policy Characteristics'!H:H,MATCH($C613,'Policy Characteristics'!$C:$C,0)))</f>
        <v>0.01</v>
      </c>
      <c r="O613" s="358" t="str">
        <f>IF(ISBLANK(INDEX('Policy Characteristics'!I:I,MATCH($C613,'Policy Characteristics'!$C:$C,0))),"",INDEX('Policy Characteristics'!I:I,MATCH($C613,'Policy Characteristics'!$C:$C,0)))</f>
        <v>% of fuel shifted</v>
      </c>
      <c r="P613" s="358"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58" t="str">
        <f>IF(ISBLANK(INDEX('Policy Characteristics'!K:K,MATCH($C613,'Policy Characteristics'!$C:$C,0))),"",INDEX('Policy Characteristics'!K:K,MATCH($C613,'Policy Characteristics'!$C:$C,0)))</f>
        <v>industry-ag-main.html#fuel-switching</v>
      </c>
      <c r="R613" s="358" t="str">
        <f>IF(ISBLANK(INDEX('Policy Characteristics'!L:L,MATCH($C613,'Policy Characteristics'!$C:$C,0))),"",INDEX('Policy Characteristics'!L:L,MATCH($C613,'Policy Characteristics'!$C:$C,0)))</f>
        <v>industry-elec-and-hydrogen.html</v>
      </c>
    </row>
    <row r="614" spans="1:18" x14ac:dyDescent="0.35">
      <c r="A614" s="358" t="str">
        <f>IF(ISBLANK(INDEX('Policy Characteristics'!A:A,MATCH($C614,'Policy Characteristics'!$C:$C,0))),"",INDEX('Policy Characteristics'!A:A,MATCH($C614,'Policy Characteristics'!$C:$C,0)))</f>
        <v>Industry</v>
      </c>
      <c r="B614" s="358" t="str">
        <f>IF(ISBLANK(INDEX('Policy Characteristics'!B:B,MATCH($C614,'Policy Characteristics'!$C:$C,0))),"",INDEX('Policy Characteristics'!B:B,MATCH($C614,'Policy Characteristics'!$C:$C,0)))</f>
        <v>Electrification + Hydrogen</v>
      </c>
      <c r="C614" s="362" t="str">
        <f t="shared" si="35"/>
        <v>Fraction of Industrial Fuel Use Shifted to Other Fuels</v>
      </c>
      <c r="D614" s="9" t="s">
        <v>3249</v>
      </c>
      <c r="E614" s="53" t="s">
        <v>2822</v>
      </c>
      <c r="F614" s="195" t="s">
        <v>3211</v>
      </c>
      <c r="G614" s="53" t="s">
        <v>3269</v>
      </c>
      <c r="H614" s="54">
        <v>1355</v>
      </c>
      <c r="I614" s="53" t="s">
        <v>46</v>
      </c>
      <c r="J614" s="360" t="str">
        <f>IF(ISBLANK(INDEX('Policy Characteristics'!D:D,MATCH($C614,'Policy Characteristics'!$C:$C,0))),"",INDEX('Policy Characteristics'!D:D,MATCH($C614,'Policy Characteristics'!$C:$C,0)))</f>
        <v>Electrification + Hydrogen</v>
      </c>
      <c r="K614" s="358" t="str">
        <f>IF(ISBLANK(INDEX('Policy Characteristics'!E:E,MATCH($C614,'Policy Characteristics'!$C:$C,0))),"",INDEX('Policy Characteristics'!E:E,MATCH($C614,'Policy Characteristics'!$C:$C,0)))</f>
        <v>indst fuel type shifting</v>
      </c>
      <c r="L614" s="380">
        <f>IF(ISBLANK(INDEX('Policy Characteristics'!F:F,MATCH($C614,'Policy Characteristics'!$C:$C,0))),"",INDEX('Policy Characteristics'!F:F,MATCH($C614,'Policy Characteristics'!$C:$C,0)))</f>
        <v>0</v>
      </c>
      <c r="M614" s="380">
        <f>IF(ISBLANK(INDEX('Policy Characteristics'!G:G,MATCH($C614,'Policy Characteristics'!$C:$C,0))),"",INDEX('Policy Characteristics'!G:G,MATCH($C614,'Policy Characteristics'!$C:$C,0)))</f>
        <v>1</v>
      </c>
      <c r="N614" s="380">
        <f>IF(ISBLANK(INDEX('Policy Characteristics'!H:H,MATCH($C614,'Policy Characteristics'!$C:$C,0))),"",INDEX('Policy Characteristics'!H:H,MATCH($C614,'Policy Characteristics'!$C:$C,0)))</f>
        <v>0.01</v>
      </c>
      <c r="O614" s="358" t="str">
        <f>IF(ISBLANK(INDEX('Policy Characteristics'!I:I,MATCH($C614,'Policy Characteristics'!$C:$C,0))),"",INDEX('Policy Characteristics'!I:I,MATCH($C614,'Policy Characteristics'!$C:$C,0)))</f>
        <v>% of fuel shifted</v>
      </c>
      <c r="P614" s="358"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58" t="str">
        <f>IF(ISBLANK(INDEX('Policy Characteristics'!K:K,MATCH($C614,'Policy Characteristics'!$C:$C,0))),"",INDEX('Policy Characteristics'!K:K,MATCH($C614,'Policy Characteristics'!$C:$C,0)))</f>
        <v>industry-ag-main.html#fuel-switching</v>
      </c>
      <c r="R614" s="358" t="str">
        <f>IF(ISBLANK(INDEX('Policy Characteristics'!L:L,MATCH($C614,'Policy Characteristics'!$C:$C,0))),"",INDEX('Policy Characteristics'!L:L,MATCH($C614,'Policy Characteristics'!$C:$C,0)))</f>
        <v>industry-elec-and-hydrogen.html</v>
      </c>
    </row>
    <row r="615" spans="1:18" x14ac:dyDescent="0.35">
      <c r="A615" s="358" t="str">
        <f>IF(ISBLANK(INDEX('Policy Characteristics'!A:A,MATCH($C615,'Policy Characteristics'!$C:$C,0))),"",INDEX('Policy Characteristics'!A:A,MATCH($C615,'Policy Characteristics'!$C:$C,0)))</f>
        <v>Industry</v>
      </c>
      <c r="B615" s="358" t="str">
        <f>IF(ISBLANK(INDEX('Policy Characteristics'!B:B,MATCH($C615,'Policy Characteristics'!$C:$C,0))),"",INDEX('Policy Characteristics'!B:B,MATCH($C615,'Policy Characteristics'!$C:$C,0)))</f>
        <v>Electrification + Hydrogen</v>
      </c>
      <c r="C615" s="362" t="str">
        <f t="shared" si="35"/>
        <v>Fraction of Industrial Fuel Use Shifted to Other Fuels</v>
      </c>
      <c r="D615" s="9" t="s">
        <v>3249</v>
      </c>
      <c r="E615" s="53" t="s">
        <v>2823</v>
      </c>
      <c r="F615" s="195" t="s">
        <v>3211</v>
      </c>
      <c r="G615" s="53" t="s">
        <v>3270</v>
      </c>
      <c r="H615" s="54">
        <v>1356</v>
      </c>
      <c r="I615" s="53" t="s">
        <v>46</v>
      </c>
      <c r="J615" s="360" t="str">
        <f>IF(ISBLANK(INDEX('Policy Characteristics'!D:D,MATCH($C615,'Policy Characteristics'!$C:$C,0))),"",INDEX('Policy Characteristics'!D:D,MATCH($C615,'Policy Characteristics'!$C:$C,0)))</f>
        <v>Electrification + Hydrogen</v>
      </c>
      <c r="K615" s="358" t="str">
        <f>IF(ISBLANK(INDEX('Policy Characteristics'!E:E,MATCH($C615,'Policy Characteristics'!$C:$C,0))),"",INDEX('Policy Characteristics'!E:E,MATCH($C615,'Policy Characteristics'!$C:$C,0)))</f>
        <v>indst fuel type shifting</v>
      </c>
      <c r="L615" s="380">
        <f>IF(ISBLANK(INDEX('Policy Characteristics'!F:F,MATCH($C615,'Policy Characteristics'!$C:$C,0))),"",INDEX('Policy Characteristics'!F:F,MATCH($C615,'Policy Characteristics'!$C:$C,0)))</f>
        <v>0</v>
      </c>
      <c r="M615" s="380">
        <f>IF(ISBLANK(INDEX('Policy Characteristics'!G:G,MATCH($C615,'Policy Characteristics'!$C:$C,0))),"",INDEX('Policy Characteristics'!G:G,MATCH($C615,'Policy Characteristics'!$C:$C,0)))</f>
        <v>1</v>
      </c>
      <c r="N615" s="380">
        <f>IF(ISBLANK(INDEX('Policy Characteristics'!H:H,MATCH($C615,'Policy Characteristics'!$C:$C,0))),"",INDEX('Policy Characteristics'!H:H,MATCH($C615,'Policy Characteristics'!$C:$C,0)))</f>
        <v>0.01</v>
      </c>
      <c r="O615" s="358" t="str">
        <f>IF(ISBLANK(INDEX('Policy Characteristics'!I:I,MATCH($C615,'Policy Characteristics'!$C:$C,0))),"",INDEX('Policy Characteristics'!I:I,MATCH($C615,'Policy Characteristics'!$C:$C,0)))</f>
        <v>% of fuel shifted</v>
      </c>
      <c r="P615" s="358"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58" t="str">
        <f>IF(ISBLANK(INDEX('Policy Characteristics'!K:K,MATCH($C615,'Policy Characteristics'!$C:$C,0))),"",INDEX('Policy Characteristics'!K:K,MATCH($C615,'Policy Characteristics'!$C:$C,0)))</f>
        <v>industry-ag-main.html#fuel-switching</v>
      </c>
      <c r="R615" s="358" t="str">
        <f>IF(ISBLANK(INDEX('Policy Characteristics'!L:L,MATCH($C615,'Policy Characteristics'!$C:$C,0))),"",INDEX('Policy Characteristics'!L:L,MATCH($C615,'Policy Characteristics'!$C:$C,0)))</f>
        <v>industry-elec-and-hydrogen.html</v>
      </c>
    </row>
    <row r="616" spans="1:18" x14ac:dyDescent="0.35">
      <c r="A616" s="358" t="str">
        <f>IF(ISBLANK(INDEX('Policy Characteristics'!A:A,MATCH($C616,'Policy Characteristics'!$C:$C,0))),"",INDEX('Policy Characteristics'!A:A,MATCH($C616,'Policy Characteristics'!$C:$C,0)))</f>
        <v>Industry</v>
      </c>
      <c r="B616" s="358" t="str">
        <f>IF(ISBLANK(INDEX('Policy Characteristics'!B:B,MATCH($C616,'Policy Characteristics'!$C:$C,0))),"",INDEX('Policy Characteristics'!B:B,MATCH($C616,'Policy Characteristics'!$C:$C,0)))</f>
        <v>Electrification + Hydrogen</v>
      </c>
      <c r="C616" s="362" t="str">
        <f t="shared" si="35"/>
        <v>Fraction of Industrial Fuel Use Shifted to Other Fuels</v>
      </c>
      <c r="D616" s="9" t="s">
        <v>3249</v>
      </c>
      <c r="E616" s="53" t="s">
        <v>2820</v>
      </c>
      <c r="F616" s="195" t="s">
        <v>3211</v>
      </c>
      <c r="G616" s="53" t="s">
        <v>3271</v>
      </c>
      <c r="H616" s="54">
        <v>1357</v>
      </c>
      <c r="I616" s="53" t="s">
        <v>45</v>
      </c>
      <c r="J616" s="360" t="str">
        <f>IF(ISBLANK(INDEX('Policy Characteristics'!D:D,MATCH($C616,'Policy Characteristics'!$C:$C,0))),"",INDEX('Policy Characteristics'!D:D,MATCH($C616,'Policy Characteristics'!$C:$C,0)))</f>
        <v>Electrification + Hydrogen</v>
      </c>
      <c r="K616" s="358" t="str">
        <f>IF(ISBLANK(INDEX('Policy Characteristics'!E:E,MATCH($C616,'Policy Characteristics'!$C:$C,0))),"",INDEX('Policy Characteristics'!E:E,MATCH($C616,'Policy Characteristics'!$C:$C,0)))</f>
        <v>indst fuel type shifting</v>
      </c>
      <c r="L616" s="380">
        <f>IF(ISBLANK(INDEX('Policy Characteristics'!F:F,MATCH($C616,'Policy Characteristics'!$C:$C,0))),"",INDEX('Policy Characteristics'!F:F,MATCH($C616,'Policy Characteristics'!$C:$C,0)))</f>
        <v>0</v>
      </c>
      <c r="M616" s="380">
        <f>IF(ISBLANK(INDEX('Policy Characteristics'!G:G,MATCH($C616,'Policy Characteristics'!$C:$C,0))),"",INDEX('Policy Characteristics'!G:G,MATCH($C616,'Policy Characteristics'!$C:$C,0)))</f>
        <v>1</v>
      </c>
      <c r="N616" s="380">
        <f>IF(ISBLANK(INDEX('Policy Characteristics'!H:H,MATCH($C616,'Policy Characteristics'!$C:$C,0))),"",INDEX('Policy Characteristics'!H:H,MATCH($C616,'Policy Characteristics'!$C:$C,0)))</f>
        <v>0.01</v>
      </c>
      <c r="O616" s="358" t="str">
        <f>IF(ISBLANK(INDEX('Policy Characteristics'!I:I,MATCH($C616,'Policy Characteristics'!$C:$C,0))),"",INDEX('Policy Characteristics'!I:I,MATCH($C616,'Policy Characteristics'!$C:$C,0)))</f>
        <v>% of fuel shifted</v>
      </c>
      <c r="P616" s="358"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58" t="str">
        <f>IF(ISBLANK(INDEX('Policy Characteristics'!K:K,MATCH($C616,'Policy Characteristics'!$C:$C,0))),"",INDEX('Policy Characteristics'!K:K,MATCH($C616,'Policy Characteristics'!$C:$C,0)))</f>
        <v>industry-ag-main.html#fuel-switching</v>
      </c>
      <c r="R616" s="358" t="str">
        <f>IF(ISBLANK(INDEX('Policy Characteristics'!L:L,MATCH($C616,'Policy Characteristics'!$C:$C,0))),"",INDEX('Policy Characteristics'!L:L,MATCH($C616,'Policy Characteristics'!$C:$C,0)))</f>
        <v>industry-elec-and-hydrogen.html</v>
      </c>
    </row>
    <row r="617" spans="1:18" x14ac:dyDescent="0.35">
      <c r="A617" s="358" t="str">
        <f>IF(ISBLANK(INDEX('Policy Characteristics'!A:A,MATCH($C617,'Policy Characteristics'!$C:$C,0))),"",INDEX('Policy Characteristics'!A:A,MATCH($C617,'Policy Characteristics'!$C:$C,0)))</f>
        <v>Industry</v>
      </c>
      <c r="B617" s="358" t="str">
        <f>IF(ISBLANK(INDEX('Policy Characteristics'!B:B,MATCH($C617,'Policy Characteristics'!$C:$C,0))),"",INDEX('Policy Characteristics'!B:B,MATCH($C617,'Policy Characteristics'!$C:$C,0)))</f>
        <v>Electrification + Hydrogen</v>
      </c>
      <c r="C617" s="362" t="str">
        <f t="shared" si="35"/>
        <v>Fraction of Industrial Fuel Use Shifted to Other Fuels</v>
      </c>
      <c r="D617" s="9" t="s">
        <v>3250</v>
      </c>
      <c r="E617" s="53" t="s">
        <v>2463</v>
      </c>
      <c r="F617" s="195" t="s">
        <v>3212</v>
      </c>
      <c r="G617" s="53" t="s">
        <v>3262</v>
      </c>
      <c r="H617" s="54">
        <v>1358</v>
      </c>
      <c r="I617" s="53" t="s">
        <v>45</v>
      </c>
      <c r="J617" s="360" t="str">
        <f>IF(ISBLANK(INDEX('Policy Characteristics'!D:D,MATCH($C617,'Policy Characteristics'!$C:$C,0))),"",INDEX('Policy Characteristics'!D:D,MATCH($C617,'Policy Characteristics'!$C:$C,0)))</f>
        <v>Electrification + Hydrogen</v>
      </c>
      <c r="K617" s="358" t="str">
        <f>IF(ISBLANK(INDEX('Policy Characteristics'!E:E,MATCH($C617,'Policy Characteristics'!$C:$C,0))),"",INDEX('Policy Characteristics'!E:E,MATCH($C617,'Policy Characteristics'!$C:$C,0)))</f>
        <v>indst fuel type shifting</v>
      </c>
      <c r="L617" s="380">
        <f>IF(ISBLANK(INDEX('Policy Characteristics'!F:F,MATCH($C617,'Policy Characteristics'!$C:$C,0))),"",INDEX('Policy Characteristics'!F:F,MATCH($C617,'Policy Characteristics'!$C:$C,0)))</f>
        <v>0</v>
      </c>
      <c r="M617" s="380">
        <f>IF(ISBLANK(INDEX('Policy Characteristics'!G:G,MATCH($C617,'Policy Characteristics'!$C:$C,0))),"",INDEX('Policy Characteristics'!G:G,MATCH($C617,'Policy Characteristics'!$C:$C,0)))</f>
        <v>1</v>
      </c>
      <c r="N617" s="380">
        <f>IF(ISBLANK(INDEX('Policy Characteristics'!H:H,MATCH($C617,'Policy Characteristics'!$C:$C,0))),"",INDEX('Policy Characteristics'!H:H,MATCH($C617,'Policy Characteristics'!$C:$C,0)))</f>
        <v>0.01</v>
      </c>
      <c r="O617" s="358" t="str">
        <f>IF(ISBLANK(INDEX('Policy Characteristics'!I:I,MATCH($C617,'Policy Characteristics'!$C:$C,0))),"",INDEX('Policy Characteristics'!I:I,MATCH($C617,'Policy Characteristics'!$C:$C,0)))</f>
        <v>% of fuel shifted</v>
      </c>
      <c r="P617" s="358"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58" t="str">
        <f>IF(ISBLANK(INDEX('Policy Characteristics'!K:K,MATCH($C617,'Policy Characteristics'!$C:$C,0))),"",INDEX('Policy Characteristics'!K:K,MATCH($C617,'Policy Characteristics'!$C:$C,0)))</f>
        <v>industry-ag-main.html#fuel-switching</v>
      </c>
      <c r="R617" s="358" t="str">
        <f>IF(ISBLANK(INDEX('Policy Characteristics'!L:L,MATCH($C617,'Policy Characteristics'!$C:$C,0))),"",INDEX('Policy Characteristics'!L:L,MATCH($C617,'Policy Characteristics'!$C:$C,0)))</f>
        <v>industry-elec-and-hydrogen.html</v>
      </c>
    </row>
    <row r="618" spans="1:18" x14ac:dyDescent="0.35">
      <c r="A618" s="358" t="str">
        <f>IF(ISBLANK(INDEX('Policy Characteristics'!A:A,MATCH($C618,'Policy Characteristics'!$C:$C,0))),"",INDEX('Policy Characteristics'!A:A,MATCH($C618,'Policy Characteristics'!$C:$C,0)))</f>
        <v>Industry</v>
      </c>
      <c r="B618" s="358" t="str">
        <f>IF(ISBLANK(INDEX('Policy Characteristics'!B:B,MATCH($C618,'Policy Characteristics'!$C:$C,0))),"",INDEX('Policy Characteristics'!B:B,MATCH($C618,'Policy Characteristics'!$C:$C,0)))</f>
        <v>Electrification + Hydrogen</v>
      </c>
      <c r="C618" s="362" t="str">
        <f t="shared" si="35"/>
        <v>Fraction of Industrial Fuel Use Shifted to Other Fuels</v>
      </c>
      <c r="D618" s="9" t="s">
        <v>3250</v>
      </c>
      <c r="E618" s="53" t="s">
        <v>2464</v>
      </c>
      <c r="F618" s="195" t="s">
        <v>3212</v>
      </c>
      <c r="G618" s="53" t="s">
        <v>3263</v>
      </c>
      <c r="H618" s="54">
        <v>1359</v>
      </c>
      <c r="I618" s="53" t="s">
        <v>46</v>
      </c>
      <c r="J618" s="360" t="str">
        <f>IF(ISBLANK(INDEX('Policy Characteristics'!D:D,MATCH($C618,'Policy Characteristics'!$C:$C,0))),"",INDEX('Policy Characteristics'!D:D,MATCH($C618,'Policy Characteristics'!$C:$C,0)))</f>
        <v>Electrification + Hydrogen</v>
      </c>
      <c r="K618" s="358" t="str">
        <f>IF(ISBLANK(INDEX('Policy Characteristics'!E:E,MATCH($C618,'Policy Characteristics'!$C:$C,0))),"",INDEX('Policy Characteristics'!E:E,MATCH($C618,'Policy Characteristics'!$C:$C,0)))</f>
        <v>indst fuel type shifting</v>
      </c>
      <c r="L618" s="380">
        <f>IF(ISBLANK(INDEX('Policy Characteristics'!F:F,MATCH($C618,'Policy Characteristics'!$C:$C,0))),"",INDEX('Policy Characteristics'!F:F,MATCH($C618,'Policy Characteristics'!$C:$C,0)))</f>
        <v>0</v>
      </c>
      <c r="M618" s="380">
        <f>IF(ISBLANK(INDEX('Policy Characteristics'!G:G,MATCH($C618,'Policy Characteristics'!$C:$C,0))),"",INDEX('Policy Characteristics'!G:G,MATCH($C618,'Policy Characteristics'!$C:$C,0)))</f>
        <v>1</v>
      </c>
      <c r="N618" s="380">
        <f>IF(ISBLANK(INDEX('Policy Characteristics'!H:H,MATCH($C618,'Policy Characteristics'!$C:$C,0))),"",INDEX('Policy Characteristics'!H:H,MATCH($C618,'Policy Characteristics'!$C:$C,0)))</f>
        <v>0.01</v>
      </c>
      <c r="O618" s="358" t="str">
        <f>IF(ISBLANK(INDEX('Policy Characteristics'!I:I,MATCH($C618,'Policy Characteristics'!$C:$C,0))),"",INDEX('Policy Characteristics'!I:I,MATCH($C618,'Policy Characteristics'!$C:$C,0)))</f>
        <v>% of fuel shifted</v>
      </c>
      <c r="P618" s="358"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58" t="str">
        <f>IF(ISBLANK(INDEX('Policy Characteristics'!K:K,MATCH($C618,'Policy Characteristics'!$C:$C,0))),"",INDEX('Policy Characteristics'!K:K,MATCH($C618,'Policy Characteristics'!$C:$C,0)))</f>
        <v>industry-ag-main.html#fuel-switching</v>
      </c>
      <c r="R618" s="358" t="str">
        <f>IF(ISBLANK(INDEX('Policy Characteristics'!L:L,MATCH($C618,'Policy Characteristics'!$C:$C,0))),"",INDEX('Policy Characteristics'!L:L,MATCH($C618,'Policy Characteristics'!$C:$C,0)))</f>
        <v>industry-elec-and-hydrogen.html</v>
      </c>
    </row>
    <row r="619" spans="1:18" x14ac:dyDescent="0.35">
      <c r="A619" s="358" t="str">
        <f>IF(ISBLANK(INDEX('Policy Characteristics'!A:A,MATCH($C619,'Policy Characteristics'!$C:$C,0))),"",INDEX('Policy Characteristics'!A:A,MATCH($C619,'Policy Characteristics'!$C:$C,0)))</f>
        <v>Industry</v>
      </c>
      <c r="B619" s="358" t="str">
        <f>IF(ISBLANK(INDEX('Policy Characteristics'!B:B,MATCH($C619,'Policy Characteristics'!$C:$C,0))),"",INDEX('Policy Characteristics'!B:B,MATCH($C619,'Policy Characteristics'!$C:$C,0)))</f>
        <v>Electrification + Hydrogen</v>
      </c>
      <c r="C619" s="362" t="str">
        <f t="shared" si="35"/>
        <v>Fraction of Industrial Fuel Use Shifted to Other Fuels</v>
      </c>
      <c r="D619" s="9" t="s">
        <v>3250</v>
      </c>
      <c r="E619" s="53" t="s">
        <v>2465</v>
      </c>
      <c r="F619" s="195" t="s">
        <v>3212</v>
      </c>
      <c r="G619" s="53" t="s">
        <v>3264</v>
      </c>
      <c r="H619" s="54">
        <v>1360</v>
      </c>
      <c r="I619" s="53" t="s">
        <v>46</v>
      </c>
      <c r="J619" s="360" t="str">
        <f>IF(ISBLANK(INDEX('Policy Characteristics'!D:D,MATCH($C619,'Policy Characteristics'!$C:$C,0))),"",INDEX('Policy Characteristics'!D:D,MATCH($C619,'Policy Characteristics'!$C:$C,0)))</f>
        <v>Electrification + Hydrogen</v>
      </c>
      <c r="K619" s="358" t="str">
        <f>IF(ISBLANK(INDEX('Policy Characteristics'!E:E,MATCH($C619,'Policy Characteristics'!$C:$C,0))),"",INDEX('Policy Characteristics'!E:E,MATCH($C619,'Policy Characteristics'!$C:$C,0)))</f>
        <v>indst fuel type shifting</v>
      </c>
      <c r="L619" s="380">
        <f>IF(ISBLANK(INDEX('Policy Characteristics'!F:F,MATCH($C619,'Policy Characteristics'!$C:$C,0))),"",INDEX('Policy Characteristics'!F:F,MATCH($C619,'Policy Characteristics'!$C:$C,0)))</f>
        <v>0</v>
      </c>
      <c r="M619" s="380">
        <f>IF(ISBLANK(INDEX('Policy Characteristics'!G:G,MATCH($C619,'Policy Characteristics'!$C:$C,0))),"",INDEX('Policy Characteristics'!G:G,MATCH($C619,'Policy Characteristics'!$C:$C,0)))</f>
        <v>1</v>
      </c>
      <c r="N619" s="380">
        <f>IF(ISBLANK(INDEX('Policy Characteristics'!H:H,MATCH($C619,'Policy Characteristics'!$C:$C,0))),"",INDEX('Policy Characteristics'!H:H,MATCH($C619,'Policy Characteristics'!$C:$C,0)))</f>
        <v>0.01</v>
      </c>
      <c r="O619" s="358" t="str">
        <f>IF(ISBLANK(INDEX('Policy Characteristics'!I:I,MATCH($C619,'Policy Characteristics'!$C:$C,0))),"",INDEX('Policy Characteristics'!I:I,MATCH($C619,'Policy Characteristics'!$C:$C,0)))</f>
        <v>% of fuel shifted</v>
      </c>
      <c r="P619" s="358"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58" t="str">
        <f>IF(ISBLANK(INDEX('Policy Characteristics'!K:K,MATCH($C619,'Policy Characteristics'!$C:$C,0))),"",INDEX('Policy Characteristics'!K:K,MATCH($C619,'Policy Characteristics'!$C:$C,0)))</f>
        <v>industry-ag-main.html#fuel-switching</v>
      </c>
      <c r="R619" s="358" t="str">
        <f>IF(ISBLANK(INDEX('Policy Characteristics'!L:L,MATCH($C619,'Policy Characteristics'!$C:$C,0))),"",INDEX('Policy Characteristics'!L:L,MATCH($C619,'Policy Characteristics'!$C:$C,0)))</f>
        <v>industry-elec-and-hydrogen.html</v>
      </c>
    </row>
    <row r="620" spans="1:18" x14ac:dyDescent="0.35">
      <c r="A620" s="358" t="str">
        <f>IF(ISBLANK(INDEX('Policy Characteristics'!A:A,MATCH($C620,'Policy Characteristics'!$C:$C,0))),"",INDEX('Policy Characteristics'!A:A,MATCH($C620,'Policy Characteristics'!$C:$C,0)))</f>
        <v>Industry</v>
      </c>
      <c r="B620" s="358" t="str">
        <f>IF(ISBLANK(INDEX('Policy Characteristics'!B:B,MATCH($C620,'Policy Characteristics'!$C:$C,0))),"",INDEX('Policy Characteristics'!B:B,MATCH($C620,'Policy Characteristics'!$C:$C,0)))</f>
        <v>Electrification + Hydrogen</v>
      </c>
      <c r="C620" s="362" t="str">
        <f t="shared" si="35"/>
        <v>Fraction of Industrial Fuel Use Shifted to Other Fuels</v>
      </c>
      <c r="D620" s="9" t="s">
        <v>3250</v>
      </c>
      <c r="E620" s="53" t="s">
        <v>2466</v>
      </c>
      <c r="F620" s="195" t="s">
        <v>3212</v>
      </c>
      <c r="G620" s="53" t="s">
        <v>3265</v>
      </c>
      <c r="H620" s="54">
        <v>1361</v>
      </c>
      <c r="I620" s="53" t="s">
        <v>46</v>
      </c>
      <c r="J620" s="360" t="str">
        <f>IF(ISBLANK(INDEX('Policy Characteristics'!D:D,MATCH($C620,'Policy Characteristics'!$C:$C,0))),"",INDEX('Policy Characteristics'!D:D,MATCH($C620,'Policy Characteristics'!$C:$C,0)))</f>
        <v>Electrification + Hydrogen</v>
      </c>
      <c r="K620" s="358" t="str">
        <f>IF(ISBLANK(INDEX('Policy Characteristics'!E:E,MATCH($C620,'Policy Characteristics'!$C:$C,0))),"",INDEX('Policy Characteristics'!E:E,MATCH($C620,'Policy Characteristics'!$C:$C,0)))</f>
        <v>indst fuel type shifting</v>
      </c>
      <c r="L620" s="380">
        <f>IF(ISBLANK(INDEX('Policy Characteristics'!F:F,MATCH($C620,'Policy Characteristics'!$C:$C,0))),"",INDEX('Policy Characteristics'!F:F,MATCH($C620,'Policy Characteristics'!$C:$C,0)))</f>
        <v>0</v>
      </c>
      <c r="M620" s="380">
        <f>IF(ISBLANK(INDEX('Policy Characteristics'!G:G,MATCH($C620,'Policy Characteristics'!$C:$C,0))),"",INDEX('Policy Characteristics'!G:G,MATCH($C620,'Policy Characteristics'!$C:$C,0)))</f>
        <v>1</v>
      </c>
      <c r="N620" s="380">
        <f>IF(ISBLANK(INDEX('Policy Characteristics'!H:H,MATCH($C620,'Policy Characteristics'!$C:$C,0))),"",INDEX('Policy Characteristics'!H:H,MATCH($C620,'Policy Characteristics'!$C:$C,0)))</f>
        <v>0.01</v>
      </c>
      <c r="O620" s="358" t="str">
        <f>IF(ISBLANK(INDEX('Policy Characteristics'!I:I,MATCH($C620,'Policy Characteristics'!$C:$C,0))),"",INDEX('Policy Characteristics'!I:I,MATCH($C620,'Policy Characteristics'!$C:$C,0)))</f>
        <v>% of fuel shifted</v>
      </c>
      <c r="P620" s="358"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58" t="str">
        <f>IF(ISBLANK(INDEX('Policy Characteristics'!K:K,MATCH($C620,'Policy Characteristics'!$C:$C,0))),"",INDEX('Policy Characteristics'!K:K,MATCH($C620,'Policy Characteristics'!$C:$C,0)))</f>
        <v>industry-ag-main.html#fuel-switching</v>
      </c>
      <c r="R620" s="358" t="str">
        <f>IF(ISBLANK(INDEX('Policy Characteristics'!L:L,MATCH($C620,'Policy Characteristics'!$C:$C,0))),"",INDEX('Policy Characteristics'!L:L,MATCH($C620,'Policy Characteristics'!$C:$C,0)))</f>
        <v>industry-elec-and-hydrogen.html</v>
      </c>
    </row>
    <row r="621" spans="1:18" x14ac:dyDescent="0.35">
      <c r="A621" s="358" t="str">
        <f>IF(ISBLANK(INDEX('Policy Characteristics'!A:A,MATCH($C621,'Policy Characteristics'!$C:$C,0))),"",INDEX('Policy Characteristics'!A:A,MATCH($C621,'Policy Characteristics'!$C:$C,0)))</f>
        <v>Industry</v>
      </c>
      <c r="B621" s="358" t="str">
        <f>IF(ISBLANK(INDEX('Policy Characteristics'!B:B,MATCH($C621,'Policy Characteristics'!$C:$C,0))),"",INDEX('Policy Characteristics'!B:B,MATCH($C621,'Policy Characteristics'!$C:$C,0)))</f>
        <v>Electrification + Hydrogen</v>
      </c>
      <c r="C621" s="362" t="str">
        <f t="shared" si="35"/>
        <v>Fraction of Industrial Fuel Use Shifted to Other Fuels</v>
      </c>
      <c r="D621" s="9" t="s">
        <v>3250</v>
      </c>
      <c r="E621" s="53" t="s">
        <v>2467</v>
      </c>
      <c r="F621" s="195" t="s">
        <v>3212</v>
      </c>
      <c r="G621" s="53" t="s">
        <v>3266</v>
      </c>
      <c r="H621" s="54">
        <v>1362</v>
      </c>
      <c r="I621" s="53" t="s">
        <v>46</v>
      </c>
      <c r="J621" s="360" t="str">
        <f>IF(ISBLANK(INDEX('Policy Characteristics'!D:D,MATCH($C621,'Policy Characteristics'!$C:$C,0))),"",INDEX('Policy Characteristics'!D:D,MATCH($C621,'Policy Characteristics'!$C:$C,0)))</f>
        <v>Electrification + Hydrogen</v>
      </c>
      <c r="K621" s="358" t="str">
        <f>IF(ISBLANK(INDEX('Policy Characteristics'!E:E,MATCH($C621,'Policy Characteristics'!$C:$C,0))),"",INDEX('Policy Characteristics'!E:E,MATCH($C621,'Policy Characteristics'!$C:$C,0)))</f>
        <v>indst fuel type shifting</v>
      </c>
      <c r="L621" s="380">
        <f>IF(ISBLANK(INDEX('Policy Characteristics'!F:F,MATCH($C621,'Policy Characteristics'!$C:$C,0))),"",INDEX('Policy Characteristics'!F:F,MATCH($C621,'Policy Characteristics'!$C:$C,0)))</f>
        <v>0</v>
      </c>
      <c r="M621" s="380">
        <f>IF(ISBLANK(INDEX('Policy Characteristics'!G:G,MATCH($C621,'Policy Characteristics'!$C:$C,0))),"",INDEX('Policy Characteristics'!G:G,MATCH($C621,'Policy Characteristics'!$C:$C,0)))</f>
        <v>1</v>
      </c>
      <c r="N621" s="380">
        <f>IF(ISBLANK(INDEX('Policy Characteristics'!H:H,MATCH($C621,'Policy Characteristics'!$C:$C,0))),"",INDEX('Policy Characteristics'!H:H,MATCH($C621,'Policy Characteristics'!$C:$C,0)))</f>
        <v>0.01</v>
      </c>
      <c r="O621" s="358" t="str">
        <f>IF(ISBLANK(INDEX('Policy Characteristics'!I:I,MATCH($C621,'Policy Characteristics'!$C:$C,0))),"",INDEX('Policy Characteristics'!I:I,MATCH($C621,'Policy Characteristics'!$C:$C,0)))</f>
        <v>% of fuel shifted</v>
      </c>
      <c r="P621" s="358"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58" t="str">
        <f>IF(ISBLANK(INDEX('Policy Characteristics'!K:K,MATCH($C621,'Policy Characteristics'!$C:$C,0))),"",INDEX('Policy Characteristics'!K:K,MATCH($C621,'Policy Characteristics'!$C:$C,0)))</f>
        <v>industry-ag-main.html#fuel-switching</v>
      </c>
      <c r="R621" s="358" t="str">
        <f>IF(ISBLANK(INDEX('Policy Characteristics'!L:L,MATCH($C621,'Policy Characteristics'!$C:$C,0))),"",INDEX('Policy Characteristics'!L:L,MATCH($C621,'Policy Characteristics'!$C:$C,0)))</f>
        <v>industry-elec-and-hydrogen.html</v>
      </c>
    </row>
    <row r="622" spans="1:18" x14ac:dyDescent="0.35">
      <c r="A622" s="358" t="str">
        <f>IF(ISBLANK(INDEX('Policy Characteristics'!A:A,MATCH($C622,'Policy Characteristics'!$C:$C,0))),"",INDEX('Policy Characteristics'!A:A,MATCH($C622,'Policy Characteristics'!$C:$C,0)))</f>
        <v>Industry</v>
      </c>
      <c r="B622" s="358" t="str">
        <f>IF(ISBLANK(INDEX('Policy Characteristics'!B:B,MATCH($C622,'Policy Characteristics'!$C:$C,0))),"",INDEX('Policy Characteristics'!B:B,MATCH($C622,'Policy Characteristics'!$C:$C,0)))</f>
        <v>Electrification + Hydrogen</v>
      </c>
      <c r="C622" s="362" t="str">
        <f t="shared" si="35"/>
        <v>Fraction of Industrial Fuel Use Shifted to Other Fuels</v>
      </c>
      <c r="D622" s="9" t="s">
        <v>3250</v>
      </c>
      <c r="E622" s="53" t="s">
        <v>2468</v>
      </c>
      <c r="F622" s="195" t="s">
        <v>3212</v>
      </c>
      <c r="G622" s="53" t="s">
        <v>3267</v>
      </c>
      <c r="H622" s="54">
        <v>1363</v>
      </c>
      <c r="I622" s="53" t="s">
        <v>46</v>
      </c>
      <c r="J622" s="360" t="str">
        <f>IF(ISBLANK(INDEX('Policy Characteristics'!D:D,MATCH($C622,'Policy Characteristics'!$C:$C,0))),"",INDEX('Policy Characteristics'!D:D,MATCH($C622,'Policy Characteristics'!$C:$C,0)))</f>
        <v>Electrification + Hydrogen</v>
      </c>
      <c r="K622" s="358" t="str">
        <f>IF(ISBLANK(INDEX('Policy Characteristics'!E:E,MATCH($C622,'Policy Characteristics'!$C:$C,0))),"",INDEX('Policy Characteristics'!E:E,MATCH($C622,'Policy Characteristics'!$C:$C,0)))</f>
        <v>indst fuel type shifting</v>
      </c>
      <c r="L622" s="380">
        <f>IF(ISBLANK(INDEX('Policy Characteristics'!F:F,MATCH($C622,'Policy Characteristics'!$C:$C,0))),"",INDEX('Policy Characteristics'!F:F,MATCH($C622,'Policy Characteristics'!$C:$C,0)))</f>
        <v>0</v>
      </c>
      <c r="M622" s="380">
        <f>IF(ISBLANK(INDEX('Policy Characteristics'!G:G,MATCH($C622,'Policy Characteristics'!$C:$C,0))),"",INDEX('Policy Characteristics'!G:G,MATCH($C622,'Policy Characteristics'!$C:$C,0)))</f>
        <v>1</v>
      </c>
      <c r="N622" s="380">
        <f>IF(ISBLANK(INDEX('Policy Characteristics'!H:H,MATCH($C622,'Policy Characteristics'!$C:$C,0))),"",INDEX('Policy Characteristics'!H:H,MATCH($C622,'Policy Characteristics'!$C:$C,0)))</f>
        <v>0.01</v>
      </c>
      <c r="O622" s="358" t="str">
        <f>IF(ISBLANK(INDEX('Policy Characteristics'!I:I,MATCH($C622,'Policy Characteristics'!$C:$C,0))),"",INDEX('Policy Characteristics'!I:I,MATCH($C622,'Policy Characteristics'!$C:$C,0)))</f>
        <v>% of fuel shifted</v>
      </c>
      <c r="P622" s="358"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58" t="str">
        <f>IF(ISBLANK(INDEX('Policy Characteristics'!K:K,MATCH($C622,'Policy Characteristics'!$C:$C,0))),"",INDEX('Policy Characteristics'!K:K,MATCH($C622,'Policy Characteristics'!$C:$C,0)))</f>
        <v>industry-ag-main.html#fuel-switching</v>
      </c>
      <c r="R622" s="358" t="str">
        <f>IF(ISBLANK(INDEX('Policy Characteristics'!L:L,MATCH($C622,'Policy Characteristics'!$C:$C,0))),"",INDEX('Policy Characteristics'!L:L,MATCH($C622,'Policy Characteristics'!$C:$C,0)))</f>
        <v>industry-elec-and-hydrogen.html</v>
      </c>
    </row>
    <row r="623" spans="1:18" x14ac:dyDescent="0.35">
      <c r="A623" s="358" t="str">
        <f>IF(ISBLANK(INDEX('Policy Characteristics'!A:A,MATCH($C623,'Policy Characteristics'!$C:$C,0))),"",INDEX('Policy Characteristics'!A:A,MATCH($C623,'Policy Characteristics'!$C:$C,0)))</f>
        <v>Industry</v>
      </c>
      <c r="B623" s="358" t="str">
        <f>IF(ISBLANK(INDEX('Policy Characteristics'!B:B,MATCH($C623,'Policy Characteristics'!$C:$C,0))),"",INDEX('Policy Characteristics'!B:B,MATCH($C623,'Policy Characteristics'!$C:$C,0)))</f>
        <v>Electrification + Hydrogen</v>
      </c>
      <c r="C623" s="362" t="str">
        <f t="shared" si="35"/>
        <v>Fraction of Industrial Fuel Use Shifted to Other Fuels</v>
      </c>
      <c r="D623" s="9" t="s">
        <v>3250</v>
      </c>
      <c r="E623" s="53" t="s">
        <v>2821</v>
      </c>
      <c r="F623" s="195" t="s">
        <v>3212</v>
      </c>
      <c r="G623" s="53" t="s">
        <v>3268</v>
      </c>
      <c r="H623" s="54">
        <v>1364</v>
      </c>
      <c r="I623" s="53" t="s">
        <v>46</v>
      </c>
      <c r="J623" s="360" t="str">
        <f>IF(ISBLANK(INDEX('Policy Characteristics'!D:D,MATCH($C623,'Policy Characteristics'!$C:$C,0))),"",INDEX('Policy Characteristics'!D:D,MATCH($C623,'Policy Characteristics'!$C:$C,0)))</f>
        <v>Electrification + Hydrogen</v>
      </c>
      <c r="K623" s="358" t="str">
        <f>IF(ISBLANK(INDEX('Policy Characteristics'!E:E,MATCH($C623,'Policy Characteristics'!$C:$C,0))),"",INDEX('Policy Characteristics'!E:E,MATCH($C623,'Policy Characteristics'!$C:$C,0)))</f>
        <v>indst fuel type shifting</v>
      </c>
      <c r="L623" s="380">
        <f>IF(ISBLANK(INDEX('Policy Characteristics'!F:F,MATCH($C623,'Policy Characteristics'!$C:$C,0))),"",INDEX('Policy Characteristics'!F:F,MATCH($C623,'Policy Characteristics'!$C:$C,0)))</f>
        <v>0</v>
      </c>
      <c r="M623" s="380">
        <f>IF(ISBLANK(INDEX('Policy Characteristics'!G:G,MATCH($C623,'Policy Characteristics'!$C:$C,0))),"",INDEX('Policy Characteristics'!G:G,MATCH($C623,'Policy Characteristics'!$C:$C,0)))</f>
        <v>1</v>
      </c>
      <c r="N623" s="380">
        <f>IF(ISBLANK(INDEX('Policy Characteristics'!H:H,MATCH($C623,'Policy Characteristics'!$C:$C,0))),"",INDEX('Policy Characteristics'!H:H,MATCH($C623,'Policy Characteristics'!$C:$C,0)))</f>
        <v>0.01</v>
      </c>
      <c r="O623" s="358" t="str">
        <f>IF(ISBLANK(INDEX('Policy Characteristics'!I:I,MATCH($C623,'Policy Characteristics'!$C:$C,0))),"",INDEX('Policy Characteristics'!I:I,MATCH($C623,'Policy Characteristics'!$C:$C,0)))</f>
        <v>% of fuel shifted</v>
      </c>
      <c r="P623" s="358"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58" t="str">
        <f>IF(ISBLANK(INDEX('Policy Characteristics'!K:K,MATCH($C623,'Policy Characteristics'!$C:$C,0))),"",INDEX('Policy Characteristics'!K:K,MATCH($C623,'Policy Characteristics'!$C:$C,0)))</f>
        <v>industry-ag-main.html#fuel-switching</v>
      </c>
      <c r="R623" s="358" t="str">
        <f>IF(ISBLANK(INDEX('Policy Characteristics'!L:L,MATCH($C623,'Policy Characteristics'!$C:$C,0))),"",INDEX('Policy Characteristics'!L:L,MATCH($C623,'Policy Characteristics'!$C:$C,0)))</f>
        <v>industry-elec-and-hydrogen.html</v>
      </c>
    </row>
    <row r="624" spans="1:18" x14ac:dyDescent="0.35">
      <c r="A624" s="358" t="str">
        <f>IF(ISBLANK(INDEX('Policy Characteristics'!A:A,MATCH($C624,'Policy Characteristics'!$C:$C,0))),"",INDEX('Policy Characteristics'!A:A,MATCH($C624,'Policy Characteristics'!$C:$C,0)))</f>
        <v>Industry</v>
      </c>
      <c r="B624" s="358" t="str">
        <f>IF(ISBLANK(INDEX('Policy Characteristics'!B:B,MATCH($C624,'Policy Characteristics'!$C:$C,0))),"",INDEX('Policy Characteristics'!B:B,MATCH($C624,'Policy Characteristics'!$C:$C,0)))</f>
        <v>Electrification + Hydrogen</v>
      </c>
      <c r="C624" s="362" t="str">
        <f t="shared" si="35"/>
        <v>Fraction of Industrial Fuel Use Shifted to Other Fuels</v>
      </c>
      <c r="D624" s="9" t="s">
        <v>3250</v>
      </c>
      <c r="E624" s="53" t="s">
        <v>2822</v>
      </c>
      <c r="F624" s="195" t="s">
        <v>3212</v>
      </c>
      <c r="G624" s="53" t="s">
        <v>3269</v>
      </c>
      <c r="H624" s="54">
        <v>1365</v>
      </c>
      <c r="I624" s="53" t="s">
        <v>46</v>
      </c>
      <c r="J624" s="360" t="str">
        <f>IF(ISBLANK(INDEX('Policy Characteristics'!D:D,MATCH($C624,'Policy Characteristics'!$C:$C,0))),"",INDEX('Policy Characteristics'!D:D,MATCH($C624,'Policy Characteristics'!$C:$C,0)))</f>
        <v>Electrification + Hydrogen</v>
      </c>
      <c r="K624" s="358" t="str">
        <f>IF(ISBLANK(INDEX('Policy Characteristics'!E:E,MATCH($C624,'Policy Characteristics'!$C:$C,0))),"",INDEX('Policy Characteristics'!E:E,MATCH($C624,'Policy Characteristics'!$C:$C,0)))</f>
        <v>indst fuel type shifting</v>
      </c>
      <c r="L624" s="380">
        <f>IF(ISBLANK(INDEX('Policy Characteristics'!F:F,MATCH($C624,'Policy Characteristics'!$C:$C,0))),"",INDEX('Policy Characteristics'!F:F,MATCH($C624,'Policy Characteristics'!$C:$C,0)))</f>
        <v>0</v>
      </c>
      <c r="M624" s="380">
        <f>IF(ISBLANK(INDEX('Policy Characteristics'!G:G,MATCH($C624,'Policy Characteristics'!$C:$C,0))),"",INDEX('Policy Characteristics'!G:G,MATCH($C624,'Policy Characteristics'!$C:$C,0)))</f>
        <v>1</v>
      </c>
      <c r="N624" s="380">
        <f>IF(ISBLANK(INDEX('Policy Characteristics'!H:H,MATCH($C624,'Policy Characteristics'!$C:$C,0))),"",INDEX('Policy Characteristics'!H:H,MATCH($C624,'Policy Characteristics'!$C:$C,0)))</f>
        <v>0.01</v>
      </c>
      <c r="O624" s="358" t="str">
        <f>IF(ISBLANK(INDEX('Policy Characteristics'!I:I,MATCH($C624,'Policy Characteristics'!$C:$C,0))),"",INDEX('Policy Characteristics'!I:I,MATCH($C624,'Policy Characteristics'!$C:$C,0)))</f>
        <v>% of fuel shifted</v>
      </c>
      <c r="P624" s="358"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58" t="str">
        <f>IF(ISBLANK(INDEX('Policy Characteristics'!K:K,MATCH($C624,'Policy Characteristics'!$C:$C,0))),"",INDEX('Policy Characteristics'!K:K,MATCH($C624,'Policy Characteristics'!$C:$C,0)))</f>
        <v>industry-ag-main.html#fuel-switching</v>
      </c>
      <c r="R624" s="358" t="str">
        <f>IF(ISBLANK(INDEX('Policy Characteristics'!L:L,MATCH($C624,'Policy Characteristics'!$C:$C,0))),"",INDEX('Policy Characteristics'!L:L,MATCH($C624,'Policy Characteristics'!$C:$C,0)))</f>
        <v>industry-elec-and-hydrogen.html</v>
      </c>
    </row>
    <row r="625" spans="1:18" x14ac:dyDescent="0.35">
      <c r="A625" s="358" t="str">
        <f>IF(ISBLANK(INDEX('Policy Characteristics'!A:A,MATCH($C625,'Policy Characteristics'!$C:$C,0))),"",INDEX('Policy Characteristics'!A:A,MATCH($C625,'Policy Characteristics'!$C:$C,0)))</f>
        <v>Industry</v>
      </c>
      <c r="B625" s="358" t="str">
        <f>IF(ISBLANK(INDEX('Policy Characteristics'!B:B,MATCH($C625,'Policy Characteristics'!$C:$C,0))),"",INDEX('Policy Characteristics'!B:B,MATCH($C625,'Policy Characteristics'!$C:$C,0)))</f>
        <v>Electrification + Hydrogen</v>
      </c>
      <c r="C625" s="362" t="str">
        <f t="shared" si="35"/>
        <v>Fraction of Industrial Fuel Use Shifted to Other Fuels</v>
      </c>
      <c r="D625" s="9" t="s">
        <v>3250</v>
      </c>
      <c r="E625" s="53" t="s">
        <v>2823</v>
      </c>
      <c r="F625" s="195" t="s">
        <v>3212</v>
      </c>
      <c r="G625" s="53" t="s">
        <v>3270</v>
      </c>
      <c r="H625" s="54">
        <v>1366</v>
      </c>
      <c r="I625" s="53" t="s">
        <v>46</v>
      </c>
      <c r="J625" s="360" t="str">
        <f>IF(ISBLANK(INDEX('Policy Characteristics'!D:D,MATCH($C625,'Policy Characteristics'!$C:$C,0))),"",INDEX('Policy Characteristics'!D:D,MATCH($C625,'Policy Characteristics'!$C:$C,0)))</f>
        <v>Electrification + Hydrogen</v>
      </c>
      <c r="K625" s="358" t="str">
        <f>IF(ISBLANK(INDEX('Policy Characteristics'!E:E,MATCH($C625,'Policy Characteristics'!$C:$C,0))),"",INDEX('Policy Characteristics'!E:E,MATCH($C625,'Policy Characteristics'!$C:$C,0)))</f>
        <v>indst fuel type shifting</v>
      </c>
      <c r="L625" s="380">
        <f>IF(ISBLANK(INDEX('Policy Characteristics'!F:F,MATCH($C625,'Policy Characteristics'!$C:$C,0))),"",INDEX('Policy Characteristics'!F:F,MATCH($C625,'Policy Characteristics'!$C:$C,0)))</f>
        <v>0</v>
      </c>
      <c r="M625" s="380">
        <f>IF(ISBLANK(INDEX('Policy Characteristics'!G:G,MATCH($C625,'Policy Characteristics'!$C:$C,0))),"",INDEX('Policy Characteristics'!G:G,MATCH($C625,'Policy Characteristics'!$C:$C,0)))</f>
        <v>1</v>
      </c>
      <c r="N625" s="380">
        <f>IF(ISBLANK(INDEX('Policy Characteristics'!H:H,MATCH($C625,'Policy Characteristics'!$C:$C,0))),"",INDEX('Policy Characteristics'!H:H,MATCH($C625,'Policy Characteristics'!$C:$C,0)))</f>
        <v>0.01</v>
      </c>
      <c r="O625" s="358" t="str">
        <f>IF(ISBLANK(INDEX('Policy Characteristics'!I:I,MATCH($C625,'Policy Characteristics'!$C:$C,0))),"",INDEX('Policy Characteristics'!I:I,MATCH($C625,'Policy Characteristics'!$C:$C,0)))</f>
        <v>% of fuel shifted</v>
      </c>
      <c r="P625" s="358"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58" t="str">
        <f>IF(ISBLANK(INDEX('Policy Characteristics'!K:K,MATCH($C625,'Policy Characteristics'!$C:$C,0))),"",INDEX('Policy Characteristics'!K:K,MATCH($C625,'Policy Characteristics'!$C:$C,0)))</f>
        <v>industry-ag-main.html#fuel-switching</v>
      </c>
      <c r="R625" s="358" t="str">
        <f>IF(ISBLANK(INDEX('Policy Characteristics'!L:L,MATCH($C625,'Policy Characteristics'!$C:$C,0))),"",INDEX('Policy Characteristics'!L:L,MATCH($C625,'Policy Characteristics'!$C:$C,0)))</f>
        <v>industry-elec-and-hydrogen.html</v>
      </c>
    </row>
    <row r="626" spans="1:18" x14ac:dyDescent="0.35">
      <c r="A626" s="358" t="str">
        <f>IF(ISBLANK(INDEX('Policy Characteristics'!A:A,MATCH($C626,'Policy Characteristics'!$C:$C,0))),"",INDEX('Policy Characteristics'!A:A,MATCH($C626,'Policy Characteristics'!$C:$C,0)))</f>
        <v>Industry</v>
      </c>
      <c r="B626" s="358" t="str">
        <f>IF(ISBLANK(INDEX('Policy Characteristics'!B:B,MATCH($C626,'Policy Characteristics'!$C:$C,0))),"",INDEX('Policy Characteristics'!B:B,MATCH($C626,'Policy Characteristics'!$C:$C,0)))</f>
        <v>Electrification + Hydrogen</v>
      </c>
      <c r="C626" s="362" t="str">
        <f t="shared" si="35"/>
        <v>Fraction of Industrial Fuel Use Shifted to Other Fuels</v>
      </c>
      <c r="D626" s="9" t="s">
        <v>3250</v>
      </c>
      <c r="E626" s="53" t="s">
        <v>2820</v>
      </c>
      <c r="F626" s="195" t="s">
        <v>3212</v>
      </c>
      <c r="G626" s="53" t="s">
        <v>3271</v>
      </c>
      <c r="H626" s="54">
        <v>1367</v>
      </c>
      <c r="I626" s="53" t="s">
        <v>45</v>
      </c>
      <c r="J626" s="360" t="str">
        <f>IF(ISBLANK(INDEX('Policy Characteristics'!D:D,MATCH($C626,'Policy Characteristics'!$C:$C,0))),"",INDEX('Policy Characteristics'!D:D,MATCH($C626,'Policy Characteristics'!$C:$C,0)))</f>
        <v>Electrification + Hydrogen</v>
      </c>
      <c r="K626" s="358" t="str">
        <f>IF(ISBLANK(INDEX('Policy Characteristics'!E:E,MATCH($C626,'Policy Characteristics'!$C:$C,0))),"",INDEX('Policy Characteristics'!E:E,MATCH($C626,'Policy Characteristics'!$C:$C,0)))</f>
        <v>indst fuel type shifting</v>
      </c>
      <c r="L626" s="380">
        <f>IF(ISBLANK(INDEX('Policy Characteristics'!F:F,MATCH($C626,'Policy Characteristics'!$C:$C,0))),"",INDEX('Policy Characteristics'!F:F,MATCH($C626,'Policy Characteristics'!$C:$C,0)))</f>
        <v>0</v>
      </c>
      <c r="M626" s="380">
        <f>IF(ISBLANK(INDEX('Policy Characteristics'!G:G,MATCH($C626,'Policy Characteristics'!$C:$C,0))),"",INDEX('Policy Characteristics'!G:G,MATCH($C626,'Policy Characteristics'!$C:$C,0)))</f>
        <v>1</v>
      </c>
      <c r="N626" s="380">
        <f>IF(ISBLANK(INDEX('Policy Characteristics'!H:H,MATCH($C626,'Policy Characteristics'!$C:$C,0))),"",INDEX('Policy Characteristics'!H:H,MATCH($C626,'Policy Characteristics'!$C:$C,0)))</f>
        <v>0.01</v>
      </c>
      <c r="O626" s="358" t="str">
        <f>IF(ISBLANK(INDEX('Policy Characteristics'!I:I,MATCH($C626,'Policy Characteristics'!$C:$C,0))),"",INDEX('Policy Characteristics'!I:I,MATCH($C626,'Policy Characteristics'!$C:$C,0)))</f>
        <v>% of fuel shifted</v>
      </c>
      <c r="P626" s="358"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58" t="str">
        <f>IF(ISBLANK(INDEX('Policy Characteristics'!K:K,MATCH($C626,'Policy Characteristics'!$C:$C,0))),"",INDEX('Policy Characteristics'!K:K,MATCH($C626,'Policy Characteristics'!$C:$C,0)))</f>
        <v>industry-ag-main.html#fuel-switching</v>
      </c>
      <c r="R626" s="358" t="str">
        <f>IF(ISBLANK(INDEX('Policy Characteristics'!L:L,MATCH($C626,'Policy Characteristics'!$C:$C,0))),"",INDEX('Policy Characteristics'!L:L,MATCH($C626,'Policy Characteristics'!$C:$C,0)))</f>
        <v>industry-elec-and-hydrogen.html</v>
      </c>
    </row>
    <row r="627" spans="1:18" x14ac:dyDescent="0.35">
      <c r="A627" s="358" t="str">
        <f>IF(ISBLANK(INDEX('Policy Characteristics'!A:A,MATCH($C627,'Policy Characteristics'!$C:$C,0))),"",INDEX('Policy Characteristics'!A:A,MATCH($C627,'Policy Characteristics'!$C:$C,0)))</f>
        <v>Industry</v>
      </c>
      <c r="B627" s="358" t="str">
        <f>IF(ISBLANK(INDEX('Policy Characteristics'!B:B,MATCH($C627,'Policy Characteristics'!$C:$C,0))),"",INDEX('Policy Characteristics'!B:B,MATCH($C627,'Policy Characteristics'!$C:$C,0)))</f>
        <v>Electrification + Hydrogen</v>
      </c>
      <c r="C627" s="362" t="str">
        <f t="shared" si="35"/>
        <v>Fraction of Industrial Fuel Use Shifted to Other Fuels</v>
      </c>
      <c r="D627" s="9" t="s">
        <v>3251</v>
      </c>
      <c r="E627" s="53" t="s">
        <v>2463</v>
      </c>
      <c r="F627" s="195" t="s">
        <v>3213</v>
      </c>
      <c r="G627" s="53" t="s">
        <v>3262</v>
      </c>
      <c r="H627" s="54">
        <v>1368</v>
      </c>
      <c r="I627" s="53" t="s">
        <v>45</v>
      </c>
      <c r="J627" s="360" t="str">
        <f>IF(ISBLANK(INDEX('Policy Characteristics'!D:D,MATCH($C627,'Policy Characteristics'!$C:$C,0))),"",INDEX('Policy Characteristics'!D:D,MATCH($C627,'Policy Characteristics'!$C:$C,0)))</f>
        <v>Electrification + Hydrogen</v>
      </c>
      <c r="K627" s="358" t="str">
        <f>IF(ISBLANK(INDEX('Policy Characteristics'!E:E,MATCH($C627,'Policy Characteristics'!$C:$C,0))),"",INDEX('Policy Characteristics'!E:E,MATCH($C627,'Policy Characteristics'!$C:$C,0)))</f>
        <v>indst fuel type shifting</v>
      </c>
      <c r="L627" s="380">
        <f>IF(ISBLANK(INDEX('Policy Characteristics'!F:F,MATCH($C627,'Policy Characteristics'!$C:$C,0))),"",INDEX('Policy Characteristics'!F:F,MATCH($C627,'Policy Characteristics'!$C:$C,0)))</f>
        <v>0</v>
      </c>
      <c r="M627" s="380">
        <f>IF(ISBLANK(INDEX('Policy Characteristics'!G:G,MATCH($C627,'Policy Characteristics'!$C:$C,0))),"",INDEX('Policy Characteristics'!G:G,MATCH($C627,'Policy Characteristics'!$C:$C,0)))</f>
        <v>1</v>
      </c>
      <c r="N627" s="380">
        <f>IF(ISBLANK(INDEX('Policy Characteristics'!H:H,MATCH($C627,'Policy Characteristics'!$C:$C,0))),"",INDEX('Policy Characteristics'!H:H,MATCH($C627,'Policy Characteristics'!$C:$C,0)))</f>
        <v>0.01</v>
      </c>
      <c r="O627" s="358" t="str">
        <f>IF(ISBLANK(INDEX('Policy Characteristics'!I:I,MATCH($C627,'Policy Characteristics'!$C:$C,0))),"",INDEX('Policy Characteristics'!I:I,MATCH($C627,'Policy Characteristics'!$C:$C,0)))</f>
        <v>% of fuel shifted</v>
      </c>
      <c r="P627" s="358"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58" t="str">
        <f>IF(ISBLANK(INDEX('Policy Characteristics'!K:K,MATCH($C627,'Policy Characteristics'!$C:$C,0))),"",INDEX('Policy Characteristics'!K:K,MATCH($C627,'Policy Characteristics'!$C:$C,0)))</f>
        <v>industry-ag-main.html#fuel-switching</v>
      </c>
      <c r="R627" s="358" t="str">
        <f>IF(ISBLANK(INDEX('Policy Characteristics'!L:L,MATCH($C627,'Policy Characteristics'!$C:$C,0))),"",INDEX('Policy Characteristics'!L:L,MATCH($C627,'Policy Characteristics'!$C:$C,0)))</f>
        <v>industry-elec-and-hydrogen.html</v>
      </c>
    </row>
    <row r="628" spans="1:18" x14ac:dyDescent="0.35">
      <c r="A628" s="358" t="str">
        <f>IF(ISBLANK(INDEX('Policy Characteristics'!A:A,MATCH($C628,'Policy Characteristics'!$C:$C,0))),"",INDEX('Policy Characteristics'!A:A,MATCH($C628,'Policy Characteristics'!$C:$C,0)))</f>
        <v>Industry</v>
      </c>
      <c r="B628" s="358" t="str">
        <f>IF(ISBLANK(INDEX('Policy Characteristics'!B:B,MATCH($C628,'Policy Characteristics'!$C:$C,0))),"",INDEX('Policy Characteristics'!B:B,MATCH($C628,'Policy Characteristics'!$C:$C,0)))</f>
        <v>Electrification + Hydrogen</v>
      </c>
      <c r="C628" s="362" t="str">
        <f t="shared" si="35"/>
        <v>Fraction of Industrial Fuel Use Shifted to Other Fuels</v>
      </c>
      <c r="D628" s="9" t="s">
        <v>3251</v>
      </c>
      <c r="E628" s="53" t="s">
        <v>2464</v>
      </c>
      <c r="F628" s="195" t="s">
        <v>3213</v>
      </c>
      <c r="G628" s="53" t="s">
        <v>3263</v>
      </c>
      <c r="H628" s="54">
        <v>1369</v>
      </c>
      <c r="I628" s="53" t="s">
        <v>46</v>
      </c>
      <c r="J628" s="360" t="str">
        <f>IF(ISBLANK(INDEX('Policy Characteristics'!D:D,MATCH($C628,'Policy Characteristics'!$C:$C,0))),"",INDEX('Policy Characteristics'!D:D,MATCH($C628,'Policy Characteristics'!$C:$C,0)))</f>
        <v>Electrification + Hydrogen</v>
      </c>
      <c r="K628" s="358" t="str">
        <f>IF(ISBLANK(INDEX('Policy Characteristics'!E:E,MATCH($C628,'Policy Characteristics'!$C:$C,0))),"",INDEX('Policy Characteristics'!E:E,MATCH($C628,'Policy Characteristics'!$C:$C,0)))</f>
        <v>indst fuel type shifting</v>
      </c>
      <c r="L628" s="380">
        <f>IF(ISBLANK(INDEX('Policy Characteristics'!F:F,MATCH($C628,'Policy Characteristics'!$C:$C,0))),"",INDEX('Policy Characteristics'!F:F,MATCH($C628,'Policy Characteristics'!$C:$C,0)))</f>
        <v>0</v>
      </c>
      <c r="M628" s="380">
        <f>IF(ISBLANK(INDEX('Policy Characteristics'!G:G,MATCH($C628,'Policy Characteristics'!$C:$C,0))),"",INDEX('Policy Characteristics'!G:G,MATCH($C628,'Policy Characteristics'!$C:$C,0)))</f>
        <v>1</v>
      </c>
      <c r="N628" s="380">
        <f>IF(ISBLANK(INDEX('Policy Characteristics'!H:H,MATCH($C628,'Policy Characteristics'!$C:$C,0))),"",INDEX('Policy Characteristics'!H:H,MATCH($C628,'Policy Characteristics'!$C:$C,0)))</f>
        <v>0.01</v>
      </c>
      <c r="O628" s="358" t="str">
        <f>IF(ISBLANK(INDEX('Policy Characteristics'!I:I,MATCH($C628,'Policy Characteristics'!$C:$C,0))),"",INDEX('Policy Characteristics'!I:I,MATCH($C628,'Policy Characteristics'!$C:$C,0)))</f>
        <v>% of fuel shifted</v>
      </c>
      <c r="P628" s="358"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58" t="str">
        <f>IF(ISBLANK(INDEX('Policy Characteristics'!K:K,MATCH($C628,'Policy Characteristics'!$C:$C,0))),"",INDEX('Policy Characteristics'!K:K,MATCH($C628,'Policy Characteristics'!$C:$C,0)))</f>
        <v>industry-ag-main.html#fuel-switching</v>
      </c>
      <c r="R628" s="358" t="str">
        <f>IF(ISBLANK(INDEX('Policy Characteristics'!L:L,MATCH($C628,'Policy Characteristics'!$C:$C,0))),"",INDEX('Policy Characteristics'!L:L,MATCH($C628,'Policy Characteristics'!$C:$C,0)))</f>
        <v>industry-elec-and-hydrogen.html</v>
      </c>
    </row>
    <row r="629" spans="1:18" x14ac:dyDescent="0.35">
      <c r="A629" s="358" t="str">
        <f>IF(ISBLANK(INDEX('Policy Characteristics'!A:A,MATCH($C629,'Policy Characteristics'!$C:$C,0))),"",INDEX('Policy Characteristics'!A:A,MATCH($C629,'Policy Characteristics'!$C:$C,0)))</f>
        <v>Industry</v>
      </c>
      <c r="B629" s="358" t="str">
        <f>IF(ISBLANK(INDEX('Policy Characteristics'!B:B,MATCH($C629,'Policy Characteristics'!$C:$C,0))),"",INDEX('Policy Characteristics'!B:B,MATCH($C629,'Policy Characteristics'!$C:$C,0)))</f>
        <v>Electrification + Hydrogen</v>
      </c>
      <c r="C629" s="362" t="str">
        <f t="shared" si="35"/>
        <v>Fraction of Industrial Fuel Use Shifted to Other Fuels</v>
      </c>
      <c r="D629" s="9" t="s">
        <v>3251</v>
      </c>
      <c r="E629" s="53" t="s">
        <v>2465</v>
      </c>
      <c r="F629" s="195" t="s">
        <v>3213</v>
      </c>
      <c r="G629" s="53" t="s">
        <v>3264</v>
      </c>
      <c r="H629" s="54">
        <v>1370</v>
      </c>
      <c r="I629" s="53" t="s">
        <v>46</v>
      </c>
      <c r="J629" s="360" t="str">
        <f>IF(ISBLANK(INDEX('Policy Characteristics'!D:D,MATCH($C629,'Policy Characteristics'!$C:$C,0))),"",INDEX('Policy Characteristics'!D:D,MATCH($C629,'Policy Characteristics'!$C:$C,0)))</f>
        <v>Electrification + Hydrogen</v>
      </c>
      <c r="K629" s="358" t="str">
        <f>IF(ISBLANK(INDEX('Policy Characteristics'!E:E,MATCH($C629,'Policy Characteristics'!$C:$C,0))),"",INDEX('Policy Characteristics'!E:E,MATCH($C629,'Policy Characteristics'!$C:$C,0)))</f>
        <v>indst fuel type shifting</v>
      </c>
      <c r="L629" s="380">
        <f>IF(ISBLANK(INDEX('Policy Characteristics'!F:F,MATCH($C629,'Policy Characteristics'!$C:$C,0))),"",INDEX('Policy Characteristics'!F:F,MATCH($C629,'Policy Characteristics'!$C:$C,0)))</f>
        <v>0</v>
      </c>
      <c r="M629" s="380">
        <f>IF(ISBLANK(INDEX('Policy Characteristics'!G:G,MATCH($C629,'Policy Characteristics'!$C:$C,0))),"",INDEX('Policy Characteristics'!G:G,MATCH($C629,'Policy Characteristics'!$C:$C,0)))</f>
        <v>1</v>
      </c>
      <c r="N629" s="380">
        <f>IF(ISBLANK(INDEX('Policy Characteristics'!H:H,MATCH($C629,'Policy Characteristics'!$C:$C,0))),"",INDEX('Policy Characteristics'!H:H,MATCH($C629,'Policy Characteristics'!$C:$C,0)))</f>
        <v>0.01</v>
      </c>
      <c r="O629" s="358" t="str">
        <f>IF(ISBLANK(INDEX('Policy Characteristics'!I:I,MATCH($C629,'Policy Characteristics'!$C:$C,0))),"",INDEX('Policy Characteristics'!I:I,MATCH($C629,'Policy Characteristics'!$C:$C,0)))</f>
        <v>% of fuel shifted</v>
      </c>
      <c r="P629" s="358"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58" t="str">
        <f>IF(ISBLANK(INDEX('Policy Characteristics'!K:K,MATCH($C629,'Policy Characteristics'!$C:$C,0))),"",INDEX('Policy Characteristics'!K:K,MATCH($C629,'Policy Characteristics'!$C:$C,0)))</f>
        <v>industry-ag-main.html#fuel-switching</v>
      </c>
      <c r="R629" s="358" t="str">
        <f>IF(ISBLANK(INDEX('Policy Characteristics'!L:L,MATCH($C629,'Policy Characteristics'!$C:$C,0))),"",INDEX('Policy Characteristics'!L:L,MATCH($C629,'Policy Characteristics'!$C:$C,0)))</f>
        <v>industry-elec-and-hydrogen.html</v>
      </c>
    </row>
    <row r="630" spans="1:18" x14ac:dyDescent="0.35">
      <c r="A630" s="358" t="str">
        <f>IF(ISBLANK(INDEX('Policy Characteristics'!A:A,MATCH($C630,'Policy Characteristics'!$C:$C,0))),"",INDEX('Policy Characteristics'!A:A,MATCH($C630,'Policy Characteristics'!$C:$C,0)))</f>
        <v>Industry</v>
      </c>
      <c r="B630" s="358" t="str">
        <f>IF(ISBLANK(INDEX('Policy Characteristics'!B:B,MATCH($C630,'Policy Characteristics'!$C:$C,0))),"",INDEX('Policy Characteristics'!B:B,MATCH($C630,'Policy Characteristics'!$C:$C,0)))</f>
        <v>Electrification + Hydrogen</v>
      </c>
      <c r="C630" s="362" t="str">
        <f t="shared" si="35"/>
        <v>Fraction of Industrial Fuel Use Shifted to Other Fuels</v>
      </c>
      <c r="D630" s="9" t="s">
        <v>3251</v>
      </c>
      <c r="E630" s="53" t="s">
        <v>2466</v>
      </c>
      <c r="F630" s="195" t="s">
        <v>3213</v>
      </c>
      <c r="G630" s="53" t="s">
        <v>3265</v>
      </c>
      <c r="H630" s="54">
        <v>1371</v>
      </c>
      <c r="I630" s="53" t="s">
        <v>46</v>
      </c>
      <c r="J630" s="360" t="str">
        <f>IF(ISBLANK(INDEX('Policy Characteristics'!D:D,MATCH($C630,'Policy Characteristics'!$C:$C,0))),"",INDEX('Policy Characteristics'!D:D,MATCH($C630,'Policy Characteristics'!$C:$C,0)))</f>
        <v>Electrification + Hydrogen</v>
      </c>
      <c r="K630" s="358" t="str">
        <f>IF(ISBLANK(INDEX('Policy Characteristics'!E:E,MATCH($C630,'Policy Characteristics'!$C:$C,0))),"",INDEX('Policy Characteristics'!E:E,MATCH($C630,'Policy Characteristics'!$C:$C,0)))</f>
        <v>indst fuel type shifting</v>
      </c>
      <c r="L630" s="380">
        <f>IF(ISBLANK(INDEX('Policy Characteristics'!F:F,MATCH($C630,'Policy Characteristics'!$C:$C,0))),"",INDEX('Policy Characteristics'!F:F,MATCH($C630,'Policy Characteristics'!$C:$C,0)))</f>
        <v>0</v>
      </c>
      <c r="M630" s="380">
        <f>IF(ISBLANK(INDEX('Policy Characteristics'!G:G,MATCH($C630,'Policy Characteristics'!$C:$C,0))),"",INDEX('Policy Characteristics'!G:G,MATCH($C630,'Policy Characteristics'!$C:$C,0)))</f>
        <v>1</v>
      </c>
      <c r="N630" s="380">
        <f>IF(ISBLANK(INDEX('Policy Characteristics'!H:H,MATCH($C630,'Policy Characteristics'!$C:$C,0))),"",INDEX('Policy Characteristics'!H:H,MATCH($C630,'Policy Characteristics'!$C:$C,0)))</f>
        <v>0.01</v>
      </c>
      <c r="O630" s="358" t="str">
        <f>IF(ISBLANK(INDEX('Policy Characteristics'!I:I,MATCH($C630,'Policy Characteristics'!$C:$C,0))),"",INDEX('Policy Characteristics'!I:I,MATCH($C630,'Policy Characteristics'!$C:$C,0)))</f>
        <v>% of fuel shifted</v>
      </c>
      <c r="P630" s="358"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58" t="str">
        <f>IF(ISBLANK(INDEX('Policy Characteristics'!K:K,MATCH($C630,'Policy Characteristics'!$C:$C,0))),"",INDEX('Policy Characteristics'!K:K,MATCH($C630,'Policy Characteristics'!$C:$C,0)))</f>
        <v>industry-ag-main.html#fuel-switching</v>
      </c>
      <c r="R630" s="358" t="str">
        <f>IF(ISBLANK(INDEX('Policy Characteristics'!L:L,MATCH($C630,'Policy Characteristics'!$C:$C,0))),"",INDEX('Policy Characteristics'!L:L,MATCH($C630,'Policy Characteristics'!$C:$C,0)))</f>
        <v>industry-elec-and-hydrogen.html</v>
      </c>
    </row>
    <row r="631" spans="1:18" x14ac:dyDescent="0.35">
      <c r="A631" s="358" t="str">
        <f>IF(ISBLANK(INDEX('Policy Characteristics'!A:A,MATCH($C631,'Policy Characteristics'!$C:$C,0))),"",INDEX('Policy Characteristics'!A:A,MATCH($C631,'Policy Characteristics'!$C:$C,0)))</f>
        <v>Industry</v>
      </c>
      <c r="B631" s="358" t="str">
        <f>IF(ISBLANK(INDEX('Policy Characteristics'!B:B,MATCH($C631,'Policy Characteristics'!$C:$C,0))),"",INDEX('Policy Characteristics'!B:B,MATCH($C631,'Policy Characteristics'!$C:$C,0)))</f>
        <v>Electrification + Hydrogen</v>
      </c>
      <c r="C631" s="362" t="str">
        <f t="shared" si="35"/>
        <v>Fraction of Industrial Fuel Use Shifted to Other Fuels</v>
      </c>
      <c r="D631" s="9" t="s">
        <v>3251</v>
      </c>
      <c r="E631" s="53" t="s">
        <v>2467</v>
      </c>
      <c r="F631" s="195" t="s">
        <v>3213</v>
      </c>
      <c r="G631" s="53" t="s">
        <v>3266</v>
      </c>
      <c r="H631" s="54">
        <v>1372</v>
      </c>
      <c r="I631" s="53" t="s">
        <v>46</v>
      </c>
      <c r="J631" s="360" t="str">
        <f>IF(ISBLANK(INDEX('Policy Characteristics'!D:D,MATCH($C631,'Policy Characteristics'!$C:$C,0))),"",INDEX('Policy Characteristics'!D:D,MATCH($C631,'Policy Characteristics'!$C:$C,0)))</f>
        <v>Electrification + Hydrogen</v>
      </c>
      <c r="K631" s="358" t="str">
        <f>IF(ISBLANK(INDEX('Policy Characteristics'!E:E,MATCH($C631,'Policy Characteristics'!$C:$C,0))),"",INDEX('Policy Characteristics'!E:E,MATCH($C631,'Policy Characteristics'!$C:$C,0)))</f>
        <v>indst fuel type shifting</v>
      </c>
      <c r="L631" s="380">
        <f>IF(ISBLANK(INDEX('Policy Characteristics'!F:F,MATCH($C631,'Policy Characteristics'!$C:$C,0))),"",INDEX('Policy Characteristics'!F:F,MATCH($C631,'Policy Characteristics'!$C:$C,0)))</f>
        <v>0</v>
      </c>
      <c r="M631" s="380">
        <f>IF(ISBLANK(INDEX('Policy Characteristics'!G:G,MATCH($C631,'Policy Characteristics'!$C:$C,0))),"",INDEX('Policy Characteristics'!G:G,MATCH($C631,'Policy Characteristics'!$C:$C,0)))</f>
        <v>1</v>
      </c>
      <c r="N631" s="380">
        <f>IF(ISBLANK(INDEX('Policy Characteristics'!H:H,MATCH($C631,'Policy Characteristics'!$C:$C,0))),"",INDEX('Policy Characteristics'!H:H,MATCH($C631,'Policy Characteristics'!$C:$C,0)))</f>
        <v>0.01</v>
      </c>
      <c r="O631" s="358" t="str">
        <f>IF(ISBLANK(INDEX('Policy Characteristics'!I:I,MATCH($C631,'Policy Characteristics'!$C:$C,0))),"",INDEX('Policy Characteristics'!I:I,MATCH($C631,'Policy Characteristics'!$C:$C,0)))</f>
        <v>% of fuel shifted</v>
      </c>
      <c r="P631" s="358"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58" t="str">
        <f>IF(ISBLANK(INDEX('Policy Characteristics'!K:K,MATCH($C631,'Policy Characteristics'!$C:$C,0))),"",INDEX('Policy Characteristics'!K:K,MATCH($C631,'Policy Characteristics'!$C:$C,0)))</f>
        <v>industry-ag-main.html#fuel-switching</v>
      </c>
      <c r="R631" s="358" t="str">
        <f>IF(ISBLANK(INDEX('Policy Characteristics'!L:L,MATCH($C631,'Policy Characteristics'!$C:$C,0))),"",INDEX('Policy Characteristics'!L:L,MATCH($C631,'Policy Characteristics'!$C:$C,0)))</f>
        <v>industry-elec-and-hydrogen.html</v>
      </c>
    </row>
    <row r="632" spans="1:18" x14ac:dyDescent="0.35">
      <c r="A632" s="358" t="str">
        <f>IF(ISBLANK(INDEX('Policy Characteristics'!A:A,MATCH($C632,'Policy Characteristics'!$C:$C,0))),"",INDEX('Policy Characteristics'!A:A,MATCH($C632,'Policy Characteristics'!$C:$C,0)))</f>
        <v>Industry</v>
      </c>
      <c r="B632" s="358" t="str">
        <f>IF(ISBLANK(INDEX('Policy Characteristics'!B:B,MATCH($C632,'Policy Characteristics'!$C:$C,0))),"",INDEX('Policy Characteristics'!B:B,MATCH($C632,'Policy Characteristics'!$C:$C,0)))</f>
        <v>Electrification + Hydrogen</v>
      </c>
      <c r="C632" s="362" t="str">
        <f t="shared" si="35"/>
        <v>Fraction of Industrial Fuel Use Shifted to Other Fuels</v>
      </c>
      <c r="D632" s="9" t="s">
        <v>3251</v>
      </c>
      <c r="E632" s="53" t="s">
        <v>2468</v>
      </c>
      <c r="F632" s="195" t="s">
        <v>3213</v>
      </c>
      <c r="G632" s="53" t="s">
        <v>3267</v>
      </c>
      <c r="H632" s="54">
        <v>1373</v>
      </c>
      <c r="I632" s="53" t="s">
        <v>46</v>
      </c>
      <c r="J632" s="360" t="str">
        <f>IF(ISBLANK(INDEX('Policy Characteristics'!D:D,MATCH($C632,'Policy Characteristics'!$C:$C,0))),"",INDEX('Policy Characteristics'!D:D,MATCH($C632,'Policy Characteristics'!$C:$C,0)))</f>
        <v>Electrification + Hydrogen</v>
      </c>
      <c r="K632" s="358" t="str">
        <f>IF(ISBLANK(INDEX('Policy Characteristics'!E:E,MATCH($C632,'Policy Characteristics'!$C:$C,0))),"",INDEX('Policy Characteristics'!E:E,MATCH($C632,'Policy Characteristics'!$C:$C,0)))</f>
        <v>indst fuel type shifting</v>
      </c>
      <c r="L632" s="380">
        <f>IF(ISBLANK(INDEX('Policy Characteristics'!F:F,MATCH($C632,'Policy Characteristics'!$C:$C,0))),"",INDEX('Policy Characteristics'!F:F,MATCH($C632,'Policy Characteristics'!$C:$C,0)))</f>
        <v>0</v>
      </c>
      <c r="M632" s="380">
        <f>IF(ISBLANK(INDEX('Policy Characteristics'!G:G,MATCH($C632,'Policy Characteristics'!$C:$C,0))),"",INDEX('Policy Characteristics'!G:G,MATCH($C632,'Policy Characteristics'!$C:$C,0)))</f>
        <v>1</v>
      </c>
      <c r="N632" s="380">
        <f>IF(ISBLANK(INDEX('Policy Characteristics'!H:H,MATCH($C632,'Policy Characteristics'!$C:$C,0))),"",INDEX('Policy Characteristics'!H:H,MATCH($C632,'Policy Characteristics'!$C:$C,0)))</f>
        <v>0.01</v>
      </c>
      <c r="O632" s="358" t="str">
        <f>IF(ISBLANK(INDEX('Policy Characteristics'!I:I,MATCH($C632,'Policy Characteristics'!$C:$C,0))),"",INDEX('Policy Characteristics'!I:I,MATCH($C632,'Policy Characteristics'!$C:$C,0)))</f>
        <v>% of fuel shifted</v>
      </c>
      <c r="P632" s="358"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58" t="str">
        <f>IF(ISBLANK(INDEX('Policy Characteristics'!K:K,MATCH($C632,'Policy Characteristics'!$C:$C,0))),"",INDEX('Policy Characteristics'!K:K,MATCH($C632,'Policy Characteristics'!$C:$C,0)))</f>
        <v>industry-ag-main.html#fuel-switching</v>
      </c>
      <c r="R632" s="358" t="str">
        <f>IF(ISBLANK(INDEX('Policy Characteristics'!L:L,MATCH($C632,'Policy Characteristics'!$C:$C,0))),"",INDEX('Policy Characteristics'!L:L,MATCH($C632,'Policy Characteristics'!$C:$C,0)))</f>
        <v>industry-elec-and-hydrogen.html</v>
      </c>
    </row>
    <row r="633" spans="1:18" x14ac:dyDescent="0.35">
      <c r="A633" s="358" t="str">
        <f>IF(ISBLANK(INDEX('Policy Characteristics'!A:A,MATCH($C633,'Policy Characteristics'!$C:$C,0))),"",INDEX('Policy Characteristics'!A:A,MATCH($C633,'Policy Characteristics'!$C:$C,0)))</f>
        <v>Industry</v>
      </c>
      <c r="B633" s="358" t="str">
        <f>IF(ISBLANK(INDEX('Policy Characteristics'!B:B,MATCH($C633,'Policy Characteristics'!$C:$C,0))),"",INDEX('Policy Characteristics'!B:B,MATCH($C633,'Policy Characteristics'!$C:$C,0)))</f>
        <v>Electrification + Hydrogen</v>
      </c>
      <c r="C633" s="362" t="str">
        <f t="shared" si="35"/>
        <v>Fraction of Industrial Fuel Use Shifted to Other Fuels</v>
      </c>
      <c r="D633" s="9" t="s">
        <v>3251</v>
      </c>
      <c r="E633" s="53" t="s">
        <v>2821</v>
      </c>
      <c r="F633" s="195" t="s">
        <v>3213</v>
      </c>
      <c r="G633" s="53" t="s">
        <v>3268</v>
      </c>
      <c r="H633" s="54">
        <v>1374</v>
      </c>
      <c r="I633" s="53" t="s">
        <v>46</v>
      </c>
      <c r="J633" s="360" t="str">
        <f>IF(ISBLANK(INDEX('Policy Characteristics'!D:D,MATCH($C633,'Policy Characteristics'!$C:$C,0))),"",INDEX('Policy Characteristics'!D:D,MATCH($C633,'Policy Characteristics'!$C:$C,0)))</f>
        <v>Electrification + Hydrogen</v>
      </c>
      <c r="K633" s="358" t="str">
        <f>IF(ISBLANK(INDEX('Policy Characteristics'!E:E,MATCH($C633,'Policy Characteristics'!$C:$C,0))),"",INDEX('Policy Characteristics'!E:E,MATCH($C633,'Policy Characteristics'!$C:$C,0)))</f>
        <v>indst fuel type shifting</v>
      </c>
      <c r="L633" s="380">
        <f>IF(ISBLANK(INDEX('Policy Characteristics'!F:F,MATCH($C633,'Policy Characteristics'!$C:$C,0))),"",INDEX('Policy Characteristics'!F:F,MATCH($C633,'Policy Characteristics'!$C:$C,0)))</f>
        <v>0</v>
      </c>
      <c r="M633" s="380">
        <f>IF(ISBLANK(INDEX('Policy Characteristics'!G:G,MATCH($C633,'Policy Characteristics'!$C:$C,0))),"",INDEX('Policy Characteristics'!G:G,MATCH($C633,'Policy Characteristics'!$C:$C,0)))</f>
        <v>1</v>
      </c>
      <c r="N633" s="380">
        <f>IF(ISBLANK(INDEX('Policy Characteristics'!H:H,MATCH($C633,'Policy Characteristics'!$C:$C,0))),"",INDEX('Policy Characteristics'!H:H,MATCH($C633,'Policy Characteristics'!$C:$C,0)))</f>
        <v>0.01</v>
      </c>
      <c r="O633" s="358" t="str">
        <f>IF(ISBLANK(INDEX('Policy Characteristics'!I:I,MATCH($C633,'Policy Characteristics'!$C:$C,0))),"",INDEX('Policy Characteristics'!I:I,MATCH($C633,'Policy Characteristics'!$C:$C,0)))</f>
        <v>% of fuel shifted</v>
      </c>
      <c r="P633" s="358"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58" t="str">
        <f>IF(ISBLANK(INDEX('Policy Characteristics'!K:K,MATCH($C633,'Policy Characteristics'!$C:$C,0))),"",INDEX('Policy Characteristics'!K:K,MATCH($C633,'Policy Characteristics'!$C:$C,0)))</f>
        <v>industry-ag-main.html#fuel-switching</v>
      </c>
      <c r="R633" s="358" t="str">
        <f>IF(ISBLANK(INDEX('Policy Characteristics'!L:L,MATCH($C633,'Policy Characteristics'!$C:$C,0))),"",INDEX('Policy Characteristics'!L:L,MATCH($C633,'Policy Characteristics'!$C:$C,0)))</f>
        <v>industry-elec-and-hydrogen.html</v>
      </c>
    </row>
    <row r="634" spans="1:18" x14ac:dyDescent="0.35">
      <c r="A634" s="358" t="str">
        <f>IF(ISBLANK(INDEX('Policy Characteristics'!A:A,MATCH($C634,'Policy Characteristics'!$C:$C,0))),"",INDEX('Policy Characteristics'!A:A,MATCH($C634,'Policy Characteristics'!$C:$C,0)))</f>
        <v>Industry</v>
      </c>
      <c r="B634" s="358" t="str">
        <f>IF(ISBLANK(INDEX('Policy Characteristics'!B:B,MATCH($C634,'Policy Characteristics'!$C:$C,0))),"",INDEX('Policy Characteristics'!B:B,MATCH($C634,'Policy Characteristics'!$C:$C,0)))</f>
        <v>Electrification + Hydrogen</v>
      </c>
      <c r="C634" s="362" t="str">
        <f t="shared" si="35"/>
        <v>Fraction of Industrial Fuel Use Shifted to Other Fuels</v>
      </c>
      <c r="D634" s="9" t="s">
        <v>3251</v>
      </c>
      <c r="E634" s="53" t="s">
        <v>2822</v>
      </c>
      <c r="F634" s="195" t="s">
        <v>3213</v>
      </c>
      <c r="G634" s="53" t="s">
        <v>3269</v>
      </c>
      <c r="H634" s="54">
        <v>1375</v>
      </c>
      <c r="I634" s="53" t="s">
        <v>46</v>
      </c>
      <c r="J634" s="360" t="str">
        <f>IF(ISBLANK(INDEX('Policy Characteristics'!D:D,MATCH($C634,'Policy Characteristics'!$C:$C,0))),"",INDEX('Policy Characteristics'!D:D,MATCH($C634,'Policy Characteristics'!$C:$C,0)))</f>
        <v>Electrification + Hydrogen</v>
      </c>
      <c r="K634" s="358" t="str">
        <f>IF(ISBLANK(INDEX('Policy Characteristics'!E:E,MATCH($C634,'Policy Characteristics'!$C:$C,0))),"",INDEX('Policy Characteristics'!E:E,MATCH($C634,'Policy Characteristics'!$C:$C,0)))</f>
        <v>indst fuel type shifting</v>
      </c>
      <c r="L634" s="380">
        <f>IF(ISBLANK(INDEX('Policy Characteristics'!F:F,MATCH($C634,'Policy Characteristics'!$C:$C,0))),"",INDEX('Policy Characteristics'!F:F,MATCH($C634,'Policy Characteristics'!$C:$C,0)))</f>
        <v>0</v>
      </c>
      <c r="M634" s="380">
        <f>IF(ISBLANK(INDEX('Policy Characteristics'!G:G,MATCH($C634,'Policy Characteristics'!$C:$C,0))),"",INDEX('Policy Characteristics'!G:G,MATCH($C634,'Policy Characteristics'!$C:$C,0)))</f>
        <v>1</v>
      </c>
      <c r="N634" s="380">
        <f>IF(ISBLANK(INDEX('Policy Characteristics'!H:H,MATCH($C634,'Policy Characteristics'!$C:$C,0))),"",INDEX('Policy Characteristics'!H:H,MATCH($C634,'Policy Characteristics'!$C:$C,0)))</f>
        <v>0.01</v>
      </c>
      <c r="O634" s="358" t="str">
        <f>IF(ISBLANK(INDEX('Policy Characteristics'!I:I,MATCH($C634,'Policy Characteristics'!$C:$C,0))),"",INDEX('Policy Characteristics'!I:I,MATCH($C634,'Policy Characteristics'!$C:$C,0)))</f>
        <v>% of fuel shifted</v>
      </c>
      <c r="P634" s="358"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58" t="str">
        <f>IF(ISBLANK(INDEX('Policy Characteristics'!K:K,MATCH($C634,'Policy Characteristics'!$C:$C,0))),"",INDEX('Policy Characteristics'!K:K,MATCH($C634,'Policy Characteristics'!$C:$C,0)))</f>
        <v>industry-ag-main.html#fuel-switching</v>
      </c>
      <c r="R634" s="358" t="str">
        <f>IF(ISBLANK(INDEX('Policy Characteristics'!L:L,MATCH($C634,'Policy Characteristics'!$C:$C,0))),"",INDEX('Policy Characteristics'!L:L,MATCH($C634,'Policy Characteristics'!$C:$C,0)))</f>
        <v>industry-elec-and-hydrogen.html</v>
      </c>
    </row>
    <row r="635" spans="1:18" x14ac:dyDescent="0.35">
      <c r="A635" s="358" t="str">
        <f>IF(ISBLANK(INDEX('Policy Characteristics'!A:A,MATCH($C635,'Policy Characteristics'!$C:$C,0))),"",INDEX('Policy Characteristics'!A:A,MATCH($C635,'Policy Characteristics'!$C:$C,0)))</f>
        <v>Industry</v>
      </c>
      <c r="B635" s="358" t="str">
        <f>IF(ISBLANK(INDEX('Policy Characteristics'!B:B,MATCH($C635,'Policy Characteristics'!$C:$C,0))),"",INDEX('Policy Characteristics'!B:B,MATCH($C635,'Policy Characteristics'!$C:$C,0)))</f>
        <v>Electrification + Hydrogen</v>
      </c>
      <c r="C635" s="362" t="str">
        <f t="shared" si="35"/>
        <v>Fraction of Industrial Fuel Use Shifted to Other Fuels</v>
      </c>
      <c r="D635" s="9" t="s">
        <v>3251</v>
      </c>
      <c r="E635" s="53" t="s">
        <v>2823</v>
      </c>
      <c r="F635" s="195" t="s">
        <v>3213</v>
      </c>
      <c r="G635" s="53" t="s">
        <v>3270</v>
      </c>
      <c r="H635" s="54">
        <v>1376</v>
      </c>
      <c r="I635" s="53" t="s">
        <v>46</v>
      </c>
      <c r="J635" s="360" t="str">
        <f>IF(ISBLANK(INDEX('Policy Characteristics'!D:D,MATCH($C635,'Policy Characteristics'!$C:$C,0))),"",INDEX('Policy Characteristics'!D:D,MATCH($C635,'Policy Characteristics'!$C:$C,0)))</f>
        <v>Electrification + Hydrogen</v>
      </c>
      <c r="K635" s="358" t="str">
        <f>IF(ISBLANK(INDEX('Policy Characteristics'!E:E,MATCH($C635,'Policy Characteristics'!$C:$C,0))),"",INDEX('Policy Characteristics'!E:E,MATCH($C635,'Policy Characteristics'!$C:$C,0)))</f>
        <v>indst fuel type shifting</v>
      </c>
      <c r="L635" s="380">
        <f>IF(ISBLANK(INDEX('Policy Characteristics'!F:F,MATCH($C635,'Policy Characteristics'!$C:$C,0))),"",INDEX('Policy Characteristics'!F:F,MATCH($C635,'Policy Characteristics'!$C:$C,0)))</f>
        <v>0</v>
      </c>
      <c r="M635" s="380">
        <f>IF(ISBLANK(INDEX('Policy Characteristics'!G:G,MATCH($C635,'Policy Characteristics'!$C:$C,0))),"",INDEX('Policy Characteristics'!G:G,MATCH($C635,'Policy Characteristics'!$C:$C,0)))</f>
        <v>1</v>
      </c>
      <c r="N635" s="380">
        <f>IF(ISBLANK(INDEX('Policy Characteristics'!H:H,MATCH($C635,'Policy Characteristics'!$C:$C,0))),"",INDEX('Policy Characteristics'!H:H,MATCH($C635,'Policy Characteristics'!$C:$C,0)))</f>
        <v>0.01</v>
      </c>
      <c r="O635" s="358" t="str">
        <f>IF(ISBLANK(INDEX('Policy Characteristics'!I:I,MATCH($C635,'Policy Characteristics'!$C:$C,0))),"",INDEX('Policy Characteristics'!I:I,MATCH($C635,'Policy Characteristics'!$C:$C,0)))</f>
        <v>% of fuel shifted</v>
      </c>
      <c r="P635" s="358"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58" t="str">
        <f>IF(ISBLANK(INDEX('Policy Characteristics'!K:K,MATCH($C635,'Policy Characteristics'!$C:$C,0))),"",INDEX('Policy Characteristics'!K:K,MATCH($C635,'Policy Characteristics'!$C:$C,0)))</f>
        <v>industry-ag-main.html#fuel-switching</v>
      </c>
      <c r="R635" s="358" t="str">
        <f>IF(ISBLANK(INDEX('Policy Characteristics'!L:L,MATCH($C635,'Policy Characteristics'!$C:$C,0))),"",INDEX('Policy Characteristics'!L:L,MATCH($C635,'Policy Characteristics'!$C:$C,0)))</f>
        <v>industry-elec-and-hydrogen.html</v>
      </c>
    </row>
    <row r="636" spans="1:18" x14ac:dyDescent="0.35">
      <c r="A636" s="358" t="str">
        <f>IF(ISBLANK(INDEX('Policy Characteristics'!A:A,MATCH($C636,'Policy Characteristics'!$C:$C,0))),"",INDEX('Policy Characteristics'!A:A,MATCH($C636,'Policy Characteristics'!$C:$C,0)))</f>
        <v>Industry</v>
      </c>
      <c r="B636" s="358" t="str">
        <f>IF(ISBLANK(INDEX('Policy Characteristics'!B:B,MATCH($C636,'Policy Characteristics'!$C:$C,0))),"",INDEX('Policy Characteristics'!B:B,MATCH($C636,'Policy Characteristics'!$C:$C,0)))</f>
        <v>Electrification + Hydrogen</v>
      </c>
      <c r="C636" s="362" t="str">
        <f t="shared" si="35"/>
        <v>Fraction of Industrial Fuel Use Shifted to Other Fuels</v>
      </c>
      <c r="D636" s="9" t="s">
        <v>3251</v>
      </c>
      <c r="E636" s="53" t="s">
        <v>2820</v>
      </c>
      <c r="F636" s="195" t="s">
        <v>3213</v>
      </c>
      <c r="G636" s="53" t="s">
        <v>3271</v>
      </c>
      <c r="H636" s="54">
        <v>1377</v>
      </c>
      <c r="I636" s="53" t="s">
        <v>45</v>
      </c>
      <c r="J636" s="360" t="str">
        <f>IF(ISBLANK(INDEX('Policy Characteristics'!D:D,MATCH($C636,'Policy Characteristics'!$C:$C,0))),"",INDEX('Policy Characteristics'!D:D,MATCH($C636,'Policy Characteristics'!$C:$C,0)))</f>
        <v>Electrification + Hydrogen</v>
      </c>
      <c r="K636" s="358" t="str">
        <f>IF(ISBLANK(INDEX('Policy Characteristics'!E:E,MATCH($C636,'Policy Characteristics'!$C:$C,0))),"",INDEX('Policy Characteristics'!E:E,MATCH($C636,'Policy Characteristics'!$C:$C,0)))</f>
        <v>indst fuel type shifting</v>
      </c>
      <c r="L636" s="380">
        <f>IF(ISBLANK(INDEX('Policy Characteristics'!F:F,MATCH($C636,'Policy Characteristics'!$C:$C,0))),"",INDEX('Policy Characteristics'!F:F,MATCH($C636,'Policy Characteristics'!$C:$C,0)))</f>
        <v>0</v>
      </c>
      <c r="M636" s="380">
        <f>IF(ISBLANK(INDEX('Policy Characteristics'!G:G,MATCH($C636,'Policy Characteristics'!$C:$C,0))),"",INDEX('Policy Characteristics'!G:G,MATCH($C636,'Policy Characteristics'!$C:$C,0)))</f>
        <v>1</v>
      </c>
      <c r="N636" s="380">
        <f>IF(ISBLANK(INDEX('Policy Characteristics'!H:H,MATCH($C636,'Policy Characteristics'!$C:$C,0))),"",INDEX('Policy Characteristics'!H:H,MATCH($C636,'Policy Characteristics'!$C:$C,0)))</f>
        <v>0.01</v>
      </c>
      <c r="O636" s="358" t="str">
        <f>IF(ISBLANK(INDEX('Policy Characteristics'!I:I,MATCH($C636,'Policy Characteristics'!$C:$C,0))),"",INDEX('Policy Characteristics'!I:I,MATCH($C636,'Policy Characteristics'!$C:$C,0)))</f>
        <v>% of fuel shifted</v>
      </c>
      <c r="P636" s="358"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58" t="str">
        <f>IF(ISBLANK(INDEX('Policy Characteristics'!K:K,MATCH($C636,'Policy Characteristics'!$C:$C,0))),"",INDEX('Policy Characteristics'!K:K,MATCH($C636,'Policy Characteristics'!$C:$C,0)))</f>
        <v>industry-ag-main.html#fuel-switching</v>
      </c>
      <c r="R636" s="358" t="str">
        <f>IF(ISBLANK(INDEX('Policy Characteristics'!L:L,MATCH($C636,'Policy Characteristics'!$C:$C,0))),"",INDEX('Policy Characteristics'!L:L,MATCH($C636,'Policy Characteristics'!$C:$C,0)))</f>
        <v>industry-elec-and-hydrogen.html</v>
      </c>
    </row>
    <row r="637" spans="1:18" x14ac:dyDescent="0.35">
      <c r="A637" s="358" t="str">
        <f>IF(ISBLANK(INDEX('Policy Characteristics'!A:A,MATCH($C637,'Policy Characteristics'!$C:$C,0))),"",INDEX('Policy Characteristics'!A:A,MATCH($C637,'Policy Characteristics'!$C:$C,0)))</f>
        <v>Industry</v>
      </c>
      <c r="B637" s="358" t="str">
        <f>IF(ISBLANK(INDEX('Policy Characteristics'!B:B,MATCH($C637,'Policy Characteristics'!$C:$C,0))),"",INDEX('Policy Characteristics'!B:B,MATCH($C637,'Policy Characteristics'!$C:$C,0)))</f>
        <v>Electrification + Hydrogen</v>
      </c>
      <c r="C637" s="362" t="str">
        <f t="shared" si="35"/>
        <v>Fraction of Industrial Fuel Use Shifted to Other Fuels</v>
      </c>
      <c r="D637" s="9" t="s">
        <v>3252</v>
      </c>
      <c r="E637" s="53" t="s">
        <v>2463</v>
      </c>
      <c r="F637" s="195" t="s">
        <v>3214</v>
      </c>
      <c r="G637" s="53" t="s">
        <v>3262</v>
      </c>
      <c r="H637" s="54">
        <v>1378</v>
      </c>
      <c r="I637" s="53" t="s">
        <v>45</v>
      </c>
      <c r="J637" s="360" t="str">
        <f>IF(ISBLANK(INDEX('Policy Characteristics'!D:D,MATCH($C637,'Policy Characteristics'!$C:$C,0))),"",INDEX('Policy Characteristics'!D:D,MATCH($C637,'Policy Characteristics'!$C:$C,0)))</f>
        <v>Electrification + Hydrogen</v>
      </c>
      <c r="K637" s="358" t="str">
        <f>IF(ISBLANK(INDEX('Policy Characteristics'!E:E,MATCH($C637,'Policy Characteristics'!$C:$C,0))),"",INDEX('Policy Characteristics'!E:E,MATCH($C637,'Policy Characteristics'!$C:$C,0)))</f>
        <v>indst fuel type shifting</v>
      </c>
      <c r="L637" s="380">
        <f>IF(ISBLANK(INDEX('Policy Characteristics'!F:F,MATCH($C637,'Policy Characteristics'!$C:$C,0))),"",INDEX('Policy Characteristics'!F:F,MATCH($C637,'Policy Characteristics'!$C:$C,0)))</f>
        <v>0</v>
      </c>
      <c r="M637" s="380">
        <f>IF(ISBLANK(INDEX('Policy Characteristics'!G:G,MATCH($C637,'Policy Characteristics'!$C:$C,0))),"",INDEX('Policy Characteristics'!G:G,MATCH($C637,'Policy Characteristics'!$C:$C,0)))</f>
        <v>1</v>
      </c>
      <c r="N637" s="380">
        <f>IF(ISBLANK(INDEX('Policy Characteristics'!H:H,MATCH($C637,'Policy Characteristics'!$C:$C,0))),"",INDEX('Policy Characteristics'!H:H,MATCH($C637,'Policy Characteristics'!$C:$C,0)))</f>
        <v>0.01</v>
      </c>
      <c r="O637" s="358" t="str">
        <f>IF(ISBLANK(INDEX('Policy Characteristics'!I:I,MATCH($C637,'Policy Characteristics'!$C:$C,0))),"",INDEX('Policy Characteristics'!I:I,MATCH($C637,'Policy Characteristics'!$C:$C,0)))</f>
        <v>% of fuel shifted</v>
      </c>
      <c r="P637" s="358"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58" t="str">
        <f>IF(ISBLANK(INDEX('Policy Characteristics'!K:K,MATCH($C637,'Policy Characteristics'!$C:$C,0))),"",INDEX('Policy Characteristics'!K:K,MATCH($C637,'Policy Characteristics'!$C:$C,0)))</f>
        <v>industry-ag-main.html#fuel-switching</v>
      </c>
      <c r="R637" s="358" t="str">
        <f>IF(ISBLANK(INDEX('Policy Characteristics'!L:L,MATCH($C637,'Policy Characteristics'!$C:$C,0))),"",INDEX('Policy Characteristics'!L:L,MATCH($C637,'Policy Characteristics'!$C:$C,0)))</f>
        <v>industry-elec-and-hydrogen.html</v>
      </c>
    </row>
    <row r="638" spans="1:18" x14ac:dyDescent="0.35">
      <c r="A638" s="358" t="str">
        <f>IF(ISBLANK(INDEX('Policy Characteristics'!A:A,MATCH($C638,'Policy Characteristics'!$C:$C,0))),"",INDEX('Policy Characteristics'!A:A,MATCH($C638,'Policy Characteristics'!$C:$C,0)))</f>
        <v>Industry</v>
      </c>
      <c r="B638" s="358" t="str">
        <f>IF(ISBLANK(INDEX('Policy Characteristics'!B:B,MATCH($C638,'Policy Characteristics'!$C:$C,0))),"",INDEX('Policy Characteristics'!B:B,MATCH($C638,'Policy Characteristics'!$C:$C,0)))</f>
        <v>Electrification + Hydrogen</v>
      </c>
      <c r="C638" s="362" t="str">
        <f t="shared" si="35"/>
        <v>Fraction of Industrial Fuel Use Shifted to Other Fuels</v>
      </c>
      <c r="D638" s="9" t="s">
        <v>3252</v>
      </c>
      <c r="E638" s="53" t="s">
        <v>2464</v>
      </c>
      <c r="F638" s="195" t="s">
        <v>3214</v>
      </c>
      <c r="G638" s="53" t="s">
        <v>3263</v>
      </c>
      <c r="H638" s="54">
        <v>1379</v>
      </c>
      <c r="I638" s="53" t="s">
        <v>46</v>
      </c>
      <c r="J638" s="360" t="str">
        <f>IF(ISBLANK(INDEX('Policy Characteristics'!D:D,MATCH($C638,'Policy Characteristics'!$C:$C,0))),"",INDEX('Policy Characteristics'!D:D,MATCH($C638,'Policy Characteristics'!$C:$C,0)))</f>
        <v>Electrification + Hydrogen</v>
      </c>
      <c r="K638" s="358" t="str">
        <f>IF(ISBLANK(INDEX('Policy Characteristics'!E:E,MATCH($C638,'Policy Characteristics'!$C:$C,0))),"",INDEX('Policy Characteristics'!E:E,MATCH($C638,'Policy Characteristics'!$C:$C,0)))</f>
        <v>indst fuel type shifting</v>
      </c>
      <c r="L638" s="380">
        <f>IF(ISBLANK(INDEX('Policy Characteristics'!F:F,MATCH($C638,'Policy Characteristics'!$C:$C,0))),"",INDEX('Policy Characteristics'!F:F,MATCH($C638,'Policy Characteristics'!$C:$C,0)))</f>
        <v>0</v>
      </c>
      <c r="M638" s="380">
        <f>IF(ISBLANK(INDEX('Policy Characteristics'!G:G,MATCH($C638,'Policy Characteristics'!$C:$C,0))),"",INDEX('Policy Characteristics'!G:G,MATCH($C638,'Policy Characteristics'!$C:$C,0)))</f>
        <v>1</v>
      </c>
      <c r="N638" s="380">
        <f>IF(ISBLANK(INDEX('Policy Characteristics'!H:H,MATCH($C638,'Policy Characteristics'!$C:$C,0))),"",INDEX('Policy Characteristics'!H:H,MATCH($C638,'Policy Characteristics'!$C:$C,0)))</f>
        <v>0.01</v>
      </c>
      <c r="O638" s="358" t="str">
        <f>IF(ISBLANK(INDEX('Policy Characteristics'!I:I,MATCH($C638,'Policy Characteristics'!$C:$C,0))),"",INDEX('Policy Characteristics'!I:I,MATCH($C638,'Policy Characteristics'!$C:$C,0)))</f>
        <v>% of fuel shifted</v>
      </c>
      <c r="P638" s="358"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58" t="str">
        <f>IF(ISBLANK(INDEX('Policy Characteristics'!K:K,MATCH($C638,'Policy Characteristics'!$C:$C,0))),"",INDEX('Policy Characteristics'!K:K,MATCH($C638,'Policy Characteristics'!$C:$C,0)))</f>
        <v>industry-ag-main.html#fuel-switching</v>
      </c>
      <c r="R638" s="358" t="str">
        <f>IF(ISBLANK(INDEX('Policy Characteristics'!L:L,MATCH($C638,'Policy Characteristics'!$C:$C,0))),"",INDEX('Policy Characteristics'!L:L,MATCH($C638,'Policy Characteristics'!$C:$C,0)))</f>
        <v>industry-elec-and-hydrogen.html</v>
      </c>
    </row>
    <row r="639" spans="1:18" x14ac:dyDescent="0.35">
      <c r="A639" s="358" t="str">
        <f>IF(ISBLANK(INDEX('Policy Characteristics'!A:A,MATCH($C639,'Policy Characteristics'!$C:$C,0))),"",INDEX('Policy Characteristics'!A:A,MATCH($C639,'Policy Characteristics'!$C:$C,0)))</f>
        <v>Industry</v>
      </c>
      <c r="B639" s="358" t="str">
        <f>IF(ISBLANK(INDEX('Policy Characteristics'!B:B,MATCH($C639,'Policy Characteristics'!$C:$C,0))),"",INDEX('Policy Characteristics'!B:B,MATCH($C639,'Policy Characteristics'!$C:$C,0)))</f>
        <v>Electrification + Hydrogen</v>
      </c>
      <c r="C639" s="362" t="str">
        <f t="shared" si="35"/>
        <v>Fraction of Industrial Fuel Use Shifted to Other Fuels</v>
      </c>
      <c r="D639" s="9" t="s">
        <v>3252</v>
      </c>
      <c r="E639" s="53" t="s">
        <v>2465</v>
      </c>
      <c r="F639" s="195" t="s">
        <v>3214</v>
      </c>
      <c r="G639" s="53" t="s">
        <v>3264</v>
      </c>
      <c r="H639" s="54">
        <v>1380</v>
      </c>
      <c r="I639" s="53" t="s">
        <v>46</v>
      </c>
      <c r="J639" s="360" t="str">
        <f>IF(ISBLANK(INDEX('Policy Characteristics'!D:D,MATCH($C639,'Policy Characteristics'!$C:$C,0))),"",INDEX('Policy Characteristics'!D:D,MATCH($C639,'Policy Characteristics'!$C:$C,0)))</f>
        <v>Electrification + Hydrogen</v>
      </c>
      <c r="K639" s="358" t="str">
        <f>IF(ISBLANK(INDEX('Policy Characteristics'!E:E,MATCH($C639,'Policy Characteristics'!$C:$C,0))),"",INDEX('Policy Characteristics'!E:E,MATCH($C639,'Policy Characteristics'!$C:$C,0)))</f>
        <v>indst fuel type shifting</v>
      </c>
      <c r="L639" s="380">
        <f>IF(ISBLANK(INDEX('Policy Characteristics'!F:F,MATCH($C639,'Policy Characteristics'!$C:$C,0))),"",INDEX('Policy Characteristics'!F:F,MATCH($C639,'Policy Characteristics'!$C:$C,0)))</f>
        <v>0</v>
      </c>
      <c r="M639" s="380">
        <f>IF(ISBLANK(INDEX('Policy Characteristics'!G:G,MATCH($C639,'Policy Characteristics'!$C:$C,0))),"",INDEX('Policy Characteristics'!G:G,MATCH($C639,'Policy Characteristics'!$C:$C,0)))</f>
        <v>1</v>
      </c>
      <c r="N639" s="380">
        <f>IF(ISBLANK(INDEX('Policy Characteristics'!H:H,MATCH($C639,'Policy Characteristics'!$C:$C,0))),"",INDEX('Policy Characteristics'!H:H,MATCH($C639,'Policy Characteristics'!$C:$C,0)))</f>
        <v>0.01</v>
      </c>
      <c r="O639" s="358" t="str">
        <f>IF(ISBLANK(INDEX('Policy Characteristics'!I:I,MATCH($C639,'Policy Characteristics'!$C:$C,0))),"",INDEX('Policy Characteristics'!I:I,MATCH($C639,'Policy Characteristics'!$C:$C,0)))</f>
        <v>% of fuel shifted</v>
      </c>
      <c r="P639" s="358"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58" t="str">
        <f>IF(ISBLANK(INDEX('Policy Characteristics'!K:K,MATCH($C639,'Policy Characteristics'!$C:$C,0))),"",INDEX('Policy Characteristics'!K:K,MATCH($C639,'Policy Characteristics'!$C:$C,0)))</f>
        <v>industry-ag-main.html#fuel-switching</v>
      </c>
      <c r="R639" s="358" t="str">
        <f>IF(ISBLANK(INDEX('Policy Characteristics'!L:L,MATCH($C639,'Policy Characteristics'!$C:$C,0))),"",INDEX('Policy Characteristics'!L:L,MATCH($C639,'Policy Characteristics'!$C:$C,0)))</f>
        <v>industry-elec-and-hydrogen.html</v>
      </c>
    </row>
    <row r="640" spans="1:18" x14ac:dyDescent="0.35">
      <c r="A640" s="358" t="str">
        <f>IF(ISBLANK(INDEX('Policy Characteristics'!A:A,MATCH($C640,'Policy Characteristics'!$C:$C,0))),"",INDEX('Policy Characteristics'!A:A,MATCH($C640,'Policy Characteristics'!$C:$C,0)))</f>
        <v>Industry</v>
      </c>
      <c r="B640" s="358" t="str">
        <f>IF(ISBLANK(INDEX('Policy Characteristics'!B:B,MATCH($C640,'Policy Characteristics'!$C:$C,0))),"",INDEX('Policy Characteristics'!B:B,MATCH($C640,'Policy Characteristics'!$C:$C,0)))</f>
        <v>Electrification + Hydrogen</v>
      </c>
      <c r="C640" s="362" t="str">
        <f t="shared" si="35"/>
        <v>Fraction of Industrial Fuel Use Shifted to Other Fuels</v>
      </c>
      <c r="D640" s="9" t="s">
        <v>3252</v>
      </c>
      <c r="E640" s="53" t="s">
        <v>2466</v>
      </c>
      <c r="F640" s="195" t="s">
        <v>3214</v>
      </c>
      <c r="G640" s="53" t="s">
        <v>3265</v>
      </c>
      <c r="H640" s="54">
        <v>1381</v>
      </c>
      <c r="I640" s="53" t="s">
        <v>46</v>
      </c>
      <c r="J640" s="360" t="str">
        <f>IF(ISBLANK(INDEX('Policy Characteristics'!D:D,MATCH($C640,'Policy Characteristics'!$C:$C,0))),"",INDEX('Policy Characteristics'!D:D,MATCH($C640,'Policy Characteristics'!$C:$C,0)))</f>
        <v>Electrification + Hydrogen</v>
      </c>
      <c r="K640" s="358" t="str">
        <f>IF(ISBLANK(INDEX('Policy Characteristics'!E:E,MATCH($C640,'Policy Characteristics'!$C:$C,0))),"",INDEX('Policy Characteristics'!E:E,MATCH($C640,'Policy Characteristics'!$C:$C,0)))</f>
        <v>indst fuel type shifting</v>
      </c>
      <c r="L640" s="380">
        <f>IF(ISBLANK(INDEX('Policy Characteristics'!F:F,MATCH($C640,'Policy Characteristics'!$C:$C,0))),"",INDEX('Policy Characteristics'!F:F,MATCH($C640,'Policy Characteristics'!$C:$C,0)))</f>
        <v>0</v>
      </c>
      <c r="M640" s="380">
        <f>IF(ISBLANK(INDEX('Policy Characteristics'!G:G,MATCH($C640,'Policy Characteristics'!$C:$C,0))),"",INDEX('Policy Characteristics'!G:G,MATCH($C640,'Policy Characteristics'!$C:$C,0)))</f>
        <v>1</v>
      </c>
      <c r="N640" s="380">
        <f>IF(ISBLANK(INDEX('Policy Characteristics'!H:H,MATCH($C640,'Policy Characteristics'!$C:$C,0))),"",INDEX('Policy Characteristics'!H:H,MATCH($C640,'Policy Characteristics'!$C:$C,0)))</f>
        <v>0.01</v>
      </c>
      <c r="O640" s="358" t="str">
        <f>IF(ISBLANK(INDEX('Policy Characteristics'!I:I,MATCH($C640,'Policy Characteristics'!$C:$C,0))),"",INDEX('Policy Characteristics'!I:I,MATCH($C640,'Policy Characteristics'!$C:$C,0)))</f>
        <v>% of fuel shifted</v>
      </c>
      <c r="P640" s="358"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58" t="str">
        <f>IF(ISBLANK(INDEX('Policy Characteristics'!K:K,MATCH($C640,'Policy Characteristics'!$C:$C,0))),"",INDEX('Policy Characteristics'!K:K,MATCH($C640,'Policy Characteristics'!$C:$C,0)))</f>
        <v>industry-ag-main.html#fuel-switching</v>
      </c>
      <c r="R640" s="358" t="str">
        <f>IF(ISBLANK(INDEX('Policy Characteristics'!L:L,MATCH($C640,'Policy Characteristics'!$C:$C,0))),"",INDEX('Policy Characteristics'!L:L,MATCH($C640,'Policy Characteristics'!$C:$C,0)))</f>
        <v>industry-elec-and-hydrogen.html</v>
      </c>
    </row>
    <row r="641" spans="1:18" x14ac:dyDescent="0.35">
      <c r="A641" s="358" t="str">
        <f>IF(ISBLANK(INDEX('Policy Characteristics'!A:A,MATCH($C641,'Policy Characteristics'!$C:$C,0))),"",INDEX('Policy Characteristics'!A:A,MATCH($C641,'Policy Characteristics'!$C:$C,0)))</f>
        <v>Industry</v>
      </c>
      <c r="B641" s="358" t="str">
        <f>IF(ISBLANK(INDEX('Policy Characteristics'!B:B,MATCH($C641,'Policy Characteristics'!$C:$C,0))),"",INDEX('Policy Characteristics'!B:B,MATCH($C641,'Policy Characteristics'!$C:$C,0)))</f>
        <v>Electrification + Hydrogen</v>
      </c>
      <c r="C641" s="362" t="str">
        <f t="shared" si="35"/>
        <v>Fraction of Industrial Fuel Use Shifted to Other Fuels</v>
      </c>
      <c r="D641" s="9" t="s">
        <v>3252</v>
      </c>
      <c r="E641" s="53" t="s">
        <v>2467</v>
      </c>
      <c r="F641" s="195" t="s">
        <v>3214</v>
      </c>
      <c r="G641" s="53" t="s">
        <v>3266</v>
      </c>
      <c r="H641" s="54">
        <v>1382</v>
      </c>
      <c r="I641" s="53" t="s">
        <v>46</v>
      </c>
      <c r="J641" s="360" t="str">
        <f>IF(ISBLANK(INDEX('Policy Characteristics'!D:D,MATCH($C641,'Policy Characteristics'!$C:$C,0))),"",INDEX('Policy Characteristics'!D:D,MATCH($C641,'Policy Characteristics'!$C:$C,0)))</f>
        <v>Electrification + Hydrogen</v>
      </c>
      <c r="K641" s="358" t="str">
        <f>IF(ISBLANK(INDEX('Policy Characteristics'!E:E,MATCH($C641,'Policy Characteristics'!$C:$C,0))),"",INDEX('Policy Characteristics'!E:E,MATCH($C641,'Policy Characteristics'!$C:$C,0)))</f>
        <v>indst fuel type shifting</v>
      </c>
      <c r="L641" s="380">
        <f>IF(ISBLANK(INDEX('Policy Characteristics'!F:F,MATCH($C641,'Policy Characteristics'!$C:$C,0))),"",INDEX('Policy Characteristics'!F:F,MATCH($C641,'Policy Characteristics'!$C:$C,0)))</f>
        <v>0</v>
      </c>
      <c r="M641" s="380">
        <f>IF(ISBLANK(INDEX('Policy Characteristics'!G:G,MATCH($C641,'Policy Characteristics'!$C:$C,0))),"",INDEX('Policy Characteristics'!G:G,MATCH($C641,'Policy Characteristics'!$C:$C,0)))</f>
        <v>1</v>
      </c>
      <c r="N641" s="380">
        <f>IF(ISBLANK(INDEX('Policy Characteristics'!H:H,MATCH($C641,'Policy Characteristics'!$C:$C,0))),"",INDEX('Policy Characteristics'!H:H,MATCH($C641,'Policy Characteristics'!$C:$C,0)))</f>
        <v>0.01</v>
      </c>
      <c r="O641" s="358" t="str">
        <f>IF(ISBLANK(INDEX('Policy Characteristics'!I:I,MATCH($C641,'Policy Characteristics'!$C:$C,0))),"",INDEX('Policy Characteristics'!I:I,MATCH($C641,'Policy Characteristics'!$C:$C,0)))</f>
        <v>% of fuel shifted</v>
      </c>
      <c r="P641" s="358"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58" t="str">
        <f>IF(ISBLANK(INDEX('Policy Characteristics'!K:K,MATCH($C641,'Policy Characteristics'!$C:$C,0))),"",INDEX('Policy Characteristics'!K:K,MATCH($C641,'Policy Characteristics'!$C:$C,0)))</f>
        <v>industry-ag-main.html#fuel-switching</v>
      </c>
      <c r="R641" s="358" t="str">
        <f>IF(ISBLANK(INDEX('Policy Characteristics'!L:L,MATCH($C641,'Policy Characteristics'!$C:$C,0))),"",INDEX('Policy Characteristics'!L:L,MATCH($C641,'Policy Characteristics'!$C:$C,0)))</f>
        <v>industry-elec-and-hydrogen.html</v>
      </c>
    </row>
    <row r="642" spans="1:18" x14ac:dyDescent="0.35">
      <c r="A642" s="358" t="str">
        <f>IF(ISBLANK(INDEX('Policy Characteristics'!A:A,MATCH($C642,'Policy Characteristics'!$C:$C,0))),"",INDEX('Policy Characteristics'!A:A,MATCH($C642,'Policy Characteristics'!$C:$C,0)))</f>
        <v>Industry</v>
      </c>
      <c r="B642" s="358" t="str">
        <f>IF(ISBLANK(INDEX('Policy Characteristics'!B:B,MATCH($C642,'Policy Characteristics'!$C:$C,0))),"",INDEX('Policy Characteristics'!B:B,MATCH($C642,'Policy Characteristics'!$C:$C,0)))</f>
        <v>Electrification + Hydrogen</v>
      </c>
      <c r="C642" s="362" t="str">
        <f t="shared" si="35"/>
        <v>Fraction of Industrial Fuel Use Shifted to Other Fuels</v>
      </c>
      <c r="D642" s="9" t="s">
        <v>3252</v>
      </c>
      <c r="E642" s="53" t="s">
        <v>2468</v>
      </c>
      <c r="F642" s="195" t="s">
        <v>3214</v>
      </c>
      <c r="G642" s="53" t="s">
        <v>3267</v>
      </c>
      <c r="H642" s="54">
        <v>1383</v>
      </c>
      <c r="I642" s="53" t="s">
        <v>46</v>
      </c>
      <c r="J642" s="360" t="str">
        <f>IF(ISBLANK(INDEX('Policy Characteristics'!D:D,MATCH($C642,'Policy Characteristics'!$C:$C,0))),"",INDEX('Policy Characteristics'!D:D,MATCH($C642,'Policy Characteristics'!$C:$C,0)))</f>
        <v>Electrification + Hydrogen</v>
      </c>
      <c r="K642" s="358" t="str">
        <f>IF(ISBLANK(INDEX('Policy Characteristics'!E:E,MATCH($C642,'Policy Characteristics'!$C:$C,0))),"",INDEX('Policy Characteristics'!E:E,MATCH($C642,'Policy Characteristics'!$C:$C,0)))</f>
        <v>indst fuel type shifting</v>
      </c>
      <c r="L642" s="380">
        <f>IF(ISBLANK(INDEX('Policy Characteristics'!F:F,MATCH($C642,'Policy Characteristics'!$C:$C,0))),"",INDEX('Policy Characteristics'!F:F,MATCH($C642,'Policy Characteristics'!$C:$C,0)))</f>
        <v>0</v>
      </c>
      <c r="M642" s="380">
        <f>IF(ISBLANK(INDEX('Policy Characteristics'!G:G,MATCH($C642,'Policy Characteristics'!$C:$C,0))),"",INDEX('Policy Characteristics'!G:G,MATCH($C642,'Policy Characteristics'!$C:$C,0)))</f>
        <v>1</v>
      </c>
      <c r="N642" s="380">
        <f>IF(ISBLANK(INDEX('Policy Characteristics'!H:H,MATCH($C642,'Policy Characteristics'!$C:$C,0))),"",INDEX('Policy Characteristics'!H:H,MATCH($C642,'Policy Characteristics'!$C:$C,0)))</f>
        <v>0.01</v>
      </c>
      <c r="O642" s="358" t="str">
        <f>IF(ISBLANK(INDEX('Policy Characteristics'!I:I,MATCH($C642,'Policy Characteristics'!$C:$C,0))),"",INDEX('Policy Characteristics'!I:I,MATCH($C642,'Policy Characteristics'!$C:$C,0)))</f>
        <v>% of fuel shifted</v>
      </c>
      <c r="P642" s="358"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58" t="str">
        <f>IF(ISBLANK(INDEX('Policy Characteristics'!K:K,MATCH($C642,'Policy Characteristics'!$C:$C,0))),"",INDEX('Policy Characteristics'!K:K,MATCH($C642,'Policy Characteristics'!$C:$C,0)))</f>
        <v>industry-ag-main.html#fuel-switching</v>
      </c>
      <c r="R642" s="358" t="str">
        <f>IF(ISBLANK(INDEX('Policy Characteristics'!L:L,MATCH($C642,'Policy Characteristics'!$C:$C,0))),"",INDEX('Policy Characteristics'!L:L,MATCH($C642,'Policy Characteristics'!$C:$C,0)))</f>
        <v>industry-elec-and-hydrogen.html</v>
      </c>
    </row>
    <row r="643" spans="1:18" x14ac:dyDescent="0.35">
      <c r="A643" s="358" t="str">
        <f>IF(ISBLANK(INDEX('Policy Characteristics'!A:A,MATCH($C643,'Policy Characteristics'!$C:$C,0))),"",INDEX('Policy Characteristics'!A:A,MATCH($C643,'Policy Characteristics'!$C:$C,0)))</f>
        <v>Industry</v>
      </c>
      <c r="B643" s="358" t="str">
        <f>IF(ISBLANK(INDEX('Policy Characteristics'!B:B,MATCH($C643,'Policy Characteristics'!$C:$C,0))),"",INDEX('Policy Characteristics'!B:B,MATCH($C643,'Policy Characteristics'!$C:$C,0)))</f>
        <v>Electrification + Hydrogen</v>
      </c>
      <c r="C643" s="362" t="str">
        <f t="shared" si="35"/>
        <v>Fraction of Industrial Fuel Use Shifted to Other Fuels</v>
      </c>
      <c r="D643" s="9" t="s">
        <v>3252</v>
      </c>
      <c r="E643" s="53" t="s">
        <v>2821</v>
      </c>
      <c r="F643" s="195" t="s">
        <v>3214</v>
      </c>
      <c r="G643" s="53" t="s">
        <v>3268</v>
      </c>
      <c r="H643" s="54">
        <v>1384</v>
      </c>
      <c r="I643" s="53" t="s">
        <v>46</v>
      </c>
      <c r="J643" s="360" t="str">
        <f>IF(ISBLANK(INDEX('Policy Characteristics'!D:D,MATCH($C643,'Policy Characteristics'!$C:$C,0))),"",INDEX('Policy Characteristics'!D:D,MATCH($C643,'Policy Characteristics'!$C:$C,0)))</f>
        <v>Electrification + Hydrogen</v>
      </c>
      <c r="K643" s="358" t="str">
        <f>IF(ISBLANK(INDEX('Policy Characteristics'!E:E,MATCH($C643,'Policy Characteristics'!$C:$C,0))),"",INDEX('Policy Characteristics'!E:E,MATCH($C643,'Policy Characteristics'!$C:$C,0)))</f>
        <v>indst fuel type shifting</v>
      </c>
      <c r="L643" s="380">
        <f>IF(ISBLANK(INDEX('Policy Characteristics'!F:F,MATCH($C643,'Policy Characteristics'!$C:$C,0))),"",INDEX('Policy Characteristics'!F:F,MATCH($C643,'Policy Characteristics'!$C:$C,0)))</f>
        <v>0</v>
      </c>
      <c r="M643" s="380">
        <f>IF(ISBLANK(INDEX('Policy Characteristics'!G:G,MATCH($C643,'Policy Characteristics'!$C:$C,0))),"",INDEX('Policy Characteristics'!G:G,MATCH($C643,'Policy Characteristics'!$C:$C,0)))</f>
        <v>1</v>
      </c>
      <c r="N643" s="380">
        <f>IF(ISBLANK(INDEX('Policy Characteristics'!H:H,MATCH($C643,'Policy Characteristics'!$C:$C,0))),"",INDEX('Policy Characteristics'!H:H,MATCH($C643,'Policy Characteristics'!$C:$C,0)))</f>
        <v>0.01</v>
      </c>
      <c r="O643" s="358" t="str">
        <f>IF(ISBLANK(INDEX('Policy Characteristics'!I:I,MATCH($C643,'Policy Characteristics'!$C:$C,0))),"",INDEX('Policy Characteristics'!I:I,MATCH($C643,'Policy Characteristics'!$C:$C,0)))</f>
        <v>% of fuel shifted</v>
      </c>
      <c r="P643" s="358"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58" t="str">
        <f>IF(ISBLANK(INDEX('Policy Characteristics'!K:K,MATCH($C643,'Policy Characteristics'!$C:$C,0))),"",INDEX('Policy Characteristics'!K:K,MATCH($C643,'Policy Characteristics'!$C:$C,0)))</f>
        <v>industry-ag-main.html#fuel-switching</v>
      </c>
      <c r="R643" s="358" t="str">
        <f>IF(ISBLANK(INDEX('Policy Characteristics'!L:L,MATCH($C643,'Policy Characteristics'!$C:$C,0))),"",INDEX('Policy Characteristics'!L:L,MATCH($C643,'Policy Characteristics'!$C:$C,0)))</f>
        <v>industry-elec-and-hydrogen.html</v>
      </c>
    </row>
    <row r="644" spans="1:18" x14ac:dyDescent="0.35">
      <c r="A644" s="358" t="str">
        <f>IF(ISBLANK(INDEX('Policy Characteristics'!A:A,MATCH($C644,'Policy Characteristics'!$C:$C,0))),"",INDEX('Policy Characteristics'!A:A,MATCH($C644,'Policy Characteristics'!$C:$C,0)))</f>
        <v>Industry</v>
      </c>
      <c r="B644" s="358" t="str">
        <f>IF(ISBLANK(INDEX('Policy Characteristics'!B:B,MATCH($C644,'Policy Characteristics'!$C:$C,0))),"",INDEX('Policy Characteristics'!B:B,MATCH($C644,'Policy Characteristics'!$C:$C,0)))</f>
        <v>Electrification + Hydrogen</v>
      </c>
      <c r="C644" s="362" t="str">
        <f t="shared" si="35"/>
        <v>Fraction of Industrial Fuel Use Shifted to Other Fuels</v>
      </c>
      <c r="D644" s="9" t="s">
        <v>3252</v>
      </c>
      <c r="E644" s="53" t="s">
        <v>2822</v>
      </c>
      <c r="F644" s="195" t="s">
        <v>3214</v>
      </c>
      <c r="G644" s="53" t="s">
        <v>3269</v>
      </c>
      <c r="H644" s="54">
        <v>1385</v>
      </c>
      <c r="I644" s="53" t="s">
        <v>46</v>
      </c>
      <c r="J644" s="360" t="str">
        <f>IF(ISBLANK(INDEX('Policy Characteristics'!D:D,MATCH($C644,'Policy Characteristics'!$C:$C,0))),"",INDEX('Policy Characteristics'!D:D,MATCH($C644,'Policy Characteristics'!$C:$C,0)))</f>
        <v>Electrification + Hydrogen</v>
      </c>
      <c r="K644" s="358" t="str">
        <f>IF(ISBLANK(INDEX('Policy Characteristics'!E:E,MATCH($C644,'Policy Characteristics'!$C:$C,0))),"",INDEX('Policy Characteristics'!E:E,MATCH($C644,'Policy Characteristics'!$C:$C,0)))</f>
        <v>indst fuel type shifting</v>
      </c>
      <c r="L644" s="380">
        <f>IF(ISBLANK(INDEX('Policy Characteristics'!F:F,MATCH($C644,'Policy Characteristics'!$C:$C,0))),"",INDEX('Policy Characteristics'!F:F,MATCH($C644,'Policy Characteristics'!$C:$C,0)))</f>
        <v>0</v>
      </c>
      <c r="M644" s="380">
        <f>IF(ISBLANK(INDEX('Policy Characteristics'!G:G,MATCH($C644,'Policy Characteristics'!$C:$C,0))),"",INDEX('Policy Characteristics'!G:G,MATCH($C644,'Policy Characteristics'!$C:$C,0)))</f>
        <v>1</v>
      </c>
      <c r="N644" s="380">
        <f>IF(ISBLANK(INDEX('Policy Characteristics'!H:H,MATCH($C644,'Policy Characteristics'!$C:$C,0))),"",INDEX('Policy Characteristics'!H:H,MATCH($C644,'Policy Characteristics'!$C:$C,0)))</f>
        <v>0.01</v>
      </c>
      <c r="O644" s="358" t="str">
        <f>IF(ISBLANK(INDEX('Policy Characteristics'!I:I,MATCH($C644,'Policy Characteristics'!$C:$C,0))),"",INDEX('Policy Characteristics'!I:I,MATCH($C644,'Policy Characteristics'!$C:$C,0)))</f>
        <v>% of fuel shifted</v>
      </c>
      <c r="P644" s="358"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58" t="str">
        <f>IF(ISBLANK(INDEX('Policy Characteristics'!K:K,MATCH($C644,'Policy Characteristics'!$C:$C,0))),"",INDEX('Policy Characteristics'!K:K,MATCH($C644,'Policy Characteristics'!$C:$C,0)))</f>
        <v>industry-ag-main.html#fuel-switching</v>
      </c>
      <c r="R644" s="358" t="str">
        <f>IF(ISBLANK(INDEX('Policy Characteristics'!L:L,MATCH($C644,'Policy Characteristics'!$C:$C,0))),"",INDEX('Policy Characteristics'!L:L,MATCH($C644,'Policy Characteristics'!$C:$C,0)))</f>
        <v>industry-elec-and-hydrogen.html</v>
      </c>
    </row>
    <row r="645" spans="1:18" x14ac:dyDescent="0.35">
      <c r="A645" s="358" t="str">
        <f>IF(ISBLANK(INDEX('Policy Characteristics'!A:A,MATCH($C645,'Policy Characteristics'!$C:$C,0))),"",INDEX('Policy Characteristics'!A:A,MATCH($C645,'Policy Characteristics'!$C:$C,0)))</f>
        <v>Industry</v>
      </c>
      <c r="B645" s="358" t="str">
        <f>IF(ISBLANK(INDEX('Policy Characteristics'!B:B,MATCH($C645,'Policy Characteristics'!$C:$C,0))),"",INDEX('Policy Characteristics'!B:B,MATCH($C645,'Policy Characteristics'!$C:$C,0)))</f>
        <v>Electrification + Hydrogen</v>
      </c>
      <c r="C645" s="362" t="str">
        <f t="shared" si="35"/>
        <v>Fraction of Industrial Fuel Use Shifted to Other Fuels</v>
      </c>
      <c r="D645" s="9" t="s">
        <v>3252</v>
      </c>
      <c r="E645" s="53" t="s">
        <v>2823</v>
      </c>
      <c r="F645" s="195" t="s">
        <v>3214</v>
      </c>
      <c r="G645" s="53" t="s">
        <v>3270</v>
      </c>
      <c r="H645" s="54">
        <v>1386</v>
      </c>
      <c r="I645" s="53" t="s">
        <v>46</v>
      </c>
      <c r="J645" s="360" t="str">
        <f>IF(ISBLANK(INDEX('Policy Characteristics'!D:D,MATCH($C645,'Policy Characteristics'!$C:$C,0))),"",INDEX('Policy Characteristics'!D:D,MATCH($C645,'Policy Characteristics'!$C:$C,0)))</f>
        <v>Electrification + Hydrogen</v>
      </c>
      <c r="K645" s="358" t="str">
        <f>IF(ISBLANK(INDEX('Policy Characteristics'!E:E,MATCH($C645,'Policy Characteristics'!$C:$C,0))),"",INDEX('Policy Characteristics'!E:E,MATCH($C645,'Policy Characteristics'!$C:$C,0)))</f>
        <v>indst fuel type shifting</v>
      </c>
      <c r="L645" s="380">
        <f>IF(ISBLANK(INDEX('Policy Characteristics'!F:F,MATCH($C645,'Policy Characteristics'!$C:$C,0))),"",INDEX('Policy Characteristics'!F:F,MATCH($C645,'Policy Characteristics'!$C:$C,0)))</f>
        <v>0</v>
      </c>
      <c r="M645" s="380">
        <f>IF(ISBLANK(INDEX('Policy Characteristics'!G:G,MATCH($C645,'Policy Characteristics'!$C:$C,0))),"",INDEX('Policy Characteristics'!G:G,MATCH($C645,'Policy Characteristics'!$C:$C,0)))</f>
        <v>1</v>
      </c>
      <c r="N645" s="380">
        <f>IF(ISBLANK(INDEX('Policy Characteristics'!H:H,MATCH($C645,'Policy Characteristics'!$C:$C,0))),"",INDEX('Policy Characteristics'!H:H,MATCH($C645,'Policy Characteristics'!$C:$C,0)))</f>
        <v>0.01</v>
      </c>
      <c r="O645" s="358" t="str">
        <f>IF(ISBLANK(INDEX('Policy Characteristics'!I:I,MATCH($C645,'Policy Characteristics'!$C:$C,0))),"",INDEX('Policy Characteristics'!I:I,MATCH($C645,'Policy Characteristics'!$C:$C,0)))</f>
        <v>% of fuel shifted</v>
      </c>
      <c r="P645" s="358"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58" t="str">
        <f>IF(ISBLANK(INDEX('Policy Characteristics'!K:K,MATCH($C645,'Policy Characteristics'!$C:$C,0))),"",INDEX('Policy Characteristics'!K:K,MATCH($C645,'Policy Characteristics'!$C:$C,0)))</f>
        <v>industry-ag-main.html#fuel-switching</v>
      </c>
      <c r="R645" s="358" t="str">
        <f>IF(ISBLANK(INDEX('Policy Characteristics'!L:L,MATCH($C645,'Policy Characteristics'!$C:$C,0))),"",INDEX('Policy Characteristics'!L:L,MATCH($C645,'Policy Characteristics'!$C:$C,0)))</f>
        <v>industry-elec-and-hydrogen.html</v>
      </c>
    </row>
    <row r="646" spans="1:18" x14ac:dyDescent="0.35">
      <c r="A646" s="358" t="str">
        <f>IF(ISBLANK(INDEX('Policy Characteristics'!A:A,MATCH($C646,'Policy Characteristics'!$C:$C,0))),"",INDEX('Policy Characteristics'!A:A,MATCH($C646,'Policy Characteristics'!$C:$C,0)))</f>
        <v>Industry</v>
      </c>
      <c r="B646" s="358" t="str">
        <f>IF(ISBLANK(INDEX('Policy Characteristics'!B:B,MATCH($C646,'Policy Characteristics'!$C:$C,0))),"",INDEX('Policy Characteristics'!B:B,MATCH($C646,'Policy Characteristics'!$C:$C,0)))</f>
        <v>Electrification + Hydrogen</v>
      </c>
      <c r="C646" s="362" t="str">
        <f t="shared" si="35"/>
        <v>Fraction of Industrial Fuel Use Shifted to Other Fuels</v>
      </c>
      <c r="D646" s="9" t="s">
        <v>3252</v>
      </c>
      <c r="E646" s="53" t="s">
        <v>2820</v>
      </c>
      <c r="F646" s="195" t="s">
        <v>3214</v>
      </c>
      <c r="G646" s="53" t="s">
        <v>3271</v>
      </c>
      <c r="H646" s="54">
        <v>1387</v>
      </c>
      <c r="I646" s="53" t="s">
        <v>45</v>
      </c>
      <c r="J646" s="360" t="str">
        <f>IF(ISBLANK(INDEX('Policy Characteristics'!D:D,MATCH($C646,'Policy Characteristics'!$C:$C,0))),"",INDEX('Policy Characteristics'!D:D,MATCH($C646,'Policy Characteristics'!$C:$C,0)))</f>
        <v>Electrification + Hydrogen</v>
      </c>
      <c r="K646" s="358" t="str">
        <f>IF(ISBLANK(INDEX('Policy Characteristics'!E:E,MATCH($C646,'Policy Characteristics'!$C:$C,0))),"",INDEX('Policy Characteristics'!E:E,MATCH($C646,'Policy Characteristics'!$C:$C,0)))</f>
        <v>indst fuel type shifting</v>
      </c>
      <c r="L646" s="380">
        <f>IF(ISBLANK(INDEX('Policy Characteristics'!F:F,MATCH($C646,'Policy Characteristics'!$C:$C,0))),"",INDEX('Policy Characteristics'!F:F,MATCH($C646,'Policy Characteristics'!$C:$C,0)))</f>
        <v>0</v>
      </c>
      <c r="M646" s="380">
        <f>IF(ISBLANK(INDEX('Policy Characteristics'!G:G,MATCH($C646,'Policy Characteristics'!$C:$C,0))),"",INDEX('Policy Characteristics'!G:G,MATCH($C646,'Policy Characteristics'!$C:$C,0)))</f>
        <v>1</v>
      </c>
      <c r="N646" s="380">
        <f>IF(ISBLANK(INDEX('Policy Characteristics'!H:H,MATCH($C646,'Policy Characteristics'!$C:$C,0))),"",INDEX('Policy Characteristics'!H:H,MATCH($C646,'Policy Characteristics'!$C:$C,0)))</f>
        <v>0.01</v>
      </c>
      <c r="O646" s="358" t="str">
        <f>IF(ISBLANK(INDEX('Policy Characteristics'!I:I,MATCH($C646,'Policy Characteristics'!$C:$C,0))),"",INDEX('Policy Characteristics'!I:I,MATCH($C646,'Policy Characteristics'!$C:$C,0)))</f>
        <v>% of fuel shifted</v>
      </c>
      <c r="P646" s="358"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58" t="str">
        <f>IF(ISBLANK(INDEX('Policy Characteristics'!K:K,MATCH($C646,'Policy Characteristics'!$C:$C,0))),"",INDEX('Policy Characteristics'!K:K,MATCH($C646,'Policy Characteristics'!$C:$C,0)))</f>
        <v>industry-ag-main.html#fuel-switching</v>
      </c>
      <c r="R646" s="358" t="str">
        <f>IF(ISBLANK(INDEX('Policy Characteristics'!L:L,MATCH($C646,'Policy Characteristics'!$C:$C,0))),"",INDEX('Policy Characteristics'!L:L,MATCH($C646,'Policy Characteristics'!$C:$C,0)))</f>
        <v>industry-elec-and-hydrogen.html</v>
      </c>
    </row>
    <row r="647" spans="1:18" x14ac:dyDescent="0.35">
      <c r="A647" s="358" t="str">
        <f>IF(ISBLANK(INDEX('Policy Characteristics'!A:A,MATCH($C647,'Policy Characteristics'!$C:$C,0))),"",INDEX('Policy Characteristics'!A:A,MATCH($C647,'Policy Characteristics'!$C:$C,0)))</f>
        <v>Industry</v>
      </c>
      <c r="B647" s="358" t="str">
        <f>IF(ISBLANK(INDEX('Policy Characteristics'!B:B,MATCH($C647,'Policy Characteristics'!$C:$C,0))),"",INDEX('Policy Characteristics'!B:B,MATCH($C647,'Policy Characteristics'!$C:$C,0)))</f>
        <v>Electrification + Hydrogen</v>
      </c>
      <c r="C647" s="362" t="str">
        <f t="shared" si="35"/>
        <v>Fraction of Industrial Fuel Use Shifted to Other Fuels</v>
      </c>
      <c r="D647" s="9" t="s">
        <v>3253</v>
      </c>
      <c r="E647" s="53" t="s">
        <v>2463</v>
      </c>
      <c r="F647" s="195" t="s">
        <v>3215</v>
      </c>
      <c r="G647" s="53" t="s">
        <v>3262</v>
      </c>
      <c r="H647" s="54">
        <v>1388</v>
      </c>
      <c r="I647" s="53" t="s">
        <v>45</v>
      </c>
      <c r="J647" s="360" t="str">
        <f>IF(ISBLANK(INDEX('Policy Characteristics'!D:D,MATCH($C647,'Policy Characteristics'!$C:$C,0))),"",INDEX('Policy Characteristics'!D:D,MATCH($C647,'Policy Characteristics'!$C:$C,0)))</f>
        <v>Electrification + Hydrogen</v>
      </c>
      <c r="K647" s="358" t="str">
        <f>IF(ISBLANK(INDEX('Policy Characteristics'!E:E,MATCH($C647,'Policy Characteristics'!$C:$C,0))),"",INDEX('Policy Characteristics'!E:E,MATCH($C647,'Policy Characteristics'!$C:$C,0)))</f>
        <v>indst fuel type shifting</v>
      </c>
      <c r="L647" s="380">
        <f>IF(ISBLANK(INDEX('Policy Characteristics'!F:F,MATCH($C647,'Policy Characteristics'!$C:$C,0))),"",INDEX('Policy Characteristics'!F:F,MATCH($C647,'Policy Characteristics'!$C:$C,0)))</f>
        <v>0</v>
      </c>
      <c r="M647" s="380">
        <f>IF(ISBLANK(INDEX('Policy Characteristics'!G:G,MATCH($C647,'Policy Characteristics'!$C:$C,0))),"",INDEX('Policy Characteristics'!G:G,MATCH($C647,'Policy Characteristics'!$C:$C,0)))</f>
        <v>1</v>
      </c>
      <c r="N647" s="380">
        <f>IF(ISBLANK(INDEX('Policy Characteristics'!H:H,MATCH($C647,'Policy Characteristics'!$C:$C,0))),"",INDEX('Policy Characteristics'!H:H,MATCH($C647,'Policy Characteristics'!$C:$C,0)))</f>
        <v>0.01</v>
      </c>
      <c r="O647" s="358" t="str">
        <f>IF(ISBLANK(INDEX('Policy Characteristics'!I:I,MATCH($C647,'Policy Characteristics'!$C:$C,0))),"",INDEX('Policy Characteristics'!I:I,MATCH($C647,'Policy Characteristics'!$C:$C,0)))</f>
        <v>% of fuel shifted</v>
      </c>
      <c r="P647" s="358"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58" t="str">
        <f>IF(ISBLANK(INDEX('Policy Characteristics'!K:K,MATCH($C647,'Policy Characteristics'!$C:$C,0))),"",INDEX('Policy Characteristics'!K:K,MATCH($C647,'Policy Characteristics'!$C:$C,0)))</f>
        <v>industry-ag-main.html#fuel-switching</v>
      </c>
      <c r="R647" s="358" t="str">
        <f>IF(ISBLANK(INDEX('Policy Characteristics'!L:L,MATCH($C647,'Policy Characteristics'!$C:$C,0))),"",INDEX('Policy Characteristics'!L:L,MATCH($C647,'Policy Characteristics'!$C:$C,0)))</f>
        <v>industry-elec-and-hydrogen.html</v>
      </c>
    </row>
    <row r="648" spans="1:18" x14ac:dyDescent="0.35">
      <c r="A648" s="358" t="str">
        <f>IF(ISBLANK(INDEX('Policy Characteristics'!A:A,MATCH($C648,'Policy Characteristics'!$C:$C,0))),"",INDEX('Policy Characteristics'!A:A,MATCH($C648,'Policy Characteristics'!$C:$C,0)))</f>
        <v>Industry</v>
      </c>
      <c r="B648" s="358" t="str">
        <f>IF(ISBLANK(INDEX('Policy Characteristics'!B:B,MATCH($C648,'Policy Characteristics'!$C:$C,0))),"",INDEX('Policy Characteristics'!B:B,MATCH($C648,'Policy Characteristics'!$C:$C,0)))</f>
        <v>Electrification + Hydrogen</v>
      </c>
      <c r="C648" s="362" t="str">
        <f t="shared" si="35"/>
        <v>Fraction of Industrial Fuel Use Shifted to Other Fuels</v>
      </c>
      <c r="D648" s="9" t="s">
        <v>3253</v>
      </c>
      <c r="E648" s="53" t="s">
        <v>2464</v>
      </c>
      <c r="F648" s="195" t="s">
        <v>3215</v>
      </c>
      <c r="G648" s="53" t="s">
        <v>3263</v>
      </c>
      <c r="H648" s="54">
        <v>1389</v>
      </c>
      <c r="I648" s="53" t="s">
        <v>46</v>
      </c>
      <c r="J648" s="360" t="str">
        <f>IF(ISBLANK(INDEX('Policy Characteristics'!D:D,MATCH($C648,'Policy Characteristics'!$C:$C,0))),"",INDEX('Policy Characteristics'!D:D,MATCH($C648,'Policy Characteristics'!$C:$C,0)))</f>
        <v>Electrification + Hydrogen</v>
      </c>
      <c r="K648" s="358" t="str">
        <f>IF(ISBLANK(INDEX('Policy Characteristics'!E:E,MATCH($C648,'Policy Characteristics'!$C:$C,0))),"",INDEX('Policy Characteristics'!E:E,MATCH($C648,'Policy Characteristics'!$C:$C,0)))</f>
        <v>indst fuel type shifting</v>
      </c>
      <c r="L648" s="380">
        <f>IF(ISBLANK(INDEX('Policy Characteristics'!F:F,MATCH($C648,'Policy Characteristics'!$C:$C,0))),"",INDEX('Policy Characteristics'!F:F,MATCH($C648,'Policy Characteristics'!$C:$C,0)))</f>
        <v>0</v>
      </c>
      <c r="M648" s="380">
        <f>IF(ISBLANK(INDEX('Policy Characteristics'!G:G,MATCH($C648,'Policy Characteristics'!$C:$C,0))),"",INDEX('Policy Characteristics'!G:G,MATCH($C648,'Policy Characteristics'!$C:$C,0)))</f>
        <v>1</v>
      </c>
      <c r="N648" s="380">
        <f>IF(ISBLANK(INDEX('Policy Characteristics'!H:H,MATCH($C648,'Policy Characteristics'!$C:$C,0))),"",INDEX('Policy Characteristics'!H:H,MATCH($C648,'Policy Characteristics'!$C:$C,0)))</f>
        <v>0.01</v>
      </c>
      <c r="O648" s="358" t="str">
        <f>IF(ISBLANK(INDEX('Policy Characteristics'!I:I,MATCH($C648,'Policy Characteristics'!$C:$C,0))),"",INDEX('Policy Characteristics'!I:I,MATCH($C648,'Policy Characteristics'!$C:$C,0)))</f>
        <v>% of fuel shifted</v>
      </c>
      <c r="P648" s="358"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58" t="str">
        <f>IF(ISBLANK(INDEX('Policy Characteristics'!K:K,MATCH($C648,'Policy Characteristics'!$C:$C,0))),"",INDEX('Policy Characteristics'!K:K,MATCH($C648,'Policy Characteristics'!$C:$C,0)))</f>
        <v>industry-ag-main.html#fuel-switching</v>
      </c>
      <c r="R648" s="358" t="str">
        <f>IF(ISBLANK(INDEX('Policy Characteristics'!L:L,MATCH($C648,'Policy Characteristics'!$C:$C,0))),"",INDEX('Policy Characteristics'!L:L,MATCH($C648,'Policy Characteristics'!$C:$C,0)))</f>
        <v>industry-elec-and-hydrogen.html</v>
      </c>
    </row>
    <row r="649" spans="1:18" x14ac:dyDescent="0.35">
      <c r="A649" s="358" t="str">
        <f>IF(ISBLANK(INDEX('Policy Characteristics'!A:A,MATCH($C649,'Policy Characteristics'!$C:$C,0))),"",INDEX('Policy Characteristics'!A:A,MATCH($C649,'Policy Characteristics'!$C:$C,0)))</f>
        <v>Industry</v>
      </c>
      <c r="B649" s="358" t="str">
        <f>IF(ISBLANK(INDEX('Policy Characteristics'!B:B,MATCH($C649,'Policy Characteristics'!$C:$C,0))),"",INDEX('Policy Characteristics'!B:B,MATCH($C649,'Policy Characteristics'!$C:$C,0)))</f>
        <v>Electrification + Hydrogen</v>
      </c>
      <c r="C649" s="362" t="str">
        <f t="shared" si="35"/>
        <v>Fraction of Industrial Fuel Use Shifted to Other Fuels</v>
      </c>
      <c r="D649" s="9" t="s">
        <v>3253</v>
      </c>
      <c r="E649" s="53" t="s">
        <v>2465</v>
      </c>
      <c r="F649" s="195" t="s">
        <v>3215</v>
      </c>
      <c r="G649" s="53" t="s">
        <v>3264</v>
      </c>
      <c r="H649" s="54">
        <v>1390</v>
      </c>
      <c r="I649" s="53" t="s">
        <v>46</v>
      </c>
      <c r="J649" s="360" t="str">
        <f>IF(ISBLANK(INDEX('Policy Characteristics'!D:D,MATCH($C649,'Policy Characteristics'!$C:$C,0))),"",INDEX('Policy Characteristics'!D:D,MATCH($C649,'Policy Characteristics'!$C:$C,0)))</f>
        <v>Electrification + Hydrogen</v>
      </c>
      <c r="K649" s="358" t="str">
        <f>IF(ISBLANK(INDEX('Policy Characteristics'!E:E,MATCH($C649,'Policy Characteristics'!$C:$C,0))),"",INDEX('Policy Characteristics'!E:E,MATCH($C649,'Policy Characteristics'!$C:$C,0)))</f>
        <v>indst fuel type shifting</v>
      </c>
      <c r="L649" s="380">
        <f>IF(ISBLANK(INDEX('Policy Characteristics'!F:F,MATCH($C649,'Policy Characteristics'!$C:$C,0))),"",INDEX('Policy Characteristics'!F:F,MATCH($C649,'Policy Characteristics'!$C:$C,0)))</f>
        <v>0</v>
      </c>
      <c r="M649" s="380">
        <f>IF(ISBLANK(INDEX('Policy Characteristics'!G:G,MATCH($C649,'Policy Characteristics'!$C:$C,0))),"",INDEX('Policy Characteristics'!G:G,MATCH($C649,'Policy Characteristics'!$C:$C,0)))</f>
        <v>1</v>
      </c>
      <c r="N649" s="380">
        <f>IF(ISBLANK(INDEX('Policy Characteristics'!H:H,MATCH($C649,'Policy Characteristics'!$C:$C,0))),"",INDEX('Policy Characteristics'!H:H,MATCH($C649,'Policy Characteristics'!$C:$C,0)))</f>
        <v>0.01</v>
      </c>
      <c r="O649" s="358" t="str">
        <f>IF(ISBLANK(INDEX('Policy Characteristics'!I:I,MATCH($C649,'Policy Characteristics'!$C:$C,0))),"",INDEX('Policy Characteristics'!I:I,MATCH($C649,'Policy Characteristics'!$C:$C,0)))</f>
        <v>% of fuel shifted</v>
      </c>
      <c r="P649" s="358"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58" t="str">
        <f>IF(ISBLANK(INDEX('Policy Characteristics'!K:K,MATCH($C649,'Policy Characteristics'!$C:$C,0))),"",INDEX('Policy Characteristics'!K:K,MATCH($C649,'Policy Characteristics'!$C:$C,0)))</f>
        <v>industry-ag-main.html#fuel-switching</v>
      </c>
      <c r="R649" s="358" t="str">
        <f>IF(ISBLANK(INDEX('Policy Characteristics'!L:L,MATCH($C649,'Policy Characteristics'!$C:$C,0))),"",INDEX('Policy Characteristics'!L:L,MATCH($C649,'Policy Characteristics'!$C:$C,0)))</f>
        <v>industry-elec-and-hydrogen.html</v>
      </c>
    </row>
    <row r="650" spans="1:18" x14ac:dyDescent="0.35">
      <c r="A650" s="358" t="str">
        <f>IF(ISBLANK(INDEX('Policy Characteristics'!A:A,MATCH($C650,'Policy Characteristics'!$C:$C,0))),"",INDEX('Policy Characteristics'!A:A,MATCH($C650,'Policy Characteristics'!$C:$C,0)))</f>
        <v>Industry</v>
      </c>
      <c r="B650" s="358" t="str">
        <f>IF(ISBLANK(INDEX('Policy Characteristics'!B:B,MATCH($C650,'Policy Characteristics'!$C:$C,0))),"",INDEX('Policy Characteristics'!B:B,MATCH($C650,'Policy Characteristics'!$C:$C,0)))</f>
        <v>Electrification + Hydrogen</v>
      </c>
      <c r="C650" s="362" t="str">
        <f t="shared" si="35"/>
        <v>Fraction of Industrial Fuel Use Shifted to Other Fuels</v>
      </c>
      <c r="D650" s="9" t="s">
        <v>3253</v>
      </c>
      <c r="E650" s="53" t="s">
        <v>2466</v>
      </c>
      <c r="F650" s="195" t="s">
        <v>3215</v>
      </c>
      <c r="G650" s="53" t="s">
        <v>3265</v>
      </c>
      <c r="H650" s="54">
        <v>1391</v>
      </c>
      <c r="I650" s="53" t="s">
        <v>46</v>
      </c>
      <c r="J650" s="360" t="str">
        <f>IF(ISBLANK(INDEX('Policy Characteristics'!D:D,MATCH($C650,'Policy Characteristics'!$C:$C,0))),"",INDEX('Policy Characteristics'!D:D,MATCH($C650,'Policy Characteristics'!$C:$C,0)))</f>
        <v>Electrification + Hydrogen</v>
      </c>
      <c r="K650" s="358" t="str">
        <f>IF(ISBLANK(INDEX('Policy Characteristics'!E:E,MATCH($C650,'Policy Characteristics'!$C:$C,0))),"",INDEX('Policy Characteristics'!E:E,MATCH($C650,'Policy Characteristics'!$C:$C,0)))</f>
        <v>indst fuel type shifting</v>
      </c>
      <c r="L650" s="380">
        <f>IF(ISBLANK(INDEX('Policy Characteristics'!F:F,MATCH($C650,'Policy Characteristics'!$C:$C,0))),"",INDEX('Policy Characteristics'!F:F,MATCH($C650,'Policy Characteristics'!$C:$C,0)))</f>
        <v>0</v>
      </c>
      <c r="M650" s="380">
        <f>IF(ISBLANK(INDEX('Policy Characteristics'!G:G,MATCH($C650,'Policy Characteristics'!$C:$C,0))),"",INDEX('Policy Characteristics'!G:G,MATCH($C650,'Policy Characteristics'!$C:$C,0)))</f>
        <v>1</v>
      </c>
      <c r="N650" s="380">
        <f>IF(ISBLANK(INDEX('Policy Characteristics'!H:H,MATCH($C650,'Policy Characteristics'!$C:$C,0))),"",INDEX('Policy Characteristics'!H:H,MATCH($C650,'Policy Characteristics'!$C:$C,0)))</f>
        <v>0.01</v>
      </c>
      <c r="O650" s="358" t="str">
        <f>IF(ISBLANK(INDEX('Policy Characteristics'!I:I,MATCH($C650,'Policy Characteristics'!$C:$C,0))),"",INDEX('Policy Characteristics'!I:I,MATCH($C650,'Policy Characteristics'!$C:$C,0)))</f>
        <v>% of fuel shifted</v>
      </c>
      <c r="P650" s="358"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58" t="str">
        <f>IF(ISBLANK(INDEX('Policy Characteristics'!K:K,MATCH($C650,'Policy Characteristics'!$C:$C,0))),"",INDEX('Policy Characteristics'!K:K,MATCH($C650,'Policy Characteristics'!$C:$C,0)))</f>
        <v>industry-ag-main.html#fuel-switching</v>
      </c>
      <c r="R650" s="358" t="str">
        <f>IF(ISBLANK(INDEX('Policy Characteristics'!L:L,MATCH($C650,'Policy Characteristics'!$C:$C,0))),"",INDEX('Policy Characteristics'!L:L,MATCH($C650,'Policy Characteristics'!$C:$C,0)))</f>
        <v>industry-elec-and-hydrogen.html</v>
      </c>
    </row>
    <row r="651" spans="1:18" x14ac:dyDescent="0.35">
      <c r="A651" s="358" t="str">
        <f>IF(ISBLANK(INDEX('Policy Characteristics'!A:A,MATCH($C651,'Policy Characteristics'!$C:$C,0))),"",INDEX('Policy Characteristics'!A:A,MATCH($C651,'Policy Characteristics'!$C:$C,0)))</f>
        <v>Industry</v>
      </c>
      <c r="B651" s="358" t="str">
        <f>IF(ISBLANK(INDEX('Policy Characteristics'!B:B,MATCH($C651,'Policy Characteristics'!$C:$C,0))),"",INDEX('Policy Characteristics'!B:B,MATCH($C651,'Policy Characteristics'!$C:$C,0)))</f>
        <v>Electrification + Hydrogen</v>
      </c>
      <c r="C651" s="362" t="str">
        <f t="shared" si="35"/>
        <v>Fraction of Industrial Fuel Use Shifted to Other Fuels</v>
      </c>
      <c r="D651" s="9" t="s">
        <v>3253</v>
      </c>
      <c r="E651" s="53" t="s">
        <v>2467</v>
      </c>
      <c r="F651" s="195" t="s">
        <v>3215</v>
      </c>
      <c r="G651" s="53" t="s">
        <v>3266</v>
      </c>
      <c r="H651" s="54">
        <v>1392</v>
      </c>
      <c r="I651" s="53" t="s">
        <v>46</v>
      </c>
      <c r="J651" s="360" t="str">
        <f>IF(ISBLANK(INDEX('Policy Characteristics'!D:D,MATCH($C651,'Policy Characteristics'!$C:$C,0))),"",INDEX('Policy Characteristics'!D:D,MATCH($C651,'Policy Characteristics'!$C:$C,0)))</f>
        <v>Electrification + Hydrogen</v>
      </c>
      <c r="K651" s="358" t="str">
        <f>IF(ISBLANK(INDEX('Policy Characteristics'!E:E,MATCH($C651,'Policy Characteristics'!$C:$C,0))),"",INDEX('Policy Characteristics'!E:E,MATCH($C651,'Policy Characteristics'!$C:$C,0)))</f>
        <v>indst fuel type shifting</v>
      </c>
      <c r="L651" s="380">
        <f>IF(ISBLANK(INDEX('Policy Characteristics'!F:F,MATCH($C651,'Policy Characteristics'!$C:$C,0))),"",INDEX('Policy Characteristics'!F:F,MATCH($C651,'Policy Characteristics'!$C:$C,0)))</f>
        <v>0</v>
      </c>
      <c r="M651" s="380">
        <f>IF(ISBLANK(INDEX('Policy Characteristics'!G:G,MATCH($C651,'Policy Characteristics'!$C:$C,0))),"",INDEX('Policy Characteristics'!G:G,MATCH($C651,'Policy Characteristics'!$C:$C,0)))</f>
        <v>1</v>
      </c>
      <c r="N651" s="380">
        <f>IF(ISBLANK(INDEX('Policy Characteristics'!H:H,MATCH($C651,'Policy Characteristics'!$C:$C,0))),"",INDEX('Policy Characteristics'!H:H,MATCH($C651,'Policy Characteristics'!$C:$C,0)))</f>
        <v>0.01</v>
      </c>
      <c r="O651" s="358" t="str">
        <f>IF(ISBLANK(INDEX('Policy Characteristics'!I:I,MATCH($C651,'Policy Characteristics'!$C:$C,0))),"",INDEX('Policy Characteristics'!I:I,MATCH($C651,'Policy Characteristics'!$C:$C,0)))</f>
        <v>% of fuel shifted</v>
      </c>
      <c r="P651" s="358"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58" t="str">
        <f>IF(ISBLANK(INDEX('Policy Characteristics'!K:K,MATCH($C651,'Policy Characteristics'!$C:$C,0))),"",INDEX('Policy Characteristics'!K:K,MATCH($C651,'Policy Characteristics'!$C:$C,0)))</f>
        <v>industry-ag-main.html#fuel-switching</v>
      </c>
      <c r="R651" s="358" t="str">
        <f>IF(ISBLANK(INDEX('Policy Characteristics'!L:L,MATCH($C651,'Policy Characteristics'!$C:$C,0))),"",INDEX('Policy Characteristics'!L:L,MATCH($C651,'Policy Characteristics'!$C:$C,0)))</f>
        <v>industry-elec-and-hydrogen.html</v>
      </c>
    </row>
    <row r="652" spans="1:18" x14ac:dyDescent="0.35">
      <c r="A652" s="358" t="str">
        <f>IF(ISBLANK(INDEX('Policy Characteristics'!A:A,MATCH($C652,'Policy Characteristics'!$C:$C,0))),"",INDEX('Policy Characteristics'!A:A,MATCH($C652,'Policy Characteristics'!$C:$C,0)))</f>
        <v>Industry</v>
      </c>
      <c r="B652" s="358" t="str">
        <f>IF(ISBLANK(INDEX('Policy Characteristics'!B:B,MATCH($C652,'Policy Characteristics'!$C:$C,0))),"",INDEX('Policy Characteristics'!B:B,MATCH($C652,'Policy Characteristics'!$C:$C,0)))</f>
        <v>Electrification + Hydrogen</v>
      </c>
      <c r="C652" s="362" t="str">
        <f t="shared" si="35"/>
        <v>Fraction of Industrial Fuel Use Shifted to Other Fuels</v>
      </c>
      <c r="D652" s="9" t="s">
        <v>3253</v>
      </c>
      <c r="E652" s="53" t="s">
        <v>2468</v>
      </c>
      <c r="F652" s="195" t="s">
        <v>3215</v>
      </c>
      <c r="G652" s="53" t="s">
        <v>3267</v>
      </c>
      <c r="H652" s="54">
        <v>1393</v>
      </c>
      <c r="I652" s="53" t="s">
        <v>46</v>
      </c>
      <c r="J652" s="360" t="str">
        <f>IF(ISBLANK(INDEX('Policy Characteristics'!D:D,MATCH($C652,'Policy Characteristics'!$C:$C,0))),"",INDEX('Policy Characteristics'!D:D,MATCH($C652,'Policy Characteristics'!$C:$C,0)))</f>
        <v>Electrification + Hydrogen</v>
      </c>
      <c r="K652" s="358" t="str">
        <f>IF(ISBLANK(INDEX('Policy Characteristics'!E:E,MATCH($C652,'Policy Characteristics'!$C:$C,0))),"",INDEX('Policy Characteristics'!E:E,MATCH($C652,'Policy Characteristics'!$C:$C,0)))</f>
        <v>indst fuel type shifting</v>
      </c>
      <c r="L652" s="380">
        <f>IF(ISBLANK(INDEX('Policy Characteristics'!F:F,MATCH($C652,'Policy Characteristics'!$C:$C,0))),"",INDEX('Policy Characteristics'!F:F,MATCH($C652,'Policy Characteristics'!$C:$C,0)))</f>
        <v>0</v>
      </c>
      <c r="M652" s="380">
        <f>IF(ISBLANK(INDEX('Policy Characteristics'!G:G,MATCH($C652,'Policy Characteristics'!$C:$C,0))),"",INDEX('Policy Characteristics'!G:G,MATCH($C652,'Policy Characteristics'!$C:$C,0)))</f>
        <v>1</v>
      </c>
      <c r="N652" s="380">
        <f>IF(ISBLANK(INDEX('Policy Characteristics'!H:H,MATCH($C652,'Policy Characteristics'!$C:$C,0))),"",INDEX('Policy Characteristics'!H:H,MATCH($C652,'Policy Characteristics'!$C:$C,0)))</f>
        <v>0.01</v>
      </c>
      <c r="O652" s="358" t="str">
        <f>IF(ISBLANK(INDEX('Policy Characteristics'!I:I,MATCH($C652,'Policy Characteristics'!$C:$C,0))),"",INDEX('Policy Characteristics'!I:I,MATCH($C652,'Policy Characteristics'!$C:$C,0)))</f>
        <v>% of fuel shifted</v>
      </c>
      <c r="P652" s="358"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58" t="str">
        <f>IF(ISBLANK(INDEX('Policy Characteristics'!K:K,MATCH($C652,'Policy Characteristics'!$C:$C,0))),"",INDEX('Policy Characteristics'!K:K,MATCH($C652,'Policy Characteristics'!$C:$C,0)))</f>
        <v>industry-ag-main.html#fuel-switching</v>
      </c>
      <c r="R652" s="358" t="str">
        <f>IF(ISBLANK(INDEX('Policy Characteristics'!L:L,MATCH($C652,'Policy Characteristics'!$C:$C,0))),"",INDEX('Policy Characteristics'!L:L,MATCH($C652,'Policy Characteristics'!$C:$C,0)))</f>
        <v>industry-elec-and-hydrogen.html</v>
      </c>
    </row>
    <row r="653" spans="1:18" x14ac:dyDescent="0.35">
      <c r="A653" s="358" t="str">
        <f>IF(ISBLANK(INDEX('Policy Characteristics'!A:A,MATCH($C653,'Policy Characteristics'!$C:$C,0))),"",INDEX('Policy Characteristics'!A:A,MATCH($C653,'Policy Characteristics'!$C:$C,0)))</f>
        <v>Industry</v>
      </c>
      <c r="B653" s="358" t="str">
        <f>IF(ISBLANK(INDEX('Policy Characteristics'!B:B,MATCH($C653,'Policy Characteristics'!$C:$C,0))),"",INDEX('Policy Characteristics'!B:B,MATCH($C653,'Policy Characteristics'!$C:$C,0)))</f>
        <v>Electrification + Hydrogen</v>
      </c>
      <c r="C653" s="362" t="str">
        <f t="shared" si="35"/>
        <v>Fraction of Industrial Fuel Use Shifted to Other Fuels</v>
      </c>
      <c r="D653" s="9" t="s">
        <v>3253</v>
      </c>
      <c r="E653" s="53" t="s">
        <v>2821</v>
      </c>
      <c r="F653" s="195" t="s">
        <v>3215</v>
      </c>
      <c r="G653" s="53" t="s">
        <v>3268</v>
      </c>
      <c r="H653" s="54">
        <v>1394</v>
      </c>
      <c r="I653" s="53" t="s">
        <v>46</v>
      </c>
      <c r="J653" s="360" t="str">
        <f>IF(ISBLANK(INDEX('Policy Characteristics'!D:D,MATCH($C653,'Policy Characteristics'!$C:$C,0))),"",INDEX('Policy Characteristics'!D:D,MATCH($C653,'Policy Characteristics'!$C:$C,0)))</f>
        <v>Electrification + Hydrogen</v>
      </c>
      <c r="K653" s="358" t="str">
        <f>IF(ISBLANK(INDEX('Policy Characteristics'!E:E,MATCH($C653,'Policy Characteristics'!$C:$C,0))),"",INDEX('Policy Characteristics'!E:E,MATCH($C653,'Policy Characteristics'!$C:$C,0)))</f>
        <v>indst fuel type shifting</v>
      </c>
      <c r="L653" s="380">
        <f>IF(ISBLANK(INDEX('Policy Characteristics'!F:F,MATCH($C653,'Policy Characteristics'!$C:$C,0))),"",INDEX('Policy Characteristics'!F:F,MATCH($C653,'Policy Characteristics'!$C:$C,0)))</f>
        <v>0</v>
      </c>
      <c r="M653" s="380">
        <f>IF(ISBLANK(INDEX('Policy Characteristics'!G:G,MATCH($C653,'Policy Characteristics'!$C:$C,0))),"",INDEX('Policy Characteristics'!G:G,MATCH($C653,'Policy Characteristics'!$C:$C,0)))</f>
        <v>1</v>
      </c>
      <c r="N653" s="380">
        <f>IF(ISBLANK(INDEX('Policy Characteristics'!H:H,MATCH($C653,'Policy Characteristics'!$C:$C,0))),"",INDEX('Policy Characteristics'!H:H,MATCH($C653,'Policy Characteristics'!$C:$C,0)))</f>
        <v>0.01</v>
      </c>
      <c r="O653" s="358" t="str">
        <f>IF(ISBLANK(INDEX('Policy Characteristics'!I:I,MATCH($C653,'Policy Characteristics'!$C:$C,0))),"",INDEX('Policy Characteristics'!I:I,MATCH($C653,'Policy Characteristics'!$C:$C,0)))</f>
        <v>% of fuel shifted</v>
      </c>
      <c r="P653" s="358"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58" t="str">
        <f>IF(ISBLANK(INDEX('Policy Characteristics'!K:K,MATCH($C653,'Policy Characteristics'!$C:$C,0))),"",INDEX('Policy Characteristics'!K:K,MATCH($C653,'Policy Characteristics'!$C:$C,0)))</f>
        <v>industry-ag-main.html#fuel-switching</v>
      </c>
      <c r="R653" s="358" t="str">
        <f>IF(ISBLANK(INDEX('Policy Characteristics'!L:L,MATCH($C653,'Policy Characteristics'!$C:$C,0))),"",INDEX('Policy Characteristics'!L:L,MATCH($C653,'Policy Characteristics'!$C:$C,0)))</f>
        <v>industry-elec-and-hydrogen.html</v>
      </c>
    </row>
    <row r="654" spans="1:18" x14ac:dyDescent="0.35">
      <c r="A654" s="358" t="str">
        <f>IF(ISBLANK(INDEX('Policy Characteristics'!A:A,MATCH($C654,'Policy Characteristics'!$C:$C,0))),"",INDEX('Policy Characteristics'!A:A,MATCH($C654,'Policy Characteristics'!$C:$C,0)))</f>
        <v>Industry</v>
      </c>
      <c r="B654" s="358" t="str">
        <f>IF(ISBLANK(INDEX('Policy Characteristics'!B:B,MATCH($C654,'Policy Characteristics'!$C:$C,0))),"",INDEX('Policy Characteristics'!B:B,MATCH($C654,'Policy Characteristics'!$C:$C,0)))</f>
        <v>Electrification + Hydrogen</v>
      </c>
      <c r="C654" s="362" t="str">
        <f t="shared" si="35"/>
        <v>Fraction of Industrial Fuel Use Shifted to Other Fuels</v>
      </c>
      <c r="D654" s="9" t="s">
        <v>3253</v>
      </c>
      <c r="E654" s="53" t="s">
        <v>2822</v>
      </c>
      <c r="F654" s="195" t="s">
        <v>3215</v>
      </c>
      <c r="G654" s="53" t="s">
        <v>3269</v>
      </c>
      <c r="H654" s="54">
        <v>1395</v>
      </c>
      <c r="I654" s="53" t="s">
        <v>46</v>
      </c>
      <c r="J654" s="360" t="str">
        <f>IF(ISBLANK(INDEX('Policy Characteristics'!D:D,MATCH($C654,'Policy Characteristics'!$C:$C,0))),"",INDEX('Policy Characteristics'!D:D,MATCH($C654,'Policy Characteristics'!$C:$C,0)))</f>
        <v>Electrification + Hydrogen</v>
      </c>
      <c r="K654" s="358" t="str">
        <f>IF(ISBLANK(INDEX('Policy Characteristics'!E:E,MATCH($C654,'Policy Characteristics'!$C:$C,0))),"",INDEX('Policy Characteristics'!E:E,MATCH($C654,'Policy Characteristics'!$C:$C,0)))</f>
        <v>indst fuel type shifting</v>
      </c>
      <c r="L654" s="380">
        <f>IF(ISBLANK(INDEX('Policy Characteristics'!F:F,MATCH($C654,'Policy Characteristics'!$C:$C,0))),"",INDEX('Policy Characteristics'!F:F,MATCH($C654,'Policy Characteristics'!$C:$C,0)))</f>
        <v>0</v>
      </c>
      <c r="M654" s="380">
        <f>IF(ISBLANK(INDEX('Policy Characteristics'!G:G,MATCH($C654,'Policy Characteristics'!$C:$C,0))),"",INDEX('Policy Characteristics'!G:G,MATCH($C654,'Policy Characteristics'!$C:$C,0)))</f>
        <v>1</v>
      </c>
      <c r="N654" s="380">
        <f>IF(ISBLANK(INDEX('Policy Characteristics'!H:H,MATCH($C654,'Policy Characteristics'!$C:$C,0))),"",INDEX('Policy Characteristics'!H:H,MATCH($C654,'Policy Characteristics'!$C:$C,0)))</f>
        <v>0.01</v>
      </c>
      <c r="O654" s="358" t="str">
        <f>IF(ISBLANK(INDEX('Policy Characteristics'!I:I,MATCH($C654,'Policy Characteristics'!$C:$C,0))),"",INDEX('Policy Characteristics'!I:I,MATCH($C654,'Policy Characteristics'!$C:$C,0)))</f>
        <v>% of fuel shifted</v>
      </c>
      <c r="P654" s="358"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58" t="str">
        <f>IF(ISBLANK(INDEX('Policy Characteristics'!K:K,MATCH($C654,'Policy Characteristics'!$C:$C,0))),"",INDEX('Policy Characteristics'!K:K,MATCH($C654,'Policy Characteristics'!$C:$C,0)))</f>
        <v>industry-ag-main.html#fuel-switching</v>
      </c>
      <c r="R654" s="358" t="str">
        <f>IF(ISBLANK(INDEX('Policy Characteristics'!L:L,MATCH($C654,'Policy Characteristics'!$C:$C,0))),"",INDEX('Policy Characteristics'!L:L,MATCH($C654,'Policy Characteristics'!$C:$C,0)))</f>
        <v>industry-elec-and-hydrogen.html</v>
      </c>
    </row>
    <row r="655" spans="1:18" x14ac:dyDescent="0.35">
      <c r="A655" s="358" t="str">
        <f>IF(ISBLANK(INDEX('Policy Characteristics'!A:A,MATCH($C655,'Policy Characteristics'!$C:$C,0))),"",INDEX('Policy Characteristics'!A:A,MATCH($C655,'Policy Characteristics'!$C:$C,0)))</f>
        <v>Industry</v>
      </c>
      <c r="B655" s="358" t="str">
        <f>IF(ISBLANK(INDEX('Policy Characteristics'!B:B,MATCH($C655,'Policy Characteristics'!$C:$C,0))),"",INDEX('Policy Characteristics'!B:B,MATCH($C655,'Policy Characteristics'!$C:$C,0)))</f>
        <v>Electrification + Hydrogen</v>
      </c>
      <c r="C655" s="362" t="str">
        <f t="shared" si="35"/>
        <v>Fraction of Industrial Fuel Use Shifted to Other Fuels</v>
      </c>
      <c r="D655" s="9" t="s">
        <v>3253</v>
      </c>
      <c r="E655" s="53" t="s">
        <v>2823</v>
      </c>
      <c r="F655" s="195" t="s">
        <v>3215</v>
      </c>
      <c r="G655" s="53" t="s">
        <v>3270</v>
      </c>
      <c r="H655" s="54">
        <v>1396</v>
      </c>
      <c r="I655" s="53" t="s">
        <v>46</v>
      </c>
      <c r="J655" s="360" t="str">
        <f>IF(ISBLANK(INDEX('Policy Characteristics'!D:D,MATCH($C655,'Policy Characteristics'!$C:$C,0))),"",INDEX('Policy Characteristics'!D:D,MATCH($C655,'Policy Characteristics'!$C:$C,0)))</f>
        <v>Electrification + Hydrogen</v>
      </c>
      <c r="K655" s="358" t="str">
        <f>IF(ISBLANK(INDEX('Policy Characteristics'!E:E,MATCH($C655,'Policy Characteristics'!$C:$C,0))),"",INDEX('Policy Characteristics'!E:E,MATCH($C655,'Policy Characteristics'!$C:$C,0)))</f>
        <v>indst fuel type shifting</v>
      </c>
      <c r="L655" s="380">
        <f>IF(ISBLANK(INDEX('Policy Characteristics'!F:F,MATCH($C655,'Policy Characteristics'!$C:$C,0))),"",INDEX('Policy Characteristics'!F:F,MATCH($C655,'Policy Characteristics'!$C:$C,0)))</f>
        <v>0</v>
      </c>
      <c r="M655" s="380">
        <f>IF(ISBLANK(INDEX('Policy Characteristics'!G:G,MATCH($C655,'Policy Characteristics'!$C:$C,0))),"",INDEX('Policy Characteristics'!G:G,MATCH($C655,'Policy Characteristics'!$C:$C,0)))</f>
        <v>1</v>
      </c>
      <c r="N655" s="380">
        <f>IF(ISBLANK(INDEX('Policy Characteristics'!H:H,MATCH($C655,'Policy Characteristics'!$C:$C,0))),"",INDEX('Policy Characteristics'!H:H,MATCH($C655,'Policy Characteristics'!$C:$C,0)))</f>
        <v>0.01</v>
      </c>
      <c r="O655" s="358" t="str">
        <f>IF(ISBLANK(INDEX('Policy Characteristics'!I:I,MATCH($C655,'Policy Characteristics'!$C:$C,0))),"",INDEX('Policy Characteristics'!I:I,MATCH($C655,'Policy Characteristics'!$C:$C,0)))</f>
        <v>% of fuel shifted</v>
      </c>
      <c r="P655" s="358"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58" t="str">
        <f>IF(ISBLANK(INDEX('Policy Characteristics'!K:K,MATCH($C655,'Policy Characteristics'!$C:$C,0))),"",INDEX('Policy Characteristics'!K:K,MATCH($C655,'Policy Characteristics'!$C:$C,0)))</f>
        <v>industry-ag-main.html#fuel-switching</v>
      </c>
      <c r="R655" s="358" t="str">
        <f>IF(ISBLANK(INDEX('Policy Characteristics'!L:L,MATCH($C655,'Policy Characteristics'!$C:$C,0))),"",INDEX('Policy Characteristics'!L:L,MATCH($C655,'Policy Characteristics'!$C:$C,0)))</f>
        <v>industry-elec-and-hydrogen.html</v>
      </c>
    </row>
    <row r="656" spans="1:18" x14ac:dyDescent="0.35">
      <c r="A656" s="358" t="str">
        <f>IF(ISBLANK(INDEX('Policy Characteristics'!A:A,MATCH($C656,'Policy Characteristics'!$C:$C,0))),"",INDEX('Policy Characteristics'!A:A,MATCH($C656,'Policy Characteristics'!$C:$C,0)))</f>
        <v>Industry</v>
      </c>
      <c r="B656" s="358" t="str">
        <f>IF(ISBLANK(INDEX('Policy Characteristics'!B:B,MATCH($C656,'Policy Characteristics'!$C:$C,0))),"",INDEX('Policy Characteristics'!B:B,MATCH($C656,'Policy Characteristics'!$C:$C,0)))</f>
        <v>Electrification + Hydrogen</v>
      </c>
      <c r="C656" s="362" t="str">
        <f t="shared" si="35"/>
        <v>Fraction of Industrial Fuel Use Shifted to Other Fuels</v>
      </c>
      <c r="D656" s="9" t="s">
        <v>3253</v>
      </c>
      <c r="E656" s="53" t="s">
        <v>2820</v>
      </c>
      <c r="F656" s="195" t="s">
        <v>3215</v>
      </c>
      <c r="G656" s="53" t="s">
        <v>3271</v>
      </c>
      <c r="H656" s="54">
        <v>1397</v>
      </c>
      <c r="I656" s="53" t="s">
        <v>45</v>
      </c>
      <c r="J656" s="360" t="str">
        <f>IF(ISBLANK(INDEX('Policy Characteristics'!D:D,MATCH($C656,'Policy Characteristics'!$C:$C,0))),"",INDEX('Policy Characteristics'!D:D,MATCH($C656,'Policy Characteristics'!$C:$C,0)))</f>
        <v>Electrification + Hydrogen</v>
      </c>
      <c r="K656" s="358" t="str">
        <f>IF(ISBLANK(INDEX('Policy Characteristics'!E:E,MATCH($C656,'Policy Characteristics'!$C:$C,0))),"",INDEX('Policy Characteristics'!E:E,MATCH($C656,'Policy Characteristics'!$C:$C,0)))</f>
        <v>indst fuel type shifting</v>
      </c>
      <c r="L656" s="380">
        <f>IF(ISBLANK(INDEX('Policy Characteristics'!F:F,MATCH($C656,'Policy Characteristics'!$C:$C,0))),"",INDEX('Policy Characteristics'!F:F,MATCH($C656,'Policy Characteristics'!$C:$C,0)))</f>
        <v>0</v>
      </c>
      <c r="M656" s="380">
        <f>IF(ISBLANK(INDEX('Policy Characteristics'!G:G,MATCH($C656,'Policy Characteristics'!$C:$C,0))),"",INDEX('Policy Characteristics'!G:G,MATCH($C656,'Policy Characteristics'!$C:$C,0)))</f>
        <v>1</v>
      </c>
      <c r="N656" s="380">
        <f>IF(ISBLANK(INDEX('Policy Characteristics'!H:H,MATCH($C656,'Policy Characteristics'!$C:$C,0))),"",INDEX('Policy Characteristics'!H:H,MATCH($C656,'Policy Characteristics'!$C:$C,0)))</f>
        <v>0.01</v>
      </c>
      <c r="O656" s="358" t="str">
        <f>IF(ISBLANK(INDEX('Policy Characteristics'!I:I,MATCH($C656,'Policy Characteristics'!$C:$C,0))),"",INDEX('Policy Characteristics'!I:I,MATCH($C656,'Policy Characteristics'!$C:$C,0)))</f>
        <v>% of fuel shifted</v>
      </c>
      <c r="P656" s="358"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58" t="str">
        <f>IF(ISBLANK(INDEX('Policy Characteristics'!K:K,MATCH($C656,'Policy Characteristics'!$C:$C,0))),"",INDEX('Policy Characteristics'!K:K,MATCH($C656,'Policy Characteristics'!$C:$C,0)))</f>
        <v>industry-ag-main.html#fuel-switching</v>
      </c>
      <c r="R656" s="358" t="str">
        <f>IF(ISBLANK(INDEX('Policy Characteristics'!L:L,MATCH($C656,'Policy Characteristics'!$C:$C,0))),"",INDEX('Policy Characteristics'!L:L,MATCH($C656,'Policy Characteristics'!$C:$C,0)))</f>
        <v>industry-elec-and-hydrogen.html</v>
      </c>
    </row>
    <row r="657" spans="1:18" x14ac:dyDescent="0.35">
      <c r="A657" s="358" t="str">
        <f>IF(ISBLANK(INDEX('Policy Characteristics'!A:A,MATCH($C657,'Policy Characteristics'!$C:$C,0))),"",INDEX('Policy Characteristics'!A:A,MATCH($C657,'Policy Characteristics'!$C:$C,0)))</f>
        <v>Industry</v>
      </c>
      <c r="B657" s="358" t="str">
        <f>IF(ISBLANK(INDEX('Policy Characteristics'!B:B,MATCH($C657,'Policy Characteristics'!$C:$C,0))),"",INDEX('Policy Characteristics'!B:B,MATCH($C657,'Policy Characteristics'!$C:$C,0)))</f>
        <v>Electrification + Hydrogen</v>
      </c>
      <c r="C657" s="362" t="str">
        <f t="shared" si="35"/>
        <v>Fraction of Industrial Fuel Use Shifted to Other Fuels</v>
      </c>
      <c r="D657" s="9" t="s">
        <v>3254</v>
      </c>
      <c r="E657" s="53" t="s">
        <v>2463</v>
      </c>
      <c r="F657" s="195" t="s">
        <v>3216</v>
      </c>
      <c r="G657" s="53" t="s">
        <v>3262</v>
      </c>
      <c r="H657" s="54">
        <v>1398</v>
      </c>
      <c r="I657" s="53" t="s">
        <v>45</v>
      </c>
      <c r="J657" s="360" t="str">
        <f>IF(ISBLANK(INDEX('Policy Characteristics'!D:D,MATCH($C657,'Policy Characteristics'!$C:$C,0))),"",INDEX('Policy Characteristics'!D:D,MATCH($C657,'Policy Characteristics'!$C:$C,0)))</f>
        <v>Electrification + Hydrogen</v>
      </c>
      <c r="K657" s="358" t="str">
        <f>IF(ISBLANK(INDEX('Policy Characteristics'!E:E,MATCH($C657,'Policy Characteristics'!$C:$C,0))),"",INDEX('Policy Characteristics'!E:E,MATCH($C657,'Policy Characteristics'!$C:$C,0)))</f>
        <v>indst fuel type shifting</v>
      </c>
      <c r="L657" s="380">
        <f>IF(ISBLANK(INDEX('Policy Characteristics'!F:F,MATCH($C657,'Policy Characteristics'!$C:$C,0))),"",INDEX('Policy Characteristics'!F:F,MATCH($C657,'Policy Characteristics'!$C:$C,0)))</f>
        <v>0</v>
      </c>
      <c r="M657" s="380">
        <f>IF(ISBLANK(INDEX('Policy Characteristics'!G:G,MATCH($C657,'Policy Characteristics'!$C:$C,0))),"",INDEX('Policy Characteristics'!G:G,MATCH($C657,'Policy Characteristics'!$C:$C,0)))</f>
        <v>1</v>
      </c>
      <c r="N657" s="380">
        <f>IF(ISBLANK(INDEX('Policy Characteristics'!H:H,MATCH($C657,'Policy Characteristics'!$C:$C,0))),"",INDEX('Policy Characteristics'!H:H,MATCH($C657,'Policy Characteristics'!$C:$C,0)))</f>
        <v>0.01</v>
      </c>
      <c r="O657" s="358" t="str">
        <f>IF(ISBLANK(INDEX('Policy Characteristics'!I:I,MATCH($C657,'Policy Characteristics'!$C:$C,0))),"",INDEX('Policy Characteristics'!I:I,MATCH($C657,'Policy Characteristics'!$C:$C,0)))</f>
        <v>% of fuel shifted</v>
      </c>
      <c r="P657" s="358"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58" t="str">
        <f>IF(ISBLANK(INDEX('Policy Characteristics'!K:K,MATCH($C657,'Policy Characteristics'!$C:$C,0))),"",INDEX('Policy Characteristics'!K:K,MATCH($C657,'Policy Characteristics'!$C:$C,0)))</f>
        <v>industry-ag-main.html#fuel-switching</v>
      </c>
      <c r="R657" s="358" t="str">
        <f>IF(ISBLANK(INDEX('Policy Characteristics'!L:L,MATCH($C657,'Policy Characteristics'!$C:$C,0))),"",INDEX('Policy Characteristics'!L:L,MATCH($C657,'Policy Characteristics'!$C:$C,0)))</f>
        <v>industry-elec-and-hydrogen.html</v>
      </c>
    </row>
    <row r="658" spans="1:18" x14ac:dyDescent="0.35">
      <c r="A658" s="358" t="str">
        <f>IF(ISBLANK(INDEX('Policy Characteristics'!A:A,MATCH($C658,'Policy Characteristics'!$C:$C,0))),"",INDEX('Policy Characteristics'!A:A,MATCH($C658,'Policy Characteristics'!$C:$C,0)))</f>
        <v>Industry</v>
      </c>
      <c r="B658" s="358" t="str">
        <f>IF(ISBLANK(INDEX('Policy Characteristics'!B:B,MATCH($C658,'Policy Characteristics'!$C:$C,0))),"",INDEX('Policy Characteristics'!B:B,MATCH($C658,'Policy Characteristics'!$C:$C,0)))</f>
        <v>Electrification + Hydrogen</v>
      </c>
      <c r="C658" s="362" t="str">
        <f t="shared" si="35"/>
        <v>Fraction of Industrial Fuel Use Shifted to Other Fuels</v>
      </c>
      <c r="D658" s="9" t="s">
        <v>3254</v>
      </c>
      <c r="E658" s="53" t="s">
        <v>2464</v>
      </c>
      <c r="F658" s="195" t="s">
        <v>3216</v>
      </c>
      <c r="G658" s="53" t="s">
        <v>3263</v>
      </c>
      <c r="H658" s="54">
        <v>1399</v>
      </c>
      <c r="I658" s="53" t="s">
        <v>46</v>
      </c>
      <c r="J658" s="360" t="str">
        <f>IF(ISBLANK(INDEX('Policy Characteristics'!D:D,MATCH($C658,'Policy Characteristics'!$C:$C,0))),"",INDEX('Policy Characteristics'!D:D,MATCH($C658,'Policy Characteristics'!$C:$C,0)))</f>
        <v>Electrification + Hydrogen</v>
      </c>
      <c r="K658" s="358" t="str">
        <f>IF(ISBLANK(INDEX('Policy Characteristics'!E:E,MATCH($C658,'Policy Characteristics'!$C:$C,0))),"",INDEX('Policy Characteristics'!E:E,MATCH($C658,'Policy Characteristics'!$C:$C,0)))</f>
        <v>indst fuel type shifting</v>
      </c>
      <c r="L658" s="380">
        <f>IF(ISBLANK(INDEX('Policy Characteristics'!F:F,MATCH($C658,'Policy Characteristics'!$C:$C,0))),"",INDEX('Policy Characteristics'!F:F,MATCH($C658,'Policy Characteristics'!$C:$C,0)))</f>
        <v>0</v>
      </c>
      <c r="M658" s="380">
        <f>IF(ISBLANK(INDEX('Policy Characteristics'!G:G,MATCH($C658,'Policy Characteristics'!$C:$C,0))),"",INDEX('Policy Characteristics'!G:G,MATCH($C658,'Policy Characteristics'!$C:$C,0)))</f>
        <v>1</v>
      </c>
      <c r="N658" s="380">
        <f>IF(ISBLANK(INDEX('Policy Characteristics'!H:H,MATCH($C658,'Policy Characteristics'!$C:$C,0))),"",INDEX('Policy Characteristics'!H:H,MATCH($C658,'Policy Characteristics'!$C:$C,0)))</f>
        <v>0.01</v>
      </c>
      <c r="O658" s="358" t="str">
        <f>IF(ISBLANK(INDEX('Policy Characteristics'!I:I,MATCH($C658,'Policy Characteristics'!$C:$C,0))),"",INDEX('Policy Characteristics'!I:I,MATCH($C658,'Policy Characteristics'!$C:$C,0)))</f>
        <v>% of fuel shifted</v>
      </c>
      <c r="P658" s="358"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58" t="str">
        <f>IF(ISBLANK(INDEX('Policy Characteristics'!K:K,MATCH($C658,'Policy Characteristics'!$C:$C,0))),"",INDEX('Policy Characteristics'!K:K,MATCH($C658,'Policy Characteristics'!$C:$C,0)))</f>
        <v>industry-ag-main.html#fuel-switching</v>
      </c>
      <c r="R658" s="358" t="str">
        <f>IF(ISBLANK(INDEX('Policy Characteristics'!L:L,MATCH($C658,'Policy Characteristics'!$C:$C,0))),"",INDEX('Policy Characteristics'!L:L,MATCH($C658,'Policy Characteristics'!$C:$C,0)))</f>
        <v>industry-elec-and-hydrogen.html</v>
      </c>
    </row>
    <row r="659" spans="1:18" x14ac:dyDescent="0.35">
      <c r="A659" s="358" t="str">
        <f>IF(ISBLANK(INDEX('Policy Characteristics'!A:A,MATCH($C659,'Policy Characteristics'!$C:$C,0))),"",INDEX('Policy Characteristics'!A:A,MATCH($C659,'Policy Characteristics'!$C:$C,0)))</f>
        <v>Industry</v>
      </c>
      <c r="B659" s="358" t="str">
        <f>IF(ISBLANK(INDEX('Policy Characteristics'!B:B,MATCH($C659,'Policy Characteristics'!$C:$C,0))),"",INDEX('Policy Characteristics'!B:B,MATCH($C659,'Policy Characteristics'!$C:$C,0)))</f>
        <v>Electrification + Hydrogen</v>
      </c>
      <c r="C659" s="362" t="str">
        <f t="shared" si="35"/>
        <v>Fraction of Industrial Fuel Use Shifted to Other Fuels</v>
      </c>
      <c r="D659" s="9" t="s">
        <v>3254</v>
      </c>
      <c r="E659" s="53" t="s">
        <v>2465</v>
      </c>
      <c r="F659" s="195" t="s">
        <v>3216</v>
      </c>
      <c r="G659" s="53" t="s">
        <v>3264</v>
      </c>
      <c r="H659" s="54">
        <v>1400</v>
      </c>
      <c r="I659" s="53" t="s">
        <v>46</v>
      </c>
      <c r="J659" s="360" t="str">
        <f>IF(ISBLANK(INDEX('Policy Characteristics'!D:D,MATCH($C659,'Policy Characteristics'!$C:$C,0))),"",INDEX('Policy Characteristics'!D:D,MATCH($C659,'Policy Characteristics'!$C:$C,0)))</f>
        <v>Electrification + Hydrogen</v>
      </c>
      <c r="K659" s="358" t="str">
        <f>IF(ISBLANK(INDEX('Policy Characteristics'!E:E,MATCH($C659,'Policy Characteristics'!$C:$C,0))),"",INDEX('Policy Characteristics'!E:E,MATCH($C659,'Policy Characteristics'!$C:$C,0)))</f>
        <v>indst fuel type shifting</v>
      </c>
      <c r="L659" s="380">
        <f>IF(ISBLANK(INDEX('Policy Characteristics'!F:F,MATCH($C659,'Policy Characteristics'!$C:$C,0))),"",INDEX('Policy Characteristics'!F:F,MATCH($C659,'Policy Characteristics'!$C:$C,0)))</f>
        <v>0</v>
      </c>
      <c r="M659" s="380">
        <f>IF(ISBLANK(INDEX('Policy Characteristics'!G:G,MATCH($C659,'Policy Characteristics'!$C:$C,0))),"",INDEX('Policy Characteristics'!G:G,MATCH($C659,'Policy Characteristics'!$C:$C,0)))</f>
        <v>1</v>
      </c>
      <c r="N659" s="380">
        <f>IF(ISBLANK(INDEX('Policy Characteristics'!H:H,MATCH($C659,'Policy Characteristics'!$C:$C,0))),"",INDEX('Policy Characteristics'!H:H,MATCH($C659,'Policy Characteristics'!$C:$C,0)))</f>
        <v>0.01</v>
      </c>
      <c r="O659" s="358" t="str">
        <f>IF(ISBLANK(INDEX('Policy Characteristics'!I:I,MATCH($C659,'Policy Characteristics'!$C:$C,0))),"",INDEX('Policy Characteristics'!I:I,MATCH($C659,'Policy Characteristics'!$C:$C,0)))</f>
        <v>% of fuel shifted</v>
      </c>
      <c r="P659" s="358"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58" t="str">
        <f>IF(ISBLANK(INDEX('Policy Characteristics'!K:K,MATCH($C659,'Policy Characteristics'!$C:$C,0))),"",INDEX('Policy Characteristics'!K:K,MATCH($C659,'Policy Characteristics'!$C:$C,0)))</f>
        <v>industry-ag-main.html#fuel-switching</v>
      </c>
      <c r="R659" s="358" t="str">
        <f>IF(ISBLANK(INDEX('Policy Characteristics'!L:L,MATCH($C659,'Policy Characteristics'!$C:$C,0))),"",INDEX('Policy Characteristics'!L:L,MATCH($C659,'Policy Characteristics'!$C:$C,0)))</f>
        <v>industry-elec-and-hydrogen.html</v>
      </c>
    </row>
    <row r="660" spans="1:18" x14ac:dyDescent="0.35">
      <c r="A660" s="358" t="str">
        <f>IF(ISBLANK(INDEX('Policy Characteristics'!A:A,MATCH($C660,'Policy Characteristics'!$C:$C,0))),"",INDEX('Policy Characteristics'!A:A,MATCH($C660,'Policy Characteristics'!$C:$C,0)))</f>
        <v>Industry</v>
      </c>
      <c r="B660" s="358" t="str">
        <f>IF(ISBLANK(INDEX('Policy Characteristics'!B:B,MATCH($C660,'Policy Characteristics'!$C:$C,0))),"",INDEX('Policy Characteristics'!B:B,MATCH($C660,'Policy Characteristics'!$C:$C,0)))</f>
        <v>Electrification + Hydrogen</v>
      </c>
      <c r="C660" s="362" t="str">
        <f t="shared" si="35"/>
        <v>Fraction of Industrial Fuel Use Shifted to Other Fuels</v>
      </c>
      <c r="D660" s="9" t="s">
        <v>3254</v>
      </c>
      <c r="E660" s="53" t="s">
        <v>2466</v>
      </c>
      <c r="F660" s="195" t="s">
        <v>3216</v>
      </c>
      <c r="G660" s="53" t="s">
        <v>3265</v>
      </c>
      <c r="H660" s="54">
        <v>1401</v>
      </c>
      <c r="I660" s="53" t="s">
        <v>46</v>
      </c>
      <c r="J660" s="360" t="str">
        <f>IF(ISBLANK(INDEX('Policy Characteristics'!D:D,MATCH($C660,'Policy Characteristics'!$C:$C,0))),"",INDEX('Policy Characteristics'!D:D,MATCH($C660,'Policy Characteristics'!$C:$C,0)))</f>
        <v>Electrification + Hydrogen</v>
      </c>
      <c r="K660" s="358" t="str">
        <f>IF(ISBLANK(INDEX('Policy Characteristics'!E:E,MATCH($C660,'Policy Characteristics'!$C:$C,0))),"",INDEX('Policy Characteristics'!E:E,MATCH($C660,'Policy Characteristics'!$C:$C,0)))</f>
        <v>indst fuel type shifting</v>
      </c>
      <c r="L660" s="380">
        <f>IF(ISBLANK(INDEX('Policy Characteristics'!F:F,MATCH($C660,'Policy Characteristics'!$C:$C,0))),"",INDEX('Policy Characteristics'!F:F,MATCH($C660,'Policy Characteristics'!$C:$C,0)))</f>
        <v>0</v>
      </c>
      <c r="M660" s="380">
        <f>IF(ISBLANK(INDEX('Policy Characteristics'!G:G,MATCH($C660,'Policy Characteristics'!$C:$C,0))),"",INDEX('Policy Characteristics'!G:G,MATCH($C660,'Policy Characteristics'!$C:$C,0)))</f>
        <v>1</v>
      </c>
      <c r="N660" s="380">
        <f>IF(ISBLANK(INDEX('Policy Characteristics'!H:H,MATCH($C660,'Policy Characteristics'!$C:$C,0))),"",INDEX('Policy Characteristics'!H:H,MATCH($C660,'Policy Characteristics'!$C:$C,0)))</f>
        <v>0.01</v>
      </c>
      <c r="O660" s="358" t="str">
        <f>IF(ISBLANK(INDEX('Policy Characteristics'!I:I,MATCH($C660,'Policy Characteristics'!$C:$C,0))),"",INDEX('Policy Characteristics'!I:I,MATCH($C660,'Policy Characteristics'!$C:$C,0)))</f>
        <v>% of fuel shifted</v>
      </c>
      <c r="P660" s="358"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58" t="str">
        <f>IF(ISBLANK(INDEX('Policy Characteristics'!K:K,MATCH($C660,'Policy Characteristics'!$C:$C,0))),"",INDEX('Policy Characteristics'!K:K,MATCH($C660,'Policy Characteristics'!$C:$C,0)))</f>
        <v>industry-ag-main.html#fuel-switching</v>
      </c>
      <c r="R660" s="358" t="str">
        <f>IF(ISBLANK(INDEX('Policy Characteristics'!L:L,MATCH($C660,'Policy Characteristics'!$C:$C,0))),"",INDEX('Policy Characteristics'!L:L,MATCH($C660,'Policy Characteristics'!$C:$C,0)))</f>
        <v>industry-elec-and-hydrogen.html</v>
      </c>
    </row>
    <row r="661" spans="1:18" x14ac:dyDescent="0.35">
      <c r="A661" s="358" t="str">
        <f>IF(ISBLANK(INDEX('Policy Characteristics'!A:A,MATCH($C661,'Policy Characteristics'!$C:$C,0))),"",INDEX('Policy Characteristics'!A:A,MATCH($C661,'Policy Characteristics'!$C:$C,0)))</f>
        <v>Industry</v>
      </c>
      <c r="B661" s="358" t="str">
        <f>IF(ISBLANK(INDEX('Policy Characteristics'!B:B,MATCH($C661,'Policy Characteristics'!$C:$C,0))),"",INDEX('Policy Characteristics'!B:B,MATCH($C661,'Policy Characteristics'!$C:$C,0)))</f>
        <v>Electrification + Hydrogen</v>
      </c>
      <c r="C661" s="362" t="str">
        <f t="shared" si="35"/>
        <v>Fraction of Industrial Fuel Use Shifted to Other Fuels</v>
      </c>
      <c r="D661" s="9" t="s">
        <v>3254</v>
      </c>
      <c r="E661" s="53" t="s">
        <v>2467</v>
      </c>
      <c r="F661" s="195" t="s">
        <v>3216</v>
      </c>
      <c r="G661" s="53" t="s">
        <v>3266</v>
      </c>
      <c r="H661" s="54">
        <v>1402</v>
      </c>
      <c r="I661" s="53" t="s">
        <v>46</v>
      </c>
      <c r="J661" s="360" t="str">
        <f>IF(ISBLANK(INDEX('Policy Characteristics'!D:D,MATCH($C661,'Policy Characteristics'!$C:$C,0))),"",INDEX('Policy Characteristics'!D:D,MATCH($C661,'Policy Characteristics'!$C:$C,0)))</f>
        <v>Electrification + Hydrogen</v>
      </c>
      <c r="K661" s="358" t="str">
        <f>IF(ISBLANK(INDEX('Policy Characteristics'!E:E,MATCH($C661,'Policy Characteristics'!$C:$C,0))),"",INDEX('Policy Characteristics'!E:E,MATCH($C661,'Policy Characteristics'!$C:$C,0)))</f>
        <v>indst fuel type shifting</v>
      </c>
      <c r="L661" s="380">
        <f>IF(ISBLANK(INDEX('Policy Characteristics'!F:F,MATCH($C661,'Policy Characteristics'!$C:$C,0))),"",INDEX('Policy Characteristics'!F:F,MATCH($C661,'Policy Characteristics'!$C:$C,0)))</f>
        <v>0</v>
      </c>
      <c r="M661" s="380">
        <f>IF(ISBLANK(INDEX('Policy Characteristics'!G:G,MATCH($C661,'Policy Characteristics'!$C:$C,0))),"",INDEX('Policy Characteristics'!G:G,MATCH($C661,'Policy Characteristics'!$C:$C,0)))</f>
        <v>1</v>
      </c>
      <c r="N661" s="380">
        <f>IF(ISBLANK(INDEX('Policy Characteristics'!H:H,MATCH($C661,'Policy Characteristics'!$C:$C,0))),"",INDEX('Policy Characteristics'!H:H,MATCH($C661,'Policy Characteristics'!$C:$C,0)))</f>
        <v>0.01</v>
      </c>
      <c r="O661" s="358" t="str">
        <f>IF(ISBLANK(INDEX('Policy Characteristics'!I:I,MATCH($C661,'Policy Characteristics'!$C:$C,0))),"",INDEX('Policy Characteristics'!I:I,MATCH($C661,'Policy Characteristics'!$C:$C,0)))</f>
        <v>% of fuel shifted</v>
      </c>
      <c r="P661" s="358"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58" t="str">
        <f>IF(ISBLANK(INDEX('Policy Characteristics'!K:K,MATCH($C661,'Policy Characteristics'!$C:$C,0))),"",INDEX('Policy Characteristics'!K:K,MATCH($C661,'Policy Characteristics'!$C:$C,0)))</f>
        <v>industry-ag-main.html#fuel-switching</v>
      </c>
      <c r="R661" s="358" t="str">
        <f>IF(ISBLANK(INDEX('Policy Characteristics'!L:L,MATCH($C661,'Policy Characteristics'!$C:$C,0))),"",INDEX('Policy Characteristics'!L:L,MATCH($C661,'Policy Characteristics'!$C:$C,0)))</f>
        <v>industry-elec-and-hydrogen.html</v>
      </c>
    </row>
    <row r="662" spans="1:18" x14ac:dyDescent="0.35">
      <c r="A662" s="358" t="str">
        <f>IF(ISBLANK(INDEX('Policy Characteristics'!A:A,MATCH($C662,'Policy Characteristics'!$C:$C,0))),"",INDEX('Policy Characteristics'!A:A,MATCH($C662,'Policy Characteristics'!$C:$C,0)))</f>
        <v>Industry</v>
      </c>
      <c r="B662" s="358" t="str">
        <f>IF(ISBLANK(INDEX('Policy Characteristics'!B:B,MATCH($C662,'Policy Characteristics'!$C:$C,0))),"",INDEX('Policy Characteristics'!B:B,MATCH($C662,'Policy Characteristics'!$C:$C,0)))</f>
        <v>Electrification + Hydrogen</v>
      </c>
      <c r="C662" s="362" t="str">
        <f t="shared" si="35"/>
        <v>Fraction of Industrial Fuel Use Shifted to Other Fuels</v>
      </c>
      <c r="D662" s="9" t="s">
        <v>3254</v>
      </c>
      <c r="E662" s="53" t="s">
        <v>2468</v>
      </c>
      <c r="F662" s="195" t="s">
        <v>3216</v>
      </c>
      <c r="G662" s="53" t="s">
        <v>3267</v>
      </c>
      <c r="H662" s="54">
        <v>1403</v>
      </c>
      <c r="I662" s="53" t="s">
        <v>46</v>
      </c>
      <c r="J662" s="360" t="str">
        <f>IF(ISBLANK(INDEX('Policy Characteristics'!D:D,MATCH($C662,'Policy Characteristics'!$C:$C,0))),"",INDEX('Policy Characteristics'!D:D,MATCH($C662,'Policy Characteristics'!$C:$C,0)))</f>
        <v>Electrification + Hydrogen</v>
      </c>
      <c r="K662" s="358" t="str">
        <f>IF(ISBLANK(INDEX('Policy Characteristics'!E:E,MATCH($C662,'Policy Characteristics'!$C:$C,0))),"",INDEX('Policy Characteristics'!E:E,MATCH($C662,'Policy Characteristics'!$C:$C,0)))</f>
        <v>indst fuel type shifting</v>
      </c>
      <c r="L662" s="380">
        <f>IF(ISBLANK(INDEX('Policy Characteristics'!F:F,MATCH($C662,'Policy Characteristics'!$C:$C,0))),"",INDEX('Policy Characteristics'!F:F,MATCH($C662,'Policy Characteristics'!$C:$C,0)))</f>
        <v>0</v>
      </c>
      <c r="M662" s="380">
        <f>IF(ISBLANK(INDEX('Policy Characteristics'!G:G,MATCH($C662,'Policy Characteristics'!$C:$C,0))),"",INDEX('Policy Characteristics'!G:G,MATCH($C662,'Policy Characteristics'!$C:$C,0)))</f>
        <v>1</v>
      </c>
      <c r="N662" s="380">
        <f>IF(ISBLANK(INDEX('Policy Characteristics'!H:H,MATCH($C662,'Policy Characteristics'!$C:$C,0))),"",INDEX('Policy Characteristics'!H:H,MATCH($C662,'Policy Characteristics'!$C:$C,0)))</f>
        <v>0.01</v>
      </c>
      <c r="O662" s="358" t="str">
        <f>IF(ISBLANK(INDEX('Policy Characteristics'!I:I,MATCH($C662,'Policy Characteristics'!$C:$C,0))),"",INDEX('Policy Characteristics'!I:I,MATCH($C662,'Policy Characteristics'!$C:$C,0)))</f>
        <v>% of fuel shifted</v>
      </c>
      <c r="P662" s="358"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58" t="str">
        <f>IF(ISBLANK(INDEX('Policy Characteristics'!K:K,MATCH($C662,'Policy Characteristics'!$C:$C,0))),"",INDEX('Policy Characteristics'!K:K,MATCH($C662,'Policy Characteristics'!$C:$C,0)))</f>
        <v>industry-ag-main.html#fuel-switching</v>
      </c>
      <c r="R662" s="358" t="str">
        <f>IF(ISBLANK(INDEX('Policy Characteristics'!L:L,MATCH($C662,'Policy Characteristics'!$C:$C,0))),"",INDEX('Policy Characteristics'!L:L,MATCH($C662,'Policy Characteristics'!$C:$C,0)))</f>
        <v>industry-elec-and-hydrogen.html</v>
      </c>
    </row>
    <row r="663" spans="1:18" x14ac:dyDescent="0.35">
      <c r="A663" s="358" t="str">
        <f>IF(ISBLANK(INDEX('Policy Characteristics'!A:A,MATCH($C663,'Policy Characteristics'!$C:$C,0))),"",INDEX('Policy Characteristics'!A:A,MATCH($C663,'Policy Characteristics'!$C:$C,0)))</f>
        <v>Industry</v>
      </c>
      <c r="B663" s="358" t="str">
        <f>IF(ISBLANK(INDEX('Policy Characteristics'!B:B,MATCH($C663,'Policy Characteristics'!$C:$C,0))),"",INDEX('Policy Characteristics'!B:B,MATCH($C663,'Policy Characteristics'!$C:$C,0)))</f>
        <v>Electrification + Hydrogen</v>
      </c>
      <c r="C663" s="362" t="str">
        <f t="shared" si="35"/>
        <v>Fraction of Industrial Fuel Use Shifted to Other Fuels</v>
      </c>
      <c r="D663" s="9" t="s">
        <v>3254</v>
      </c>
      <c r="E663" s="53" t="s">
        <v>2821</v>
      </c>
      <c r="F663" s="195" t="s">
        <v>3216</v>
      </c>
      <c r="G663" s="53" t="s">
        <v>3268</v>
      </c>
      <c r="H663" s="54">
        <v>1404</v>
      </c>
      <c r="I663" s="53" t="s">
        <v>46</v>
      </c>
      <c r="J663" s="360" t="str">
        <f>IF(ISBLANK(INDEX('Policy Characteristics'!D:D,MATCH($C663,'Policy Characteristics'!$C:$C,0))),"",INDEX('Policy Characteristics'!D:D,MATCH($C663,'Policy Characteristics'!$C:$C,0)))</f>
        <v>Electrification + Hydrogen</v>
      </c>
      <c r="K663" s="358" t="str">
        <f>IF(ISBLANK(INDEX('Policy Characteristics'!E:E,MATCH($C663,'Policy Characteristics'!$C:$C,0))),"",INDEX('Policy Characteristics'!E:E,MATCH($C663,'Policy Characteristics'!$C:$C,0)))</f>
        <v>indst fuel type shifting</v>
      </c>
      <c r="L663" s="380">
        <f>IF(ISBLANK(INDEX('Policy Characteristics'!F:F,MATCH($C663,'Policy Characteristics'!$C:$C,0))),"",INDEX('Policy Characteristics'!F:F,MATCH($C663,'Policy Characteristics'!$C:$C,0)))</f>
        <v>0</v>
      </c>
      <c r="M663" s="380">
        <f>IF(ISBLANK(INDEX('Policy Characteristics'!G:G,MATCH($C663,'Policy Characteristics'!$C:$C,0))),"",INDEX('Policy Characteristics'!G:G,MATCH($C663,'Policy Characteristics'!$C:$C,0)))</f>
        <v>1</v>
      </c>
      <c r="N663" s="380">
        <f>IF(ISBLANK(INDEX('Policy Characteristics'!H:H,MATCH($C663,'Policy Characteristics'!$C:$C,0))),"",INDEX('Policy Characteristics'!H:H,MATCH($C663,'Policy Characteristics'!$C:$C,0)))</f>
        <v>0.01</v>
      </c>
      <c r="O663" s="358" t="str">
        <f>IF(ISBLANK(INDEX('Policy Characteristics'!I:I,MATCH($C663,'Policy Characteristics'!$C:$C,0))),"",INDEX('Policy Characteristics'!I:I,MATCH($C663,'Policy Characteristics'!$C:$C,0)))</f>
        <v>% of fuel shifted</v>
      </c>
      <c r="P663" s="358"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58" t="str">
        <f>IF(ISBLANK(INDEX('Policy Characteristics'!K:K,MATCH($C663,'Policy Characteristics'!$C:$C,0))),"",INDEX('Policy Characteristics'!K:K,MATCH($C663,'Policy Characteristics'!$C:$C,0)))</f>
        <v>industry-ag-main.html#fuel-switching</v>
      </c>
      <c r="R663" s="358" t="str">
        <f>IF(ISBLANK(INDEX('Policy Characteristics'!L:L,MATCH($C663,'Policy Characteristics'!$C:$C,0))),"",INDEX('Policy Characteristics'!L:L,MATCH($C663,'Policy Characteristics'!$C:$C,0)))</f>
        <v>industry-elec-and-hydrogen.html</v>
      </c>
    </row>
    <row r="664" spans="1:18" x14ac:dyDescent="0.35">
      <c r="A664" s="358" t="str">
        <f>IF(ISBLANK(INDEX('Policy Characteristics'!A:A,MATCH($C664,'Policy Characteristics'!$C:$C,0))),"",INDEX('Policy Characteristics'!A:A,MATCH($C664,'Policy Characteristics'!$C:$C,0)))</f>
        <v>Industry</v>
      </c>
      <c r="B664" s="358" t="str">
        <f>IF(ISBLANK(INDEX('Policy Characteristics'!B:B,MATCH($C664,'Policy Characteristics'!$C:$C,0))),"",INDEX('Policy Characteristics'!B:B,MATCH($C664,'Policy Characteristics'!$C:$C,0)))</f>
        <v>Electrification + Hydrogen</v>
      </c>
      <c r="C664" s="362" t="str">
        <f t="shared" si="35"/>
        <v>Fraction of Industrial Fuel Use Shifted to Other Fuels</v>
      </c>
      <c r="D664" s="9" t="s">
        <v>3254</v>
      </c>
      <c r="E664" s="53" t="s">
        <v>2822</v>
      </c>
      <c r="F664" s="195" t="s">
        <v>3216</v>
      </c>
      <c r="G664" s="53" t="s">
        <v>3269</v>
      </c>
      <c r="H664" s="54">
        <v>1405</v>
      </c>
      <c r="I664" s="53" t="s">
        <v>46</v>
      </c>
      <c r="J664" s="360" t="str">
        <f>IF(ISBLANK(INDEX('Policy Characteristics'!D:D,MATCH($C664,'Policy Characteristics'!$C:$C,0))),"",INDEX('Policy Characteristics'!D:D,MATCH($C664,'Policy Characteristics'!$C:$C,0)))</f>
        <v>Electrification + Hydrogen</v>
      </c>
      <c r="K664" s="358" t="str">
        <f>IF(ISBLANK(INDEX('Policy Characteristics'!E:E,MATCH($C664,'Policy Characteristics'!$C:$C,0))),"",INDEX('Policy Characteristics'!E:E,MATCH($C664,'Policy Characteristics'!$C:$C,0)))</f>
        <v>indst fuel type shifting</v>
      </c>
      <c r="L664" s="380">
        <f>IF(ISBLANK(INDEX('Policy Characteristics'!F:F,MATCH($C664,'Policy Characteristics'!$C:$C,0))),"",INDEX('Policy Characteristics'!F:F,MATCH($C664,'Policy Characteristics'!$C:$C,0)))</f>
        <v>0</v>
      </c>
      <c r="M664" s="380">
        <f>IF(ISBLANK(INDEX('Policy Characteristics'!G:G,MATCH($C664,'Policy Characteristics'!$C:$C,0))),"",INDEX('Policy Characteristics'!G:G,MATCH($C664,'Policy Characteristics'!$C:$C,0)))</f>
        <v>1</v>
      </c>
      <c r="N664" s="380">
        <f>IF(ISBLANK(INDEX('Policy Characteristics'!H:H,MATCH($C664,'Policy Characteristics'!$C:$C,0))),"",INDEX('Policy Characteristics'!H:H,MATCH($C664,'Policy Characteristics'!$C:$C,0)))</f>
        <v>0.01</v>
      </c>
      <c r="O664" s="358" t="str">
        <f>IF(ISBLANK(INDEX('Policy Characteristics'!I:I,MATCH($C664,'Policy Characteristics'!$C:$C,0))),"",INDEX('Policy Characteristics'!I:I,MATCH($C664,'Policy Characteristics'!$C:$C,0)))</f>
        <v>% of fuel shifted</v>
      </c>
      <c r="P664" s="358"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58" t="str">
        <f>IF(ISBLANK(INDEX('Policy Characteristics'!K:K,MATCH($C664,'Policy Characteristics'!$C:$C,0))),"",INDEX('Policy Characteristics'!K:K,MATCH($C664,'Policy Characteristics'!$C:$C,0)))</f>
        <v>industry-ag-main.html#fuel-switching</v>
      </c>
      <c r="R664" s="358" t="str">
        <f>IF(ISBLANK(INDEX('Policy Characteristics'!L:L,MATCH($C664,'Policy Characteristics'!$C:$C,0))),"",INDEX('Policy Characteristics'!L:L,MATCH($C664,'Policy Characteristics'!$C:$C,0)))</f>
        <v>industry-elec-and-hydrogen.html</v>
      </c>
    </row>
    <row r="665" spans="1:18" x14ac:dyDescent="0.35">
      <c r="A665" s="358" t="str">
        <f>IF(ISBLANK(INDEX('Policy Characteristics'!A:A,MATCH($C665,'Policy Characteristics'!$C:$C,0))),"",INDEX('Policy Characteristics'!A:A,MATCH($C665,'Policy Characteristics'!$C:$C,0)))</f>
        <v>Industry</v>
      </c>
      <c r="B665" s="358" t="str">
        <f>IF(ISBLANK(INDEX('Policy Characteristics'!B:B,MATCH($C665,'Policy Characteristics'!$C:$C,0))),"",INDEX('Policy Characteristics'!B:B,MATCH($C665,'Policy Characteristics'!$C:$C,0)))</f>
        <v>Electrification + Hydrogen</v>
      </c>
      <c r="C665" s="362" t="str">
        <f t="shared" si="35"/>
        <v>Fraction of Industrial Fuel Use Shifted to Other Fuels</v>
      </c>
      <c r="D665" s="9" t="s">
        <v>3254</v>
      </c>
      <c r="E665" s="53" t="s">
        <v>2823</v>
      </c>
      <c r="F665" s="195" t="s">
        <v>3216</v>
      </c>
      <c r="G665" s="53" t="s">
        <v>3270</v>
      </c>
      <c r="H665" s="54">
        <v>1406</v>
      </c>
      <c r="I665" s="53" t="s">
        <v>46</v>
      </c>
      <c r="J665" s="360" t="str">
        <f>IF(ISBLANK(INDEX('Policy Characteristics'!D:D,MATCH($C665,'Policy Characteristics'!$C:$C,0))),"",INDEX('Policy Characteristics'!D:D,MATCH($C665,'Policy Characteristics'!$C:$C,0)))</f>
        <v>Electrification + Hydrogen</v>
      </c>
      <c r="K665" s="358" t="str">
        <f>IF(ISBLANK(INDEX('Policy Characteristics'!E:E,MATCH($C665,'Policy Characteristics'!$C:$C,0))),"",INDEX('Policy Characteristics'!E:E,MATCH($C665,'Policy Characteristics'!$C:$C,0)))</f>
        <v>indst fuel type shifting</v>
      </c>
      <c r="L665" s="380">
        <f>IF(ISBLANK(INDEX('Policy Characteristics'!F:F,MATCH($C665,'Policy Characteristics'!$C:$C,0))),"",INDEX('Policy Characteristics'!F:F,MATCH($C665,'Policy Characteristics'!$C:$C,0)))</f>
        <v>0</v>
      </c>
      <c r="M665" s="380">
        <f>IF(ISBLANK(INDEX('Policy Characteristics'!G:G,MATCH($C665,'Policy Characteristics'!$C:$C,0))),"",INDEX('Policy Characteristics'!G:G,MATCH($C665,'Policy Characteristics'!$C:$C,0)))</f>
        <v>1</v>
      </c>
      <c r="N665" s="380">
        <f>IF(ISBLANK(INDEX('Policy Characteristics'!H:H,MATCH($C665,'Policy Characteristics'!$C:$C,0))),"",INDEX('Policy Characteristics'!H:H,MATCH($C665,'Policy Characteristics'!$C:$C,0)))</f>
        <v>0.01</v>
      </c>
      <c r="O665" s="358" t="str">
        <f>IF(ISBLANK(INDEX('Policy Characteristics'!I:I,MATCH($C665,'Policy Characteristics'!$C:$C,0))),"",INDEX('Policy Characteristics'!I:I,MATCH($C665,'Policy Characteristics'!$C:$C,0)))</f>
        <v>% of fuel shifted</v>
      </c>
      <c r="P665" s="358"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58" t="str">
        <f>IF(ISBLANK(INDEX('Policy Characteristics'!K:K,MATCH($C665,'Policy Characteristics'!$C:$C,0))),"",INDEX('Policy Characteristics'!K:K,MATCH($C665,'Policy Characteristics'!$C:$C,0)))</f>
        <v>industry-ag-main.html#fuel-switching</v>
      </c>
      <c r="R665" s="358" t="str">
        <f>IF(ISBLANK(INDEX('Policy Characteristics'!L:L,MATCH($C665,'Policy Characteristics'!$C:$C,0))),"",INDEX('Policy Characteristics'!L:L,MATCH($C665,'Policy Characteristics'!$C:$C,0)))</f>
        <v>industry-elec-and-hydrogen.html</v>
      </c>
    </row>
    <row r="666" spans="1:18" x14ac:dyDescent="0.35">
      <c r="A666" s="358" t="str">
        <f>IF(ISBLANK(INDEX('Policy Characteristics'!A:A,MATCH($C666,'Policy Characteristics'!$C:$C,0))),"",INDEX('Policy Characteristics'!A:A,MATCH($C666,'Policy Characteristics'!$C:$C,0)))</f>
        <v>Industry</v>
      </c>
      <c r="B666" s="358" t="str">
        <f>IF(ISBLANK(INDEX('Policy Characteristics'!B:B,MATCH($C666,'Policy Characteristics'!$C:$C,0))),"",INDEX('Policy Characteristics'!B:B,MATCH($C666,'Policy Characteristics'!$C:$C,0)))</f>
        <v>Electrification + Hydrogen</v>
      </c>
      <c r="C666" s="362" t="str">
        <f t="shared" si="35"/>
        <v>Fraction of Industrial Fuel Use Shifted to Other Fuels</v>
      </c>
      <c r="D666" s="9" t="s">
        <v>3254</v>
      </c>
      <c r="E666" s="53" t="s">
        <v>2820</v>
      </c>
      <c r="F666" s="195" t="s">
        <v>3216</v>
      </c>
      <c r="G666" s="53" t="s">
        <v>3271</v>
      </c>
      <c r="H666" s="54">
        <v>1407</v>
      </c>
      <c r="I666" s="53" t="s">
        <v>45</v>
      </c>
      <c r="J666" s="360" t="str">
        <f>IF(ISBLANK(INDEX('Policy Characteristics'!D:D,MATCH($C666,'Policy Characteristics'!$C:$C,0))),"",INDEX('Policy Characteristics'!D:D,MATCH($C666,'Policy Characteristics'!$C:$C,0)))</f>
        <v>Electrification + Hydrogen</v>
      </c>
      <c r="K666" s="358" t="str">
        <f>IF(ISBLANK(INDEX('Policy Characteristics'!E:E,MATCH($C666,'Policy Characteristics'!$C:$C,0))),"",INDEX('Policy Characteristics'!E:E,MATCH($C666,'Policy Characteristics'!$C:$C,0)))</f>
        <v>indst fuel type shifting</v>
      </c>
      <c r="L666" s="380">
        <f>IF(ISBLANK(INDEX('Policy Characteristics'!F:F,MATCH($C666,'Policy Characteristics'!$C:$C,0))),"",INDEX('Policy Characteristics'!F:F,MATCH($C666,'Policy Characteristics'!$C:$C,0)))</f>
        <v>0</v>
      </c>
      <c r="M666" s="380">
        <f>IF(ISBLANK(INDEX('Policy Characteristics'!G:G,MATCH($C666,'Policy Characteristics'!$C:$C,0))),"",INDEX('Policy Characteristics'!G:G,MATCH($C666,'Policy Characteristics'!$C:$C,0)))</f>
        <v>1</v>
      </c>
      <c r="N666" s="380">
        <f>IF(ISBLANK(INDEX('Policy Characteristics'!H:H,MATCH($C666,'Policy Characteristics'!$C:$C,0))),"",INDEX('Policy Characteristics'!H:H,MATCH($C666,'Policy Characteristics'!$C:$C,0)))</f>
        <v>0.01</v>
      </c>
      <c r="O666" s="358" t="str">
        <f>IF(ISBLANK(INDEX('Policy Characteristics'!I:I,MATCH($C666,'Policy Characteristics'!$C:$C,0))),"",INDEX('Policy Characteristics'!I:I,MATCH($C666,'Policy Characteristics'!$C:$C,0)))</f>
        <v>% of fuel shifted</v>
      </c>
      <c r="P666" s="358"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58" t="str">
        <f>IF(ISBLANK(INDEX('Policy Characteristics'!K:K,MATCH($C666,'Policy Characteristics'!$C:$C,0))),"",INDEX('Policy Characteristics'!K:K,MATCH($C666,'Policy Characteristics'!$C:$C,0)))</f>
        <v>industry-ag-main.html#fuel-switching</v>
      </c>
      <c r="R666" s="358" t="str">
        <f>IF(ISBLANK(INDEX('Policy Characteristics'!L:L,MATCH($C666,'Policy Characteristics'!$C:$C,0))),"",INDEX('Policy Characteristics'!L:L,MATCH($C666,'Policy Characteristics'!$C:$C,0)))</f>
        <v>industry-elec-and-hydrogen.html</v>
      </c>
    </row>
    <row r="667" spans="1:18" x14ac:dyDescent="0.35">
      <c r="A667" s="358" t="str">
        <f>IF(ISBLANK(INDEX('Policy Characteristics'!A:A,MATCH($C667,'Policy Characteristics'!$C:$C,0))),"",INDEX('Policy Characteristics'!A:A,MATCH($C667,'Policy Characteristics'!$C:$C,0)))</f>
        <v>Industry</v>
      </c>
      <c r="B667" s="358" t="str">
        <f>IF(ISBLANK(INDEX('Policy Characteristics'!B:B,MATCH($C667,'Policy Characteristics'!$C:$C,0))),"",INDEX('Policy Characteristics'!B:B,MATCH($C667,'Policy Characteristics'!$C:$C,0)))</f>
        <v>Electrification + Hydrogen</v>
      </c>
      <c r="C667" s="362" t="str">
        <f t="shared" si="35"/>
        <v>Fraction of Industrial Fuel Use Shifted to Other Fuels</v>
      </c>
      <c r="D667" s="9" t="s">
        <v>3255</v>
      </c>
      <c r="E667" s="53" t="s">
        <v>2463</v>
      </c>
      <c r="F667" s="195" t="s">
        <v>3217</v>
      </c>
      <c r="G667" s="53" t="s">
        <v>3262</v>
      </c>
      <c r="H667" s="54">
        <v>1408</v>
      </c>
      <c r="I667" s="53" t="s">
        <v>45</v>
      </c>
      <c r="J667" s="360" t="str">
        <f>IF(ISBLANK(INDEX('Policy Characteristics'!D:D,MATCH($C667,'Policy Characteristics'!$C:$C,0))),"",INDEX('Policy Characteristics'!D:D,MATCH($C667,'Policy Characteristics'!$C:$C,0)))</f>
        <v>Electrification + Hydrogen</v>
      </c>
      <c r="K667" s="358" t="str">
        <f>IF(ISBLANK(INDEX('Policy Characteristics'!E:E,MATCH($C667,'Policy Characteristics'!$C:$C,0))),"",INDEX('Policy Characteristics'!E:E,MATCH($C667,'Policy Characteristics'!$C:$C,0)))</f>
        <v>indst fuel type shifting</v>
      </c>
      <c r="L667" s="380">
        <f>IF(ISBLANK(INDEX('Policy Characteristics'!F:F,MATCH($C667,'Policy Characteristics'!$C:$C,0))),"",INDEX('Policy Characteristics'!F:F,MATCH($C667,'Policy Characteristics'!$C:$C,0)))</f>
        <v>0</v>
      </c>
      <c r="M667" s="380">
        <f>IF(ISBLANK(INDEX('Policy Characteristics'!G:G,MATCH($C667,'Policy Characteristics'!$C:$C,0))),"",INDEX('Policy Characteristics'!G:G,MATCH($C667,'Policy Characteristics'!$C:$C,0)))</f>
        <v>1</v>
      </c>
      <c r="N667" s="380">
        <f>IF(ISBLANK(INDEX('Policy Characteristics'!H:H,MATCH($C667,'Policy Characteristics'!$C:$C,0))),"",INDEX('Policy Characteristics'!H:H,MATCH($C667,'Policy Characteristics'!$C:$C,0)))</f>
        <v>0.01</v>
      </c>
      <c r="O667" s="358" t="str">
        <f>IF(ISBLANK(INDEX('Policy Characteristics'!I:I,MATCH($C667,'Policy Characteristics'!$C:$C,0))),"",INDEX('Policy Characteristics'!I:I,MATCH($C667,'Policy Characteristics'!$C:$C,0)))</f>
        <v>% of fuel shifted</v>
      </c>
      <c r="P667" s="358"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58" t="str">
        <f>IF(ISBLANK(INDEX('Policy Characteristics'!K:K,MATCH($C667,'Policy Characteristics'!$C:$C,0))),"",INDEX('Policy Characteristics'!K:K,MATCH($C667,'Policy Characteristics'!$C:$C,0)))</f>
        <v>industry-ag-main.html#fuel-switching</v>
      </c>
      <c r="R667" s="358" t="str">
        <f>IF(ISBLANK(INDEX('Policy Characteristics'!L:L,MATCH($C667,'Policy Characteristics'!$C:$C,0))),"",INDEX('Policy Characteristics'!L:L,MATCH($C667,'Policy Characteristics'!$C:$C,0)))</f>
        <v>industry-elec-and-hydrogen.html</v>
      </c>
    </row>
    <row r="668" spans="1:18" x14ac:dyDescent="0.35">
      <c r="A668" s="358" t="str">
        <f>IF(ISBLANK(INDEX('Policy Characteristics'!A:A,MATCH($C668,'Policy Characteristics'!$C:$C,0))),"",INDEX('Policy Characteristics'!A:A,MATCH($C668,'Policy Characteristics'!$C:$C,0)))</f>
        <v>Industry</v>
      </c>
      <c r="B668" s="358" t="str">
        <f>IF(ISBLANK(INDEX('Policy Characteristics'!B:B,MATCH($C668,'Policy Characteristics'!$C:$C,0))),"",INDEX('Policy Characteristics'!B:B,MATCH($C668,'Policy Characteristics'!$C:$C,0)))</f>
        <v>Electrification + Hydrogen</v>
      </c>
      <c r="C668" s="362" t="str">
        <f t="shared" si="35"/>
        <v>Fraction of Industrial Fuel Use Shifted to Other Fuels</v>
      </c>
      <c r="D668" s="9" t="s">
        <v>3255</v>
      </c>
      <c r="E668" s="53" t="s">
        <v>2464</v>
      </c>
      <c r="F668" s="195" t="s">
        <v>3217</v>
      </c>
      <c r="G668" s="53" t="s">
        <v>3263</v>
      </c>
      <c r="H668" s="54">
        <v>1409</v>
      </c>
      <c r="I668" s="53" t="s">
        <v>46</v>
      </c>
      <c r="J668" s="360" t="str">
        <f>IF(ISBLANK(INDEX('Policy Characteristics'!D:D,MATCH($C668,'Policy Characteristics'!$C:$C,0))),"",INDEX('Policy Characteristics'!D:D,MATCH($C668,'Policy Characteristics'!$C:$C,0)))</f>
        <v>Electrification + Hydrogen</v>
      </c>
      <c r="K668" s="358" t="str">
        <f>IF(ISBLANK(INDEX('Policy Characteristics'!E:E,MATCH($C668,'Policy Characteristics'!$C:$C,0))),"",INDEX('Policy Characteristics'!E:E,MATCH($C668,'Policy Characteristics'!$C:$C,0)))</f>
        <v>indst fuel type shifting</v>
      </c>
      <c r="L668" s="380">
        <f>IF(ISBLANK(INDEX('Policy Characteristics'!F:F,MATCH($C668,'Policy Characteristics'!$C:$C,0))),"",INDEX('Policy Characteristics'!F:F,MATCH($C668,'Policy Characteristics'!$C:$C,0)))</f>
        <v>0</v>
      </c>
      <c r="M668" s="380">
        <f>IF(ISBLANK(INDEX('Policy Characteristics'!G:G,MATCH($C668,'Policy Characteristics'!$C:$C,0))),"",INDEX('Policy Characteristics'!G:G,MATCH($C668,'Policy Characteristics'!$C:$C,0)))</f>
        <v>1</v>
      </c>
      <c r="N668" s="380">
        <f>IF(ISBLANK(INDEX('Policy Characteristics'!H:H,MATCH($C668,'Policy Characteristics'!$C:$C,0))),"",INDEX('Policy Characteristics'!H:H,MATCH($C668,'Policy Characteristics'!$C:$C,0)))</f>
        <v>0.01</v>
      </c>
      <c r="O668" s="358" t="str">
        <f>IF(ISBLANK(INDEX('Policy Characteristics'!I:I,MATCH($C668,'Policy Characteristics'!$C:$C,0))),"",INDEX('Policy Characteristics'!I:I,MATCH($C668,'Policy Characteristics'!$C:$C,0)))</f>
        <v>% of fuel shifted</v>
      </c>
      <c r="P668" s="358"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58" t="str">
        <f>IF(ISBLANK(INDEX('Policy Characteristics'!K:K,MATCH($C668,'Policy Characteristics'!$C:$C,0))),"",INDEX('Policy Characteristics'!K:K,MATCH($C668,'Policy Characteristics'!$C:$C,0)))</f>
        <v>industry-ag-main.html#fuel-switching</v>
      </c>
      <c r="R668" s="358" t="str">
        <f>IF(ISBLANK(INDEX('Policy Characteristics'!L:L,MATCH($C668,'Policy Characteristics'!$C:$C,0))),"",INDEX('Policy Characteristics'!L:L,MATCH($C668,'Policy Characteristics'!$C:$C,0)))</f>
        <v>industry-elec-and-hydrogen.html</v>
      </c>
    </row>
    <row r="669" spans="1:18" x14ac:dyDescent="0.35">
      <c r="A669" s="358" t="str">
        <f>IF(ISBLANK(INDEX('Policy Characteristics'!A:A,MATCH($C669,'Policy Characteristics'!$C:$C,0))),"",INDEX('Policy Characteristics'!A:A,MATCH($C669,'Policy Characteristics'!$C:$C,0)))</f>
        <v>Industry</v>
      </c>
      <c r="B669" s="358" t="str">
        <f>IF(ISBLANK(INDEX('Policy Characteristics'!B:B,MATCH($C669,'Policy Characteristics'!$C:$C,0))),"",INDEX('Policy Characteristics'!B:B,MATCH($C669,'Policy Characteristics'!$C:$C,0)))</f>
        <v>Electrification + Hydrogen</v>
      </c>
      <c r="C669" s="362" t="str">
        <f t="shared" si="35"/>
        <v>Fraction of Industrial Fuel Use Shifted to Other Fuels</v>
      </c>
      <c r="D669" s="9" t="s">
        <v>3255</v>
      </c>
      <c r="E669" s="53" t="s">
        <v>2465</v>
      </c>
      <c r="F669" s="195" t="s">
        <v>3217</v>
      </c>
      <c r="G669" s="53" t="s">
        <v>3264</v>
      </c>
      <c r="H669" s="54">
        <v>1410</v>
      </c>
      <c r="I669" s="53" t="s">
        <v>46</v>
      </c>
      <c r="J669" s="360" t="str">
        <f>IF(ISBLANK(INDEX('Policy Characteristics'!D:D,MATCH($C669,'Policy Characteristics'!$C:$C,0))),"",INDEX('Policy Characteristics'!D:D,MATCH($C669,'Policy Characteristics'!$C:$C,0)))</f>
        <v>Electrification + Hydrogen</v>
      </c>
      <c r="K669" s="358" t="str">
        <f>IF(ISBLANK(INDEX('Policy Characteristics'!E:E,MATCH($C669,'Policy Characteristics'!$C:$C,0))),"",INDEX('Policy Characteristics'!E:E,MATCH($C669,'Policy Characteristics'!$C:$C,0)))</f>
        <v>indst fuel type shifting</v>
      </c>
      <c r="L669" s="380">
        <f>IF(ISBLANK(INDEX('Policy Characteristics'!F:F,MATCH($C669,'Policy Characteristics'!$C:$C,0))),"",INDEX('Policy Characteristics'!F:F,MATCH($C669,'Policy Characteristics'!$C:$C,0)))</f>
        <v>0</v>
      </c>
      <c r="M669" s="380">
        <f>IF(ISBLANK(INDEX('Policy Characteristics'!G:G,MATCH($C669,'Policy Characteristics'!$C:$C,0))),"",INDEX('Policy Characteristics'!G:G,MATCH($C669,'Policy Characteristics'!$C:$C,0)))</f>
        <v>1</v>
      </c>
      <c r="N669" s="380">
        <f>IF(ISBLANK(INDEX('Policy Characteristics'!H:H,MATCH($C669,'Policy Characteristics'!$C:$C,0))),"",INDEX('Policy Characteristics'!H:H,MATCH($C669,'Policy Characteristics'!$C:$C,0)))</f>
        <v>0.01</v>
      </c>
      <c r="O669" s="358" t="str">
        <f>IF(ISBLANK(INDEX('Policy Characteristics'!I:I,MATCH($C669,'Policy Characteristics'!$C:$C,0))),"",INDEX('Policy Characteristics'!I:I,MATCH($C669,'Policy Characteristics'!$C:$C,0)))</f>
        <v>% of fuel shifted</v>
      </c>
      <c r="P669" s="358"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58" t="str">
        <f>IF(ISBLANK(INDEX('Policy Characteristics'!K:K,MATCH($C669,'Policy Characteristics'!$C:$C,0))),"",INDEX('Policy Characteristics'!K:K,MATCH($C669,'Policy Characteristics'!$C:$C,0)))</f>
        <v>industry-ag-main.html#fuel-switching</v>
      </c>
      <c r="R669" s="358" t="str">
        <f>IF(ISBLANK(INDEX('Policy Characteristics'!L:L,MATCH($C669,'Policy Characteristics'!$C:$C,0))),"",INDEX('Policy Characteristics'!L:L,MATCH($C669,'Policy Characteristics'!$C:$C,0)))</f>
        <v>industry-elec-and-hydrogen.html</v>
      </c>
    </row>
    <row r="670" spans="1:18" x14ac:dyDescent="0.35">
      <c r="A670" s="358" t="str">
        <f>IF(ISBLANK(INDEX('Policy Characteristics'!A:A,MATCH($C670,'Policy Characteristics'!$C:$C,0))),"",INDEX('Policy Characteristics'!A:A,MATCH($C670,'Policy Characteristics'!$C:$C,0)))</f>
        <v>Industry</v>
      </c>
      <c r="B670" s="358" t="str">
        <f>IF(ISBLANK(INDEX('Policy Characteristics'!B:B,MATCH($C670,'Policy Characteristics'!$C:$C,0))),"",INDEX('Policy Characteristics'!B:B,MATCH($C670,'Policy Characteristics'!$C:$C,0)))</f>
        <v>Electrification + Hydrogen</v>
      </c>
      <c r="C670" s="362" t="str">
        <f t="shared" si="35"/>
        <v>Fraction of Industrial Fuel Use Shifted to Other Fuels</v>
      </c>
      <c r="D670" s="9" t="s">
        <v>3255</v>
      </c>
      <c r="E670" s="53" t="s">
        <v>2466</v>
      </c>
      <c r="F670" s="195" t="s">
        <v>3217</v>
      </c>
      <c r="G670" s="53" t="s">
        <v>3265</v>
      </c>
      <c r="H670" s="54">
        <v>1411</v>
      </c>
      <c r="I670" s="53" t="s">
        <v>46</v>
      </c>
      <c r="J670" s="360" t="str">
        <f>IF(ISBLANK(INDEX('Policy Characteristics'!D:D,MATCH($C670,'Policy Characteristics'!$C:$C,0))),"",INDEX('Policy Characteristics'!D:D,MATCH($C670,'Policy Characteristics'!$C:$C,0)))</f>
        <v>Electrification + Hydrogen</v>
      </c>
      <c r="K670" s="358" t="str">
        <f>IF(ISBLANK(INDEX('Policy Characteristics'!E:E,MATCH($C670,'Policy Characteristics'!$C:$C,0))),"",INDEX('Policy Characteristics'!E:E,MATCH($C670,'Policy Characteristics'!$C:$C,0)))</f>
        <v>indst fuel type shifting</v>
      </c>
      <c r="L670" s="380">
        <f>IF(ISBLANK(INDEX('Policy Characteristics'!F:F,MATCH($C670,'Policy Characteristics'!$C:$C,0))),"",INDEX('Policy Characteristics'!F:F,MATCH($C670,'Policy Characteristics'!$C:$C,0)))</f>
        <v>0</v>
      </c>
      <c r="M670" s="380">
        <f>IF(ISBLANK(INDEX('Policy Characteristics'!G:G,MATCH($C670,'Policy Characteristics'!$C:$C,0))),"",INDEX('Policy Characteristics'!G:G,MATCH($C670,'Policy Characteristics'!$C:$C,0)))</f>
        <v>1</v>
      </c>
      <c r="N670" s="380">
        <f>IF(ISBLANK(INDEX('Policy Characteristics'!H:H,MATCH($C670,'Policy Characteristics'!$C:$C,0))),"",INDEX('Policy Characteristics'!H:H,MATCH($C670,'Policy Characteristics'!$C:$C,0)))</f>
        <v>0.01</v>
      </c>
      <c r="O670" s="358" t="str">
        <f>IF(ISBLANK(INDEX('Policy Characteristics'!I:I,MATCH($C670,'Policy Characteristics'!$C:$C,0))),"",INDEX('Policy Characteristics'!I:I,MATCH($C670,'Policy Characteristics'!$C:$C,0)))</f>
        <v>% of fuel shifted</v>
      </c>
      <c r="P670" s="358"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58" t="str">
        <f>IF(ISBLANK(INDEX('Policy Characteristics'!K:K,MATCH($C670,'Policy Characteristics'!$C:$C,0))),"",INDEX('Policy Characteristics'!K:K,MATCH($C670,'Policy Characteristics'!$C:$C,0)))</f>
        <v>industry-ag-main.html#fuel-switching</v>
      </c>
      <c r="R670" s="358" t="str">
        <f>IF(ISBLANK(INDEX('Policy Characteristics'!L:L,MATCH($C670,'Policy Characteristics'!$C:$C,0))),"",INDEX('Policy Characteristics'!L:L,MATCH($C670,'Policy Characteristics'!$C:$C,0)))</f>
        <v>industry-elec-and-hydrogen.html</v>
      </c>
    </row>
    <row r="671" spans="1:18" x14ac:dyDescent="0.35">
      <c r="A671" s="358" t="str">
        <f>IF(ISBLANK(INDEX('Policy Characteristics'!A:A,MATCH($C671,'Policy Characteristics'!$C:$C,0))),"",INDEX('Policy Characteristics'!A:A,MATCH($C671,'Policy Characteristics'!$C:$C,0)))</f>
        <v>Industry</v>
      </c>
      <c r="B671" s="358" t="str">
        <f>IF(ISBLANK(INDEX('Policy Characteristics'!B:B,MATCH($C671,'Policy Characteristics'!$C:$C,0))),"",INDEX('Policy Characteristics'!B:B,MATCH($C671,'Policy Characteristics'!$C:$C,0)))</f>
        <v>Electrification + Hydrogen</v>
      </c>
      <c r="C671" s="362" t="str">
        <f t="shared" si="35"/>
        <v>Fraction of Industrial Fuel Use Shifted to Other Fuels</v>
      </c>
      <c r="D671" s="9" t="s">
        <v>3255</v>
      </c>
      <c r="E671" s="53" t="s">
        <v>2467</v>
      </c>
      <c r="F671" s="195" t="s">
        <v>3217</v>
      </c>
      <c r="G671" s="53" t="s">
        <v>3266</v>
      </c>
      <c r="H671" s="54">
        <v>1412</v>
      </c>
      <c r="I671" s="53" t="s">
        <v>46</v>
      </c>
      <c r="J671" s="360" t="str">
        <f>IF(ISBLANK(INDEX('Policy Characteristics'!D:D,MATCH($C671,'Policy Characteristics'!$C:$C,0))),"",INDEX('Policy Characteristics'!D:D,MATCH($C671,'Policy Characteristics'!$C:$C,0)))</f>
        <v>Electrification + Hydrogen</v>
      </c>
      <c r="K671" s="358" t="str">
        <f>IF(ISBLANK(INDEX('Policy Characteristics'!E:E,MATCH($C671,'Policy Characteristics'!$C:$C,0))),"",INDEX('Policy Characteristics'!E:E,MATCH($C671,'Policy Characteristics'!$C:$C,0)))</f>
        <v>indst fuel type shifting</v>
      </c>
      <c r="L671" s="380">
        <f>IF(ISBLANK(INDEX('Policy Characteristics'!F:F,MATCH($C671,'Policy Characteristics'!$C:$C,0))),"",INDEX('Policy Characteristics'!F:F,MATCH($C671,'Policy Characteristics'!$C:$C,0)))</f>
        <v>0</v>
      </c>
      <c r="M671" s="380">
        <f>IF(ISBLANK(INDEX('Policy Characteristics'!G:G,MATCH($C671,'Policy Characteristics'!$C:$C,0))),"",INDEX('Policy Characteristics'!G:G,MATCH($C671,'Policy Characteristics'!$C:$C,0)))</f>
        <v>1</v>
      </c>
      <c r="N671" s="380">
        <f>IF(ISBLANK(INDEX('Policy Characteristics'!H:H,MATCH($C671,'Policy Characteristics'!$C:$C,0))),"",INDEX('Policy Characteristics'!H:H,MATCH($C671,'Policy Characteristics'!$C:$C,0)))</f>
        <v>0.01</v>
      </c>
      <c r="O671" s="358" t="str">
        <f>IF(ISBLANK(INDEX('Policy Characteristics'!I:I,MATCH($C671,'Policy Characteristics'!$C:$C,0))),"",INDEX('Policy Characteristics'!I:I,MATCH($C671,'Policy Characteristics'!$C:$C,0)))</f>
        <v>% of fuel shifted</v>
      </c>
      <c r="P671" s="358"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58" t="str">
        <f>IF(ISBLANK(INDEX('Policy Characteristics'!K:K,MATCH($C671,'Policy Characteristics'!$C:$C,0))),"",INDEX('Policy Characteristics'!K:K,MATCH($C671,'Policy Characteristics'!$C:$C,0)))</f>
        <v>industry-ag-main.html#fuel-switching</v>
      </c>
      <c r="R671" s="358" t="str">
        <f>IF(ISBLANK(INDEX('Policy Characteristics'!L:L,MATCH($C671,'Policy Characteristics'!$C:$C,0))),"",INDEX('Policy Characteristics'!L:L,MATCH($C671,'Policy Characteristics'!$C:$C,0)))</f>
        <v>industry-elec-and-hydrogen.html</v>
      </c>
    </row>
    <row r="672" spans="1:18" x14ac:dyDescent="0.35">
      <c r="A672" s="358" t="str">
        <f>IF(ISBLANK(INDEX('Policy Characteristics'!A:A,MATCH($C672,'Policy Characteristics'!$C:$C,0))),"",INDEX('Policy Characteristics'!A:A,MATCH($C672,'Policy Characteristics'!$C:$C,0)))</f>
        <v>Industry</v>
      </c>
      <c r="B672" s="358" t="str">
        <f>IF(ISBLANK(INDEX('Policy Characteristics'!B:B,MATCH($C672,'Policy Characteristics'!$C:$C,0))),"",INDEX('Policy Characteristics'!B:B,MATCH($C672,'Policy Characteristics'!$C:$C,0)))</f>
        <v>Electrification + Hydrogen</v>
      </c>
      <c r="C672" s="362" t="str">
        <f t="shared" si="35"/>
        <v>Fraction of Industrial Fuel Use Shifted to Other Fuels</v>
      </c>
      <c r="D672" s="9" t="s">
        <v>3255</v>
      </c>
      <c r="E672" s="53" t="s">
        <v>2468</v>
      </c>
      <c r="F672" s="195" t="s">
        <v>3217</v>
      </c>
      <c r="G672" s="53" t="s">
        <v>3267</v>
      </c>
      <c r="H672" s="54">
        <v>1413</v>
      </c>
      <c r="I672" s="53" t="s">
        <v>46</v>
      </c>
      <c r="J672" s="360" t="str">
        <f>IF(ISBLANK(INDEX('Policy Characteristics'!D:D,MATCH($C672,'Policy Characteristics'!$C:$C,0))),"",INDEX('Policy Characteristics'!D:D,MATCH($C672,'Policy Characteristics'!$C:$C,0)))</f>
        <v>Electrification + Hydrogen</v>
      </c>
      <c r="K672" s="358" t="str">
        <f>IF(ISBLANK(INDEX('Policy Characteristics'!E:E,MATCH($C672,'Policy Characteristics'!$C:$C,0))),"",INDEX('Policy Characteristics'!E:E,MATCH($C672,'Policy Characteristics'!$C:$C,0)))</f>
        <v>indst fuel type shifting</v>
      </c>
      <c r="L672" s="380">
        <f>IF(ISBLANK(INDEX('Policy Characteristics'!F:F,MATCH($C672,'Policy Characteristics'!$C:$C,0))),"",INDEX('Policy Characteristics'!F:F,MATCH($C672,'Policy Characteristics'!$C:$C,0)))</f>
        <v>0</v>
      </c>
      <c r="M672" s="380">
        <f>IF(ISBLANK(INDEX('Policy Characteristics'!G:G,MATCH($C672,'Policy Characteristics'!$C:$C,0))),"",INDEX('Policy Characteristics'!G:G,MATCH($C672,'Policy Characteristics'!$C:$C,0)))</f>
        <v>1</v>
      </c>
      <c r="N672" s="380">
        <f>IF(ISBLANK(INDEX('Policy Characteristics'!H:H,MATCH($C672,'Policy Characteristics'!$C:$C,0))),"",INDEX('Policy Characteristics'!H:H,MATCH($C672,'Policy Characteristics'!$C:$C,0)))</f>
        <v>0.01</v>
      </c>
      <c r="O672" s="358" t="str">
        <f>IF(ISBLANK(INDEX('Policy Characteristics'!I:I,MATCH($C672,'Policy Characteristics'!$C:$C,0))),"",INDEX('Policy Characteristics'!I:I,MATCH($C672,'Policy Characteristics'!$C:$C,0)))</f>
        <v>% of fuel shifted</v>
      </c>
      <c r="P672" s="358"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58" t="str">
        <f>IF(ISBLANK(INDEX('Policy Characteristics'!K:K,MATCH($C672,'Policy Characteristics'!$C:$C,0))),"",INDEX('Policy Characteristics'!K:K,MATCH($C672,'Policy Characteristics'!$C:$C,0)))</f>
        <v>industry-ag-main.html#fuel-switching</v>
      </c>
      <c r="R672" s="358" t="str">
        <f>IF(ISBLANK(INDEX('Policy Characteristics'!L:L,MATCH($C672,'Policy Characteristics'!$C:$C,0))),"",INDEX('Policy Characteristics'!L:L,MATCH($C672,'Policy Characteristics'!$C:$C,0)))</f>
        <v>industry-elec-and-hydrogen.html</v>
      </c>
    </row>
    <row r="673" spans="1:18" x14ac:dyDescent="0.35">
      <c r="A673" s="358" t="str">
        <f>IF(ISBLANK(INDEX('Policy Characteristics'!A:A,MATCH($C673,'Policy Characteristics'!$C:$C,0))),"",INDEX('Policy Characteristics'!A:A,MATCH($C673,'Policy Characteristics'!$C:$C,0)))</f>
        <v>Industry</v>
      </c>
      <c r="B673" s="358" t="str">
        <f>IF(ISBLANK(INDEX('Policy Characteristics'!B:B,MATCH($C673,'Policy Characteristics'!$C:$C,0))),"",INDEX('Policy Characteristics'!B:B,MATCH($C673,'Policy Characteristics'!$C:$C,0)))</f>
        <v>Electrification + Hydrogen</v>
      </c>
      <c r="C673" s="362" t="str">
        <f t="shared" si="35"/>
        <v>Fraction of Industrial Fuel Use Shifted to Other Fuels</v>
      </c>
      <c r="D673" s="9" t="s">
        <v>3255</v>
      </c>
      <c r="E673" s="53" t="s">
        <v>2821</v>
      </c>
      <c r="F673" s="195" t="s">
        <v>3217</v>
      </c>
      <c r="G673" s="53" t="s">
        <v>3268</v>
      </c>
      <c r="H673" s="54">
        <v>1414</v>
      </c>
      <c r="I673" s="53" t="s">
        <v>46</v>
      </c>
      <c r="J673" s="360" t="str">
        <f>IF(ISBLANK(INDEX('Policy Characteristics'!D:D,MATCH($C673,'Policy Characteristics'!$C:$C,0))),"",INDEX('Policy Characteristics'!D:D,MATCH($C673,'Policy Characteristics'!$C:$C,0)))</f>
        <v>Electrification + Hydrogen</v>
      </c>
      <c r="K673" s="358" t="str">
        <f>IF(ISBLANK(INDEX('Policy Characteristics'!E:E,MATCH($C673,'Policy Characteristics'!$C:$C,0))),"",INDEX('Policy Characteristics'!E:E,MATCH($C673,'Policy Characteristics'!$C:$C,0)))</f>
        <v>indst fuel type shifting</v>
      </c>
      <c r="L673" s="380">
        <f>IF(ISBLANK(INDEX('Policy Characteristics'!F:F,MATCH($C673,'Policy Characteristics'!$C:$C,0))),"",INDEX('Policy Characteristics'!F:F,MATCH($C673,'Policy Characteristics'!$C:$C,0)))</f>
        <v>0</v>
      </c>
      <c r="M673" s="380">
        <f>IF(ISBLANK(INDEX('Policy Characteristics'!G:G,MATCH($C673,'Policy Characteristics'!$C:$C,0))),"",INDEX('Policy Characteristics'!G:G,MATCH($C673,'Policy Characteristics'!$C:$C,0)))</f>
        <v>1</v>
      </c>
      <c r="N673" s="380">
        <f>IF(ISBLANK(INDEX('Policy Characteristics'!H:H,MATCH($C673,'Policy Characteristics'!$C:$C,0))),"",INDEX('Policy Characteristics'!H:H,MATCH($C673,'Policy Characteristics'!$C:$C,0)))</f>
        <v>0.01</v>
      </c>
      <c r="O673" s="358" t="str">
        <f>IF(ISBLANK(INDEX('Policy Characteristics'!I:I,MATCH($C673,'Policy Characteristics'!$C:$C,0))),"",INDEX('Policy Characteristics'!I:I,MATCH($C673,'Policy Characteristics'!$C:$C,0)))</f>
        <v>% of fuel shifted</v>
      </c>
      <c r="P673" s="358"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58" t="str">
        <f>IF(ISBLANK(INDEX('Policy Characteristics'!K:K,MATCH($C673,'Policy Characteristics'!$C:$C,0))),"",INDEX('Policy Characteristics'!K:K,MATCH($C673,'Policy Characteristics'!$C:$C,0)))</f>
        <v>industry-ag-main.html#fuel-switching</v>
      </c>
      <c r="R673" s="358" t="str">
        <f>IF(ISBLANK(INDEX('Policy Characteristics'!L:L,MATCH($C673,'Policy Characteristics'!$C:$C,0))),"",INDEX('Policy Characteristics'!L:L,MATCH($C673,'Policy Characteristics'!$C:$C,0)))</f>
        <v>industry-elec-and-hydrogen.html</v>
      </c>
    </row>
    <row r="674" spans="1:18" x14ac:dyDescent="0.35">
      <c r="A674" s="358" t="str">
        <f>IF(ISBLANK(INDEX('Policy Characteristics'!A:A,MATCH($C674,'Policy Characteristics'!$C:$C,0))),"",INDEX('Policy Characteristics'!A:A,MATCH($C674,'Policy Characteristics'!$C:$C,0)))</f>
        <v>Industry</v>
      </c>
      <c r="B674" s="358" t="str">
        <f>IF(ISBLANK(INDEX('Policy Characteristics'!B:B,MATCH($C674,'Policy Characteristics'!$C:$C,0))),"",INDEX('Policy Characteristics'!B:B,MATCH($C674,'Policy Characteristics'!$C:$C,0)))</f>
        <v>Electrification + Hydrogen</v>
      </c>
      <c r="C674" s="362" t="str">
        <f t="shared" si="35"/>
        <v>Fraction of Industrial Fuel Use Shifted to Other Fuels</v>
      </c>
      <c r="D674" s="9" t="s">
        <v>3255</v>
      </c>
      <c r="E674" s="53" t="s">
        <v>2822</v>
      </c>
      <c r="F674" s="195" t="s">
        <v>3217</v>
      </c>
      <c r="G674" s="53" t="s">
        <v>3269</v>
      </c>
      <c r="H674" s="54">
        <v>1415</v>
      </c>
      <c r="I674" s="53" t="s">
        <v>46</v>
      </c>
      <c r="J674" s="360" t="str">
        <f>IF(ISBLANK(INDEX('Policy Characteristics'!D:D,MATCH($C674,'Policy Characteristics'!$C:$C,0))),"",INDEX('Policy Characteristics'!D:D,MATCH($C674,'Policy Characteristics'!$C:$C,0)))</f>
        <v>Electrification + Hydrogen</v>
      </c>
      <c r="K674" s="358" t="str">
        <f>IF(ISBLANK(INDEX('Policy Characteristics'!E:E,MATCH($C674,'Policy Characteristics'!$C:$C,0))),"",INDEX('Policy Characteristics'!E:E,MATCH($C674,'Policy Characteristics'!$C:$C,0)))</f>
        <v>indst fuel type shifting</v>
      </c>
      <c r="L674" s="380">
        <f>IF(ISBLANK(INDEX('Policy Characteristics'!F:F,MATCH($C674,'Policy Characteristics'!$C:$C,0))),"",INDEX('Policy Characteristics'!F:F,MATCH($C674,'Policy Characteristics'!$C:$C,0)))</f>
        <v>0</v>
      </c>
      <c r="M674" s="380">
        <f>IF(ISBLANK(INDEX('Policy Characteristics'!G:G,MATCH($C674,'Policy Characteristics'!$C:$C,0))),"",INDEX('Policy Characteristics'!G:G,MATCH($C674,'Policy Characteristics'!$C:$C,0)))</f>
        <v>1</v>
      </c>
      <c r="N674" s="380">
        <f>IF(ISBLANK(INDEX('Policy Characteristics'!H:H,MATCH($C674,'Policy Characteristics'!$C:$C,0))),"",INDEX('Policy Characteristics'!H:H,MATCH($C674,'Policy Characteristics'!$C:$C,0)))</f>
        <v>0.01</v>
      </c>
      <c r="O674" s="358" t="str">
        <f>IF(ISBLANK(INDEX('Policy Characteristics'!I:I,MATCH($C674,'Policy Characteristics'!$C:$C,0))),"",INDEX('Policy Characteristics'!I:I,MATCH($C674,'Policy Characteristics'!$C:$C,0)))</f>
        <v>% of fuel shifted</v>
      </c>
      <c r="P674" s="358"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58" t="str">
        <f>IF(ISBLANK(INDEX('Policy Characteristics'!K:K,MATCH($C674,'Policy Characteristics'!$C:$C,0))),"",INDEX('Policy Characteristics'!K:K,MATCH($C674,'Policy Characteristics'!$C:$C,0)))</f>
        <v>industry-ag-main.html#fuel-switching</v>
      </c>
      <c r="R674" s="358" t="str">
        <f>IF(ISBLANK(INDEX('Policy Characteristics'!L:L,MATCH($C674,'Policy Characteristics'!$C:$C,0))),"",INDEX('Policy Characteristics'!L:L,MATCH($C674,'Policy Characteristics'!$C:$C,0)))</f>
        <v>industry-elec-and-hydrogen.html</v>
      </c>
    </row>
    <row r="675" spans="1:18" x14ac:dyDescent="0.35">
      <c r="A675" s="358" t="str">
        <f>IF(ISBLANK(INDEX('Policy Characteristics'!A:A,MATCH($C675,'Policy Characteristics'!$C:$C,0))),"",INDEX('Policy Characteristics'!A:A,MATCH($C675,'Policy Characteristics'!$C:$C,0)))</f>
        <v>Industry</v>
      </c>
      <c r="B675" s="358" t="str">
        <f>IF(ISBLANK(INDEX('Policy Characteristics'!B:B,MATCH($C675,'Policy Characteristics'!$C:$C,0))),"",INDEX('Policy Characteristics'!B:B,MATCH($C675,'Policy Characteristics'!$C:$C,0)))</f>
        <v>Electrification + Hydrogen</v>
      </c>
      <c r="C675" s="362" t="str">
        <f t="shared" si="35"/>
        <v>Fraction of Industrial Fuel Use Shifted to Other Fuels</v>
      </c>
      <c r="D675" s="9" t="s">
        <v>3255</v>
      </c>
      <c r="E675" s="53" t="s">
        <v>2823</v>
      </c>
      <c r="F675" s="195" t="s">
        <v>3217</v>
      </c>
      <c r="G675" s="53" t="s">
        <v>3270</v>
      </c>
      <c r="H675" s="54">
        <v>1416</v>
      </c>
      <c r="I675" s="53" t="s">
        <v>46</v>
      </c>
      <c r="J675" s="360" t="str">
        <f>IF(ISBLANK(INDEX('Policy Characteristics'!D:D,MATCH($C675,'Policy Characteristics'!$C:$C,0))),"",INDEX('Policy Characteristics'!D:D,MATCH($C675,'Policy Characteristics'!$C:$C,0)))</f>
        <v>Electrification + Hydrogen</v>
      </c>
      <c r="K675" s="358" t="str">
        <f>IF(ISBLANK(INDEX('Policy Characteristics'!E:E,MATCH($C675,'Policy Characteristics'!$C:$C,0))),"",INDEX('Policy Characteristics'!E:E,MATCH($C675,'Policy Characteristics'!$C:$C,0)))</f>
        <v>indst fuel type shifting</v>
      </c>
      <c r="L675" s="380">
        <f>IF(ISBLANK(INDEX('Policy Characteristics'!F:F,MATCH($C675,'Policy Characteristics'!$C:$C,0))),"",INDEX('Policy Characteristics'!F:F,MATCH($C675,'Policy Characteristics'!$C:$C,0)))</f>
        <v>0</v>
      </c>
      <c r="M675" s="380">
        <f>IF(ISBLANK(INDEX('Policy Characteristics'!G:G,MATCH($C675,'Policy Characteristics'!$C:$C,0))),"",INDEX('Policy Characteristics'!G:G,MATCH($C675,'Policy Characteristics'!$C:$C,0)))</f>
        <v>1</v>
      </c>
      <c r="N675" s="380">
        <f>IF(ISBLANK(INDEX('Policy Characteristics'!H:H,MATCH($C675,'Policy Characteristics'!$C:$C,0))),"",INDEX('Policy Characteristics'!H:H,MATCH($C675,'Policy Characteristics'!$C:$C,0)))</f>
        <v>0.01</v>
      </c>
      <c r="O675" s="358" t="str">
        <f>IF(ISBLANK(INDEX('Policy Characteristics'!I:I,MATCH($C675,'Policy Characteristics'!$C:$C,0))),"",INDEX('Policy Characteristics'!I:I,MATCH($C675,'Policy Characteristics'!$C:$C,0)))</f>
        <v>% of fuel shifted</v>
      </c>
      <c r="P675" s="358"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58" t="str">
        <f>IF(ISBLANK(INDEX('Policy Characteristics'!K:K,MATCH($C675,'Policy Characteristics'!$C:$C,0))),"",INDEX('Policy Characteristics'!K:K,MATCH($C675,'Policy Characteristics'!$C:$C,0)))</f>
        <v>industry-ag-main.html#fuel-switching</v>
      </c>
      <c r="R675" s="358" t="str">
        <f>IF(ISBLANK(INDEX('Policy Characteristics'!L:L,MATCH($C675,'Policy Characteristics'!$C:$C,0))),"",INDEX('Policy Characteristics'!L:L,MATCH($C675,'Policy Characteristics'!$C:$C,0)))</f>
        <v>industry-elec-and-hydrogen.html</v>
      </c>
    </row>
    <row r="676" spans="1:18" x14ac:dyDescent="0.35">
      <c r="A676" s="358" t="str">
        <f>IF(ISBLANK(INDEX('Policy Characteristics'!A:A,MATCH($C676,'Policy Characteristics'!$C:$C,0))),"",INDEX('Policy Characteristics'!A:A,MATCH($C676,'Policy Characteristics'!$C:$C,0)))</f>
        <v>Industry</v>
      </c>
      <c r="B676" s="358" t="str">
        <f>IF(ISBLANK(INDEX('Policy Characteristics'!B:B,MATCH($C676,'Policy Characteristics'!$C:$C,0))),"",INDEX('Policy Characteristics'!B:B,MATCH($C676,'Policy Characteristics'!$C:$C,0)))</f>
        <v>Electrification + Hydrogen</v>
      </c>
      <c r="C676" s="362" t="str">
        <f t="shared" ref="C676:C716" si="36">C$467</f>
        <v>Fraction of Industrial Fuel Use Shifted to Other Fuels</v>
      </c>
      <c r="D676" s="9" t="s">
        <v>3255</v>
      </c>
      <c r="E676" s="53" t="s">
        <v>2820</v>
      </c>
      <c r="F676" s="195" t="s">
        <v>3217</v>
      </c>
      <c r="G676" s="53" t="s">
        <v>3271</v>
      </c>
      <c r="H676" s="54">
        <v>1417</v>
      </c>
      <c r="I676" s="53" t="s">
        <v>45</v>
      </c>
      <c r="J676" s="360" t="str">
        <f>IF(ISBLANK(INDEX('Policy Characteristics'!D:D,MATCH($C676,'Policy Characteristics'!$C:$C,0))),"",INDEX('Policy Characteristics'!D:D,MATCH($C676,'Policy Characteristics'!$C:$C,0)))</f>
        <v>Electrification + Hydrogen</v>
      </c>
      <c r="K676" s="358" t="str">
        <f>IF(ISBLANK(INDEX('Policy Characteristics'!E:E,MATCH($C676,'Policy Characteristics'!$C:$C,0))),"",INDEX('Policy Characteristics'!E:E,MATCH($C676,'Policy Characteristics'!$C:$C,0)))</f>
        <v>indst fuel type shifting</v>
      </c>
      <c r="L676" s="380">
        <f>IF(ISBLANK(INDEX('Policy Characteristics'!F:F,MATCH($C676,'Policy Characteristics'!$C:$C,0))),"",INDEX('Policy Characteristics'!F:F,MATCH($C676,'Policy Characteristics'!$C:$C,0)))</f>
        <v>0</v>
      </c>
      <c r="M676" s="380">
        <f>IF(ISBLANK(INDEX('Policy Characteristics'!G:G,MATCH($C676,'Policy Characteristics'!$C:$C,0))),"",INDEX('Policy Characteristics'!G:G,MATCH($C676,'Policy Characteristics'!$C:$C,0)))</f>
        <v>1</v>
      </c>
      <c r="N676" s="380">
        <f>IF(ISBLANK(INDEX('Policy Characteristics'!H:H,MATCH($C676,'Policy Characteristics'!$C:$C,0))),"",INDEX('Policy Characteristics'!H:H,MATCH($C676,'Policy Characteristics'!$C:$C,0)))</f>
        <v>0.01</v>
      </c>
      <c r="O676" s="358" t="str">
        <f>IF(ISBLANK(INDEX('Policy Characteristics'!I:I,MATCH($C676,'Policy Characteristics'!$C:$C,0))),"",INDEX('Policy Characteristics'!I:I,MATCH($C676,'Policy Characteristics'!$C:$C,0)))</f>
        <v>% of fuel shifted</v>
      </c>
      <c r="P676" s="358"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58" t="str">
        <f>IF(ISBLANK(INDEX('Policy Characteristics'!K:K,MATCH($C676,'Policy Characteristics'!$C:$C,0))),"",INDEX('Policy Characteristics'!K:K,MATCH($C676,'Policy Characteristics'!$C:$C,0)))</f>
        <v>industry-ag-main.html#fuel-switching</v>
      </c>
      <c r="R676" s="358" t="str">
        <f>IF(ISBLANK(INDEX('Policy Characteristics'!L:L,MATCH($C676,'Policy Characteristics'!$C:$C,0))),"",INDEX('Policy Characteristics'!L:L,MATCH($C676,'Policy Characteristics'!$C:$C,0)))</f>
        <v>industry-elec-and-hydrogen.html</v>
      </c>
    </row>
    <row r="677" spans="1:18" x14ac:dyDescent="0.35">
      <c r="A677" s="358" t="str">
        <f>IF(ISBLANK(INDEX('Policy Characteristics'!A:A,MATCH($C677,'Policy Characteristics'!$C:$C,0))),"",INDEX('Policy Characteristics'!A:A,MATCH($C677,'Policy Characteristics'!$C:$C,0)))</f>
        <v>Industry</v>
      </c>
      <c r="B677" s="358" t="str">
        <f>IF(ISBLANK(INDEX('Policy Characteristics'!B:B,MATCH($C677,'Policy Characteristics'!$C:$C,0))),"",INDEX('Policy Characteristics'!B:B,MATCH($C677,'Policy Characteristics'!$C:$C,0)))</f>
        <v>Electrification + Hydrogen</v>
      </c>
      <c r="C677" s="362" t="str">
        <f t="shared" si="36"/>
        <v>Fraction of Industrial Fuel Use Shifted to Other Fuels</v>
      </c>
      <c r="D677" s="9" t="s">
        <v>3256</v>
      </c>
      <c r="E677" s="53" t="s">
        <v>2463</v>
      </c>
      <c r="F677" s="195" t="s">
        <v>3218</v>
      </c>
      <c r="G677" s="53" t="s">
        <v>3262</v>
      </c>
      <c r="H677" s="54">
        <v>1418</v>
      </c>
      <c r="I677" s="53" t="s">
        <v>45</v>
      </c>
      <c r="J677" s="360" t="str">
        <f>IF(ISBLANK(INDEX('Policy Characteristics'!D:D,MATCH($C677,'Policy Characteristics'!$C:$C,0))),"",INDEX('Policy Characteristics'!D:D,MATCH($C677,'Policy Characteristics'!$C:$C,0)))</f>
        <v>Electrification + Hydrogen</v>
      </c>
      <c r="K677" s="358" t="str">
        <f>IF(ISBLANK(INDEX('Policy Characteristics'!E:E,MATCH($C677,'Policy Characteristics'!$C:$C,0))),"",INDEX('Policy Characteristics'!E:E,MATCH($C677,'Policy Characteristics'!$C:$C,0)))</f>
        <v>indst fuel type shifting</v>
      </c>
      <c r="L677" s="380">
        <f>IF(ISBLANK(INDEX('Policy Characteristics'!F:F,MATCH($C677,'Policy Characteristics'!$C:$C,0))),"",INDEX('Policy Characteristics'!F:F,MATCH($C677,'Policy Characteristics'!$C:$C,0)))</f>
        <v>0</v>
      </c>
      <c r="M677" s="380">
        <f>IF(ISBLANK(INDEX('Policy Characteristics'!G:G,MATCH($C677,'Policy Characteristics'!$C:$C,0))),"",INDEX('Policy Characteristics'!G:G,MATCH($C677,'Policy Characteristics'!$C:$C,0)))</f>
        <v>1</v>
      </c>
      <c r="N677" s="380">
        <f>IF(ISBLANK(INDEX('Policy Characteristics'!H:H,MATCH($C677,'Policy Characteristics'!$C:$C,0))),"",INDEX('Policy Characteristics'!H:H,MATCH($C677,'Policy Characteristics'!$C:$C,0)))</f>
        <v>0.01</v>
      </c>
      <c r="O677" s="358" t="str">
        <f>IF(ISBLANK(INDEX('Policy Characteristics'!I:I,MATCH($C677,'Policy Characteristics'!$C:$C,0))),"",INDEX('Policy Characteristics'!I:I,MATCH($C677,'Policy Characteristics'!$C:$C,0)))</f>
        <v>% of fuel shifted</v>
      </c>
      <c r="P677" s="358"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58" t="str">
        <f>IF(ISBLANK(INDEX('Policy Characteristics'!K:K,MATCH($C677,'Policy Characteristics'!$C:$C,0))),"",INDEX('Policy Characteristics'!K:K,MATCH($C677,'Policy Characteristics'!$C:$C,0)))</f>
        <v>industry-ag-main.html#fuel-switching</v>
      </c>
      <c r="R677" s="358" t="str">
        <f>IF(ISBLANK(INDEX('Policy Characteristics'!L:L,MATCH($C677,'Policy Characteristics'!$C:$C,0))),"",INDEX('Policy Characteristics'!L:L,MATCH($C677,'Policy Characteristics'!$C:$C,0)))</f>
        <v>industry-elec-and-hydrogen.html</v>
      </c>
    </row>
    <row r="678" spans="1:18" x14ac:dyDescent="0.35">
      <c r="A678" s="358" t="str">
        <f>IF(ISBLANK(INDEX('Policy Characteristics'!A:A,MATCH($C678,'Policy Characteristics'!$C:$C,0))),"",INDEX('Policy Characteristics'!A:A,MATCH($C678,'Policy Characteristics'!$C:$C,0)))</f>
        <v>Industry</v>
      </c>
      <c r="B678" s="358" t="str">
        <f>IF(ISBLANK(INDEX('Policy Characteristics'!B:B,MATCH($C678,'Policy Characteristics'!$C:$C,0))),"",INDEX('Policy Characteristics'!B:B,MATCH($C678,'Policy Characteristics'!$C:$C,0)))</f>
        <v>Electrification + Hydrogen</v>
      </c>
      <c r="C678" s="362" t="str">
        <f t="shared" si="36"/>
        <v>Fraction of Industrial Fuel Use Shifted to Other Fuels</v>
      </c>
      <c r="D678" s="9" t="s">
        <v>3256</v>
      </c>
      <c r="E678" s="53" t="s">
        <v>2464</v>
      </c>
      <c r="F678" s="195" t="s">
        <v>3218</v>
      </c>
      <c r="G678" s="53" t="s">
        <v>3263</v>
      </c>
      <c r="H678" s="54">
        <v>1419</v>
      </c>
      <c r="I678" s="53" t="s">
        <v>46</v>
      </c>
      <c r="J678" s="360" t="str">
        <f>IF(ISBLANK(INDEX('Policy Characteristics'!D:D,MATCH($C678,'Policy Characteristics'!$C:$C,0))),"",INDEX('Policy Characteristics'!D:D,MATCH($C678,'Policy Characteristics'!$C:$C,0)))</f>
        <v>Electrification + Hydrogen</v>
      </c>
      <c r="K678" s="358" t="str">
        <f>IF(ISBLANK(INDEX('Policy Characteristics'!E:E,MATCH($C678,'Policy Characteristics'!$C:$C,0))),"",INDEX('Policy Characteristics'!E:E,MATCH($C678,'Policy Characteristics'!$C:$C,0)))</f>
        <v>indst fuel type shifting</v>
      </c>
      <c r="L678" s="380">
        <f>IF(ISBLANK(INDEX('Policy Characteristics'!F:F,MATCH($C678,'Policy Characteristics'!$C:$C,0))),"",INDEX('Policy Characteristics'!F:F,MATCH($C678,'Policy Characteristics'!$C:$C,0)))</f>
        <v>0</v>
      </c>
      <c r="M678" s="380">
        <f>IF(ISBLANK(INDEX('Policy Characteristics'!G:G,MATCH($C678,'Policy Characteristics'!$C:$C,0))),"",INDEX('Policy Characteristics'!G:G,MATCH($C678,'Policy Characteristics'!$C:$C,0)))</f>
        <v>1</v>
      </c>
      <c r="N678" s="380">
        <f>IF(ISBLANK(INDEX('Policy Characteristics'!H:H,MATCH($C678,'Policy Characteristics'!$C:$C,0))),"",INDEX('Policy Characteristics'!H:H,MATCH($C678,'Policy Characteristics'!$C:$C,0)))</f>
        <v>0.01</v>
      </c>
      <c r="O678" s="358" t="str">
        <f>IF(ISBLANK(INDEX('Policy Characteristics'!I:I,MATCH($C678,'Policy Characteristics'!$C:$C,0))),"",INDEX('Policy Characteristics'!I:I,MATCH($C678,'Policy Characteristics'!$C:$C,0)))</f>
        <v>% of fuel shifted</v>
      </c>
      <c r="P678" s="358"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58" t="str">
        <f>IF(ISBLANK(INDEX('Policy Characteristics'!K:K,MATCH($C678,'Policy Characteristics'!$C:$C,0))),"",INDEX('Policy Characteristics'!K:K,MATCH($C678,'Policy Characteristics'!$C:$C,0)))</f>
        <v>industry-ag-main.html#fuel-switching</v>
      </c>
      <c r="R678" s="358" t="str">
        <f>IF(ISBLANK(INDEX('Policy Characteristics'!L:L,MATCH($C678,'Policy Characteristics'!$C:$C,0))),"",INDEX('Policy Characteristics'!L:L,MATCH($C678,'Policy Characteristics'!$C:$C,0)))</f>
        <v>industry-elec-and-hydrogen.html</v>
      </c>
    </row>
    <row r="679" spans="1:18" x14ac:dyDescent="0.35">
      <c r="A679" s="358" t="str">
        <f>IF(ISBLANK(INDEX('Policy Characteristics'!A:A,MATCH($C679,'Policy Characteristics'!$C:$C,0))),"",INDEX('Policy Characteristics'!A:A,MATCH($C679,'Policy Characteristics'!$C:$C,0)))</f>
        <v>Industry</v>
      </c>
      <c r="B679" s="358" t="str">
        <f>IF(ISBLANK(INDEX('Policy Characteristics'!B:B,MATCH($C679,'Policy Characteristics'!$C:$C,0))),"",INDEX('Policy Characteristics'!B:B,MATCH($C679,'Policy Characteristics'!$C:$C,0)))</f>
        <v>Electrification + Hydrogen</v>
      </c>
      <c r="C679" s="362" t="str">
        <f t="shared" si="36"/>
        <v>Fraction of Industrial Fuel Use Shifted to Other Fuels</v>
      </c>
      <c r="D679" s="9" t="s">
        <v>3256</v>
      </c>
      <c r="E679" s="53" t="s">
        <v>2465</v>
      </c>
      <c r="F679" s="195" t="s">
        <v>3218</v>
      </c>
      <c r="G679" s="53" t="s">
        <v>3264</v>
      </c>
      <c r="H679" s="54">
        <v>1420</v>
      </c>
      <c r="I679" s="53" t="s">
        <v>46</v>
      </c>
      <c r="J679" s="360" t="str">
        <f>IF(ISBLANK(INDEX('Policy Characteristics'!D:D,MATCH($C679,'Policy Characteristics'!$C:$C,0))),"",INDEX('Policy Characteristics'!D:D,MATCH($C679,'Policy Characteristics'!$C:$C,0)))</f>
        <v>Electrification + Hydrogen</v>
      </c>
      <c r="K679" s="358" t="str">
        <f>IF(ISBLANK(INDEX('Policy Characteristics'!E:E,MATCH($C679,'Policy Characteristics'!$C:$C,0))),"",INDEX('Policy Characteristics'!E:E,MATCH($C679,'Policy Characteristics'!$C:$C,0)))</f>
        <v>indst fuel type shifting</v>
      </c>
      <c r="L679" s="380">
        <f>IF(ISBLANK(INDEX('Policy Characteristics'!F:F,MATCH($C679,'Policy Characteristics'!$C:$C,0))),"",INDEX('Policy Characteristics'!F:F,MATCH($C679,'Policy Characteristics'!$C:$C,0)))</f>
        <v>0</v>
      </c>
      <c r="M679" s="380">
        <f>IF(ISBLANK(INDEX('Policy Characteristics'!G:G,MATCH($C679,'Policy Characteristics'!$C:$C,0))),"",INDEX('Policy Characteristics'!G:G,MATCH($C679,'Policy Characteristics'!$C:$C,0)))</f>
        <v>1</v>
      </c>
      <c r="N679" s="380">
        <f>IF(ISBLANK(INDEX('Policy Characteristics'!H:H,MATCH($C679,'Policy Characteristics'!$C:$C,0))),"",INDEX('Policy Characteristics'!H:H,MATCH($C679,'Policy Characteristics'!$C:$C,0)))</f>
        <v>0.01</v>
      </c>
      <c r="O679" s="358" t="str">
        <f>IF(ISBLANK(INDEX('Policy Characteristics'!I:I,MATCH($C679,'Policy Characteristics'!$C:$C,0))),"",INDEX('Policy Characteristics'!I:I,MATCH($C679,'Policy Characteristics'!$C:$C,0)))</f>
        <v>% of fuel shifted</v>
      </c>
      <c r="P679" s="358"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358" t="str">
        <f>IF(ISBLANK(INDEX('Policy Characteristics'!K:K,MATCH($C679,'Policy Characteristics'!$C:$C,0))),"",INDEX('Policy Characteristics'!K:K,MATCH($C679,'Policy Characteristics'!$C:$C,0)))</f>
        <v>industry-ag-main.html#fuel-switching</v>
      </c>
      <c r="R679" s="358" t="str">
        <f>IF(ISBLANK(INDEX('Policy Characteristics'!L:L,MATCH($C679,'Policy Characteristics'!$C:$C,0))),"",INDEX('Policy Characteristics'!L:L,MATCH($C679,'Policy Characteristics'!$C:$C,0)))</f>
        <v>industry-elec-and-hydrogen.html</v>
      </c>
    </row>
    <row r="680" spans="1:18" x14ac:dyDescent="0.35">
      <c r="A680" s="358" t="str">
        <f>IF(ISBLANK(INDEX('Policy Characteristics'!A:A,MATCH($C680,'Policy Characteristics'!$C:$C,0))),"",INDEX('Policy Characteristics'!A:A,MATCH($C680,'Policy Characteristics'!$C:$C,0)))</f>
        <v>Industry</v>
      </c>
      <c r="B680" s="358" t="str">
        <f>IF(ISBLANK(INDEX('Policy Characteristics'!B:B,MATCH($C680,'Policy Characteristics'!$C:$C,0))),"",INDEX('Policy Characteristics'!B:B,MATCH($C680,'Policy Characteristics'!$C:$C,0)))</f>
        <v>Electrification + Hydrogen</v>
      </c>
      <c r="C680" s="362" t="str">
        <f t="shared" si="36"/>
        <v>Fraction of Industrial Fuel Use Shifted to Other Fuels</v>
      </c>
      <c r="D680" s="9" t="s">
        <v>3256</v>
      </c>
      <c r="E680" s="53" t="s">
        <v>2466</v>
      </c>
      <c r="F680" s="195" t="s">
        <v>3218</v>
      </c>
      <c r="G680" s="53" t="s">
        <v>3265</v>
      </c>
      <c r="H680" s="54">
        <v>1421</v>
      </c>
      <c r="I680" s="53" t="s">
        <v>46</v>
      </c>
      <c r="J680" s="360" t="str">
        <f>IF(ISBLANK(INDEX('Policy Characteristics'!D:D,MATCH($C680,'Policy Characteristics'!$C:$C,0))),"",INDEX('Policy Characteristics'!D:D,MATCH($C680,'Policy Characteristics'!$C:$C,0)))</f>
        <v>Electrification + Hydrogen</v>
      </c>
      <c r="K680" s="358" t="str">
        <f>IF(ISBLANK(INDEX('Policy Characteristics'!E:E,MATCH($C680,'Policy Characteristics'!$C:$C,0))),"",INDEX('Policy Characteristics'!E:E,MATCH($C680,'Policy Characteristics'!$C:$C,0)))</f>
        <v>indst fuel type shifting</v>
      </c>
      <c r="L680" s="380">
        <f>IF(ISBLANK(INDEX('Policy Characteristics'!F:F,MATCH($C680,'Policy Characteristics'!$C:$C,0))),"",INDEX('Policy Characteristics'!F:F,MATCH($C680,'Policy Characteristics'!$C:$C,0)))</f>
        <v>0</v>
      </c>
      <c r="M680" s="380">
        <f>IF(ISBLANK(INDEX('Policy Characteristics'!G:G,MATCH($C680,'Policy Characteristics'!$C:$C,0))),"",INDEX('Policy Characteristics'!G:G,MATCH($C680,'Policy Characteristics'!$C:$C,0)))</f>
        <v>1</v>
      </c>
      <c r="N680" s="380">
        <f>IF(ISBLANK(INDEX('Policy Characteristics'!H:H,MATCH($C680,'Policy Characteristics'!$C:$C,0))),"",INDEX('Policy Characteristics'!H:H,MATCH($C680,'Policy Characteristics'!$C:$C,0)))</f>
        <v>0.01</v>
      </c>
      <c r="O680" s="358" t="str">
        <f>IF(ISBLANK(INDEX('Policy Characteristics'!I:I,MATCH($C680,'Policy Characteristics'!$C:$C,0))),"",INDEX('Policy Characteristics'!I:I,MATCH($C680,'Policy Characteristics'!$C:$C,0)))</f>
        <v>% of fuel shifted</v>
      </c>
      <c r="P680" s="358"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358" t="str">
        <f>IF(ISBLANK(INDEX('Policy Characteristics'!K:K,MATCH($C680,'Policy Characteristics'!$C:$C,0))),"",INDEX('Policy Characteristics'!K:K,MATCH($C680,'Policy Characteristics'!$C:$C,0)))</f>
        <v>industry-ag-main.html#fuel-switching</v>
      </c>
      <c r="R680" s="358" t="str">
        <f>IF(ISBLANK(INDEX('Policy Characteristics'!L:L,MATCH($C680,'Policy Characteristics'!$C:$C,0))),"",INDEX('Policy Characteristics'!L:L,MATCH($C680,'Policy Characteristics'!$C:$C,0)))</f>
        <v>industry-elec-and-hydrogen.html</v>
      </c>
    </row>
    <row r="681" spans="1:18" x14ac:dyDescent="0.35">
      <c r="A681" s="358" t="str">
        <f>IF(ISBLANK(INDEX('Policy Characteristics'!A:A,MATCH($C681,'Policy Characteristics'!$C:$C,0))),"",INDEX('Policy Characteristics'!A:A,MATCH($C681,'Policy Characteristics'!$C:$C,0)))</f>
        <v>Industry</v>
      </c>
      <c r="B681" s="358" t="str">
        <f>IF(ISBLANK(INDEX('Policy Characteristics'!B:B,MATCH($C681,'Policy Characteristics'!$C:$C,0))),"",INDEX('Policy Characteristics'!B:B,MATCH($C681,'Policy Characteristics'!$C:$C,0)))</f>
        <v>Electrification + Hydrogen</v>
      </c>
      <c r="C681" s="362" t="str">
        <f t="shared" si="36"/>
        <v>Fraction of Industrial Fuel Use Shifted to Other Fuels</v>
      </c>
      <c r="D681" s="9" t="s">
        <v>3256</v>
      </c>
      <c r="E681" s="53" t="s">
        <v>2467</v>
      </c>
      <c r="F681" s="195" t="s">
        <v>3218</v>
      </c>
      <c r="G681" s="53" t="s">
        <v>3266</v>
      </c>
      <c r="H681" s="54">
        <v>1422</v>
      </c>
      <c r="I681" s="53" t="s">
        <v>46</v>
      </c>
      <c r="J681" s="360" t="str">
        <f>IF(ISBLANK(INDEX('Policy Characteristics'!D:D,MATCH($C681,'Policy Characteristics'!$C:$C,0))),"",INDEX('Policy Characteristics'!D:D,MATCH($C681,'Policy Characteristics'!$C:$C,0)))</f>
        <v>Electrification + Hydrogen</v>
      </c>
      <c r="K681" s="358" t="str">
        <f>IF(ISBLANK(INDEX('Policy Characteristics'!E:E,MATCH($C681,'Policy Characteristics'!$C:$C,0))),"",INDEX('Policy Characteristics'!E:E,MATCH($C681,'Policy Characteristics'!$C:$C,0)))</f>
        <v>indst fuel type shifting</v>
      </c>
      <c r="L681" s="380">
        <f>IF(ISBLANK(INDEX('Policy Characteristics'!F:F,MATCH($C681,'Policy Characteristics'!$C:$C,0))),"",INDEX('Policy Characteristics'!F:F,MATCH($C681,'Policy Characteristics'!$C:$C,0)))</f>
        <v>0</v>
      </c>
      <c r="M681" s="380">
        <f>IF(ISBLANK(INDEX('Policy Characteristics'!G:G,MATCH($C681,'Policy Characteristics'!$C:$C,0))),"",INDEX('Policy Characteristics'!G:G,MATCH($C681,'Policy Characteristics'!$C:$C,0)))</f>
        <v>1</v>
      </c>
      <c r="N681" s="380">
        <f>IF(ISBLANK(INDEX('Policy Characteristics'!H:H,MATCH($C681,'Policy Characteristics'!$C:$C,0))),"",INDEX('Policy Characteristics'!H:H,MATCH($C681,'Policy Characteristics'!$C:$C,0)))</f>
        <v>0.01</v>
      </c>
      <c r="O681" s="358" t="str">
        <f>IF(ISBLANK(INDEX('Policy Characteristics'!I:I,MATCH($C681,'Policy Characteristics'!$C:$C,0))),"",INDEX('Policy Characteristics'!I:I,MATCH($C681,'Policy Characteristics'!$C:$C,0)))</f>
        <v>% of fuel shifted</v>
      </c>
      <c r="P681" s="358"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358" t="str">
        <f>IF(ISBLANK(INDEX('Policy Characteristics'!K:K,MATCH($C681,'Policy Characteristics'!$C:$C,0))),"",INDEX('Policy Characteristics'!K:K,MATCH($C681,'Policy Characteristics'!$C:$C,0)))</f>
        <v>industry-ag-main.html#fuel-switching</v>
      </c>
      <c r="R681" s="358" t="str">
        <f>IF(ISBLANK(INDEX('Policy Characteristics'!L:L,MATCH($C681,'Policy Characteristics'!$C:$C,0))),"",INDEX('Policy Characteristics'!L:L,MATCH($C681,'Policy Characteristics'!$C:$C,0)))</f>
        <v>industry-elec-and-hydrogen.html</v>
      </c>
    </row>
    <row r="682" spans="1:18" x14ac:dyDescent="0.35">
      <c r="A682" s="358" t="str">
        <f>IF(ISBLANK(INDEX('Policy Characteristics'!A:A,MATCH($C682,'Policy Characteristics'!$C:$C,0))),"",INDEX('Policy Characteristics'!A:A,MATCH($C682,'Policy Characteristics'!$C:$C,0)))</f>
        <v>Industry</v>
      </c>
      <c r="B682" s="358" t="str">
        <f>IF(ISBLANK(INDEX('Policy Characteristics'!B:B,MATCH($C682,'Policy Characteristics'!$C:$C,0))),"",INDEX('Policy Characteristics'!B:B,MATCH($C682,'Policy Characteristics'!$C:$C,0)))</f>
        <v>Electrification + Hydrogen</v>
      </c>
      <c r="C682" s="362" t="str">
        <f t="shared" si="36"/>
        <v>Fraction of Industrial Fuel Use Shifted to Other Fuels</v>
      </c>
      <c r="D682" s="9" t="s">
        <v>3256</v>
      </c>
      <c r="E682" s="53" t="s">
        <v>2468</v>
      </c>
      <c r="F682" s="195" t="s">
        <v>3218</v>
      </c>
      <c r="G682" s="53" t="s">
        <v>3267</v>
      </c>
      <c r="H682" s="54">
        <v>1423</v>
      </c>
      <c r="I682" s="53" t="s">
        <v>46</v>
      </c>
      <c r="J682" s="360" t="str">
        <f>IF(ISBLANK(INDEX('Policy Characteristics'!D:D,MATCH($C682,'Policy Characteristics'!$C:$C,0))),"",INDEX('Policy Characteristics'!D:D,MATCH($C682,'Policy Characteristics'!$C:$C,0)))</f>
        <v>Electrification + Hydrogen</v>
      </c>
      <c r="K682" s="358" t="str">
        <f>IF(ISBLANK(INDEX('Policy Characteristics'!E:E,MATCH($C682,'Policy Characteristics'!$C:$C,0))),"",INDEX('Policy Characteristics'!E:E,MATCH($C682,'Policy Characteristics'!$C:$C,0)))</f>
        <v>indst fuel type shifting</v>
      </c>
      <c r="L682" s="380">
        <f>IF(ISBLANK(INDEX('Policy Characteristics'!F:F,MATCH($C682,'Policy Characteristics'!$C:$C,0))),"",INDEX('Policy Characteristics'!F:F,MATCH($C682,'Policy Characteristics'!$C:$C,0)))</f>
        <v>0</v>
      </c>
      <c r="M682" s="380">
        <f>IF(ISBLANK(INDEX('Policy Characteristics'!G:G,MATCH($C682,'Policy Characteristics'!$C:$C,0))),"",INDEX('Policy Characteristics'!G:G,MATCH($C682,'Policy Characteristics'!$C:$C,0)))</f>
        <v>1</v>
      </c>
      <c r="N682" s="380">
        <f>IF(ISBLANK(INDEX('Policy Characteristics'!H:H,MATCH($C682,'Policy Characteristics'!$C:$C,0))),"",INDEX('Policy Characteristics'!H:H,MATCH($C682,'Policy Characteristics'!$C:$C,0)))</f>
        <v>0.01</v>
      </c>
      <c r="O682" s="358" t="str">
        <f>IF(ISBLANK(INDEX('Policy Characteristics'!I:I,MATCH($C682,'Policy Characteristics'!$C:$C,0))),"",INDEX('Policy Characteristics'!I:I,MATCH($C682,'Policy Characteristics'!$C:$C,0)))</f>
        <v>% of fuel shifted</v>
      </c>
      <c r="P682" s="358"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358" t="str">
        <f>IF(ISBLANK(INDEX('Policy Characteristics'!K:K,MATCH($C682,'Policy Characteristics'!$C:$C,0))),"",INDEX('Policy Characteristics'!K:K,MATCH($C682,'Policy Characteristics'!$C:$C,0)))</f>
        <v>industry-ag-main.html#fuel-switching</v>
      </c>
      <c r="R682" s="358" t="str">
        <f>IF(ISBLANK(INDEX('Policy Characteristics'!L:L,MATCH($C682,'Policy Characteristics'!$C:$C,0))),"",INDEX('Policy Characteristics'!L:L,MATCH($C682,'Policy Characteristics'!$C:$C,0)))</f>
        <v>industry-elec-and-hydrogen.html</v>
      </c>
    </row>
    <row r="683" spans="1:18" x14ac:dyDescent="0.35">
      <c r="A683" s="358" t="str">
        <f>IF(ISBLANK(INDEX('Policy Characteristics'!A:A,MATCH($C683,'Policy Characteristics'!$C:$C,0))),"",INDEX('Policy Characteristics'!A:A,MATCH($C683,'Policy Characteristics'!$C:$C,0)))</f>
        <v>Industry</v>
      </c>
      <c r="B683" s="358" t="str">
        <f>IF(ISBLANK(INDEX('Policy Characteristics'!B:B,MATCH($C683,'Policy Characteristics'!$C:$C,0))),"",INDEX('Policy Characteristics'!B:B,MATCH($C683,'Policy Characteristics'!$C:$C,0)))</f>
        <v>Electrification + Hydrogen</v>
      </c>
      <c r="C683" s="362" t="str">
        <f t="shared" si="36"/>
        <v>Fraction of Industrial Fuel Use Shifted to Other Fuels</v>
      </c>
      <c r="D683" s="9" t="s">
        <v>3256</v>
      </c>
      <c r="E683" s="53" t="s">
        <v>2821</v>
      </c>
      <c r="F683" s="195" t="s">
        <v>3218</v>
      </c>
      <c r="G683" s="53" t="s">
        <v>3268</v>
      </c>
      <c r="H683" s="54">
        <v>1424</v>
      </c>
      <c r="I683" s="53" t="s">
        <v>46</v>
      </c>
      <c r="J683" s="360" t="str">
        <f>IF(ISBLANK(INDEX('Policy Characteristics'!D:D,MATCH($C683,'Policy Characteristics'!$C:$C,0))),"",INDEX('Policy Characteristics'!D:D,MATCH($C683,'Policy Characteristics'!$C:$C,0)))</f>
        <v>Electrification + Hydrogen</v>
      </c>
      <c r="K683" s="358" t="str">
        <f>IF(ISBLANK(INDEX('Policy Characteristics'!E:E,MATCH($C683,'Policy Characteristics'!$C:$C,0))),"",INDEX('Policy Characteristics'!E:E,MATCH($C683,'Policy Characteristics'!$C:$C,0)))</f>
        <v>indst fuel type shifting</v>
      </c>
      <c r="L683" s="380">
        <f>IF(ISBLANK(INDEX('Policy Characteristics'!F:F,MATCH($C683,'Policy Characteristics'!$C:$C,0))),"",INDEX('Policy Characteristics'!F:F,MATCH($C683,'Policy Characteristics'!$C:$C,0)))</f>
        <v>0</v>
      </c>
      <c r="M683" s="380">
        <f>IF(ISBLANK(INDEX('Policy Characteristics'!G:G,MATCH($C683,'Policy Characteristics'!$C:$C,0))),"",INDEX('Policy Characteristics'!G:G,MATCH($C683,'Policy Characteristics'!$C:$C,0)))</f>
        <v>1</v>
      </c>
      <c r="N683" s="380">
        <f>IF(ISBLANK(INDEX('Policy Characteristics'!H:H,MATCH($C683,'Policy Characteristics'!$C:$C,0))),"",INDEX('Policy Characteristics'!H:H,MATCH($C683,'Policy Characteristics'!$C:$C,0)))</f>
        <v>0.01</v>
      </c>
      <c r="O683" s="358" t="str">
        <f>IF(ISBLANK(INDEX('Policy Characteristics'!I:I,MATCH($C683,'Policy Characteristics'!$C:$C,0))),"",INDEX('Policy Characteristics'!I:I,MATCH($C683,'Policy Characteristics'!$C:$C,0)))</f>
        <v>% of fuel shifted</v>
      </c>
      <c r="P683" s="358"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358" t="str">
        <f>IF(ISBLANK(INDEX('Policy Characteristics'!K:K,MATCH($C683,'Policy Characteristics'!$C:$C,0))),"",INDEX('Policy Characteristics'!K:K,MATCH($C683,'Policy Characteristics'!$C:$C,0)))</f>
        <v>industry-ag-main.html#fuel-switching</v>
      </c>
      <c r="R683" s="358" t="str">
        <f>IF(ISBLANK(INDEX('Policy Characteristics'!L:L,MATCH($C683,'Policy Characteristics'!$C:$C,0))),"",INDEX('Policy Characteristics'!L:L,MATCH($C683,'Policy Characteristics'!$C:$C,0)))</f>
        <v>industry-elec-and-hydrogen.html</v>
      </c>
    </row>
    <row r="684" spans="1:18" x14ac:dyDescent="0.35">
      <c r="A684" s="358" t="str">
        <f>IF(ISBLANK(INDEX('Policy Characteristics'!A:A,MATCH($C684,'Policy Characteristics'!$C:$C,0))),"",INDEX('Policy Characteristics'!A:A,MATCH($C684,'Policy Characteristics'!$C:$C,0)))</f>
        <v>Industry</v>
      </c>
      <c r="B684" s="358" t="str">
        <f>IF(ISBLANK(INDEX('Policy Characteristics'!B:B,MATCH($C684,'Policy Characteristics'!$C:$C,0))),"",INDEX('Policy Characteristics'!B:B,MATCH($C684,'Policy Characteristics'!$C:$C,0)))</f>
        <v>Electrification + Hydrogen</v>
      </c>
      <c r="C684" s="362" t="str">
        <f t="shared" si="36"/>
        <v>Fraction of Industrial Fuel Use Shifted to Other Fuels</v>
      </c>
      <c r="D684" s="9" t="s">
        <v>3256</v>
      </c>
      <c r="E684" s="53" t="s">
        <v>2822</v>
      </c>
      <c r="F684" s="195" t="s">
        <v>3218</v>
      </c>
      <c r="G684" s="53" t="s">
        <v>3269</v>
      </c>
      <c r="H684" s="54">
        <v>1425</v>
      </c>
      <c r="I684" s="53" t="s">
        <v>46</v>
      </c>
      <c r="J684" s="360" t="str">
        <f>IF(ISBLANK(INDEX('Policy Characteristics'!D:D,MATCH($C684,'Policy Characteristics'!$C:$C,0))),"",INDEX('Policy Characteristics'!D:D,MATCH($C684,'Policy Characteristics'!$C:$C,0)))</f>
        <v>Electrification + Hydrogen</v>
      </c>
      <c r="K684" s="358" t="str">
        <f>IF(ISBLANK(INDEX('Policy Characteristics'!E:E,MATCH($C684,'Policy Characteristics'!$C:$C,0))),"",INDEX('Policy Characteristics'!E:E,MATCH($C684,'Policy Characteristics'!$C:$C,0)))</f>
        <v>indst fuel type shifting</v>
      </c>
      <c r="L684" s="380">
        <f>IF(ISBLANK(INDEX('Policy Characteristics'!F:F,MATCH($C684,'Policy Characteristics'!$C:$C,0))),"",INDEX('Policy Characteristics'!F:F,MATCH($C684,'Policy Characteristics'!$C:$C,0)))</f>
        <v>0</v>
      </c>
      <c r="M684" s="380">
        <f>IF(ISBLANK(INDEX('Policy Characteristics'!G:G,MATCH($C684,'Policy Characteristics'!$C:$C,0))),"",INDEX('Policy Characteristics'!G:G,MATCH($C684,'Policy Characteristics'!$C:$C,0)))</f>
        <v>1</v>
      </c>
      <c r="N684" s="380">
        <f>IF(ISBLANK(INDEX('Policy Characteristics'!H:H,MATCH($C684,'Policy Characteristics'!$C:$C,0))),"",INDEX('Policy Characteristics'!H:H,MATCH($C684,'Policy Characteristics'!$C:$C,0)))</f>
        <v>0.01</v>
      </c>
      <c r="O684" s="358" t="str">
        <f>IF(ISBLANK(INDEX('Policy Characteristics'!I:I,MATCH($C684,'Policy Characteristics'!$C:$C,0))),"",INDEX('Policy Characteristics'!I:I,MATCH($C684,'Policy Characteristics'!$C:$C,0)))</f>
        <v>% of fuel shifted</v>
      </c>
      <c r="P684" s="358"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358" t="str">
        <f>IF(ISBLANK(INDEX('Policy Characteristics'!K:K,MATCH($C684,'Policy Characteristics'!$C:$C,0))),"",INDEX('Policy Characteristics'!K:K,MATCH($C684,'Policy Characteristics'!$C:$C,0)))</f>
        <v>industry-ag-main.html#fuel-switching</v>
      </c>
      <c r="R684" s="358" t="str">
        <f>IF(ISBLANK(INDEX('Policy Characteristics'!L:L,MATCH($C684,'Policy Characteristics'!$C:$C,0))),"",INDEX('Policy Characteristics'!L:L,MATCH($C684,'Policy Characteristics'!$C:$C,0)))</f>
        <v>industry-elec-and-hydrogen.html</v>
      </c>
    </row>
    <row r="685" spans="1:18" x14ac:dyDescent="0.35">
      <c r="A685" s="358" t="str">
        <f>IF(ISBLANK(INDEX('Policy Characteristics'!A:A,MATCH($C685,'Policy Characteristics'!$C:$C,0))),"",INDEX('Policy Characteristics'!A:A,MATCH($C685,'Policy Characteristics'!$C:$C,0)))</f>
        <v>Industry</v>
      </c>
      <c r="B685" s="358" t="str">
        <f>IF(ISBLANK(INDEX('Policy Characteristics'!B:B,MATCH($C685,'Policy Characteristics'!$C:$C,0))),"",INDEX('Policy Characteristics'!B:B,MATCH($C685,'Policy Characteristics'!$C:$C,0)))</f>
        <v>Electrification + Hydrogen</v>
      </c>
      <c r="C685" s="362" t="str">
        <f t="shared" si="36"/>
        <v>Fraction of Industrial Fuel Use Shifted to Other Fuels</v>
      </c>
      <c r="D685" s="9" t="s">
        <v>3256</v>
      </c>
      <c r="E685" s="53" t="s">
        <v>2823</v>
      </c>
      <c r="F685" s="195" t="s">
        <v>3218</v>
      </c>
      <c r="G685" s="53" t="s">
        <v>3270</v>
      </c>
      <c r="H685" s="54">
        <v>1426</v>
      </c>
      <c r="I685" s="53" t="s">
        <v>46</v>
      </c>
      <c r="J685" s="360" t="str">
        <f>IF(ISBLANK(INDEX('Policy Characteristics'!D:D,MATCH($C685,'Policy Characteristics'!$C:$C,0))),"",INDEX('Policy Characteristics'!D:D,MATCH($C685,'Policy Characteristics'!$C:$C,0)))</f>
        <v>Electrification + Hydrogen</v>
      </c>
      <c r="K685" s="358" t="str">
        <f>IF(ISBLANK(INDEX('Policy Characteristics'!E:E,MATCH($C685,'Policy Characteristics'!$C:$C,0))),"",INDEX('Policy Characteristics'!E:E,MATCH($C685,'Policy Characteristics'!$C:$C,0)))</f>
        <v>indst fuel type shifting</v>
      </c>
      <c r="L685" s="380">
        <f>IF(ISBLANK(INDEX('Policy Characteristics'!F:F,MATCH($C685,'Policy Characteristics'!$C:$C,0))),"",INDEX('Policy Characteristics'!F:F,MATCH($C685,'Policy Characteristics'!$C:$C,0)))</f>
        <v>0</v>
      </c>
      <c r="M685" s="380">
        <f>IF(ISBLANK(INDEX('Policy Characteristics'!G:G,MATCH($C685,'Policy Characteristics'!$C:$C,0))),"",INDEX('Policy Characteristics'!G:G,MATCH($C685,'Policy Characteristics'!$C:$C,0)))</f>
        <v>1</v>
      </c>
      <c r="N685" s="380">
        <f>IF(ISBLANK(INDEX('Policy Characteristics'!H:H,MATCH($C685,'Policy Characteristics'!$C:$C,0))),"",INDEX('Policy Characteristics'!H:H,MATCH($C685,'Policy Characteristics'!$C:$C,0)))</f>
        <v>0.01</v>
      </c>
      <c r="O685" s="358" t="str">
        <f>IF(ISBLANK(INDEX('Policy Characteristics'!I:I,MATCH($C685,'Policy Characteristics'!$C:$C,0))),"",INDEX('Policy Characteristics'!I:I,MATCH($C685,'Policy Characteristics'!$C:$C,0)))</f>
        <v>% of fuel shifted</v>
      </c>
      <c r="P685" s="358"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358" t="str">
        <f>IF(ISBLANK(INDEX('Policy Characteristics'!K:K,MATCH($C685,'Policy Characteristics'!$C:$C,0))),"",INDEX('Policy Characteristics'!K:K,MATCH($C685,'Policy Characteristics'!$C:$C,0)))</f>
        <v>industry-ag-main.html#fuel-switching</v>
      </c>
      <c r="R685" s="358" t="str">
        <f>IF(ISBLANK(INDEX('Policy Characteristics'!L:L,MATCH($C685,'Policy Characteristics'!$C:$C,0))),"",INDEX('Policy Characteristics'!L:L,MATCH($C685,'Policy Characteristics'!$C:$C,0)))</f>
        <v>industry-elec-and-hydrogen.html</v>
      </c>
    </row>
    <row r="686" spans="1:18" x14ac:dyDescent="0.35">
      <c r="A686" s="358" t="str">
        <f>IF(ISBLANK(INDEX('Policy Characteristics'!A:A,MATCH($C686,'Policy Characteristics'!$C:$C,0))),"",INDEX('Policy Characteristics'!A:A,MATCH($C686,'Policy Characteristics'!$C:$C,0)))</f>
        <v>Industry</v>
      </c>
      <c r="B686" s="358" t="str">
        <f>IF(ISBLANK(INDEX('Policy Characteristics'!B:B,MATCH($C686,'Policy Characteristics'!$C:$C,0))),"",INDEX('Policy Characteristics'!B:B,MATCH($C686,'Policy Characteristics'!$C:$C,0)))</f>
        <v>Electrification + Hydrogen</v>
      </c>
      <c r="C686" s="362" t="str">
        <f t="shared" si="36"/>
        <v>Fraction of Industrial Fuel Use Shifted to Other Fuels</v>
      </c>
      <c r="D686" s="9" t="s">
        <v>3256</v>
      </c>
      <c r="E686" s="53" t="s">
        <v>2820</v>
      </c>
      <c r="F686" s="195" t="s">
        <v>3218</v>
      </c>
      <c r="G686" s="53" t="s">
        <v>3271</v>
      </c>
      <c r="H686" s="54">
        <v>1427</v>
      </c>
      <c r="I686" s="53" t="s">
        <v>45</v>
      </c>
      <c r="J686" s="360" t="str">
        <f>IF(ISBLANK(INDEX('Policy Characteristics'!D:D,MATCH($C686,'Policy Characteristics'!$C:$C,0))),"",INDEX('Policy Characteristics'!D:D,MATCH($C686,'Policy Characteristics'!$C:$C,0)))</f>
        <v>Electrification + Hydrogen</v>
      </c>
      <c r="K686" s="358" t="str">
        <f>IF(ISBLANK(INDEX('Policy Characteristics'!E:E,MATCH($C686,'Policy Characteristics'!$C:$C,0))),"",INDEX('Policy Characteristics'!E:E,MATCH($C686,'Policy Characteristics'!$C:$C,0)))</f>
        <v>indst fuel type shifting</v>
      </c>
      <c r="L686" s="380">
        <f>IF(ISBLANK(INDEX('Policy Characteristics'!F:F,MATCH($C686,'Policy Characteristics'!$C:$C,0))),"",INDEX('Policy Characteristics'!F:F,MATCH($C686,'Policy Characteristics'!$C:$C,0)))</f>
        <v>0</v>
      </c>
      <c r="M686" s="380">
        <f>IF(ISBLANK(INDEX('Policy Characteristics'!G:G,MATCH($C686,'Policy Characteristics'!$C:$C,0))),"",INDEX('Policy Characteristics'!G:G,MATCH($C686,'Policy Characteristics'!$C:$C,0)))</f>
        <v>1</v>
      </c>
      <c r="N686" s="380">
        <f>IF(ISBLANK(INDEX('Policy Characteristics'!H:H,MATCH($C686,'Policy Characteristics'!$C:$C,0))),"",INDEX('Policy Characteristics'!H:H,MATCH($C686,'Policy Characteristics'!$C:$C,0)))</f>
        <v>0.01</v>
      </c>
      <c r="O686" s="358" t="str">
        <f>IF(ISBLANK(INDEX('Policy Characteristics'!I:I,MATCH($C686,'Policy Characteristics'!$C:$C,0))),"",INDEX('Policy Characteristics'!I:I,MATCH($C686,'Policy Characteristics'!$C:$C,0)))</f>
        <v>% of fuel shifted</v>
      </c>
      <c r="P686" s="358"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358" t="str">
        <f>IF(ISBLANK(INDEX('Policy Characteristics'!K:K,MATCH($C686,'Policy Characteristics'!$C:$C,0))),"",INDEX('Policy Characteristics'!K:K,MATCH($C686,'Policy Characteristics'!$C:$C,0)))</f>
        <v>industry-ag-main.html#fuel-switching</v>
      </c>
      <c r="R686" s="358" t="str">
        <f>IF(ISBLANK(INDEX('Policy Characteristics'!L:L,MATCH($C686,'Policy Characteristics'!$C:$C,0))),"",INDEX('Policy Characteristics'!L:L,MATCH($C686,'Policy Characteristics'!$C:$C,0)))</f>
        <v>industry-elec-and-hydrogen.html</v>
      </c>
    </row>
    <row r="687" spans="1:18" x14ac:dyDescent="0.35">
      <c r="A687" s="358" t="str">
        <f>IF(ISBLANK(INDEX('Policy Characteristics'!A:A,MATCH($C687,'Policy Characteristics'!$C:$C,0))),"",INDEX('Policy Characteristics'!A:A,MATCH($C687,'Policy Characteristics'!$C:$C,0)))</f>
        <v>Industry</v>
      </c>
      <c r="B687" s="358" t="str">
        <f>IF(ISBLANK(INDEX('Policy Characteristics'!B:B,MATCH($C687,'Policy Characteristics'!$C:$C,0))),"",INDEX('Policy Characteristics'!B:B,MATCH($C687,'Policy Characteristics'!$C:$C,0)))</f>
        <v>Electrification + Hydrogen</v>
      </c>
      <c r="C687" s="362" t="str">
        <f t="shared" si="36"/>
        <v>Fraction of Industrial Fuel Use Shifted to Other Fuels</v>
      </c>
      <c r="D687" s="9" t="s">
        <v>3257</v>
      </c>
      <c r="E687" s="53" t="s">
        <v>2463</v>
      </c>
      <c r="F687" s="195" t="s">
        <v>3219</v>
      </c>
      <c r="G687" s="53" t="s">
        <v>3262</v>
      </c>
      <c r="H687" s="54">
        <v>1428</v>
      </c>
      <c r="I687" s="53" t="s">
        <v>45</v>
      </c>
      <c r="J687" s="360" t="str">
        <f>IF(ISBLANK(INDEX('Policy Characteristics'!D:D,MATCH($C687,'Policy Characteristics'!$C:$C,0))),"",INDEX('Policy Characteristics'!D:D,MATCH($C687,'Policy Characteristics'!$C:$C,0)))</f>
        <v>Electrification + Hydrogen</v>
      </c>
      <c r="K687" s="358" t="str">
        <f>IF(ISBLANK(INDEX('Policy Characteristics'!E:E,MATCH($C687,'Policy Characteristics'!$C:$C,0))),"",INDEX('Policy Characteristics'!E:E,MATCH($C687,'Policy Characteristics'!$C:$C,0)))</f>
        <v>indst fuel type shifting</v>
      </c>
      <c r="L687" s="380">
        <f>IF(ISBLANK(INDEX('Policy Characteristics'!F:F,MATCH($C687,'Policy Characteristics'!$C:$C,0))),"",INDEX('Policy Characteristics'!F:F,MATCH($C687,'Policy Characteristics'!$C:$C,0)))</f>
        <v>0</v>
      </c>
      <c r="M687" s="380">
        <f>IF(ISBLANK(INDEX('Policy Characteristics'!G:G,MATCH($C687,'Policy Characteristics'!$C:$C,0))),"",INDEX('Policy Characteristics'!G:G,MATCH($C687,'Policy Characteristics'!$C:$C,0)))</f>
        <v>1</v>
      </c>
      <c r="N687" s="380">
        <f>IF(ISBLANK(INDEX('Policy Characteristics'!H:H,MATCH($C687,'Policy Characteristics'!$C:$C,0))),"",INDEX('Policy Characteristics'!H:H,MATCH($C687,'Policy Characteristics'!$C:$C,0)))</f>
        <v>0.01</v>
      </c>
      <c r="O687" s="358" t="str">
        <f>IF(ISBLANK(INDEX('Policy Characteristics'!I:I,MATCH($C687,'Policy Characteristics'!$C:$C,0))),"",INDEX('Policy Characteristics'!I:I,MATCH($C687,'Policy Characteristics'!$C:$C,0)))</f>
        <v>% of fuel shifted</v>
      </c>
      <c r="P687" s="358"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358" t="str">
        <f>IF(ISBLANK(INDEX('Policy Characteristics'!K:K,MATCH($C687,'Policy Characteristics'!$C:$C,0))),"",INDEX('Policy Characteristics'!K:K,MATCH($C687,'Policy Characteristics'!$C:$C,0)))</f>
        <v>industry-ag-main.html#fuel-switching</v>
      </c>
      <c r="R687" s="358" t="str">
        <f>IF(ISBLANK(INDEX('Policy Characteristics'!L:L,MATCH($C687,'Policy Characteristics'!$C:$C,0))),"",INDEX('Policy Characteristics'!L:L,MATCH($C687,'Policy Characteristics'!$C:$C,0)))</f>
        <v>industry-elec-and-hydrogen.html</v>
      </c>
    </row>
    <row r="688" spans="1:18" x14ac:dyDescent="0.35">
      <c r="A688" s="358" t="str">
        <f>IF(ISBLANK(INDEX('Policy Characteristics'!A:A,MATCH($C688,'Policy Characteristics'!$C:$C,0))),"",INDEX('Policy Characteristics'!A:A,MATCH($C688,'Policy Characteristics'!$C:$C,0)))</f>
        <v>Industry</v>
      </c>
      <c r="B688" s="358" t="str">
        <f>IF(ISBLANK(INDEX('Policy Characteristics'!B:B,MATCH($C688,'Policy Characteristics'!$C:$C,0))),"",INDEX('Policy Characteristics'!B:B,MATCH($C688,'Policy Characteristics'!$C:$C,0)))</f>
        <v>Electrification + Hydrogen</v>
      </c>
      <c r="C688" s="362" t="str">
        <f t="shared" si="36"/>
        <v>Fraction of Industrial Fuel Use Shifted to Other Fuels</v>
      </c>
      <c r="D688" s="9" t="s">
        <v>3257</v>
      </c>
      <c r="E688" s="53" t="s">
        <v>2464</v>
      </c>
      <c r="F688" s="195" t="s">
        <v>3219</v>
      </c>
      <c r="G688" s="53" t="s">
        <v>3263</v>
      </c>
      <c r="H688" s="54">
        <v>1429</v>
      </c>
      <c r="I688" s="53" t="s">
        <v>46</v>
      </c>
      <c r="J688" s="360" t="str">
        <f>IF(ISBLANK(INDEX('Policy Characteristics'!D:D,MATCH($C688,'Policy Characteristics'!$C:$C,0))),"",INDEX('Policy Characteristics'!D:D,MATCH($C688,'Policy Characteristics'!$C:$C,0)))</f>
        <v>Electrification + Hydrogen</v>
      </c>
      <c r="K688" s="358" t="str">
        <f>IF(ISBLANK(INDEX('Policy Characteristics'!E:E,MATCH($C688,'Policy Characteristics'!$C:$C,0))),"",INDEX('Policy Characteristics'!E:E,MATCH($C688,'Policy Characteristics'!$C:$C,0)))</f>
        <v>indst fuel type shifting</v>
      </c>
      <c r="L688" s="380">
        <f>IF(ISBLANK(INDEX('Policy Characteristics'!F:F,MATCH($C688,'Policy Characteristics'!$C:$C,0))),"",INDEX('Policy Characteristics'!F:F,MATCH($C688,'Policy Characteristics'!$C:$C,0)))</f>
        <v>0</v>
      </c>
      <c r="M688" s="380">
        <f>IF(ISBLANK(INDEX('Policy Characteristics'!G:G,MATCH($C688,'Policy Characteristics'!$C:$C,0))),"",INDEX('Policy Characteristics'!G:G,MATCH($C688,'Policy Characteristics'!$C:$C,0)))</f>
        <v>1</v>
      </c>
      <c r="N688" s="380">
        <f>IF(ISBLANK(INDEX('Policy Characteristics'!H:H,MATCH($C688,'Policy Characteristics'!$C:$C,0))),"",INDEX('Policy Characteristics'!H:H,MATCH($C688,'Policy Characteristics'!$C:$C,0)))</f>
        <v>0.01</v>
      </c>
      <c r="O688" s="358" t="str">
        <f>IF(ISBLANK(INDEX('Policy Characteristics'!I:I,MATCH($C688,'Policy Characteristics'!$C:$C,0))),"",INDEX('Policy Characteristics'!I:I,MATCH($C688,'Policy Characteristics'!$C:$C,0)))</f>
        <v>% of fuel shifted</v>
      </c>
      <c r="P688" s="358"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358" t="str">
        <f>IF(ISBLANK(INDEX('Policy Characteristics'!K:K,MATCH($C688,'Policy Characteristics'!$C:$C,0))),"",INDEX('Policy Characteristics'!K:K,MATCH($C688,'Policy Characteristics'!$C:$C,0)))</f>
        <v>industry-ag-main.html#fuel-switching</v>
      </c>
      <c r="R688" s="358" t="str">
        <f>IF(ISBLANK(INDEX('Policy Characteristics'!L:L,MATCH($C688,'Policy Characteristics'!$C:$C,0))),"",INDEX('Policy Characteristics'!L:L,MATCH($C688,'Policy Characteristics'!$C:$C,0)))</f>
        <v>industry-elec-and-hydrogen.html</v>
      </c>
    </row>
    <row r="689" spans="1:18" x14ac:dyDescent="0.35">
      <c r="A689" s="358" t="str">
        <f>IF(ISBLANK(INDEX('Policy Characteristics'!A:A,MATCH($C689,'Policy Characteristics'!$C:$C,0))),"",INDEX('Policy Characteristics'!A:A,MATCH($C689,'Policy Characteristics'!$C:$C,0)))</f>
        <v>Industry</v>
      </c>
      <c r="B689" s="358" t="str">
        <f>IF(ISBLANK(INDEX('Policy Characteristics'!B:B,MATCH($C689,'Policy Characteristics'!$C:$C,0))),"",INDEX('Policy Characteristics'!B:B,MATCH($C689,'Policy Characteristics'!$C:$C,0)))</f>
        <v>Electrification + Hydrogen</v>
      </c>
      <c r="C689" s="362" t="str">
        <f t="shared" si="36"/>
        <v>Fraction of Industrial Fuel Use Shifted to Other Fuels</v>
      </c>
      <c r="D689" s="9" t="s">
        <v>3257</v>
      </c>
      <c r="E689" s="53" t="s">
        <v>2465</v>
      </c>
      <c r="F689" s="195" t="s">
        <v>3219</v>
      </c>
      <c r="G689" s="53" t="s">
        <v>3264</v>
      </c>
      <c r="H689" s="54">
        <v>1430</v>
      </c>
      <c r="I689" s="53" t="s">
        <v>46</v>
      </c>
      <c r="J689" s="360" t="str">
        <f>IF(ISBLANK(INDEX('Policy Characteristics'!D:D,MATCH($C689,'Policy Characteristics'!$C:$C,0))),"",INDEX('Policy Characteristics'!D:D,MATCH($C689,'Policy Characteristics'!$C:$C,0)))</f>
        <v>Electrification + Hydrogen</v>
      </c>
      <c r="K689" s="358" t="str">
        <f>IF(ISBLANK(INDEX('Policy Characteristics'!E:E,MATCH($C689,'Policy Characteristics'!$C:$C,0))),"",INDEX('Policy Characteristics'!E:E,MATCH($C689,'Policy Characteristics'!$C:$C,0)))</f>
        <v>indst fuel type shifting</v>
      </c>
      <c r="L689" s="380">
        <f>IF(ISBLANK(INDEX('Policy Characteristics'!F:F,MATCH($C689,'Policy Characteristics'!$C:$C,0))),"",INDEX('Policy Characteristics'!F:F,MATCH($C689,'Policy Characteristics'!$C:$C,0)))</f>
        <v>0</v>
      </c>
      <c r="M689" s="380">
        <f>IF(ISBLANK(INDEX('Policy Characteristics'!G:G,MATCH($C689,'Policy Characteristics'!$C:$C,0))),"",INDEX('Policy Characteristics'!G:G,MATCH($C689,'Policy Characteristics'!$C:$C,0)))</f>
        <v>1</v>
      </c>
      <c r="N689" s="380">
        <f>IF(ISBLANK(INDEX('Policy Characteristics'!H:H,MATCH($C689,'Policy Characteristics'!$C:$C,0))),"",INDEX('Policy Characteristics'!H:H,MATCH($C689,'Policy Characteristics'!$C:$C,0)))</f>
        <v>0.01</v>
      </c>
      <c r="O689" s="358" t="str">
        <f>IF(ISBLANK(INDEX('Policy Characteristics'!I:I,MATCH($C689,'Policy Characteristics'!$C:$C,0))),"",INDEX('Policy Characteristics'!I:I,MATCH($C689,'Policy Characteristics'!$C:$C,0)))</f>
        <v>% of fuel shifted</v>
      </c>
      <c r="P689" s="358"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358" t="str">
        <f>IF(ISBLANK(INDEX('Policy Characteristics'!K:K,MATCH($C689,'Policy Characteristics'!$C:$C,0))),"",INDEX('Policy Characteristics'!K:K,MATCH($C689,'Policy Characteristics'!$C:$C,0)))</f>
        <v>industry-ag-main.html#fuel-switching</v>
      </c>
      <c r="R689" s="358" t="str">
        <f>IF(ISBLANK(INDEX('Policy Characteristics'!L:L,MATCH($C689,'Policy Characteristics'!$C:$C,0))),"",INDEX('Policy Characteristics'!L:L,MATCH($C689,'Policy Characteristics'!$C:$C,0)))</f>
        <v>industry-elec-and-hydrogen.html</v>
      </c>
    </row>
    <row r="690" spans="1:18" x14ac:dyDescent="0.35">
      <c r="A690" s="358" t="str">
        <f>IF(ISBLANK(INDEX('Policy Characteristics'!A:A,MATCH($C690,'Policy Characteristics'!$C:$C,0))),"",INDEX('Policy Characteristics'!A:A,MATCH($C690,'Policy Characteristics'!$C:$C,0)))</f>
        <v>Industry</v>
      </c>
      <c r="B690" s="358" t="str">
        <f>IF(ISBLANK(INDEX('Policy Characteristics'!B:B,MATCH($C690,'Policy Characteristics'!$C:$C,0))),"",INDEX('Policy Characteristics'!B:B,MATCH($C690,'Policy Characteristics'!$C:$C,0)))</f>
        <v>Electrification + Hydrogen</v>
      </c>
      <c r="C690" s="362" t="str">
        <f t="shared" si="36"/>
        <v>Fraction of Industrial Fuel Use Shifted to Other Fuels</v>
      </c>
      <c r="D690" s="9" t="s">
        <v>3257</v>
      </c>
      <c r="E690" s="53" t="s">
        <v>2466</v>
      </c>
      <c r="F690" s="195" t="s">
        <v>3219</v>
      </c>
      <c r="G690" s="53" t="s">
        <v>3265</v>
      </c>
      <c r="H690" s="54">
        <v>1431</v>
      </c>
      <c r="I690" s="53" t="s">
        <v>46</v>
      </c>
      <c r="J690" s="360" t="str">
        <f>IF(ISBLANK(INDEX('Policy Characteristics'!D:D,MATCH($C690,'Policy Characteristics'!$C:$C,0))),"",INDEX('Policy Characteristics'!D:D,MATCH($C690,'Policy Characteristics'!$C:$C,0)))</f>
        <v>Electrification + Hydrogen</v>
      </c>
      <c r="K690" s="358" t="str">
        <f>IF(ISBLANK(INDEX('Policy Characteristics'!E:E,MATCH($C690,'Policy Characteristics'!$C:$C,0))),"",INDEX('Policy Characteristics'!E:E,MATCH($C690,'Policy Characteristics'!$C:$C,0)))</f>
        <v>indst fuel type shifting</v>
      </c>
      <c r="L690" s="380">
        <f>IF(ISBLANK(INDEX('Policy Characteristics'!F:F,MATCH($C690,'Policy Characteristics'!$C:$C,0))),"",INDEX('Policy Characteristics'!F:F,MATCH($C690,'Policy Characteristics'!$C:$C,0)))</f>
        <v>0</v>
      </c>
      <c r="M690" s="380">
        <f>IF(ISBLANK(INDEX('Policy Characteristics'!G:G,MATCH($C690,'Policy Characteristics'!$C:$C,0))),"",INDEX('Policy Characteristics'!G:G,MATCH($C690,'Policy Characteristics'!$C:$C,0)))</f>
        <v>1</v>
      </c>
      <c r="N690" s="380">
        <f>IF(ISBLANK(INDEX('Policy Characteristics'!H:H,MATCH($C690,'Policy Characteristics'!$C:$C,0))),"",INDEX('Policy Characteristics'!H:H,MATCH($C690,'Policy Characteristics'!$C:$C,0)))</f>
        <v>0.01</v>
      </c>
      <c r="O690" s="358" t="str">
        <f>IF(ISBLANK(INDEX('Policy Characteristics'!I:I,MATCH($C690,'Policy Characteristics'!$C:$C,0))),"",INDEX('Policy Characteristics'!I:I,MATCH($C690,'Policy Characteristics'!$C:$C,0)))</f>
        <v>% of fuel shifted</v>
      </c>
      <c r="P690" s="358"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358" t="str">
        <f>IF(ISBLANK(INDEX('Policy Characteristics'!K:K,MATCH($C690,'Policy Characteristics'!$C:$C,0))),"",INDEX('Policy Characteristics'!K:K,MATCH($C690,'Policy Characteristics'!$C:$C,0)))</f>
        <v>industry-ag-main.html#fuel-switching</v>
      </c>
      <c r="R690" s="358" t="str">
        <f>IF(ISBLANK(INDEX('Policy Characteristics'!L:L,MATCH($C690,'Policy Characteristics'!$C:$C,0))),"",INDEX('Policy Characteristics'!L:L,MATCH($C690,'Policy Characteristics'!$C:$C,0)))</f>
        <v>industry-elec-and-hydrogen.html</v>
      </c>
    </row>
    <row r="691" spans="1:18" x14ac:dyDescent="0.35">
      <c r="A691" s="358" t="str">
        <f>IF(ISBLANK(INDEX('Policy Characteristics'!A:A,MATCH($C691,'Policy Characteristics'!$C:$C,0))),"",INDEX('Policy Characteristics'!A:A,MATCH($C691,'Policy Characteristics'!$C:$C,0)))</f>
        <v>Industry</v>
      </c>
      <c r="B691" s="358" t="str">
        <f>IF(ISBLANK(INDEX('Policy Characteristics'!B:B,MATCH($C691,'Policy Characteristics'!$C:$C,0))),"",INDEX('Policy Characteristics'!B:B,MATCH($C691,'Policy Characteristics'!$C:$C,0)))</f>
        <v>Electrification + Hydrogen</v>
      </c>
      <c r="C691" s="362" t="str">
        <f t="shared" si="36"/>
        <v>Fraction of Industrial Fuel Use Shifted to Other Fuels</v>
      </c>
      <c r="D691" s="9" t="s">
        <v>3257</v>
      </c>
      <c r="E691" s="53" t="s">
        <v>2467</v>
      </c>
      <c r="F691" s="195" t="s">
        <v>3219</v>
      </c>
      <c r="G691" s="53" t="s">
        <v>3266</v>
      </c>
      <c r="H691" s="54">
        <v>1432</v>
      </c>
      <c r="I691" s="53" t="s">
        <v>46</v>
      </c>
      <c r="J691" s="360" t="str">
        <f>IF(ISBLANK(INDEX('Policy Characteristics'!D:D,MATCH($C691,'Policy Characteristics'!$C:$C,0))),"",INDEX('Policy Characteristics'!D:D,MATCH($C691,'Policy Characteristics'!$C:$C,0)))</f>
        <v>Electrification + Hydrogen</v>
      </c>
      <c r="K691" s="358" t="str">
        <f>IF(ISBLANK(INDEX('Policy Characteristics'!E:E,MATCH($C691,'Policy Characteristics'!$C:$C,0))),"",INDEX('Policy Characteristics'!E:E,MATCH($C691,'Policy Characteristics'!$C:$C,0)))</f>
        <v>indst fuel type shifting</v>
      </c>
      <c r="L691" s="380">
        <f>IF(ISBLANK(INDEX('Policy Characteristics'!F:F,MATCH($C691,'Policy Characteristics'!$C:$C,0))),"",INDEX('Policy Characteristics'!F:F,MATCH($C691,'Policy Characteristics'!$C:$C,0)))</f>
        <v>0</v>
      </c>
      <c r="M691" s="380">
        <f>IF(ISBLANK(INDEX('Policy Characteristics'!G:G,MATCH($C691,'Policy Characteristics'!$C:$C,0))),"",INDEX('Policy Characteristics'!G:G,MATCH($C691,'Policy Characteristics'!$C:$C,0)))</f>
        <v>1</v>
      </c>
      <c r="N691" s="380">
        <f>IF(ISBLANK(INDEX('Policy Characteristics'!H:H,MATCH($C691,'Policy Characteristics'!$C:$C,0))),"",INDEX('Policy Characteristics'!H:H,MATCH($C691,'Policy Characteristics'!$C:$C,0)))</f>
        <v>0.01</v>
      </c>
      <c r="O691" s="358" t="str">
        <f>IF(ISBLANK(INDEX('Policy Characteristics'!I:I,MATCH($C691,'Policy Characteristics'!$C:$C,0))),"",INDEX('Policy Characteristics'!I:I,MATCH($C691,'Policy Characteristics'!$C:$C,0)))</f>
        <v>% of fuel shifted</v>
      </c>
      <c r="P691" s="358"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358" t="str">
        <f>IF(ISBLANK(INDEX('Policy Characteristics'!K:K,MATCH($C691,'Policy Characteristics'!$C:$C,0))),"",INDEX('Policy Characteristics'!K:K,MATCH($C691,'Policy Characteristics'!$C:$C,0)))</f>
        <v>industry-ag-main.html#fuel-switching</v>
      </c>
      <c r="R691" s="358" t="str">
        <f>IF(ISBLANK(INDEX('Policy Characteristics'!L:L,MATCH($C691,'Policy Characteristics'!$C:$C,0))),"",INDEX('Policy Characteristics'!L:L,MATCH($C691,'Policy Characteristics'!$C:$C,0)))</f>
        <v>industry-elec-and-hydrogen.html</v>
      </c>
    </row>
    <row r="692" spans="1:18" x14ac:dyDescent="0.35">
      <c r="A692" s="358" t="str">
        <f>IF(ISBLANK(INDEX('Policy Characteristics'!A:A,MATCH($C692,'Policy Characteristics'!$C:$C,0))),"",INDEX('Policy Characteristics'!A:A,MATCH($C692,'Policy Characteristics'!$C:$C,0)))</f>
        <v>Industry</v>
      </c>
      <c r="B692" s="358" t="str">
        <f>IF(ISBLANK(INDEX('Policy Characteristics'!B:B,MATCH($C692,'Policy Characteristics'!$C:$C,0))),"",INDEX('Policy Characteristics'!B:B,MATCH($C692,'Policy Characteristics'!$C:$C,0)))</f>
        <v>Electrification + Hydrogen</v>
      </c>
      <c r="C692" s="362" t="str">
        <f t="shared" si="36"/>
        <v>Fraction of Industrial Fuel Use Shifted to Other Fuels</v>
      </c>
      <c r="D692" s="9" t="s">
        <v>3257</v>
      </c>
      <c r="E692" s="53" t="s">
        <v>2468</v>
      </c>
      <c r="F692" s="195" t="s">
        <v>3219</v>
      </c>
      <c r="G692" s="53" t="s">
        <v>3267</v>
      </c>
      <c r="H692" s="54">
        <v>1433</v>
      </c>
      <c r="I692" s="53" t="s">
        <v>46</v>
      </c>
      <c r="J692" s="360" t="str">
        <f>IF(ISBLANK(INDEX('Policy Characteristics'!D:D,MATCH($C692,'Policy Characteristics'!$C:$C,0))),"",INDEX('Policy Characteristics'!D:D,MATCH($C692,'Policy Characteristics'!$C:$C,0)))</f>
        <v>Electrification + Hydrogen</v>
      </c>
      <c r="K692" s="358" t="str">
        <f>IF(ISBLANK(INDEX('Policy Characteristics'!E:E,MATCH($C692,'Policy Characteristics'!$C:$C,0))),"",INDEX('Policy Characteristics'!E:E,MATCH($C692,'Policy Characteristics'!$C:$C,0)))</f>
        <v>indst fuel type shifting</v>
      </c>
      <c r="L692" s="380">
        <f>IF(ISBLANK(INDEX('Policy Characteristics'!F:F,MATCH($C692,'Policy Characteristics'!$C:$C,0))),"",INDEX('Policy Characteristics'!F:F,MATCH($C692,'Policy Characteristics'!$C:$C,0)))</f>
        <v>0</v>
      </c>
      <c r="M692" s="380">
        <f>IF(ISBLANK(INDEX('Policy Characteristics'!G:G,MATCH($C692,'Policy Characteristics'!$C:$C,0))),"",INDEX('Policy Characteristics'!G:G,MATCH($C692,'Policy Characteristics'!$C:$C,0)))</f>
        <v>1</v>
      </c>
      <c r="N692" s="380">
        <f>IF(ISBLANK(INDEX('Policy Characteristics'!H:H,MATCH($C692,'Policy Characteristics'!$C:$C,0))),"",INDEX('Policy Characteristics'!H:H,MATCH($C692,'Policy Characteristics'!$C:$C,0)))</f>
        <v>0.01</v>
      </c>
      <c r="O692" s="358" t="str">
        <f>IF(ISBLANK(INDEX('Policy Characteristics'!I:I,MATCH($C692,'Policy Characteristics'!$C:$C,0))),"",INDEX('Policy Characteristics'!I:I,MATCH($C692,'Policy Characteristics'!$C:$C,0)))</f>
        <v>% of fuel shifted</v>
      </c>
      <c r="P692" s="358"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358" t="str">
        <f>IF(ISBLANK(INDEX('Policy Characteristics'!K:K,MATCH($C692,'Policy Characteristics'!$C:$C,0))),"",INDEX('Policy Characteristics'!K:K,MATCH($C692,'Policy Characteristics'!$C:$C,0)))</f>
        <v>industry-ag-main.html#fuel-switching</v>
      </c>
      <c r="R692" s="358" t="str">
        <f>IF(ISBLANK(INDEX('Policy Characteristics'!L:L,MATCH($C692,'Policy Characteristics'!$C:$C,0))),"",INDEX('Policy Characteristics'!L:L,MATCH($C692,'Policy Characteristics'!$C:$C,0)))</f>
        <v>industry-elec-and-hydrogen.html</v>
      </c>
    </row>
    <row r="693" spans="1:18" x14ac:dyDescent="0.35">
      <c r="A693" s="358" t="str">
        <f>IF(ISBLANK(INDEX('Policy Characteristics'!A:A,MATCH($C693,'Policy Characteristics'!$C:$C,0))),"",INDEX('Policy Characteristics'!A:A,MATCH($C693,'Policy Characteristics'!$C:$C,0)))</f>
        <v>Industry</v>
      </c>
      <c r="B693" s="358" t="str">
        <f>IF(ISBLANK(INDEX('Policy Characteristics'!B:B,MATCH($C693,'Policy Characteristics'!$C:$C,0))),"",INDEX('Policy Characteristics'!B:B,MATCH($C693,'Policy Characteristics'!$C:$C,0)))</f>
        <v>Electrification + Hydrogen</v>
      </c>
      <c r="C693" s="362" t="str">
        <f t="shared" si="36"/>
        <v>Fraction of Industrial Fuel Use Shifted to Other Fuels</v>
      </c>
      <c r="D693" s="9" t="s">
        <v>3257</v>
      </c>
      <c r="E693" s="53" t="s">
        <v>2821</v>
      </c>
      <c r="F693" s="195" t="s">
        <v>3219</v>
      </c>
      <c r="G693" s="53" t="s">
        <v>3268</v>
      </c>
      <c r="H693" s="54">
        <v>1434</v>
      </c>
      <c r="I693" s="53" t="s">
        <v>46</v>
      </c>
      <c r="J693" s="360" t="str">
        <f>IF(ISBLANK(INDEX('Policy Characteristics'!D:D,MATCH($C693,'Policy Characteristics'!$C:$C,0))),"",INDEX('Policy Characteristics'!D:D,MATCH($C693,'Policy Characteristics'!$C:$C,0)))</f>
        <v>Electrification + Hydrogen</v>
      </c>
      <c r="K693" s="358" t="str">
        <f>IF(ISBLANK(INDEX('Policy Characteristics'!E:E,MATCH($C693,'Policy Characteristics'!$C:$C,0))),"",INDEX('Policy Characteristics'!E:E,MATCH($C693,'Policy Characteristics'!$C:$C,0)))</f>
        <v>indst fuel type shifting</v>
      </c>
      <c r="L693" s="380">
        <f>IF(ISBLANK(INDEX('Policy Characteristics'!F:F,MATCH($C693,'Policy Characteristics'!$C:$C,0))),"",INDEX('Policy Characteristics'!F:F,MATCH($C693,'Policy Characteristics'!$C:$C,0)))</f>
        <v>0</v>
      </c>
      <c r="M693" s="380">
        <f>IF(ISBLANK(INDEX('Policy Characteristics'!G:G,MATCH($C693,'Policy Characteristics'!$C:$C,0))),"",INDEX('Policy Characteristics'!G:G,MATCH($C693,'Policy Characteristics'!$C:$C,0)))</f>
        <v>1</v>
      </c>
      <c r="N693" s="380">
        <f>IF(ISBLANK(INDEX('Policy Characteristics'!H:H,MATCH($C693,'Policy Characteristics'!$C:$C,0))),"",INDEX('Policy Characteristics'!H:H,MATCH($C693,'Policy Characteristics'!$C:$C,0)))</f>
        <v>0.01</v>
      </c>
      <c r="O693" s="358" t="str">
        <f>IF(ISBLANK(INDEX('Policy Characteristics'!I:I,MATCH($C693,'Policy Characteristics'!$C:$C,0))),"",INDEX('Policy Characteristics'!I:I,MATCH($C693,'Policy Characteristics'!$C:$C,0)))</f>
        <v>% of fuel shifted</v>
      </c>
      <c r="P693" s="358"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358" t="str">
        <f>IF(ISBLANK(INDEX('Policy Characteristics'!K:K,MATCH($C693,'Policy Characteristics'!$C:$C,0))),"",INDEX('Policy Characteristics'!K:K,MATCH($C693,'Policy Characteristics'!$C:$C,0)))</f>
        <v>industry-ag-main.html#fuel-switching</v>
      </c>
      <c r="R693" s="358" t="str">
        <f>IF(ISBLANK(INDEX('Policy Characteristics'!L:L,MATCH($C693,'Policy Characteristics'!$C:$C,0))),"",INDEX('Policy Characteristics'!L:L,MATCH($C693,'Policy Characteristics'!$C:$C,0)))</f>
        <v>industry-elec-and-hydrogen.html</v>
      </c>
    </row>
    <row r="694" spans="1:18" x14ac:dyDescent="0.35">
      <c r="A694" s="358" t="str">
        <f>IF(ISBLANK(INDEX('Policy Characteristics'!A:A,MATCH($C694,'Policy Characteristics'!$C:$C,0))),"",INDEX('Policy Characteristics'!A:A,MATCH($C694,'Policy Characteristics'!$C:$C,0)))</f>
        <v>Industry</v>
      </c>
      <c r="B694" s="358" t="str">
        <f>IF(ISBLANK(INDEX('Policy Characteristics'!B:B,MATCH($C694,'Policy Characteristics'!$C:$C,0))),"",INDEX('Policy Characteristics'!B:B,MATCH($C694,'Policy Characteristics'!$C:$C,0)))</f>
        <v>Electrification + Hydrogen</v>
      </c>
      <c r="C694" s="362" t="str">
        <f t="shared" si="36"/>
        <v>Fraction of Industrial Fuel Use Shifted to Other Fuels</v>
      </c>
      <c r="D694" s="9" t="s">
        <v>3257</v>
      </c>
      <c r="E694" s="53" t="s">
        <v>2822</v>
      </c>
      <c r="F694" s="195" t="s">
        <v>3219</v>
      </c>
      <c r="G694" s="53" t="s">
        <v>3269</v>
      </c>
      <c r="H694" s="54">
        <v>1435</v>
      </c>
      <c r="I694" s="53" t="s">
        <v>46</v>
      </c>
      <c r="J694" s="360" t="str">
        <f>IF(ISBLANK(INDEX('Policy Characteristics'!D:D,MATCH($C694,'Policy Characteristics'!$C:$C,0))),"",INDEX('Policy Characteristics'!D:D,MATCH($C694,'Policy Characteristics'!$C:$C,0)))</f>
        <v>Electrification + Hydrogen</v>
      </c>
      <c r="K694" s="358" t="str">
        <f>IF(ISBLANK(INDEX('Policy Characteristics'!E:E,MATCH($C694,'Policy Characteristics'!$C:$C,0))),"",INDEX('Policy Characteristics'!E:E,MATCH($C694,'Policy Characteristics'!$C:$C,0)))</f>
        <v>indst fuel type shifting</v>
      </c>
      <c r="L694" s="380">
        <f>IF(ISBLANK(INDEX('Policy Characteristics'!F:F,MATCH($C694,'Policy Characteristics'!$C:$C,0))),"",INDEX('Policy Characteristics'!F:F,MATCH($C694,'Policy Characteristics'!$C:$C,0)))</f>
        <v>0</v>
      </c>
      <c r="M694" s="380">
        <f>IF(ISBLANK(INDEX('Policy Characteristics'!G:G,MATCH($C694,'Policy Characteristics'!$C:$C,0))),"",INDEX('Policy Characteristics'!G:G,MATCH($C694,'Policy Characteristics'!$C:$C,0)))</f>
        <v>1</v>
      </c>
      <c r="N694" s="380">
        <f>IF(ISBLANK(INDEX('Policy Characteristics'!H:H,MATCH($C694,'Policy Characteristics'!$C:$C,0))),"",INDEX('Policy Characteristics'!H:H,MATCH($C694,'Policy Characteristics'!$C:$C,0)))</f>
        <v>0.01</v>
      </c>
      <c r="O694" s="358" t="str">
        <f>IF(ISBLANK(INDEX('Policy Characteristics'!I:I,MATCH($C694,'Policy Characteristics'!$C:$C,0))),"",INDEX('Policy Characteristics'!I:I,MATCH($C694,'Policy Characteristics'!$C:$C,0)))</f>
        <v>% of fuel shifted</v>
      </c>
      <c r="P694" s="358"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358" t="str">
        <f>IF(ISBLANK(INDEX('Policy Characteristics'!K:K,MATCH($C694,'Policy Characteristics'!$C:$C,0))),"",INDEX('Policy Characteristics'!K:K,MATCH($C694,'Policy Characteristics'!$C:$C,0)))</f>
        <v>industry-ag-main.html#fuel-switching</v>
      </c>
      <c r="R694" s="358" t="str">
        <f>IF(ISBLANK(INDEX('Policy Characteristics'!L:L,MATCH($C694,'Policy Characteristics'!$C:$C,0))),"",INDEX('Policy Characteristics'!L:L,MATCH($C694,'Policy Characteristics'!$C:$C,0)))</f>
        <v>industry-elec-and-hydrogen.html</v>
      </c>
    </row>
    <row r="695" spans="1:18" x14ac:dyDescent="0.35">
      <c r="A695" s="358" t="str">
        <f>IF(ISBLANK(INDEX('Policy Characteristics'!A:A,MATCH($C695,'Policy Characteristics'!$C:$C,0))),"",INDEX('Policy Characteristics'!A:A,MATCH($C695,'Policy Characteristics'!$C:$C,0)))</f>
        <v>Industry</v>
      </c>
      <c r="B695" s="358" t="str">
        <f>IF(ISBLANK(INDEX('Policy Characteristics'!B:B,MATCH($C695,'Policy Characteristics'!$C:$C,0))),"",INDEX('Policy Characteristics'!B:B,MATCH($C695,'Policy Characteristics'!$C:$C,0)))</f>
        <v>Electrification + Hydrogen</v>
      </c>
      <c r="C695" s="362" t="str">
        <f t="shared" si="36"/>
        <v>Fraction of Industrial Fuel Use Shifted to Other Fuels</v>
      </c>
      <c r="D695" s="9" t="s">
        <v>3257</v>
      </c>
      <c r="E695" s="53" t="s">
        <v>2823</v>
      </c>
      <c r="F695" s="195" t="s">
        <v>3219</v>
      </c>
      <c r="G695" s="53" t="s">
        <v>3270</v>
      </c>
      <c r="H695" s="54">
        <v>1436</v>
      </c>
      <c r="I695" s="53" t="s">
        <v>46</v>
      </c>
      <c r="J695" s="360" t="str">
        <f>IF(ISBLANK(INDEX('Policy Characteristics'!D:D,MATCH($C695,'Policy Characteristics'!$C:$C,0))),"",INDEX('Policy Characteristics'!D:D,MATCH($C695,'Policy Characteristics'!$C:$C,0)))</f>
        <v>Electrification + Hydrogen</v>
      </c>
      <c r="K695" s="358" t="str">
        <f>IF(ISBLANK(INDEX('Policy Characteristics'!E:E,MATCH($C695,'Policy Characteristics'!$C:$C,0))),"",INDEX('Policy Characteristics'!E:E,MATCH($C695,'Policy Characteristics'!$C:$C,0)))</f>
        <v>indst fuel type shifting</v>
      </c>
      <c r="L695" s="380">
        <f>IF(ISBLANK(INDEX('Policy Characteristics'!F:F,MATCH($C695,'Policy Characteristics'!$C:$C,0))),"",INDEX('Policy Characteristics'!F:F,MATCH($C695,'Policy Characteristics'!$C:$C,0)))</f>
        <v>0</v>
      </c>
      <c r="M695" s="380">
        <f>IF(ISBLANK(INDEX('Policy Characteristics'!G:G,MATCH($C695,'Policy Characteristics'!$C:$C,0))),"",INDEX('Policy Characteristics'!G:G,MATCH($C695,'Policy Characteristics'!$C:$C,0)))</f>
        <v>1</v>
      </c>
      <c r="N695" s="380">
        <f>IF(ISBLANK(INDEX('Policy Characteristics'!H:H,MATCH($C695,'Policy Characteristics'!$C:$C,0))),"",INDEX('Policy Characteristics'!H:H,MATCH($C695,'Policy Characteristics'!$C:$C,0)))</f>
        <v>0.01</v>
      </c>
      <c r="O695" s="358" t="str">
        <f>IF(ISBLANK(INDEX('Policy Characteristics'!I:I,MATCH($C695,'Policy Characteristics'!$C:$C,0))),"",INDEX('Policy Characteristics'!I:I,MATCH($C695,'Policy Characteristics'!$C:$C,0)))</f>
        <v>% of fuel shifted</v>
      </c>
      <c r="P695" s="358"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358" t="str">
        <f>IF(ISBLANK(INDEX('Policy Characteristics'!K:K,MATCH($C695,'Policy Characteristics'!$C:$C,0))),"",INDEX('Policy Characteristics'!K:K,MATCH($C695,'Policy Characteristics'!$C:$C,0)))</f>
        <v>industry-ag-main.html#fuel-switching</v>
      </c>
      <c r="R695" s="358" t="str">
        <f>IF(ISBLANK(INDEX('Policy Characteristics'!L:L,MATCH($C695,'Policy Characteristics'!$C:$C,0))),"",INDEX('Policy Characteristics'!L:L,MATCH($C695,'Policy Characteristics'!$C:$C,0)))</f>
        <v>industry-elec-and-hydrogen.html</v>
      </c>
    </row>
    <row r="696" spans="1:18" x14ac:dyDescent="0.35">
      <c r="A696" s="358" t="str">
        <f>IF(ISBLANK(INDEX('Policy Characteristics'!A:A,MATCH($C696,'Policy Characteristics'!$C:$C,0))),"",INDEX('Policy Characteristics'!A:A,MATCH($C696,'Policy Characteristics'!$C:$C,0)))</f>
        <v>Industry</v>
      </c>
      <c r="B696" s="358" t="str">
        <f>IF(ISBLANK(INDEX('Policy Characteristics'!B:B,MATCH($C696,'Policy Characteristics'!$C:$C,0))),"",INDEX('Policy Characteristics'!B:B,MATCH($C696,'Policy Characteristics'!$C:$C,0)))</f>
        <v>Electrification + Hydrogen</v>
      </c>
      <c r="C696" s="362" t="str">
        <f t="shared" si="36"/>
        <v>Fraction of Industrial Fuel Use Shifted to Other Fuels</v>
      </c>
      <c r="D696" s="9" t="s">
        <v>3257</v>
      </c>
      <c r="E696" s="53" t="s">
        <v>2820</v>
      </c>
      <c r="F696" s="195" t="s">
        <v>3219</v>
      </c>
      <c r="G696" s="53" t="s">
        <v>3271</v>
      </c>
      <c r="H696" s="54">
        <v>1437</v>
      </c>
      <c r="I696" s="53" t="s">
        <v>45</v>
      </c>
      <c r="J696" s="360" t="str">
        <f>IF(ISBLANK(INDEX('Policy Characteristics'!D:D,MATCH($C696,'Policy Characteristics'!$C:$C,0))),"",INDEX('Policy Characteristics'!D:D,MATCH($C696,'Policy Characteristics'!$C:$C,0)))</f>
        <v>Electrification + Hydrogen</v>
      </c>
      <c r="K696" s="358" t="str">
        <f>IF(ISBLANK(INDEX('Policy Characteristics'!E:E,MATCH($C696,'Policy Characteristics'!$C:$C,0))),"",INDEX('Policy Characteristics'!E:E,MATCH($C696,'Policy Characteristics'!$C:$C,0)))</f>
        <v>indst fuel type shifting</v>
      </c>
      <c r="L696" s="380">
        <f>IF(ISBLANK(INDEX('Policy Characteristics'!F:F,MATCH($C696,'Policy Characteristics'!$C:$C,0))),"",INDEX('Policy Characteristics'!F:F,MATCH($C696,'Policy Characteristics'!$C:$C,0)))</f>
        <v>0</v>
      </c>
      <c r="M696" s="380">
        <f>IF(ISBLANK(INDEX('Policy Characteristics'!G:G,MATCH($C696,'Policy Characteristics'!$C:$C,0))),"",INDEX('Policy Characteristics'!G:G,MATCH($C696,'Policy Characteristics'!$C:$C,0)))</f>
        <v>1</v>
      </c>
      <c r="N696" s="380">
        <f>IF(ISBLANK(INDEX('Policy Characteristics'!H:H,MATCH($C696,'Policy Characteristics'!$C:$C,0))),"",INDEX('Policy Characteristics'!H:H,MATCH($C696,'Policy Characteristics'!$C:$C,0)))</f>
        <v>0.01</v>
      </c>
      <c r="O696" s="358" t="str">
        <f>IF(ISBLANK(INDEX('Policy Characteristics'!I:I,MATCH($C696,'Policy Characteristics'!$C:$C,0))),"",INDEX('Policy Characteristics'!I:I,MATCH($C696,'Policy Characteristics'!$C:$C,0)))</f>
        <v>% of fuel shifted</v>
      </c>
      <c r="P696" s="358"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358" t="str">
        <f>IF(ISBLANK(INDEX('Policy Characteristics'!K:K,MATCH($C696,'Policy Characteristics'!$C:$C,0))),"",INDEX('Policy Characteristics'!K:K,MATCH($C696,'Policy Characteristics'!$C:$C,0)))</f>
        <v>industry-ag-main.html#fuel-switching</v>
      </c>
      <c r="R696" s="358" t="str">
        <f>IF(ISBLANK(INDEX('Policy Characteristics'!L:L,MATCH($C696,'Policy Characteristics'!$C:$C,0))),"",INDEX('Policy Characteristics'!L:L,MATCH($C696,'Policy Characteristics'!$C:$C,0)))</f>
        <v>industry-elec-and-hydrogen.html</v>
      </c>
    </row>
    <row r="697" spans="1:18" x14ac:dyDescent="0.35">
      <c r="A697" s="358" t="str">
        <f>IF(ISBLANK(INDEX('Policy Characteristics'!A:A,MATCH($C697,'Policy Characteristics'!$C:$C,0))),"",INDEX('Policy Characteristics'!A:A,MATCH($C697,'Policy Characteristics'!$C:$C,0)))</f>
        <v>Industry</v>
      </c>
      <c r="B697" s="358" t="str">
        <f>IF(ISBLANK(INDEX('Policy Characteristics'!B:B,MATCH($C697,'Policy Characteristics'!$C:$C,0))),"",INDEX('Policy Characteristics'!B:B,MATCH($C697,'Policy Characteristics'!$C:$C,0)))</f>
        <v>Electrification + Hydrogen</v>
      </c>
      <c r="C697" s="362" t="str">
        <f t="shared" si="36"/>
        <v>Fraction of Industrial Fuel Use Shifted to Other Fuels</v>
      </c>
      <c r="D697" s="9" t="s">
        <v>3258</v>
      </c>
      <c r="E697" s="53" t="s">
        <v>2463</v>
      </c>
      <c r="F697" s="195" t="s">
        <v>3261</v>
      </c>
      <c r="G697" s="53" t="s">
        <v>3262</v>
      </c>
      <c r="H697" s="54">
        <v>1438</v>
      </c>
      <c r="I697" s="53" t="s">
        <v>46</v>
      </c>
      <c r="J697" s="360" t="str">
        <f>IF(ISBLANK(INDEX('Policy Characteristics'!D:D,MATCH($C697,'Policy Characteristics'!$C:$C,0))),"",INDEX('Policy Characteristics'!D:D,MATCH($C697,'Policy Characteristics'!$C:$C,0)))</f>
        <v>Electrification + Hydrogen</v>
      </c>
      <c r="K697" s="358" t="str">
        <f>IF(ISBLANK(INDEX('Policy Characteristics'!E:E,MATCH($C697,'Policy Characteristics'!$C:$C,0))),"",INDEX('Policy Characteristics'!E:E,MATCH($C697,'Policy Characteristics'!$C:$C,0)))</f>
        <v>indst fuel type shifting</v>
      </c>
      <c r="L697" s="380">
        <f>IF(ISBLANK(INDEX('Policy Characteristics'!F:F,MATCH($C697,'Policy Characteristics'!$C:$C,0))),"",INDEX('Policy Characteristics'!F:F,MATCH($C697,'Policy Characteristics'!$C:$C,0)))</f>
        <v>0</v>
      </c>
      <c r="M697" s="380">
        <f>IF(ISBLANK(INDEX('Policy Characteristics'!G:G,MATCH($C697,'Policy Characteristics'!$C:$C,0))),"",INDEX('Policy Characteristics'!G:G,MATCH($C697,'Policy Characteristics'!$C:$C,0)))</f>
        <v>1</v>
      </c>
      <c r="N697" s="380">
        <f>IF(ISBLANK(INDEX('Policy Characteristics'!H:H,MATCH($C697,'Policy Characteristics'!$C:$C,0))),"",INDEX('Policy Characteristics'!H:H,MATCH($C697,'Policy Characteristics'!$C:$C,0)))</f>
        <v>0.01</v>
      </c>
      <c r="O697" s="358" t="str">
        <f>IF(ISBLANK(INDEX('Policy Characteristics'!I:I,MATCH($C697,'Policy Characteristics'!$C:$C,0))),"",INDEX('Policy Characteristics'!I:I,MATCH($C697,'Policy Characteristics'!$C:$C,0)))</f>
        <v>% of fuel shifted</v>
      </c>
      <c r="P697" s="358"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358" t="str">
        <f>IF(ISBLANK(INDEX('Policy Characteristics'!K:K,MATCH($C697,'Policy Characteristics'!$C:$C,0))),"",INDEX('Policy Characteristics'!K:K,MATCH($C697,'Policy Characteristics'!$C:$C,0)))</f>
        <v>industry-ag-main.html#fuel-switching</v>
      </c>
      <c r="R697" s="358" t="str">
        <f>IF(ISBLANK(INDEX('Policy Characteristics'!L:L,MATCH($C697,'Policy Characteristics'!$C:$C,0))),"",INDEX('Policy Characteristics'!L:L,MATCH($C697,'Policy Characteristics'!$C:$C,0)))</f>
        <v>industry-elec-and-hydrogen.html</v>
      </c>
    </row>
    <row r="698" spans="1:18" x14ac:dyDescent="0.35">
      <c r="A698" s="358" t="str">
        <f>IF(ISBLANK(INDEX('Policy Characteristics'!A:A,MATCH($C698,'Policy Characteristics'!$C:$C,0))),"",INDEX('Policy Characteristics'!A:A,MATCH($C698,'Policy Characteristics'!$C:$C,0)))</f>
        <v>Industry</v>
      </c>
      <c r="B698" s="358" t="str">
        <f>IF(ISBLANK(INDEX('Policy Characteristics'!B:B,MATCH($C698,'Policy Characteristics'!$C:$C,0))),"",INDEX('Policy Characteristics'!B:B,MATCH($C698,'Policy Characteristics'!$C:$C,0)))</f>
        <v>Electrification + Hydrogen</v>
      </c>
      <c r="C698" s="362" t="str">
        <f t="shared" si="36"/>
        <v>Fraction of Industrial Fuel Use Shifted to Other Fuels</v>
      </c>
      <c r="D698" s="9" t="s">
        <v>3258</v>
      </c>
      <c r="E698" s="53" t="s">
        <v>2464</v>
      </c>
      <c r="F698" s="195" t="s">
        <v>3261</v>
      </c>
      <c r="G698" s="53" t="s">
        <v>3263</v>
      </c>
      <c r="H698" s="54">
        <v>1439</v>
      </c>
      <c r="I698" s="53" t="s">
        <v>46</v>
      </c>
      <c r="J698" s="360" t="str">
        <f>IF(ISBLANK(INDEX('Policy Characteristics'!D:D,MATCH($C698,'Policy Characteristics'!$C:$C,0))),"",INDEX('Policy Characteristics'!D:D,MATCH($C698,'Policy Characteristics'!$C:$C,0)))</f>
        <v>Electrification + Hydrogen</v>
      </c>
      <c r="K698" s="358" t="str">
        <f>IF(ISBLANK(INDEX('Policy Characteristics'!E:E,MATCH($C698,'Policy Characteristics'!$C:$C,0))),"",INDEX('Policy Characteristics'!E:E,MATCH($C698,'Policy Characteristics'!$C:$C,0)))</f>
        <v>indst fuel type shifting</v>
      </c>
      <c r="L698" s="380">
        <f>IF(ISBLANK(INDEX('Policy Characteristics'!F:F,MATCH($C698,'Policy Characteristics'!$C:$C,0))),"",INDEX('Policy Characteristics'!F:F,MATCH($C698,'Policy Characteristics'!$C:$C,0)))</f>
        <v>0</v>
      </c>
      <c r="M698" s="380">
        <f>IF(ISBLANK(INDEX('Policy Characteristics'!G:G,MATCH($C698,'Policy Characteristics'!$C:$C,0))),"",INDEX('Policy Characteristics'!G:G,MATCH($C698,'Policy Characteristics'!$C:$C,0)))</f>
        <v>1</v>
      </c>
      <c r="N698" s="380">
        <f>IF(ISBLANK(INDEX('Policy Characteristics'!H:H,MATCH($C698,'Policy Characteristics'!$C:$C,0))),"",INDEX('Policy Characteristics'!H:H,MATCH($C698,'Policy Characteristics'!$C:$C,0)))</f>
        <v>0.01</v>
      </c>
      <c r="O698" s="358" t="str">
        <f>IF(ISBLANK(INDEX('Policy Characteristics'!I:I,MATCH($C698,'Policy Characteristics'!$C:$C,0))),"",INDEX('Policy Characteristics'!I:I,MATCH($C698,'Policy Characteristics'!$C:$C,0)))</f>
        <v>% of fuel shifted</v>
      </c>
      <c r="P698" s="358"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358" t="str">
        <f>IF(ISBLANK(INDEX('Policy Characteristics'!K:K,MATCH($C698,'Policy Characteristics'!$C:$C,0))),"",INDEX('Policy Characteristics'!K:K,MATCH($C698,'Policy Characteristics'!$C:$C,0)))</f>
        <v>industry-ag-main.html#fuel-switching</v>
      </c>
      <c r="R698" s="358" t="str">
        <f>IF(ISBLANK(INDEX('Policy Characteristics'!L:L,MATCH($C698,'Policy Characteristics'!$C:$C,0))),"",INDEX('Policy Characteristics'!L:L,MATCH($C698,'Policy Characteristics'!$C:$C,0)))</f>
        <v>industry-elec-and-hydrogen.html</v>
      </c>
    </row>
    <row r="699" spans="1:18" x14ac:dyDescent="0.35">
      <c r="A699" s="358" t="str">
        <f>IF(ISBLANK(INDEX('Policy Characteristics'!A:A,MATCH($C699,'Policy Characteristics'!$C:$C,0))),"",INDEX('Policy Characteristics'!A:A,MATCH($C699,'Policy Characteristics'!$C:$C,0)))</f>
        <v>Industry</v>
      </c>
      <c r="B699" s="358" t="str">
        <f>IF(ISBLANK(INDEX('Policy Characteristics'!B:B,MATCH($C699,'Policy Characteristics'!$C:$C,0))),"",INDEX('Policy Characteristics'!B:B,MATCH($C699,'Policy Characteristics'!$C:$C,0)))</f>
        <v>Electrification + Hydrogen</v>
      </c>
      <c r="C699" s="362" t="str">
        <f t="shared" si="36"/>
        <v>Fraction of Industrial Fuel Use Shifted to Other Fuels</v>
      </c>
      <c r="D699" s="9" t="s">
        <v>3258</v>
      </c>
      <c r="E699" s="53" t="s">
        <v>2465</v>
      </c>
      <c r="F699" s="195" t="s">
        <v>3261</v>
      </c>
      <c r="G699" s="53" t="s">
        <v>3264</v>
      </c>
      <c r="H699" s="54">
        <v>1440</v>
      </c>
      <c r="I699" s="53" t="s">
        <v>46</v>
      </c>
      <c r="J699" s="360" t="str">
        <f>IF(ISBLANK(INDEX('Policy Characteristics'!D:D,MATCH($C699,'Policy Characteristics'!$C:$C,0))),"",INDEX('Policy Characteristics'!D:D,MATCH($C699,'Policy Characteristics'!$C:$C,0)))</f>
        <v>Electrification + Hydrogen</v>
      </c>
      <c r="K699" s="358" t="str">
        <f>IF(ISBLANK(INDEX('Policy Characteristics'!E:E,MATCH($C699,'Policy Characteristics'!$C:$C,0))),"",INDEX('Policy Characteristics'!E:E,MATCH($C699,'Policy Characteristics'!$C:$C,0)))</f>
        <v>indst fuel type shifting</v>
      </c>
      <c r="L699" s="380">
        <f>IF(ISBLANK(INDEX('Policy Characteristics'!F:F,MATCH($C699,'Policy Characteristics'!$C:$C,0))),"",INDEX('Policy Characteristics'!F:F,MATCH($C699,'Policy Characteristics'!$C:$C,0)))</f>
        <v>0</v>
      </c>
      <c r="M699" s="380">
        <f>IF(ISBLANK(INDEX('Policy Characteristics'!G:G,MATCH($C699,'Policy Characteristics'!$C:$C,0))),"",INDEX('Policy Characteristics'!G:G,MATCH($C699,'Policy Characteristics'!$C:$C,0)))</f>
        <v>1</v>
      </c>
      <c r="N699" s="380">
        <f>IF(ISBLANK(INDEX('Policy Characteristics'!H:H,MATCH($C699,'Policy Characteristics'!$C:$C,0))),"",INDEX('Policy Characteristics'!H:H,MATCH($C699,'Policy Characteristics'!$C:$C,0)))</f>
        <v>0.01</v>
      </c>
      <c r="O699" s="358" t="str">
        <f>IF(ISBLANK(INDEX('Policy Characteristics'!I:I,MATCH($C699,'Policy Characteristics'!$C:$C,0))),"",INDEX('Policy Characteristics'!I:I,MATCH($C699,'Policy Characteristics'!$C:$C,0)))</f>
        <v>% of fuel shifted</v>
      </c>
      <c r="P699" s="358"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358" t="str">
        <f>IF(ISBLANK(INDEX('Policy Characteristics'!K:K,MATCH($C699,'Policy Characteristics'!$C:$C,0))),"",INDEX('Policy Characteristics'!K:K,MATCH($C699,'Policy Characteristics'!$C:$C,0)))</f>
        <v>industry-ag-main.html#fuel-switching</v>
      </c>
      <c r="R699" s="358" t="str">
        <f>IF(ISBLANK(INDEX('Policy Characteristics'!L:L,MATCH($C699,'Policy Characteristics'!$C:$C,0))),"",INDEX('Policy Characteristics'!L:L,MATCH($C699,'Policy Characteristics'!$C:$C,0)))</f>
        <v>industry-elec-and-hydrogen.html</v>
      </c>
    </row>
    <row r="700" spans="1:18" x14ac:dyDescent="0.35">
      <c r="A700" s="358" t="str">
        <f>IF(ISBLANK(INDEX('Policy Characteristics'!A:A,MATCH($C700,'Policy Characteristics'!$C:$C,0))),"",INDEX('Policy Characteristics'!A:A,MATCH($C700,'Policy Characteristics'!$C:$C,0)))</f>
        <v>Industry</v>
      </c>
      <c r="B700" s="358" t="str">
        <f>IF(ISBLANK(INDEX('Policy Characteristics'!B:B,MATCH($C700,'Policy Characteristics'!$C:$C,0))),"",INDEX('Policy Characteristics'!B:B,MATCH($C700,'Policy Characteristics'!$C:$C,0)))</f>
        <v>Electrification + Hydrogen</v>
      </c>
      <c r="C700" s="362" t="str">
        <f t="shared" si="36"/>
        <v>Fraction of Industrial Fuel Use Shifted to Other Fuels</v>
      </c>
      <c r="D700" s="9" t="s">
        <v>3258</v>
      </c>
      <c r="E700" s="53" t="s">
        <v>2466</v>
      </c>
      <c r="F700" s="195" t="s">
        <v>3261</v>
      </c>
      <c r="G700" s="53" t="s">
        <v>3265</v>
      </c>
      <c r="H700" s="54">
        <v>1441</v>
      </c>
      <c r="I700" s="53" t="s">
        <v>46</v>
      </c>
      <c r="J700" s="360" t="str">
        <f>IF(ISBLANK(INDEX('Policy Characteristics'!D:D,MATCH($C700,'Policy Characteristics'!$C:$C,0))),"",INDEX('Policy Characteristics'!D:D,MATCH($C700,'Policy Characteristics'!$C:$C,0)))</f>
        <v>Electrification + Hydrogen</v>
      </c>
      <c r="K700" s="358" t="str">
        <f>IF(ISBLANK(INDEX('Policy Characteristics'!E:E,MATCH($C700,'Policy Characteristics'!$C:$C,0))),"",INDEX('Policy Characteristics'!E:E,MATCH($C700,'Policy Characteristics'!$C:$C,0)))</f>
        <v>indst fuel type shifting</v>
      </c>
      <c r="L700" s="380">
        <f>IF(ISBLANK(INDEX('Policy Characteristics'!F:F,MATCH($C700,'Policy Characteristics'!$C:$C,0))),"",INDEX('Policy Characteristics'!F:F,MATCH($C700,'Policy Characteristics'!$C:$C,0)))</f>
        <v>0</v>
      </c>
      <c r="M700" s="380">
        <f>IF(ISBLANK(INDEX('Policy Characteristics'!G:G,MATCH($C700,'Policy Characteristics'!$C:$C,0))),"",INDEX('Policy Characteristics'!G:G,MATCH($C700,'Policy Characteristics'!$C:$C,0)))</f>
        <v>1</v>
      </c>
      <c r="N700" s="380">
        <f>IF(ISBLANK(INDEX('Policy Characteristics'!H:H,MATCH($C700,'Policy Characteristics'!$C:$C,0))),"",INDEX('Policy Characteristics'!H:H,MATCH($C700,'Policy Characteristics'!$C:$C,0)))</f>
        <v>0.01</v>
      </c>
      <c r="O700" s="358" t="str">
        <f>IF(ISBLANK(INDEX('Policy Characteristics'!I:I,MATCH($C700,'Policy Characteristics'!$C:$C,0))),"",INDEX('Policy Characteristics'!I:I,MATCH($C700,'Policy Characteristics'!$C:$C,0)))</f>
        <v>% of fuel shifted</v>
      </c>
      <c r="P700" s="358"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358" t="str">
        <f>IF(ISBLANK(INDEX('Policy Characteristics'!K:K,MATCH($C700,'Policy Characteristics'!$C:$C,0))),"",INDEX('Policy Characteristics'!K:K,MATCH($C700,'Policy Characteristics'!$C:$C,0)))</f>
        <v>industry-ag-main.html#fuel-switching</v>
      </c>
      <c r="R700" s="358" t="str">
        <f>IF(ISBLANK(INDEX('Policy Characteristics'!L:L,MATCH($C700,'Policy Characteristics'!$C:$C,0))),"",INDEX('Policy Characteristics'!L:L,MATCH($C700,'Policy Characteristics'!$C:$C,0)))</f>
        <v>industry-elec-and-hydrogen.html</v>
      </c>
    </row>
    <row r="701" spans="1:18" x14ac:dyDescent="0.35">
      <c r="A701" s="358" t="str">
        <f>IF(ISBLANK(INDEX('Policy Characteristics'!A:A,MATCH($C701,'Policy Characteristics'!$C:$C,0))),"",INDEX('Policy Characteristics'!A:A,MATCH($C701,'Policy Characteristics'!$C:$C,0)))</f>
        <v>Industry</v>
      </c>
      <c r="B701" s="358" t="str">
        <f>IF(ISBLANK(INDEX('Policy Characteristics'!B:B,MATCH($C701,'Policy Characteristics'!$C:$C,0))),"",INDEX('Policy Characteristics'!B:B,MATCH($C701,'Policy Characteristics'!$C:$C,0)))</f>
        <v>Electrification + Hydrogen</v>
      </c>
      <c r="C701" s="362" t="str">
        <f t="shared" si="36"/>
        <v>Fraction of Industrial Fuel Use Shifted to Other Fuels</v>
      </c>
      <c r="D701" s="9" t="s">
        <v>3258</v>
      </c>
      <c r="E701" s="53" t="s">
        <v>2467</v>
      </c>
      <c r="F701" s="195" t="s">
        <v>3261</v>
      </c>
      <c r="G701" s="53" t="s">
        <v>3266</v>
      </c>
      <c r="H701" s="54">
        <v>1442</v>
      </c>
      <c r="I701" s="53" t="s">
        <v>46</v>
      </c>
      <c r="J701" s="360" t="str">
        <f>IF(ISBLANK(INDEX('Policy Characteristics'!D:D,MATCH($C701,'Policy Characteristics'!$C:$C,0))),"",INDEX('Policy Characteristics'!D:D,MATCH($C701,'Policy Characteristics'!$C:$C,0)))</f>
        <v>Electrification + Hydrogen</v>
      </c>
      <c r="K701" s="358" t="str">
        <f>IF(ISBLANK(INDEX('Policy Characteristics'!E:E,MATCH($C701,'Policy Characteristics'!$C:$C,0))),"",INDEX('Policy Characteristics'!E:E,MATCH($C701,'Policy Characteristics'!$C:$C,0)))</f>
        <v>indst fuel type shifting</v>
      </c>
      <c r="L701" s="380">
        <f>IF(ISBLANK(INDEX('Policy Characteristics'!F:F,MATCH($C701,'Policy Characteristics'!$C:$C,0))),"",INDEX('Policy Characteristics'!F:F,MATCH($C701,'Policy Characteristics'!$C:$C,0)))</f>
        <v>0</v>
      </c>
      <c r="M701" s="380">
        <f>IF(ISBLANK(INDEX('Policy Characteristics'!G:G,MATCH($C701,'Policy Characteristics'!$C:$C,0))),"",INDEX('Policy Characteristics'!G:G,MATCH($C701,'Policy Characteristics'!$C:$C,0)))</f>
        <v>1</v>
      </c>
      <c r="N701" s="380">
        <f>IF(ISBLANK(INDEX('Policy Characteristics'!H:H,MATCH($C701,'Policy Characteristics'!$C:$C,0))),"",INDEX('Policy Characteristics'!H:H,MATCH($C701,'Policy Characteristics'!$C:$C,0)))</f>
        <v>0.01</v>
      </c>
      <c r="O701" s="358" t="str">
        <f>IF(ISBLANK(INDEX('Policy Characteristics'!I:I,MATCH($C701,'Policy Characteristics'!$C:$C,0))),"",INDEX('Policy Characteristics'!I:I,MATCH($C701,'Policy Characteristics'!$C:$C,0)))</f>
        <v>% of fuel shifted</v>
      </c>
      <c r="P701" s="358"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358" t="str">
        <f>IF(ISBLANK(INDEX('Policy Characteristics'!K:K,MATCH($C701,'Policy Characteristics'!$C:$C,0))),"",INDEX('Policy Characteristics'!K:K,MATCH($C701,'Policy Characteristics'!$C:$C,0)))</f>
        <v>industry-ag-main.html#fuel-switching</v>
      </c>
      <c r="R701" s="358" t="str">
        <f>IF(ISBLANK(INDEX('Policy Characteristics'!L:L,MATCH($C701,'Policy Characteristics'!$C:$C,0))),"",INDEX('Policy Characteristics'!L:L,MATCH($C701,'Policy Characteristics'!$C:$C,0)))</f>
        <v>industry-elec-and-hydrogen.html</v>
      </c>
    </row>
    <row r="702" spans="1:18" x14ac:dyDescent="0.35">
      <c r="A702" s="358" t="str">
        <f>IF(ISBLANK(INDEX('Policy Characteristics'!A:A,MATCH($C702,'Policy Characteristics'!$C:$C,0))),"",INDEX('Policy Characteristics'!A:A,MATCH($C702,'Policy Characteristics'!$C:$C,0)))</f>
        <v>Industry</v>
      </c>
      <c r="B702" s="358" t="str">
        <f>IF(ISBLANK(INDEX('Policy Characteristics'!B:B,MATCH($C702,'Policy Characteristics'!$C:$C,0))),"",INDEX('Policy Characteristics'!B:B,MATCH($C702,'Policy Characteristics'!$C:$C,0)))</f>
        <v>Electrification + Hydrogen</v>
      </c>
      <c r="C702" s="362" t="str">
        <f t="shared" si="36"/>
        <v>Fraction of Industrial Fuel Use Shifted to Other Fuels</v>
      </c>
      <c r="D702" s="9" t="s">
        <v>3258</v>
      </c>
      <c r="E702" s="53" t="s">
        <v>2468</v>
      </c>
      <c r="F702" s="195" t="s">
        <v>3261</v>
      </c>
      <c r="G702" s="53" t="s">
        <v>3267</v>
      </c>
      <c r="H702" s="54">
        <v>1443</v>
      </c>
      <c r="I702" s="53" t="s">
        <v>46</v>
      </c>
      <c r="J702" s="360" t="str">
        <f>IF(ISBLANK(INDEX('Policy Characteristics'!D:D,MATCH($C702,'Policy Characteristics'!$C:$C,0))),"",INDEX('Policy Characteristics'!D:D,MATCH($C702,'Policy Characteristics'!$C:$C,0)))</f>
        <v>Electrification + Hydrogen</v>
      </c>
      <c r="K702" s="358" t="str">
        <f>IF(ISBLANK(INDEX('Policy Characteristics'!E:E,MATCH($C702,'Policy Characteristics'!$C:$C,0))),"",INDEX('Policy Characteristics'!E:E,MATCH($C702,'Policy Characteristics'!$C:$C,0)))</f>
        <v>indst fuel type shifting</v>
      </c>
      <c r="L702" s="380">
        <f>IF(ISBLANK(INDEX('Policy Characteristics'!F:F,MATCH($C702,'Policy Characteristics'!$C:$C,0))),"",INDEX('Policy Characteristics'!F:F,MATCH($C702,'Policy Characteristics'!$C:$C,0)))</f>
        <v>0</v>
      </c>
      <c r="M702" s="380">
        <f>IF(ISBLANK(INDEX('Policy Characteristics'!G:G,MATCH($C702,'Policy Characteristics'!$C:$C,0))),"",INDEX('Policy Characteristics'!G:G,MATCH($C702,'Policy Characteristics'!$C:$C,0)))</f>
        <v>1</v>
      </c>
      <c r="N702" s="380">
        <f>IF(ISBLANK(INDEX('Policy Characteristics'!H:H,MATCH($C702,'Policy Characteristics'!$C:$C,0))),"",INDEX('Policy Characteristics'!H:H,MATCH($C702,'Policy Characteristics'!$C:$C,0)))</f>
        <v>0.01</v>
      </c>
      <c r="O702" s="358" t="str">
        <f>IF(ISBLANK(INDEX('Policy Characteristics'!I:I,MATCH($C702,'Policy Characteristics'!$C:$C,0))),"",INDEX('Policy Characteristics'!I:I,MATCH($C702,'Policy Characteristics'!$C:$C,0)))</f>
        <v>% of fuel shifted</v>
      </c>
      <c r="P702" s="358"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358" t="str">
        <f>IF(ISBLANK(INDEX('Policy Characteristics'!K:K,MATCH($C702,'Policy Characteristics'!$C:$C,0))),"",INDEX('Policy Characteristics'!K:K,MATCH($C702,'Policy Characteristics'!$C:$C,0)))</f>
        <v>industry-ag-main.html#fuel-switching</v>
      </c>
      <c r="R702" s="358" t="str">
        <f>IF(ISBLANK(INDEX('Policy Characteristics'!L:L,MATCH($C702,'Policy Characteristics'!$C:$C,0))),"",INDEX('Policy Characteristics'!L:L,MATCH($C702,'Policy Characteristics'!$C:$C,0)))</f>
        <v>industry-elec-and-hydrogen.html</v>
      </c>
    </row>
    <row r="703" spans="1:18" x14ac:dyDescent="0.35">
      <c r="A703" s="358" t="str">
        <f>IF(ISBLANK(INDEX('Policy Characteristics'!A:A,MATCH($C703,'Policy Characteristics'!$C:$C,0))),"",INDEX('Policy Characteristics'!A:A,MATCH($C703,'Policy Characteristics'!$C:$C,0)))</f>
        <v>Industry</v>
      </c>
      <c r="B703" s="358" t="str">
        <f>IF(ISBLANK(INDEX('Policy Characteristics'!B:B,MATCH($C703,'Policy Characteristics'!$C:$C,0))),"",INDEX('Policy Characteristics'!B:B,MATCH($C703,'Policy Characteristics'!$C:$C,0)))</f>
        <v>Electrification + Hydrogen</v>
      </c>
      <c r="C703" s="362" t="str">
        <f t="shared" si="36"/>
        <v>Fraction of Industrial Fuel Use Shifted to Other Fuels</v>
      </c>
      <c r="D703" s="9" t="s">
        <v>3258</v>
      </c>
      <c r="E703" s="53" t="s">
        <v>2821</v>
      </c>
      <c r="F703" s="195" t="s">
        <v>3261</v>
      </c>
      <c r="G703" s="53" t="s">
        <v>3268</v>
      </c>
      <c r="H703" s="54">
        <v>1444</v>
      </c>
      <c r="I703" s="53" t="s">
        <v>46</v>
      </c>
      <c r="J703" s="360" t="str">
        <f>IF(ISBLANK(INDEX('Policy Characteristics'!D:D,MATCH($C703,'Policy Characteristics'!$C:$C,0))),"",INDEX('Policy Characteristics'!D:D,MATCH($C703,'Policy Characteristics'!$C:$C,0)))</f>
        <v>Electrification + Hydrogen</v>
      </c>
      <c r="K703" s="358" t="str">
        <f>IF(ISBLANK(INDEX('Policy Characteristics'!E:E,MATCH($C703,'Policy Characteristics'!$C:$C,0))),"",INDEX('Policy Characteristics'!E:E,MATCH($C703,'Policy Characteristics'!$C:$C,0)))</f>
        <v>indst fuel type shifting</v>
      </c>
      <c r="L703" s="380">
        <f>IF(ISBLANK(INDEX('Policy Characteristics'!F:F,MATCH($C703,'Policy Characteristics'!$C:$C,0))),"",INDEX('Policy Characteristics'!F:F,MATCH($C703,'Policy Characteristics'!$C:$C,0)))</f>
        <v>0</v>
      </c>
      <c r="M703" s="380">
        <f>IF(ISBLANK(INDEX('Policy Characteristics'!G:G,MATCH($C703,'Policy Characteristics'!$C:$C,0))),"",INDEX('Policy Characteristics'!G:G,MATCH($C703,'Policy Characteristics'!$C:$C,0)))</f>
        <v>1</v>
      </c>
      <c r="N703" s="380">
        <f>IF(ISBLANK(INDEX('Policy Characteristics'!H:H,MATCH($C703,'Policy Characteristics'!$C:$C,0))),"",INDEX('Policy Characteristics'!H:H,MATCH($C703,'Policy Characteristics'!$C:$C,0)))</f>
        <v>0.01</v>
      </c>
      <c r="O703" s="358" t="str">
        <f>IF(ISBLANK(INDEX('Policy Characteristics'!I:I,MATCH($C703,'Policy Characteristics'!$C:$C,0))),"",INDEX('Policy Characteristics'!I:I,MATCH($C703,'Policy Characteristics'!$C:$C,0)))</f>
        <v>% of fuel shifted</v>
      </c>
      <c r="P703" s="358"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358" t="str">
        <f>IF(ISBLANK(INDEX('Policy Characteristics'!K:K,MATCH($C703,'Policy Characteristics'!$C:$C,0))),"",INDEX('Policy Characteristics'!K:K,MATCH($C703,'Policy Characteristics'!$C:$C,0)))</f>
        <v>industry-ag-main.html#fuel-switching</v>
      </c>
      <c r="R703" s="358" t="str">
        <f>IF(ISBLANK(INDEX('Policy Characteristics'!L:L,MATCH($C703,'Policy Characteristics'!$C:$C,0))),"",INDEX('Policy Characteristics'!L:L,MATCH($C703,'Policy Characteristics'!$C:$C,0)))</f>
        <v>industry-elec-and-hydrogen.html</v>
      </c>
    </row>
    <row r="704" spans="1:18" x14ac:dyDescent="0.35">
      <c r="A704" s="358" t="str">
        <f>IF(ISBLANK(INDEX('Policy Characteristics'!A:A,MATCH($C704,'Policy Characteristics'!$C:$C,0))),"",INDEX('Policy Characteristics'!A:A,MATCH($C704,'Policy Characteristics'!$C:$C,0)))</f>
        <v>Industry</v>
      </c>
      <c r="B704" s="358" t="str">
        <f>IF(ISBLANK(INDEX('Policy Characteristics'!B:B,MATCH($C704,'Policy Characteristics'!$C:$C,0))),"",INDEX('Policy Characteristics'!B:B,MATCH($C704,'Policy Characteristics'!$C:$C,0)))</f>
        <v>Electrification + Hydrogen</v>
      </c>
      <c r="C704" s="362" t="str">
        <f t="shared" si="36"/>
        <v>Fraction of Industrial Fuel Use Shifted to Other Fuels</v>
      </c>
      <c r="D704" s="9" t="s">
        <v>3258</v>
      </c>
      <c r="E704" s="53" t="s">
        <v>2822</v>
      </c>
      <c r="F704" s="195" t="s">
        <v>3261</v>
      </c>
      <c r="G704" s="53" t="s">
        <v>3269</v>
      </c>
      <c r="H704" s="54">
        <v>1445</v>
      </c>
      <c r="I704" s="53" t="s">
        <v>46</v>
      </c>
      <c r="J704" s="360" t="str">
        <f>IF(ISBLANK(INDEX('Policy Characteristics'!D:D,MATCH($C704,'Policy Characteristics'!$C:$C,0))),"",INDEX('Policy Characteristics'!D:D,MATCH($C704,'Policy Characteristics'!$C:$C,0)))</f>
        <v>Electrification + Hydrogen</v>
      </c>
      <c r="K704" s="358" t="str">
        <f>IF(ISBLANK(INDEX('Policy Characteristics'!E:E,MATCH($C704,'Policy Characteristics'!$C:$C,0))),"",INDEX('Policy Characteristics'!E:E,MATCH($C704,'Policy Characteristics'!$C:$C,0)))</f>
        <v>indst fuel type shifting</v>
      </c>
      <c r="L704" s="380">
        <f>IF(ISBLANK(INDEX('Policy Characteristics'!F:F,MATCH($C704,'Policy Characteristics'!$C:$C,0))),"",INDEX('Policy Characteristics'!F:F,MATCH($C704,'Policy Characteristics'!$C:$C,0)))</f>
        <v>0</v>
      </c>
      <c r="M704" s="380">
        <f>IF(ISBLANK(INDEX('Policy Characteristics'!G:G,MATCH($C704,'Policy Characteristics'!$C:$C,0))),"",INDEX('Policy Characteristics'!G:G,MATCH($C704,'Policy Characteristics'!$C:$C,0)))</f>
        <v>1</v>
      </c>
      <c r="N704" s="380">
        <f>IF(ISBLANK(INDEX('Policy Characteristics'!H:H,MATCH($C704,'Policy Characteristics'!$C:$C,0))),"",INDEX('Policy Characteristics'!H:H,MATCH($C704,'Policy Characteristics'!$C:$C,0)))</f>
        <v>0.01</v>
      </c>
      <c r="O704" s="358" t="str">
        <f>IF(ISBLANK(INDEX('Policy Characteristics'!I:I,MATCH($C704,'Policy Characteristics'!$C:$C,0))),"",INDEX('Policy Characteristics'!I:I,MATCH($C704,'Policy Characteristics'!$C:$C,0)))</f>
        <v>% of fuel shifted</v>
      </c>
      <c r="P704" s="358"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358" t="str">
        <f>IF(ISBLANK(INDEX('Policy Characteristics'!K:K,MATCH($C704,'Policy Characteristics'!$C:$C,0))),"",INDEX('Policy Characteristics'!K:K,MATCH($C704,'Policy Characteristics'!$C:$C,0)))</f>
        <v>industry-ag-main.html#fuel-switching</v>
      </c>
      <c r="R704" s="358" t="str">
        <f>IF(ISBLANK(INDEX('Policy Characteristics'!L:L,MATCH($C704,'Policy Characteristics'!$C:$C,0))),"",INDEX('Policy Characteristics'!L:L,MATCH($C704,'Policy Characteristics'!$C:$C,0)))</f>
        <v>industry-elec-and-hydrogen.html</v>
      </c>
    </row>
    <row r="705" spans="1:18" x14ac:dyDescent="0.35">
      <c r="A705" s="358" t="str">
        <f>IF(ISBLANK(INDEX('Policy Characteristics'!A:A,MATCH($C705,'Policy Characteristics'!$C:$C,0))),"",INDEX('Policy Characteristics'!A:A,MATCH($C705,'Policy Characteristics'!$C:$C,0)))</f>
        <v>Industry</v>
      </c>
      <c r="B705" s="358" t="str">
        <f>IF(ISBLANK(INDEX('Policy Characteristics'!B:B,MATCH($C705,'Policy Characteristics'!$C:$C,0))),"",INDEX('Policy Characteristics'!B:B,MATCH($C705,'Policy Characteristics'!$C:$C,0)))</f>
        <v>Electrification + Hydrogen</v>
      </c>
      <c r="C705" s="362" t="str">
        <f t="shared" si="36"/>
        <v>Fraction of Industrial Fuel Use Shifted to Other Fuels</v>
      </c>
      <c r="D705" s="9" t="s">
        <v>3258</v>
      </c>
      <c r="E705" s="53" t="s">
        <v>2823</v>
      </c>
      <c r="F705" s="195" t="s">
        <v>3261</v>
      </c>
      <c r="G705" s="53" t="s">
        <v>3270</v>
      </c>
      <c r="H705" s="54">
        <v>1446</v>
      </c>
      <c r="I705" s="53" t="s">
        <v>46</v>
      </c>
      <c r="J705" s="360" t="str">
        <f>IF(ISBLANK(INDEX('Policy Characteristics'!D:D,MATCH($C705,'Policy Characteristics'!$C:$C,0))),"",INDEX('Policy Characteristics'!D:D,MATCH($C705,'Policy Characteristics'!$C:$C,0)))</f>
        <v>Electrification + Hydrogen</v>
      </c>
      <c r="K705" s="358" t="str">
        <f>IF(ISBLANK(INDEX('Policy Characteristics'!E:E,MATCH($C705,'Policy Characteristics'!$C:$C,0))),"",INDEX('Policy Characteristics'!E:E,MATCH($C705,'Policy Characteristics'!$C:$C,0)))</f>
        <v>indst fuel type shifting</v>
      </c>
      <c r="L705" s="380">
        <f>IF(ISBLANK(INDEX('Policy Characteristics'!F:F,MATCH($C705,'Policy Characteristics'!$C:$C,0))),"",INDEX('Policy Characteristics'!F:F,MATCH($C705,'Policy Characteristics'!$C:$C,0)))</f>
        <v>0</v>
      </c>
      <c r="M705" s="380">
        <f>IF(ISBLANK(INDEX('Policy Characteristics'!G:G,MATCH($C705,'Policy Characteristics'!$C:$C,0))),"",INDEX('Policy Characteristics'!G:G,MATCH($C705,'Policy Characteristics'!$C:$C,0)))</f>
        <v>1</v>
      </c>
      <c r="N705" s="380">
        <f>IF(ISBLANK(INDEX('Policy Characteristics'!H:H,MATCH($C705,'Policy Characteristics'!$C:$C,0))),"",INDEX('Policy Characteristics'!H:H,MATCH($C705,'Policy Characteristics'!$C:$C,0)))</f>
        <v>0.01</v>
      </c>
      <c r="O705" s="358" t="str">
        <f>IF(ISBLANK(INDEX('Policy Characteristics'!I:I,MATCH($C705,'Policy Characteristics'!$C:$C,0))),"",INDEX('Policy Characteristics'!I:I,MATCH($C705,'Policy Characteristics'!$C:$C,0)))</f>
        <v>% of fuel shifted</v>
      </c>
      <c r="P705" s="358"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358" t="str">
        <f>IF(ISBLANK(INDEX('Policy Characteristics'!K:K,MATCH($C705,'Policy Characteristics'!$C:$C,0))),"",INDEX('Policy Characteristics'!K:K,MATCH($C705,'Policy Characteristics'!$C:$C,0)))</f>
        <v>industry-ag-main.html#fuel-switching</v>
      </c>
      <c r="R705" s="358" t="str">
        <f>IF(ISBLANK(INDEX('Policy Characteristics'!L:L,MATCH($C705,'Policy Characteristics'!$C:$C,0))),"",INDEX('Policy Characteristics'!L:L,MATCH($C705,'Policy Characteristics'!$C:$C,0)))</f>
        <v>industry-elec-and-hydrogen.html</v>
      </c>
    </row>
    <row r="706" spans="1:18" x14ac:dyDescent="0.35">
      <c r="A706" s="358" t="str">
        <f>IF(ISBLANK(INDEX('Policy Characteristics'!A:A,MATCH($C706,'Policy Characteristics'!$C:$C,0))),"",INDEX('Policy Characteristics'!A:A,MATCH($C706,'Policy Characteristics'!$C:$C,0)))</f>
        <v>Industry</v>
      </c>
      <c r="B706" s="358" t="str">
        <f>IF(ISBLANK(INDEX('Policy Characteristics'!B:B,MATCH($C706,'Policy Characteristics'!$C:$C,0))),"",INDEX('Policy Characteristics'!B:B,MATCH($C706,'Policy Characteristics'!$C:$C,0)))</f>
        <v>Electrification + Hydrogen</v>
      </c>
      <c r="C706" s="362" t="str">
        <f t="shared" si="36"/>
        <v>Fraction of Industrial Fuel Use Shifted to Other Fuels</v>
      </c>
      <c r="D706" s="9" t="s">
        <v>3258</v>
      </c>
      <c r="E706" s="53" t="s">
        <v>2820</v>
      </c>
      <c r="F706" s="195" t="s">
        <v>3261</v>
      </c>
      <c r="G706" s="53" t="s">
        <v>3271</v>
      </c>
      <c r="H706" s="54">
        <v>1447</v>
      </c>
      <c r="I706" s="53" t="s">
        <v>46</v>
      </c>
      <c r="J706" s="360" t="str">
        <f>IF(ISBLANK(INDEX('Policy Characteristics'!D:D,MATCH($C706,'Policy Characteristics'!$C:$C,0))),"",INDEX('Policy Characteristics'!D:D,MATCH($C706,'Policy Characteristics'!$C:$C,0)))</f>
        <v>Electrification + Hydrogen</v>
      </c>
      <c r="K706" s="358" t="str">
        <f>IF(ISBLANK(INDEX('Policy Characteristics'!E:E,MATCH($C706,'Policy Characteristics'!$C:$C,0))),"",INDEX('Policy Characteristics'!E:E,MATCH($C706,'Policy Characteristics'!$C:$C,0)))</f>
        <v>indst fuel type shifting</v>
      </c>
      <c r="L706" s="380">
        <f>IF(ISBLANK(INDEX('Policy Characteristics'!F:F,MATCH($C706,'Policy Characteristics'!$C:$C,0))),"",INDEX('Policy Characteristics'!F:F,MATCH($C706,'Policy Characteristics'!$C:$C,0)))</f>
        <v>0</v>
      </c>
      <c r="M706" s="380">
        <f>IF(ISBLANK(INDEX('Policy Characteristics'!G:G,MATCH($C706,'Policy Characteristics'!$C:$C,0))),"",INDEX('Policy Characteristics'!G:G,MATCH($C706,'Policy Characteristics'!$C:$C,0)))</f>
        <v>1</v>
      </c>
      <c r="N706" s="380">
        <f>IF(ISBLANK(INDEX('Policy Characteristics'!H:H,MATCH($C706,'Policy Characteristics'!$C:$C,0))),"",INDEX('Policy Characteristics'!H:H,MATCH($C706,'Policy Characteristics'!$C:$C,0)))</f>
        <v>0.01</v>
      </c>
      <c r="O706" s="358" t="str">
        <f>IF(ISBLANK(INDEX('Policy Characteristics'!I:I,MATCH($C706,'Policy Characteristics'!$C:$C,0))),"",INDEX('Policy Characteristics'!I:I,MATCH($C706,'Policy Characteristics'!$C:$C,0)))</f>
        <v>% of fuel shifted</v>
      </c>
      <c r="P706" s="358"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358" t="str">
        <f>IF(ISBLANK(INDEX('Policy Characteristics'!K:K,MATCH($C706,'Policy Characteristics'!$C:$C,0))),"",INDEX('Policy Characteristics'!K:K,MATCH($C706,'Policy Characteristics'!$C:$C,0)))</f>
        <v>industry-ag-main.html#fuel-switching</v>
      </c>
      <c r="R706" s="358" t="str">
        <f>IF(ISBLANK(INDEX('Policy Characteristics'!L:L,MATCH($C706,'Policy Characteristics'!$C:$C,0))),"",INDEX('Policy Characteristics'!L:L,MATCH($C706,'Policy Characteristics'!$C:$C,0)))</f>
        <v>industry-elec-and-hydrogen.html</v>
      </c>
    </row>
    <row r="707" spans="1:18" x14ac:dyDescent="0.35">
      <c r="A707" s="358" t="str">
        <f>IF(ISBLANK(INDEX('Policy Characteristics'!A:A,MATCH($C707,'Policy Characteristics'!$C:$C,0))),"",INDEX('Policy Characteristics'!A:A,MATCH($C707,'Policy Characteristics'!$C:$C,0)))</f>
        <v>Industry</v>
      </c>
      <c r="B707" s="358" t="str">
        <f>IF(ISBLANK(INDEX('Policy Characteristics'!B:B,MATCH($C707,'Policy Characteristics'!$C:$C,0))),"",INDEX('Policy Characteristics'!B:B,MATCH($C707,'Policy Characteristics'!$C:$C,0)))</f>
        <v>Electrification + Hydrogen</v>
      </c>
      <c r="C707" s="362" t="str">
        <f t="shared" si="36"/>
        <v>Fraction of Industrial Fuel Use Shifted to Other Fuels</v>
      </c>
      <c r="D707" s="9" t="s">
        <v>3259</v>
      </c>
      <c r="E707" s="53" t="s">
        <v>2463</v>
      </c>
      <c r="F707" s="195" t="s">
        <v>3220</v>
      </c>
      <c r="G707" s="53" t="s">
        <v>3262</v>
      </c>
      <c r="H707" s="54">
        <v>1448</v>
      </c>
      <c r="I707" s="53" t="s">
        <v>45</v>
      </c>
      <c r="J707" s="360" t="str">
        <f>IF(ISBLANK(INDEX('Policy Characteristics'!D:D,MATCH($C707,'Policy Characteristics'!$C:$C,0))),"",INDEX('Policy Characteristics'!D:D,MATCH($C707,'Policy Characteristics'!$C:$C,0)))</f>
        <v>Electrification + Hydrogen</v>
      </c>
      <c r="K707" s="358" t="str">
        <f>IF(ISBLANK(INDEX('Policy Characteristics'!E:E,MATCH($C707,'Policy Characteristics'!$C:$C,0))),"",INDEX('Policy Characteristics'!E:E,MATCH($C707,'Policy Characteristics'!$C:$C,0)))</f>
        <v>indst fuel type shifting</v>
      </c>
      <c r="L707" s="380">
        <f>IF(ISBLANK(INDEX('Policy Characteristics'!F:F,MATCH($C707,'Policy Characteristics'!$C:$C,0))),"",INDEX('Policy Characteristics'!F:F,MATCH($C707,'Policy Characteristics'!$C:$C,0)))</f>
        <v>0</v>
      </c>
      <c r="M707" s="380">
        <f>IF(ISBLANK(INDEX('Policy Characteristics'!G:G,MATCH($C707,'Policy Characteristics'!$C:$C,0))),"",INDEX('Policy Characteristics'!G:G,MATCH($C707,'Policy Characteristics'!$C:$C,0)))</f>
        <v>1</v>
      </c>
      <c r="N707" s="380">
        <f>IF(ISBLANK(INDEX('Policy Characteristics'!H:H,MATCH($C707,'Policy Characteristics'!$C:$C,0))),"",INDEX('Policy Characteristics'!H:H,MATCH($C707,'Policy Characteristics'!$C:$C,0)))</f>
        <v>0.01</v>
      </c>
      <c r="O707" s="358" t="str">
        <f>IF(ISBLANK(INDEX('Policy Characteristics'!I:I,MATCH($C707,'Policy Characteristics'!$C:$C,0))),"",INDEX('Policy Characteristics'!I:I,MATCH($C707,'Policy Characteristics'!$C:$C,0)))</f>
        <v>% of fuel shifted</v>
      </c>
      <c r="P707" s="358"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358" t="str">
        <f>IF(ISBLANK(INDEX('Policy Characteristics'!K:K,MATCH($C707,'Policy Characteristics'!$C:$C,0))),"",INDEX('Policy Characteristics'!K:K,MATCH($C707,'Policy Characteristics'!$C:$C,0)))</f>
        <v>industry-ag-main.html#fuel-switching</v>
      </c>
      <c r="R707" s="358" t="str">
        <f>IF(ISBLANK(INDEX('Policy Characteristics'!L:L,MATCH($C707,'Policy Characteristics'!$C:$C,0))),"",INDEX('Policy Characteristics'!L:L,MATCH($C707,'Policy Characteristics'!$C:$C,0)))</f>
        <v>industry-elec-and-hydrogen.html</v>
      </c>
    </row>
    <row r="708" spans="1:18" x14ac:dyDescent="0.35">
      <c r="A708" s="358" t="str">
        <f>IF(ISBLANK(INDEX('Policy Characteristics'!A:A,MATCH($C708,'Policy Characteristics'!$C:$C,0))),"",INDEX('Policy Characteristics'!A:A,MATCH($C708,'Policy Characteristics'!$C:$C,0)))</f>
        <v>Industry</v>
      </c>
      <c r="B708" s="358" t="str">
        <f>IF(ISBLANK(INDEX('Policy Characteristics'!B:B,MATCH($C708,'Policy Characteristics'!$C:$C,0))),"",INDEX('Policy Characteristics'!B:B,MATCH($C708,'Policy Characteristics'!$C:$C,0)))</f>
        <v>Electrification + Hydrogen</v>
      </c>
      <c r="C708" s="362" t="str">
        <f t="shared" si="36"/>
        <v>Fraction of Industrial Fuel Use Shifted to Other Fuels</v>
      </c>
      <c r="D708" s="9" t="s">
        <v>3259</v>
      </c>
      <c r="E708" s="53" t="s">
        <v>2464</v>
      </c>
      <c r="F708" s="195" t="s">
        <v>3220</v>
      </c>
      <c r="G708" s="53" t="s">
        <v>3263</v>
      </c>
      <c r="H708" s="54">
        <v>1449</v>
      </c>
      <c r="I708" s="53" t="s">
        <v>46</v>
      </c>
      <c r="J708" s="360" t="str">
        <f>IF(ISBLANK(INDEX('Policy Characteristics'!D:D,MATCH($C708,'Policy Characteristics'!$C:$C,0))),"",INDEX('Policy Characteristics'!D:D,MATCH($C708,'Policy Characteristics'!$C:$C,0)))</f>
        <v>Electrification + Hydrogen</v>
      </c>
      <c r="K708" s="358" t="str">
        <f>IF(ISBLANK(INDEX('Policy Characteristics'!E:E,MATCH($C708,'Policy Characteristics'!$C:$C,0))),"",INDEX('Policy Characteristics'!E:E,MATCH($C708,'Policy Characteristics'!$C:$C,0)))</f>
        <v>indst fuel type shifting</v>
      </c>
      <c r="L708" s="380">
        <f>IF(ISBLANK(INDEX('Policy Characteristics'!F:F,MATCH($C708,'Policy Characteristics'!$C:$C,0))),"",INDEX('Policy Characteristics'!F:F,MATCH($C708,'Policy Characteristics'!$C:$C,0)))</f>
        <v>0</v>
      </c>
      <c r="M708" s="380">
        <f>IF(ISBLANK(INDEX('Policy Characteristics'!G:G,MATCH($C708,'Policy Characteristics'!$C:$C,0))),"",INDEX('Policy Characteristics'!G:G,MATCH($C708,'Policy Characteristics'!$C:$C,0)))</f>
        <v>1</v>
      </c>
      <c r="N708" s="380">
        <f>IF(ISBLANK(INDEX('Policy Characteristics'!H:H,MATCH($C708,'Policy Characteristics'!$C:$C,0))),"",INDEX('Policy Characteristics'!H:H,MATCH($C708,'Policy Characteristics'!$C:$C,0)))</f>
        <v>0.01</v>
      </c>
      <c r="O708" s="358" t="str">
        <f>IF(ISBLANK(INDEX('Policy Characteristics'!I:I,MATCH($C708,'Policy Characteristics'!$C:$C,0))),"",INDEX('Policy Characteristics'!I:I,MATCH($C708,'Policy Characteristics'!$C:$C,0)))</f>
        <v>% of fuel shifted</v>
      </c>
      <c r="P708" s="358"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358" t="str">
        <f>IF(ISBLANK(INDEX('Policy Characteristics'!K:K,MATCH($C708,'Policy Characteristics'!$C:$C,0))),"",INDEX('Policy Characteristics'!K:K,MATCH($C708,'Policy Characteristics'!$C:$C,0)))</f>
        <v>industry-ag-main.html#fuel-switching</v>
      </c>
      <c r="R708" s="358" t="str">
        <f>IF(ISBLANK(INDEX('Policy Characteristics'!L:L,MATCH($C708,'Policy Characteristics'!$C:$C,0))),"",INDEX('Policy Characteristics'!L:L,MATCH($C708,'Policy Characteristics'!$C:$C,0)))</f>
        <v>industry-elec-and-hydrogen.html</v>
      </c>
    </row>
    <row r="709" spans="1:18" x14ac:dyDescent="0.35">
      <c r="A709" s="358" t="str">
        <f>IF(ISBLANK(INDEX('Policy Characteristics'!A:A,MATCH($C709,'Policy Characteristics'!$C:$C,0))),"",INDEX('Policy Characteristics'!A:A,MATCH($C709,'Policy Characteristics'!$C:$C,0)))</f>
        <v>Industry</v>
      </c>
      <c r="B709" s="358" t="str">
        <f>IF(ISBLANK(INDEX('Policy Characteristics'!B:B,MATCH($C709,'Policy Characteristics'!$C:$C,0))),"",INDEX('Policy Characteristics'!B:B,MATCH($C709,'Policy Characteristics'!$C:$C,0)))</f>
        <v>Electrification + Hydrogen</v>
      </c>
      <c r="C709" s="362" t="str">
        <f t="shared" si="36"/>
        <v>Fraction of Industrial Fuel Use Shifted to Other Fuels</v>
      </c>
      <c r="D709" s="9" t="s">
        <v>3259</v>
      </c>
      <c r="E709" s="53" t="s">
        <v>2465</v>
      </c>
      <c r="F709" s="195" t="s">
        <v>3220</v>
      </c>
      <c r="G709" s="53" t="s">
        <v>3264</v>
      </c>
      <c r="H709" s="54">
        <v>1450</v>
      </c>
      <c r="I709" s="53" t="s">
        <v>46</v>
      </c>
      <c r="J709" s="360" t="str">
        <f>IF(ISBLANK(INDEX('Policy Characteristics'!D:D,MATCH($C709,'Policy Characteristics'!$C:$C,0))),"",INDEX('Policy Characteristics'!D:D,MATCH($C709,'Policy Characteristics'!$C:$C,0)))</f>
        <v>Electrification + Hydrogen</v>
      </c>
      <c r="K709" s="358" t="str">
        <f>IF(ISBLANK(INDEX('Policy Characteristics'!E:E,MATCH($C709,'Policy Characteristics'!$C:$C,0))),"",INDEX('Policy Characteristics'!E:E,MATCH($C709,'Policy Characteristics'!$C:$C,0)))</f>
        <v>indst fuel type shifting</v>
      </c>
      <c r="L709" s="380">
        <f>IF(ISBLANK(INDEX('Policy Characteristics'!F:F,MATCH($C709,'Policy Characteristics'!$C:$C,0))),"",INDEX('Policy Characteristics'!F:F,MATCH($C709,'Policy Characteristics'!$C:$C,0)))</f>
        <v>0</v>
      </c>
      <c r="M709" s="380">
        <f>IF(ISBLANK(INDEX('Policy Characteristics'!G:G,MATCH($C709,'Policy Characteristics'!$C:$C,0))),"",INDEX('Policy Characteristics'!G:G,MATCH($C709,'Policy Characteristics'!$C:$C,0)))</f>
        <v>1</v>
      </c>
      <c r="N709" s="380">
        <f>IF(ISBLANK(INDEX('Policy Characteristics'!H:H,MATCH($C709,'Policy Characteristics'!$C:$C,0))),"",INDEX('Policy Characteristics'!H:H,MATCH($C709,'Policy Characteristics'!$C:$C,0)))</f>
        <v>0.01</v>
      </c>
      <c r="O709" s="358" t="str">
        <f>IF(ISBLANK(INDEX('Policy Characteristics'!I:I,MATCH($C709,'Policy Characteristics'!$C:$C,0))),"",INDEX('Policy Characteristics'!I:I,MATCH($C709,'Policy Characteristics'!$C:$C,0)))</f>
        <v>% of fuel shifted</v>
      </c>
      <c r="P709" s="358"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358" t="str">
        <f>IF(ISBLANK(INDEX('Policy Characteristics'!K:K,MATCH($C709,'Policy Characteristics'!$C:$C,0))),"",INDEX('Policy Characteristics'!K:K,MATCH($C709,'Policy Characteristics'!$C:$C,0)))</f>
        <v>industry-ag-main.html#fuel-switching</v>
      </c>
      <c r="R709" s="358" t="str">
        <f>IF(ISBLANK(INDEX('Policy Characteristics'!L:L,MATCH($C709,'Policy Characteristics'!$C:$C,0))),"",INDEX('Policy Characteristics'!L:L,MATCH($C709,'Policy Characteristics'!$C:$C,0)))</f>
        <v>industry-elec-and-hydrogen.html</v>
      </c>
    </row>
    <row r="710" spans="1:18" x14ac:dyDescent="0.35">
      <c r="A710" s="358" t="str">
        <f>IF(ISBLANK(INDEX('Policy Characteristics'!A:A,MATCH($C710,'Policy Characteristics'!$C:$C,0))),"",INDEX('Policy Characteristics'!A:A,MATCH($C710,'Policy Characteristics'!$C:$C,0)))</f>
        <v>Industry</v>
      </c>
      <c r="B710" s="358" t="str">
        <f>IF(ISBLANK(INDEX('Policy Characteristics'!B:B,MATCH($C710,'Policy Characteristics'!$C:$C,0))),"",INDEX('Policy Characteristics'!B:B,MATCH($C710,'Policy Characteristics'!$C:$C,0)))</f>
        <v>Electrification + Hydrogen</v>
      </c>
      <c r="C710" s="362" t="str">
        <f t="shared" si="36"/>
        <v>Fraction of Industrial Fuel Use Shifted to Other Fuels</v>
      </c>
      <c r="D710" s="9" t="s">
        <v>3259</v>
      </c>
      <c r="E710" s="53" t="s">
        <v>2466</v>
      </c>
      <c r="F710" s="195" t="s">
        <v>3220</v>
      </c>
      <c r="G710" s="53" t="s">
        <v>3265</v>
      </c>
      <c r="H710" s="54">
        <v>1451</v>
      </c>
      <c r="I710" s="53" t="s">
        <v>46</v>
      </c>
      <c r="J710" s="360" t="str">
        <f>IF(ISBLANK(INDEX('Policy Characteristics'!D:D,MATCH($C710,'Policy Characteristics'!$C:$C,0))),"",INDEX('Policy Characteristics'!D:D,MATCH($C710,'Policy Characteristics'!$C:$C,0)))</f>
        <v>Electrification + Hydrogen</v>
      </c>
      <c r="K710" s="358" t="str">
        <f>IF(ISBLANK(INDEX('Policy Characteristics'!E:E,MATCH($C710,'Policy Characteristics'!$C:$C,0))),"",INDEX('Policy Characteristics'!E:E,MATCH($C710,'Policy Characteristics'!$C:$C,0)))</f>
        <v>indst fuel type shifting</v>
      </c>
      <c r="L710" s="380">
        <f>IF(ISBLANK(INDEX('Policy Characteristics'!F:F,MATCH($C710,'Policy Characteristics'!$C:$C,0))),"",INDEX('Policy Characteristics'!F:F,MATCH($C710,'Policy Characteristics'!$C:$C,0)))</f>
        <v>0</v>
      </c>
      <c r="M710" s="380">
        <f>IF(ISBLANK(INDEX('Policy Characteristics'!G:G,MATCH($C710,'Policy Characteristics'!$C:$C,0))),"",INDEX('Policy Characteristics'!G:G,MATCH($C710,'Policy Characteristics'!$C:$C,0)))</f>
        <v>1</v>
      </c>
      <c r="N710" s="380">
        <f>IF(ISBLANK(INDEX('Policy Characteristics'!H:H,MATCH($C710,'Policy Characteristics'!$C:$C,0))),"",INDEX('Policy Characteristics'!H:H,MATCH($C710,'Policy Characteristics'!$C:$C,0)))</f>
        <v>0.01</v>
      </c>
      <c r="O710" s="358" t="str">
        <f>IF(ISBLANK(INDEX('Policy Characteristics'!I:I,MATCH($C710,'Policy Characteristics'!$C:$C,0))),"",INDEX('Policy Characteristics'!I:I,MATCH($C710,'Policy Characteristics'!$C:$C,0)))</f>
        <v>% of fuel shifted</v>
      </c>
      <c r="P710" s="358"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358" t="str">
        <f>IF(ISBLANK(INDEX('Policy Characteristics'!K:K,MATCH($C710,'Policy Characteristics'!$C:$C,0))),"",INDEX('Policy Characteristics'!K:K,MATCH($C710,'Policy Characteristics'!$C:$C,0)))</f>
        <v>industry-ag-main.html#fuel-switching</v>
      </c>
      <c r="R710" s="358" t="str">
        <f>IF(ISBLANK(INDEX('Policy Characteristics'!L:L,MATCH($C710,'Policy Characteristics'!$C:$C,0))),"",INDEX('Policy Characteristics'!L:L,MATCH($C710,'Policy Characteristics'!$C:$C,0)))</f>
        <v>industry-elec-and-hydrogen.html</v>
      </c>
    </row>
    <row r="711" spans="1:18" x14ac:dyDescent="0.35">
      <c r="A711" s="358" t="str">
        <f>IF(ISBLANK(INDEX('Policy Characteristics'!A:A,MATCH($C711,'Policy Characteristics'!$C:$C,0))),"",INDEX('Policy Characteristics'!A:A,MATCH($C711,'Policy Characteristics'!$C:$C,0)))</f>
        <v>Industry</v>
      </c>
      <c r="B711" s="358" t="str">
        <f>IF(ISBLANK(INDEX('Policy Characteristics'!B:B,MATCH($C711,'Policy Characteristics'!$C:$C,0))),"",INDEX('Policy Characteristics'!B:B,MATCH($C711,'Policy Characteristics'!$C:$C,0)))</f>
        <v>Electrification + Hydrogen</v>
      </c>
      <c r="C711" s="362" t="str">
        <f t="shared" si="36"/>
        <v>Fraction of Industrial Fuel Use Shifted to Other Fuels</v>
      </c>
      <c r="D711" s="9" t="s">
        <v>3259</v>
      </c>
      <c r="E711" s="53" t="s">
        <v>2467</v>
      </c>
      <c r="F711" s="195" t="s">
        <v>3220</v>
      </c>
      <c r="G711" s="53" t="s">
        <v>3266</v>
      </c>
      <c r="H711" s="54">
        <v>1452</v>
      </c>
      <c r="I711" s="53" t="s">
        <v>46</v>
      </c>
      <c r="J711" s="360" t="str">
        <f>IF(ISBLANK(INDEX('Policy Characteristics'!D:D,MATCH($C711,'Policy Characteristics'!$C:$C,0))),"",INDEX('Policy Characteristics'!D:D,MATCH($C711,'Policy Characteristics'!$C:$C,0)))</f>
        <v>Electrification + Hydrogen</v>
      </c>
      <c r="K711" s="358" t="str">
        <f>IF(ISBLANK(INDEX('Policy Characteristics'!E:E,MATCH($C711,'Policy Characteristics'!$C:$C,0))),"",INDEX('Policy Characteristics'!E:E,MATCH($C711,'Policy Characteristics'!$C:$C,0)))</f>
        <v>indst fuel type shifting</v>
      </c>
      <c r="L711" s="380">
        <f>IF(ISBLANK(INDEX('Policy Characteristics'!F:F,MATCH($C711,'Policy Characteristics'!$C:$C,0))),"",INDEX('Policy Characteristics'!F:F,MATCH($C711,'Policy Characteristics'!$C:$C,0)))</f>
        <v>0</v>
      </c>
      <c r="M711" s="380">
        <f>IF(ISBLANK(INDEX('Policy Characteristics'!G:G,MATCH($C711,'Policy Characteristics'!$C:$C,0))),"",INDEX('Policy Characteristics'!G:G,MATCH($C711,'Policy Characteristics'!$C:$C,0)))</f>
        <v>1</v>
      </c>
      <c r="N711" s="380">
        <f>IF(ISBLANK(INDEX('Policy Characteristics'!H:H,MATCH($C711,'Policy Characteristics'!$C:$C,0))),"",INDEX('Policy Characteristics'!H:H,MATCH($C711,'Policy Characteristics'!$C:$C,0)))</f>
        <v>0.01</v>
      </c>
      <c r="O711" s="358" t="str">
        <f>IF(ISBLANK(INDEX('Policy Characteristics'!I:I,MATCH($C711,'Policy Characteristics'!$C:$C,0))),"",INDEX('Policy Characteristics'!I:I,MATCH($C711,'Policy Characteristics'!$C:$C,0)))</f>
        <v>% of fuel shifted</v>
      </c>
      <c r="P711" s="358"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358" t="str">
        <f>IF(ISBLANK(INDEX('Policy Characteristics'!K:K,MATCH($C711,'Policy Characteristics'!$C:$C,0))),"",INDEX('Policy Characteristics'!K:K,MATCH($C711,'Policy Characteristics'!$C:$C,0)))</f>
        <v>industry-ag-main.html#fuel-switching</v>
      </c>
      <c r="R711" s="358" t="str">
        <f>IF(ISBLANK(INDEX('Policy Characteristics'!L:L,MATCH($C711,'Policy Characteristics'!$C:$C,0))),"",INDEX('Policy Characteristics'!L:L,MATCH($C711,'Policy Characteristics'!$C:$C,0)))</f>
        <v>industry-elec-and-hydrogen.html</v>
      </c>
    </row>
    <row r="712" spans="1:18" x14ac:dyDescent="0.35">
      <c r="A712" s="358" t="str">
        <f>IF(ISBLANK(INDEX('Policy Characteristics'!A:A,MATCH($C712,'Policy Characteristics'!$C:$C,0))),"",INDEX('Policy Characteristics'!A:A,MATCH($C712,'Policy Characteristics'!$C:$C,0)))</f>
        <v>Industry</v>
      </c>
      <c r="B712" s="358" t="str">
        <f>IF(ISBLANK(INDEX('Policy Characteristics'!B:B,MATCH($C712,'Policy Characteristics'!$C:$C,0))),"",INDEX('Policy Characteristics'!B:B,MATCH($C712,'Policy Characteristics'!$C:$C,0)))</f>
        <v>Electrification + Hydrogen</v>
      </c>
      <c r="C712" s="362" t="str">
        <f t="shared" si="36"/>
        <v>Fraction of Industrial Fuel Use Shifted to Other Fuels</v>
      </c>
      <c r="D712" s="9" t="s">
        <v>3259</v>
      </c>
      <c r="E712" s="53" t="s">
        <v>2468</v>
      </c>
      <c r="F712" s="195" t="s">
        <v>3220</v>
      </c>
      <c r="G712" s="53" t="s">
        <v>3267</v>
      </c>
      <c r="H712" s="54">
        <v>1453</v>
      </c>
      <c r="I712" s="53" t="s">
        <v>46</v>
      </c>
      <c r="J712" s="360" t="str">
        <f>IF(ISBLANK(INDEX('Policy Characteristics'!D:D,MATCH($C712,'Policy Characteristics'!$C:$C,0))),"",INDEX('Policy Characteristics'!D:D,MATCH($C712,'Policy Characteristics'!$C:$C,0)))</f>
        <v>Electrification + Hydrogen</v>
      </c>
      <c r="K712" s="358" t="str">
        <f>IF(ISBLANK(INDEX('Policy Characteristics'!E:E,MATCH($C712,'Policy Characteristics'!$C:$C,0))),"",INDEX('Policy Characteristics'!E:E,MATCH($C712,'Policy Characteristics'!$C:$C,0)))</f>
        <v>indst fuel type shifting</v>
      </c>
      <c r="L712" s="380">
        <f>IF(ISBLANK(INDEX('Policy Characteristics'!F:F,MATCH($C712,'Policy Characteristics'!$C:$C,0))),"",INDEX('Policy Characteristics'!F:F,MATCH($C712,'Policy Characteristics'!$C:$C,0)))</f>
        <v>0</v>
      </c>
      <c r="M712" s="380">
        <f>IF(ISBLANK(INDEX('Policy Characteristics'!G:G,MATCH($C712,'Policy Characteristics'!$C:$C,0))),"",INDEX('Policy Characteristics'!G:G,MATCH($C712,'Policy Characteristics'!$C:$C,0)))</f>
        <v>1</v>
      </c>
      <c r="N712" s="380">
        <f>IF(ISBLANK(INDEX('Policy Characteristics'!H:H,MATCH($C712,'Policy Characteristics'!$C:$C,0))),"",INDEX('Policy Characteristics'!H:H,MATCH($C712,'Policy Characteristics'!$C:$C,0)))</f>
        <v>0.01</v>
      </c>
      <c r="O712" s="358" t="str">
        <f>IF(ISBLANK(INDEX('Policy Characteristics'!I:I,MATCH($C712,'Policy Characteristics'!$C:$C,0))),"",INDEX('Policy Characteristics'!I:I,MATCH($C712,'Policy Characteristics'!$C:$C,0)))</f>
        <v>% of fuel shifted</v>
      </c>
      <c r="P712" s="358"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358" t="str">
        <f>IF(ISBLANK(INDEX('Policy Characteristics'!K:K,MATCH($C712,'Policy Characteristics'!$C:$C,0))),"",INDEX('Policy Characteristics'!K:K,MATCH($C712,'Policy Characteristics'!$C:$C,0)))</f>
        <v>industry-ag-main.html#fuel-switching</v>
      </c>
      <c r="R712" s="358" t="str">
        <f>IF(ISBLANK(INDEX('Policy Characteristics'!L:L,MATCH($C712,'Policy Characteristics'!$C:$C,0))),"",INDEX('Policy Characteristics'!L:L,MATCH($C712,'Policy Characteristics'!$C:$C,0)))</f>
        <v>industry-elec-and-hydrogen.html</v>
      </c>
    </row>
    <row r="713" spans="1:18" x14ac:dyDescent="0.35">
      <c r="A713" s="358" t="str">
        <f>IF(ISBLANK(INDEX('Policy Characteristics'!A:A,MATCH($C713,'Policy Characteristics'!$C:$C,0))),"",INDEX('Policy Characteristics'!A:A,MATCH($C713,'Policy Characteristics'!$C:$C,0)))</f>
        <v>Industry</v>
      </c>
      <c r="B713" s="358" t="str">
        <f>IF(ISBLANK(INDEX('Policy Characteristics'!B:B,MATCH($C713,'Policy Characteristics'!$C:$C,0))),"",INDEX('Policy Characteristics'!B:B,MATCH($C713,'Policy Characteristics'!$C:$C,0)))</f>
        <v>Electrification + Hydrogen</v>
      </c>
      <c r="C713" s="362" t="str">
        <f t="shared" si="36"/>
        <v>Fraction of Industrial Fuel Use Shifted to Other Fuels</v>
      </c>
      <c r="D713" s="9" t="s">
        <v>3259</v>
      </c>
      <c r="E713" s="53" t="s">
        <v>2821</v>
      </c>
      <c r="F713" s="195" t="s">
        <v>3220</v>
      </c>
      <c r="G713" s="53" t="s">
        <v>3268</v>
      </c>
      <c r="H713" s="54">
        <v>1454</v>
      </c>
      <c r="I713" s="53" t="s">
        <v>46</v>
      </c>
      <c r="J713" s="360" t="str">
        <f>IF(ISBLANK(INDEX('Policy Characteristics'!D:D,MATCH($C713,'Policy Characteristics'!$C:$C,0))),"",INDEX('Policy Characteristics'!D:D,MATCH($C713,'Policy Characteristics'!$C:$C,0)))</f>
        <v>Electrification + Hydrogen</v>
      </c>
      <c r="K713" s="358" t="str">
        <f>IF(ISBLANK(INDEX('Policy Characteristics'!E:E,MATCH($C713,'Policy Characteristics'!$C:$C,0))),"",INDEX('Policy Characteristics'!E:E,MATCH($C713,'Policy Characteristics'!$C:$C,0)))</f>
        <v>indst fuel type shifting</v>
      </c>
      <c r="L713" s="380">
        <f>IF(ISBLANK(INDEX('Policy Characteristics'!F:F,MATCH($C713,'Policy Characteristics'!$C:$C,0))),"",INDEX('Policy Characteristics'!F:F,MATCH($C713,'Policy Characteristics'!$C:$C,0)))</f>
        <v>0</v>
      </c>
      <c r="M713" s="380">
        <f>IF(ISBLANK(INDEX('Policy Characteristics'!G:G,MATCH($C713,'Policy Characteristics'!$C:$C,0))),"",INDEX('Policy Characteristics'!G:G,MATCH($C713,'Policy Characteristics'!$C:$C,0)))</f>
        <v>1</v>
      </c>
      <c r="N713" s="380">
        <f>IF(ISBLANK(INDEX('Policy Characteristics'!H:H,MATCH($C713,'Policy Characteristics'!$C:$C,0))),"",INDEX('Policy Characteristics'!H:H,MATCH($C713,'Policy Characteristics'!$C:$C,0)))</f>
        <v>0.01</v>
      </c>
      <c r="O713" s="358" t="str">
        <f>IF(ISBLANK(INDEX('Policy Characteristics'!I:I,MATCH($C713,'Policy Characteristics'!$C:$C,0))),"",INDEX('Policy Characteristics'!I:I,MATCH($C713,'Policy Characteristics'!$C:$C,0)))</f>
        <v>% of fuel shifted</v>
      </c>
      <c r="P713" s="358"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358" t="str">
        <f>IF(ISBLANK(INDEX('Policy Characteristics'!K:K,MATCH($C713,'Policy Characteristics'!$C:$C,0))),"",INDEX('Policy Characteristics'!K:K,MATCH($C713,'Policy Characteristics'!$C:$C,0)))</f>
        <v>industry-ag-main.html#fuel-switching</v>
      </c>
      <c r="R713" s="358" t="str">
        <f>IF(ISBLANK(INDEX('Policy Characteristics'!L:L,MATCH($C713,'Policy Characteristics'!$C:$C,0))),"",INDEX('Policy Characteristics'!L:L,MATCH($C713,'Policy Characteristics'!$C:$C,0)))</f>
        <v>industry-elec-and-hydrogen.html</v>
      </c>
    </row>
    <row r="714" spans="1:18" x14ac:dyDescent="0.35">
      <c r="A714" s="358" t="str">
        <f>IF(ISBLANK(INDEX('Policy Characteristics'!A:A,MATCH($C714,'Policy Characteristics'!$C:$C,0))),"",INDEX('Policy Characteristics'!A:A,MATCH($C714,'Policy Characteristics'!$C:$C,0)))</f>
        <v>Industry</v>
      </c>
      <c r="B714" s="358" t="str">
        <f>IF(ISBLANK(INDEX('Policy Characteristics'!B:B,MATCH($C714,'Policy Characteristics'!$C:$C,0))),"",INDEX('Policy Characteristics'!B:B,MATCH($C714,'Policy Characteristics'!$C:$C,0)))</f>
        <v>Electrification + Hydrogen</v>
      </c>
      <c r="C714" s="362" t="str">
        <f t="shared" si="36"/>
        <v>Fraction of Industrial Fuel Use Shifted to Other Fuels</v>
      </c>
      <c r="D714" s="9" t="s">
        <v>3259</v>
      </c>
      <c r="E714" s="53" t="s">
        <v>2822</v>
      </c>
      <c r="F714" s="195" t="s">
        <v>3220</v>
      </c>
      <c r="G714" s="53" t="s">
        <v>3269</v>
      </c>
      <c r="H714" s="54">
        <v>1455</v>
      </c>
      <c r="I714" s="53" t="s">
        <v>46</v>
      </c>
      <c r="J714" s="360" t="str">
        <f>IF(ISBLANK(INDEX('Policy Characteristics'!D:D,MATCH($C714,'Policy Characteristics'!$C:$C,0))),"",INDEX('Policy Characteristics'!D:D,MATCH($C714,'Policy Characteristics'!$C:$C,0)))</f>
        <v>Electrification + Hydrogen</v>
      </c>
      <c r="K714" s="358" t="str">
        <f>IF(ISBLANK(INDEX('Policy Characteristics'!E:E,MATCH($C714,'Policy Characteristics'!$C:$C,0))),"",INDEX('Policy Characteristics'!E:E,MATCH($C714,'Policy Characteristics'!$C:$C,0)))</f>
        <v>indst fuel type shifting</v>
      </c>
      <c r="L714" s="380">
        <f>IF(ISBLANK(INDEX('Policy Characteristics'!F:F,MATCH($C714,'Policy Characteristics'!$C:$C,0))),"",INDEX('Policy Characteristics'!F:F,MATCH($C714,'Policy Characteristics'!$C:$C,0)))</f>
        <v>0</v>
      </c>
      <c r="M714" s="380">
        <f>IF(ISBLANK(INDEX('Policy Characteristics'!G:G,MATCH($C714,'Policy Characteristics'!$C:$C,0))),"",INDEX('Policy Characteristics'!G:G,MATCH($C714,'Policy Characteristics'!$C:$C,0)))</f>
        <v>1</v>
      </c>
      <c r="N714" s="380">
        <f>IF(ISBLANK(INDEX('Policy Characteristics'!H:H,MATCH($C714,'Policy Characteristics'!$C:$C,0))),"",INDEX('Policy Characteristics'!H:H,MATCH($C714,'Policy Characteristics'!$C:$C,0)))</f>
        <v>0.01</v>
      </c>
      <c r="O714" s="358" t="str">
        <f>IF(ISBLANK(INDEX('Policy Characteristics'!I:I,MATCH($C714,'Policy Characteristics'!$C:$C,0))),"",INDEX('Policy Characteristics'!I:I,MATCH($C714,'Policy Characteristics'!$C:$C,0)))</f>
        <v>% of fuel shifted</v>
      </c>
      <c r="P714" s="358"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358" t="str">
        <f>IF(ISBLANK(INDEX('Policy Characteristics'!K:K,MATCH($C714,'Policy Characteristics'!$C:$C,0))),"",INDEX('Policy Characteristics'!K:K,MATCH($C714,'Policy Characteristics'!$C:$C,0)))</f>
        <v>industry-ag-main.html#fuel-switching</v>
      </c>
      <c r="R714" s="358" t="str">
        <f>IF(ISBLANK(INDEX('Policy Characteristics'!L:L,MATCH($C714,'Policy Characteristics'!$C:$C,0))),"",INDEX('Policy Characteristics'!L:L,MATCH($C714,'Policy Characteristics'!$C:$C,0)))</f>
        <v>industry-elec-and-hydrogen.html</v>
      </c>
    </row>
    <row r="715" spans="1:18" x14ac:dyDescent="0.35">
      <c r="A715" s="358" t="str">
        <f>IF(ISBLANK(INDEX('Policy Characteristics'!A:A,MATCH($C715,'Policy Characteristics'!$C:$C,0))),"",INDEX('Policy Characteristics'!A:A,MATCH($C715,'Policy Characteristics'!$C:$C,0)))</f>
        <v>Industry</v>
      </c>
      <c r="B715" s="358" t="str">
        <f>IF(ISBLANK(INDEX('Policy Characteristics'!B:B,MATCH($C715,'Policy Characteristics'!$C:$C,0))),"",INDEX('Policy Characteristics'!B:B,MATCH($C715,'Policy Characteristics'!$C:$C,0)))</f>
        <v>Electrification + Hydrogen</v>
      </c>
      <c r="C715" s="362" t="str">
        <f t="shared" si="36"/>
        <v>Fraction of Industrial Fuel Use Shifted to Other Fuels</v>
      </c>
      <c r="D715" s="9" t="s">
        <v>3259</v>
      </c>
      <c r="E715" s="53" t="s">
        <v>2823</v>
      </c>
      <c r="F715" s="195" t="s">
        <v>3220</v>
      </c>
      <c r="G715" s="53" t="s">
        <v>3270</v>
      </c>
      <c r="H715" s="54">
        <v>1456</v>
      </c>
      <c r="I715" s="53" t="s">
        <v>46</v>
      </c>
      <c r="J715" s="360" t="str">
        <f>IF(ISBLANK(INDEX('Policy Characteristics'!D:D,MATCH($C715,'Policy Characteristics'!$C:$C,0))),"",INDEX('Policy Characteristics'!D:D,MATCH($C715,'Policy Characteristics'!$C:$C,0)))</f>
        <v>Electrification + Hydrogen</v>
      </c>
      <c r="K715" s="358" t="str">
        <f>IF(ISBLANK(INDEX('Policy Characteristics'!E:E,MATCH($C715,'Policy Characteristics'!$C:$C,0))),"",INDEX('Policy Characteristics'!E:E,MATCH($C715,'Policy Characteristics'!$C:$C,0)))</f>
        <v>indst fuel type shifting</v>
      </c>
      <c r="L715" s="380">
        <f>IF(ISBLANK(INDEX('Policy Characteristics'!F:F,MATCH($C715,'Policy Characteristics'!$C:$C,0))),"",INDEX('Policy Characteristics'!F:F,MATCH($C715,'Policy Characteristics'!$C:$C,0)))</f>
        <v>0</v>
      </c>
      <c r="M715" s="380">
        <f>IF(ISBLANK(INDEX('Policy Characteristics'!G:G,MATCH($C715,'Policy Characteristics'!$C:$C,0))),"",INDEX('Policy Characteristics'!G:G,MATCH($C715,'Policy Characteristics'!$C:$C,0)))</f>
        <v>1</v>
      </c>
      <c r="N715" s="380">
        <f>IF(ISBLANK(INDEX('Policy Characteristics'!H:H,MATCH($C715,'Policy Characteristics'!$C:$C,0))),"",INDEX('Policy Characteristics'!H:H,MATCH($C715,'Policy Characteristics'!$C:$C,0)))</f>
        <v>0.01</v>
      </c>
      <c r="O715" s="358" t="str">
        <f>IF(ISBLANK(INDEX('Policy Characteristics'!I:I,MATCH($C715,'Policy Characteristics'!$C:$C,0))),"",INDEX('Policy Characteristics'!I:I,MATCH($C715,'Policy Characteristics'!$C:$C,0)))</f>
        <v>% of fuel shifted</v>
      </c>
      <c r="P715" s="358"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358" t="str">
        <f>IF(ISBLANK(INDEX('Policy Characteristics'!K:K,MATCH($C715,'Policy Characteristics'!$C:$C,0))),"",INDEX('Policy Characteristics'!K:K,MATCH($C715,'Policy Characteristics'!$C:$C,0)))</f>
        <v>industry-ag-main.html#fuel-switching</v>
      </c>
      <c r="R715" s="358" t="str">
        <f>IF(ISBLANK(INDEX('Policy Characteristics'!L:L,MATCH($C715,'Policy Characteristics'!$C:$C,0))),"",INDEX('Policy Characteristics'!L:L,MATCH($C715,'Policy Characteristics'!$C:$C,0)))</f>
        <v>industry-elec-and-hydrogen.html</v>
      </c>
    </row>
    <row r="716" spans="1:18" x14ac:dyDescent="0.35">
      <c r="A716" s="358" t="str">
        <f>IF(ISBLANK(INDEX('Policy Characteristics'!A:A,MATCH($C716,'Policy Characteristics'!$C:$C,0))),"",INDEX('Policy Characteristics'!A:A,MATCH($C716,'Policy Characteristics'!$C:$C,0)))</f>
        <v>Industry</v>
      </c>
      <c r="B716" s="358" t="str">
        <f>IF(ISBLANK(INDEX('Policy Characteristics'!B:B,MATCH($C716,'Policy Characteristics'!$C:$C,0))),"",INDEX('Policy Characteristics'!B:B,MATCH($C716,'Policy Characteristics'!$C:$C,0)))</f>
        <v>Electrification + Hydrogen</v>
      </c>
      <c r="C716" s="362" t="str">
        <f t="shared" si="36"/>
        <v>Fraction of Industrial Fuel Use Shifted to Other Fuels</v>
      </c>
      <c r="D716" s="9" t="s">
        <v>3259</v>
      </c>
      <c r="E716" s="53" t="s">
        <v>2820</v>
      </c>
      <c r="F716" s="195" t="s">
        <v>3220</v>
      </c>
      <c r="G716" s="53" t="s">
        <v>3271</v>
      </c>
      <c r="H716" s="54">
        <v>1457</v>
      </c>
      <c r="I716" s="53" t="s">
        <v>45</v>
      </c>
      <c r="J716" s="360" t="str">
        <f>IF(ISBLANK(INDEX('Policy Characteristics'!D:D,MATCH($C716,'Policy Characteristics'!$C:$C,0))),"",INDEX('Policy Characteristics'!D:D,MATCH($C716,'Policy Characteristics'!$C:$C,0)))</f>
        <v>Electrification + Hydrogen</v>
      </c>
      <c r="K716" s="358" t="str">
        <f>IF(ISBLANK(INDEX('Policy Characteristics'!E:E,MATCH($C716,'Policy Characteristics'!$C:$C,0))),"",INDEX('Policy Characteristics'!E:E,MATCH($C716,'Policy Characteristics'!$C:$C,0)))</f>
        <v>indst fuel type shifting</v>
      </c>
      <c r="L716" s="380">
        <f>IF(ISBLANK(INDEX('Policy Characteristics'!F:F,MATCH($C716,'Policy Characteristics'!$C:$C,0))),"",INDEX('Policy Characteristics'!F:F,MATCH($C716,'Policy Characteristics'!$C:$C,0)))</f>
        <v>0</v>
      </c>
      <c r="M716" s="380">
        <f>IF(ISBLANK(INDEX('Policy Characteristics'!G:G,MATCH($C716,'Policy Characteristics'!$C:$C,0))),"",INDEX('Policy Characteristics'!G:G,MATCH($C716,'Policy Characteristics'!$C:$C,0)))</f>
        <v>1</v>
      </c>
      <c r="N716" s="380">
        <f>IF(ISBLANK(INDEX('Policy Characteristics'!H:H,MATCH($C716,'Policy Characteristics'!$C:$C,0))),"",INDEX('Policy Characteristics'!H:H,MATCH($C716,'Policy Characteristics'!$C:$C,0)))</f>
        <v>0.01</v>
      </c>
      <c r="O716" s="358" t="str">
        <f>IF(ISBLANK(INDEX('Policy Characteristics'!I:I,MATCH($C716,'Policy Characteristics'!$C:$C,0))),"",INDEX('Policy Characteristics'!I:I,MATCH($C716,'Policy Characteristics'!$C:$C,0)))</f>
        <v>% of fuel shifted</v>
      </c>
      <c r="P716" s="358"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358" t="str">
        <f>IF(ISBLANK(INDEX('Policy Characteristics'!K:K,MATCH($C716,'Policy Characteristics'!$C:$C,0))),"",INDEX('Policy Characteristics'!K:K,MATCH($C716,'Policy Characteristics'!$C:$C,0)))</f>
        <v>industry-ag-main.html#fuel-switching</v>
      </c>
      <c r="R716" s="358" t="str">
        <f>IF(ISBLANK(INDEX('Policy Characteristics'!L:L,MATCH($C716,'Policy Characteristics'!$C:$C,0))),"",INDEX('Policy Characteristics'!L:L,MATCH($C716,'Policy Characteristics'!$C:$C,0)))</f>
        <v>industry-elec-and-hydrogen.html</v>
      </c>
    </row>
    <row r="717" spans="1:18" s="2" customFormat="1" x14ac:dyDescent="0.35">
      <c r="A717" s="358" t="str">
        <f>IF(ISBLANK(INDEX('Policy Characteristics'!A:A,MATCH($C717,'Policy Characteristics'!$C:$C,0))),"",INDEX('Policy Characteristics'!A:A,MATCH($C717,'Policy Characteristics'!$C:$C,0)))</f>
        <v>Industry</v>
      </c>
      <c r="B717" s="358" t="str">
        <f>IF(ISBLANK(INDEX('Policy Characteristics'!B:B,MATCH($C717,'Policy Characteristics'!$C:$C,0))),"",INDEX('Policy Characteristics'!B:B,MATCH($C717,'Policy Characteristics'!$C:$C,0)))</f>
        <v>F-Gas Substitution</v>
      </c>
      <c r="C717" s="361" t="s">
        <v>2900</v>
      </c>
      <c r="D717" s="9"/>
      <c r="E717" s="9"/>
      <c r="F717" s="9"/>
      <c r="G717" s="9"/>
      <c r="H717" s="56">
        <v>58</v>
      </c>
      <c r="I717" s="9" t="s">
        <v>45</v>
      </c>
      <c r="J717" s="360" t="str">
        <f>IF(ISBLANK(INDEX('Policy Characteristics'!D:D,MATCH($C717,'Policy Characteristics'!$C:$C,0))),"",INDEX('Policy Characteristics'!D:D,MATCH($C717,'Policy Characteristics'!$C:$C,0)))</f>
        <v>F-gas Measures</v>
      </c>
      <c r="K717" s="358" t="str">
        <f>IF(ISBLANK(INDEX('Policy Characteristics'!E:E,MATCH($C717,'Policy Characteristics'!$C:$C,0))),"",INDEX('Policy Characteristics'!E:E,MATCH($C717,'Policy Characteristics'!$C:$C,0)))</f>
        <v>indst f gas substitution</v>
      </c>
      <c r="L717" s="380">
        <f>IF(ISBLANK(INDEX('Policy Characteristics'!F:F,MATCH($C717,'Policy Characteristics'!$C:$C,0))),"",INDEX('Policy Characteristics'!F:F,MATCH($C717,'Policy Characteristics'!$C:$C,0)))</f>
        <v>0</v>
      </c>
      <c r="M717" s="380">
        <f>IF(ISBLANK(INDEX('Policy Characteristics'!G:G,MATCH($C717,'Policy Characteristics'!$C:$C,0))),"",INDEX('Policy Characteristics'!G:G,MATCH($C717,'Policy Characteristics'!$C:$C,0)))</f>
        <v>1</v>
      </c>
      <c r="N717" s="380">
        <f>IF(ISBLANK(INDEX('Policy Characteristics'!H:H,MATCH($C717,'Policy Characteristics'!$C:$C,0))),"",INDEX('Policy Characteristics'!H:H,MATCH($C717,'Policy Characteristics'!$C:$C,0)))</f>
        <v>0.01</v>
      </c>
      <c r="O717" s="358" t="str">
        <f>IF(ISBLANK(INDEX('Policy Characteristics'!I:I,MATCH($C717,'Policy Characteristics'!$C:$C,0))),"",INDEX('Policy Characteristics'!I:I,MATCH($C717,'Policy Characteristics'!$C:$C,0)))</f>
        <v>% of potential achieved</v>
      </c>
      <c r="P717" s="358"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358" t="str">
        <f>IF(ISBLANK(INDEX('Policy Characteristics'!K:K,MATCH($C717,'Policy Characteristics'!$C:$C,0))),"",INDEX('Policy Characteristics'!K:K,MATCH($C717,'Policy Characteristics'!$C:$C,0)))</f>
        <v>industry-ag-main.html#avoid-f-gases</v>
      </c>
      <c r="R717" s="358" t="str">
        <f>IF(ISBLANK(INDEX('Policy Characteristics'!L:L,MATCH($C717,'Policy Characteristics'!$C:$C,0))),"",INDEX('Policy Characteristics'!L:L,MATCH($C717,'Policy Characteristics'!$C:$C,0)))</f>
        <v>avoid-f-gases.html</v>
      </c>
    </row>
    <row r="718" spans="1:18" s="2" customFormat="1" x14ac:dyDescent="0.35">
      <c r="A718" s="358" t="str">
        <f>IF(ISBLANK(INDEX('Policy Characteristics'!A:A,MATCH($C718,'Policy Characteristics'!$C:$C,0))),"",INDEX('Policy Characteristics'!A:A,MATCH($C718,'Policy Characteristics'!$C:$C,0)))</f>
        <v>Industry</v>
      </c>
      <c r="B718" s="358" t="str">
        <f>IF(ISBLANK(INDEX('Policy Characteristics'!B:B,MATCH($C718,'Policy Characteristics'!$C:$C,0))),"",INDEX('Policy Characteristics'!B:B,MATCH($C718,'Policy Characteristics'!$C:$C,0)))</f>
        <v>F-Gas Destruction</v>
      </c>
      <c r="C718" s="361" t="s">
        <v>2901</v>
      </c>
      <c r="D718" s="9"/>
      <c r="E718" s="9"/>
      <c r="F718" s="9"/>
      <c r="G718" s="9"/>
      <c r="H718" s="56">
        <v>510</v>
      </c>
      <c r="I718" s="9" t="s">
        <v>45</v>
      </c>
      <c r="J718" s="360" t="str">
        <f>IF(ISBLANK(INDEX('Policy Characteristics'!D:D,MATCH($C718,'Policy Characteristics'!$C:$C,0))),"",INDEX('Policy Characteristics'!D:D,MATCH($C718,'Policy Characteristics'!$C:$C,0)))</f>
        <v>F-gas Measures</v>
      </c>
      <c r="K718" s="358" t="str">
        <f>IF(ISBLANK(INDEX('Policy Characteristics'!E:E,MATCH($C718,'Policy Characteristics'!$C:$C,0))),"",INDEX('Policy Characteristics'!E:E,MATCH($C718,'Policy Characteristics'!$C:$C,0)))</f>
        <v>indst f gas destruction</v>
      </c>
      <c r="L718" s="380">
        <f>IF(ISBLANK(INDEX('Policy Characteristics'!F:F,MATCH($C718,'Policy Characteristics'!$C:$C,0))),"",INDEX('Policy Characteristics'!F:F,MATCH($C718,'Policy Characteristics'!$C:$C,0)))</f>
        <v>0</v>
      </c>
      <c r="M718" s="380">
        <f>IF(ISBLANK(INDEX('Policy Characteristics'!G:G,MATCH($C718,'Policy Characteristics'!$C:$C,0))),"",INDEX('Policy Characteristics'!G:G,MATCH($C718,'Policy Characteristics'!$C:$C,0)))</f>
        <v>1</v>
      </c>
      <c r="N718" s="380">
        <f>IF(ISBLANK(INDEX('Policy Characteristics'!H:H,MATCH($C718,'Policy Characteristics'!$C:$C,0))),"",INDEX('Policy Characteristics'!H:H,MATCH($C718,'Policy Characteristics'!$C:$C,0)))</f>
        <v>0.01</v>
      </c>
      <c r="O718" s="358" t="str">
        <f>IF(ISBLANK(INDEX('Policy Characteristics'!I:I,MATCH($C718,'Policy Characteristics'!$C:$C,0))),"",INDEX('Policy Characteristics'!I:I,MATCH($C718,'Policy Characteristics'!$C:$C,0)))</f>
        <v>% of potential achieved</v>
      </c>
      <c r="P718" s="358"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358" t="str">
        <f>IF(ISBLANK(INDEX('Policy Characteristics'!K:K,MATCH($C718,'Policy Characteristics'!$C:$C,0))),"",INDEX('Policy Characteristics'!K:K,MATCH($C718,'Policy Characteristics'!$C:$C,0)))</f>
        <v>industry-ag-main.html#avoid-f-gases</v>
      </c>
      <c r="R718" s="358" t="str">
        <f>IF(ISBLANK(INDEX('Policy Characteristics'!L:L,MATCH($C718,'Policy Characteristics'!$C:$C,0))),"",INDEX('Policy Characteristics'!L:L,MATCH($C718,'Policy Characteristics'!$C:$C,0)))</f>
        <v>avoid-f-gases.html</v>
      </c>
    </row>
    <row r="719" spans="1:18" s="2" customFormat="1" x14ac:dyDescent="0.35">
      <c r="A719" s="358" t="str">
        <f>IF(ISBLANK(INDEX('Policy Characteristics'!A:A,MATCH($C719,'Policy Characteristics'!$C:$C,0))),"",INDEX('Policy Characteristics'!A:A,MATCH($C719,'Policy Characteristics'!$C:$C,0)))</f>
        <v>Industry</v>
      </c>
      <c r="B719" s="358" t="str">
        <f>IF(ISBLANK(INDEX('Policy Characteristics'!B:B,MATCH($C719,'Policy Characteristics'!$C:$C,0))),"",INDEX('Policy Characteristics'!B:B,MATCH($C719,'Policy Characteristics'!$C:$C,0)))</f>
        <v>F-Gas Recovery</v>
      </c>
      <c r="C719" s="361" t="s">
        <v>2902</v>
      </c>
      <c r="D719" s="9"/>
      <c r="E719" s="9"/>
      <c r="F719" s="9"/>
      <c r="G719" s="9"/>
      <c r="H719" s="56">
        <v>511</v>
      </c>
      <c r="I719" s="9" t="s">
        <v>45</v>
      </c>
      <c r="J719" s="360" t="str">
        <f>IF(ISBLANK(INDEX('Policy Characteristics'!D:D,MATCH($C719,'Policy Characteristics'!$C:$C,0))),"",INDEX('Policy Characteristics'!D:D,MATCH($C719,'Policy Characteristics'!$C:$C,0)))</f>
        <v>F-gas Measures</v>
      </c>
      <c r="K719" s="358" t="str">
        <f>IF(ISBLANK(INDEX('Policy Characteristics'!E:E,MATCH($C719,'Policy Characteristics'!$C:$C,0))),"",INDEX('Policy Characteristics'!E:E,MATCH($C719,'Policy Characteristics'!$C:$C,0)))</f>
        <v>indst f gas recovery</v>
      </c>
      <c r="L719" s="380">
        <f>IF(ISBLANK(INDEX('Policy Characteristics'!F:F,MATCH($C719,'Policy Characteristics'!$C:$C,0))),"",INDEX('Policy Characteristics'!F:F,MATCH($C719,'Policy Characteristics'!$C:$C,0)))</f>
        <v>0</v>
      </c>
      <c r="M719" s="380">
        <f>IF(ISBLANK(INDEX('Policy Characteristics'!G:G,MATCH($C719,'Policy Characteristics'!$C:$C,0))),"",INDEX('Policy Characteristics'!G:G,MATCH($C719,'Policy Characteristics'!$C:$C,0)))</f>
        <v>1</v>
      </c>
      <c r="N719" s="380">
        <f>IF(ISBLANK(INDEX('Policy Characteristics'!H:H,MATCH($C719,'Policy Characteristics'!$C:$C,0))),"",INDEX('Policy Characteristics'!H:H,MATCH($C719,'Policy Characteristics'!$C:$C,0)))</f>
        <v>0.01</v>
      </c>
      <c r="O719" s="358" t="str">
        <f>IF(ISBLANK(INDEX('Policy Characteristics'!I:I,MATCH($C719,'Policy Characteristics'!$C:$C,0))),"",INDEX('Policy Characteristics'!I:I,MATCH($C719,'Policy Characteristics'!$C:$C,0)))</f>
        <v>% of potential achieved</v>
      </c>
      <c r="P719" s="358"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358" t="str">
        <f>IF(ISBLANK(INDEX('Policy Characteristics'!K:K,MATCH($C719,'Policy Characteristics'!$C:$C,0))),"",INDEX('Policy Characteristics'!K:K,MATCH($C719,'Policy Characteristics'!$C:$C,0)))</f>
        <v>industry-ag-main.html#avoid-f-gases</v>
      </c>
      <c r="R719" s="358" t="str">
        <f>IF(ISBLANK(INDEX('Policy Characteristics'!L:L,MATCH($C719,'Policy Characteristics'!$C:$C,0))),"",INDEX('Policy Characteristics'!L:L,MATCH($C719,'Policy Characteristics'!$C:$C,0)))</f>
        <v>avoid-f-gases.html</v>
      </c>
    </row>
    <row r="720" spans="1:18" s="2" customFormat="1" x14ac:dyDescent="0.35">
      <c r="A720" s="358" t="str">
        <f>IF(ISBLANK(INDEX('Policy Characteristics'!A:A,MATCH($C720,'Policy Characteristics'!$C:$C,0))),"",INDEX('Policy Characteristics'!A:A,MATCH($C720,'Policy Characteristics'!$C:$C,0)))</f>
        <v>Industry</v>
      </c>
      <c r="B720" s="358" t="str">
        <f>IF(ISBLANK(INDEX('Policy Characteristics'!B:B,MATCH($C720,'Policy Characteristics'!$C:$C,0))),"",INDEX('Policy Characteristics'!B:B,MATCH($C720,'Policy Characteristics'!$C:$C,0)))</f>
        <v>F-Gas Eqpt. Maintenance &amp; Retrofits</v>
      </c>
      <c r="C720" s="361" t="s">
        <v>2903</v>
      </c>
      <c r="D720" s="9"/>
      <c r="E720" s="9"/>
      <c r="F720" s="9"/>
      <c r="G720" s="9"/>
      <c r="H720" s="56">
        <v>512</v>
      </c>
      <c r="I720" s="9" t="s">
        <v>45</v>
      </c>
      <c r="J720" s="360" t="str">
        <f>IF(ISBLANK(INDEX('Policy Characteristics'!D:D,MATCH($C720,'Policy Characteristics'!$C:$C,0))),"",INDEX('Policy Characteristics'!D:D,MATCH($C720,'Policy Characteristics'!$C:$C,0)))</f>
        <v>F-gas Measures</v>
      </c>
      <c r="K720" s="358" t="str">
        <f>IF(ISBLANK(INDEX('Policy Characteristics'!E:E,MATCH($C720,'Policy Characteristics'!$C:$C,0))),"",INDEX('Policy Characteristics'!E:E,MATCH($C720,'Policy Characteristics'!$C:$C,0)))</f>
        <v>indst f gas inspct maint retrofit</v>
      </c>
      <c r="L720" s="380">
        <f>IF(ISBLANK(INDEX('Policy Characteristics'!F:F,MATCH($C720,'Policy Characteristics'!$C:$C,0))),"",INDEX('Policy Characteristics'!F:F,MATCH($C720,'Policy Characteristics'!$C:$C,0)))</f>
        <v>0</v>
      </c>
      <c r="M720" s="380">
        <f>IF(ISBLANK(INDEX('Policy Characteristics'!G:G,MATCH($C720,'Policy Characteristics'!$C:$C,0))),"",INDEX('Policy Characteristics'!G:G,MATCH($C720,'Policy Characteristics'!$C:$C,0)))</f>
        <v>1</v>
      </c>
      <c r="N720" s="380">
        <f>IF(ISBLANK(INDEX('Policy Characteristics'!H:H,MATCH($C720,'Policy Characteristics'!$C:$C,0))),"",INDEX('Policy Characteristics'!H:H,MATCH($C720,'Policy Characteristics'!$C:$C,0)))</f>
        <v>0.01</v>
      </c>
      <c r="O720" s="358" t="str">
        <f>IF(ISBLANK(INDEX('Policy Characteristics'!I:I,MATCH($C720,'Policy Characteristics'!$C:$C,0))),"",INDEX('Policy Characteristics'!I:I,MATCH($C720,'Policy Characteristics'!$C:$C,0)))</f>
        <v>% of potential achieved</v>
      </c>
      <c r="P720" s="358"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358" t="str">
        <f>IF(ISBLANK(INDEX('Policy Characteristics'!K:K,MATCH($C720,'Policy Characteristics'!$C:$C,0))),"",INDEX('Policy Characteristics'!K:K,MATCH($C720,'Policy Characteristics'!$C:$C,0)))</f>
        <v>industry-ag-main.html#avoid-f-gases</v>
      </c>
      <c r="R720" s="358" t="str">
        <f>IF(ISBLANK(INDEX('Policy Characteristics'!L:L,MATCH($C720,'Policy Characteristics'!$C:$C,0))),"",INDEX('Policy Characteristics'!L:L,MATCH($C720,'Policy Characteristics'!$C:$C,0)))</f>
        <v>avoid-f-gases.html</v>
      </c>
    </row>
    <row r="721" spans="1:18" s="5" customFormat="1" x14ac:dyDescent="0.35">
      <c r="A721" s="358" t="str">
        <f>IF(ISBLANK(INDEX('Policy Characteristics'!A:A,MATCH($C721,'Policy Characteristics'!$C:$C,0))),"",INDEX('Policy Characteristics'!A:A,MATCH($C721,'Policy Characteristics'!$C:$C,0)))</f>
        <v>Industry</v>
      </c>
      <c r="B721" s="358" t="str">
        <f>IF(ISBLANK(INDEX('Policy Characteristics'!B:B,MATCH($C721,'Policy Characteristics'!$C:$C,0))),"",INDEX('Policy Characteristics'!B:B,MATCH($C721,'Policy Characteristics'!$C:$C,0)))</f>
        <v>Improved System Design</v>
      </c>
      <c r="C721" s="363" t="s">
        <v>305</v>
      </c>
      <c r="D721" s="53"/>
      <c r="E721" s="53"/>
      <c r="F721" s="53"/>
      <c r="G721" s="53"/>
      <c r="H721" s="54">
        <v>54</v>
      </c>
      <c r="I721" s="53" t="s">
        <v>45</v>
      </c>
      <c r="J721" s="360" t="str">
        <f>IF(ISBLANK(INDEX('Policy Characteristics'!D:D,MATCH($C721,'Policy Characteristics'!$C:$C,0))),"",INDEX('Policy Characteristics'!D:D,MATCH($C721,'Policy Characteristics'!$C:$C,0)))</f>
        <v>Improved System Design</v>
      </c>
      <c r="K721" s="358" t="str">
        <f>IF(ISBLANK(INDEX('Policy Characteristics'!E:E,MATCH($C721,'Policy Characteristics'!$C:$C,0))),"",INDEX('Policy Characteristics'!E:E,MATCH($C721,'Policy Characteristics'!$C:$C,0)))</f>
        <v>indst system integration</v>
      </c>
      <c r="L721" s="380">
        <f>IF(ISBLANK(INDEX('Policy Characteristics'!F:F,MATCH($C721,'Policy Characteristics'!$C:$C,0))),"",INDEX('Policy Characteristics'!F:F,MATCH($C721,'Policy Characteristics'!$C:$C,0)))</f>
        <v>0</v>
      </c>
      <c r="M721" s="380">
        <f>IF(ISBLANK(INDEX('Policy Characteristics'!G:G,MATCH($C721,'Policy Characteristics'!$C:$C,0))),"",INDEX('Policy Characteristics'!G:G,MATCH($C721,'Policy Characteristics'!$C:$C,0)))</f>
        <v>1</v>
      </c>
      <c r="N721" s="380">
        <f>IF(ISBLANK(INDEX('Policy Characteristics'!H:H,MATCH($C721,'Policy Characteristics'!$C:$C,0))),"",INDEX('Policy Characteristics'!H:H,MATCH($C721,'Policy Characteristics'!$C:$C,0)))</f>
        <v>0.01</v>
      </c>
      <c r="O721" s="358" t="str">
        <f>IF(ISBLANK(INDEX('Policy Characteristics'!I:I,MATCH($C721,'Policy Characteristics'!$C:$C,0))),"",INDEX('Policy Characteristics'!I:I,MATCH($C721,'Policy Characteristics'!$C:$C,0)))</f>
        <v>% of potential achieved</v>
      </c>
      <c r="P721" s="358"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358" t="str">
        <f>IF(ISBLANK(INDEX('Policy Characteristics'!K:K,MATCH($C721,'Policy Characteristics'!$C:$C,0))),"",INDEX('Policy Characteristics'!K:K,MATCH($C721,'Policy Characteristics'!$C:$C,0)))</f>
        <v>industry-ag-main.html#system-integ</v>
      </c>
      <c r="R721" s="358" t="str">
        <f>IF(ISBLANK(INDEX('Policy Characteristics'!L:L,MATCH($C721,'Policy Characteristics'!$C:$C,0))),"",INDEX('Policy Characteristics'!L:L,MATCH($C721,'Policy Characteristics'!$C:$C,0)))</f>
        <v>improved-system-design.html</v>
      </c>
    </row>
    <row r="722" spans="1:18" s="5" customFormat="1" x14ac:dyDescent="0.35">
      <c r="A722" s="358" t="str">
        <f>IF(ISBLANK(INDEX('Policy Characteristics'!A:A,MATCH($C722,'Policy Characteristics'!$C:$C,0))),"",INDEX('Policy Characteristics'!A:A,MATCH($C722,'Policy Characteristics'!$C:$C,0)))</f>
        <v>Industry</v>
      </c>
      <c r="B722" s="358" t="str">
        <f>IF(ISBLANK(INDEX('Policy Characteristics'!B:B,MATCH($C722,'Policy Characteristics'!$C:$C,0))),"",INDEX('Policy Characteristics'!B:B,MATCH($C722,'Policy Characteristics'!$C:$C,0)))</f>
        <v>Industry Energy Efficiency Standards</v>
      </c>
      <c r="C722" s="363" t="s">
        <v>304</v>
      </c>
      <c r="D722" s="53" t="s">
        <v>3235</v>
      </c>
      <c r="E722" s="53" t="s">
        <v>2463</v>
      </c>
      <c r="F722" s="195" t="s">
        <v>3260</v>
      </c>
      <c r="G722" s="53" t="s">
        <v>2469</v>
      </c>
      <c r="H722" s="54">
        <v>958</v>
      </c>
      <c r="I722" s="53" t="s">
        <v>45</v>
      </c>
      <c r="J722" s="360" t="str">
        <f>IF(ISBLANK(INDEX('Policy Characteristics'!D:D,MATCH($C722,'Policy Characteristics'!$C:$C,0))),"",INDEX('Policy Characteristics'!D:D,MATCH($C722,'Policy Characteristics'!$C:$C,0)))</f>
        <v>Industry Energy Efficiency Standards</v>
      </c>
      <c r="K722" s="358" t="str">
        <f>IF(ISBLANK(INDEX('Policy Characteristics'!E:E,MATCH($C722,'Policy Characteristics'!$C:$C,0))),"",INDEX('Policy Characteristics'!E:E,MATCH($C722,'Policy Characteristics'!$C:$C,0)))</f>
        <v>indst efficiency standards</v>
      </c>
      <c r="L722" s="380">
        <f>IF(ISBLANK(INDEX('Policy Characteristics'!F:F,MATCH($C722,'Policy Characteristics'!$C:$C,0))),"",INDEX('Policy Characteristics'!F:F,MATCH($C722,'Policy Characteristics'!$C:$C,0)))</f>
        <v>0</v>
      </c>
      <c r="M722" s="380">
        <f>IF(ISBLANK(INDEX('Policy Characteristics'!G:G,MATCH($C722,'Policy Characteristics'!$C:$C,0))),"",INDEX('Policy Characteristics'!G:G,MATCH($C722,'Policy Characteristics'!$C:$C,0)))</f>
        <v>0.25</v>
      </c>
      <c r="N722" s="380">
        <f>IF(ISBLANK(INDEX('Policy Characteristics'!H:H,MATCH($C722,'Policy Characteristics'!$C:$C,0))),"",INDEX('Policy Characteristics'!H:H,MATCH($C722,'Policy Characteristics'!$C:$C,0)))</f>
        <v>0.01</v>
      </c>
      <c r="O722" s="358" t="str">
        <f>IF(ISBLANK(INDEX('Policy Characteristics'!I:I,MATCH($C722,'Policy Characteristics'!$C:$C,0))),"",INDEX('Policy Characteristics'!I:I,MATCH($C722,'Policy Characteristics'!$C:$C,0)))</f>
        <v>% reduction in energy use</v>
      </c>
      <c r="P722" s="358"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2" s="358" t="str">
        <f>IF(ISBLANK(INDEX('Policy Characteristics'!K:K,MATCH($C722,'Policy Characteristics'!$C:$C,0))),"",INDEX('Policy Characteristics'!K:K,MATCH($C722,'Policy Characteristics'!$C:$C,0)))</f>
        <v>industry-ag-main.html#eff-stds</v>
      </c>
      <c r="R722" s="358" t="str">
        <f>IF(ISBLANK(INDEX('Policy Characteristics'!L:L,MATCH($C722,'Policy Characteristics'!$C:$C,0))),"",INDEX('Policy Characteristics'!L:L,MATCH($C722,'Policy Characteristics'!$C:$C,0)))</f>
        <v>industry-energy-efficiency-standards.html</v>
      </c>
    </row>
    <row r="723" spans="1:18" s="5" customFormat="1" x14ac:dyDescent="0.35">
      <c r="A723" s="358" t="str">
        <f>IF(ISBLANK(INDEX('Policy Characteristics'!A:A,MATCH($C723,'Policy Characteristics'!$C:$C,0))),"",INDEX('Policy Characteristics'!A:A,MATCH($C723,'Policy Characteristics'!$C:$C,0)))</f>
        <v>Industry</v>
      </c>
      <c r="B723" s="358" t="str">
        <f>IF(ISBLANK(INDEX('Policy Characteristics'!B:B,MATCH($C723,'Policy Characteristics'!$C:$C,0))),"",INDEX('Policy Characteristics'!B:B,MATCH($C723,'Policy Characteristics'!$C:$C,0)))</f>
        <v>Industry Energy Efficiency Standards</v>
      </c>
      <c r="C723" s="362" t="str">
        <f t="shared" ref="C723:C786" si="37">C$722</f>
        <v>Percentage Improvement in Eqpt Efficiency Standards above BAU</v>
      </c>
      <c r="D723" s="53" t="s">
        <v>3235</v>
      </c>
      <c r="E723" s="53" t="s">
        <v>2464</v>
      </c>
      <c r="F723" s="195" t="s">
        <v>3260</v>
      </c>
      <c r="G723" s="53" t="s">
        <v>2472</v>
      </c>
      <c r="H723" s="54">
        <v>959</v>
      </c>
      <c r="I723" s="53" t="s">
        <v>46</v>
      </c>
      <c r="J723" s="360" t="str">
        <f>IF(ISBLANK(INDEX('Policy Characteristics'!D:D,MATCH($C723,'Policy Characteristics'!$C:$C,0))),"",INDEX('Policy Characteristics'!D:D,MATCH($C723,'Policy Characteristics'!$C:$C,0)))</f>
        <v>Industry Energy Efficiency Standards</v>
      </c>
      <c r="K723" s="358" t="str">
        <f>IF(ISBLANK(INDEX('Policy Characteristics'!E:E,MATCH($C723,'Policy Characteristics'!$C:$C,0))),"",INDEX('Policy Characteristics'!E:E,MATCH($C723,'Policy Characteristics'!$C:$C,0)))</f>
        <v>indst efficiency standards</v>
      </c>
      <c r="L723" s="380">
        <f>IF(ISBLANK(INDEX('Policy Characteristics'!F:F,MATCH($C723,'Policy Characteristics'!$C:$C,0))),"",INDEX('Policy Characteristics'!F:F,MATCH($C723,'Policy Characteristics'!$C:$C,0)))</f>
        <v>0</v>
      </c>
      <c r="M723" s="380">
        <f>IF(ISBLANK(INDEX('Policy Characteristics'!G:G,MATCH($C723,'Policy Characteristics'!$C:$C,0))),"",INDEX('Policy Characteristics'!G:G,MATCH($C723,'Policy Characteristics'!$C:$C,0)))</f>
        <v>0.25</v>
      </c>
      <c r="N723" s="380">
        <f>IF(ISBLANK(INDEX('Policy Characteristics'!H:H,MATCH($C723,'Policy Characteristics'!$C:$C,0))),"",INDEX('Policy Characteristics'!H:H,MATCH($C723,'Policy Characteristics'!$C:$C,0)))</f>
        <v>0.01</v>
      </c>
      <c r="O723" s="358" t="str">
        <f>IF(ISBLANK(INDEX('Policy Characteristics'!I:I,MATCH($C723,'Policy Characteristics'!$C:$C,0))),"",INDEX('Policy Characteristics'!I:I,MATCH($C723,'Policy Characteristics'!$C:$C,0)))</f>
        <v>% reduction in energy use</v>
      </c>
      <c r="P723" s="358"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3" s="358" t="str">
        <f>IF(ISBLANK(INDEX('Policy Characteristics'!K:K,MATCH($C723,'Policy Characteristics'!$C:$C,0))),"",INDEX('Policy Characteristics'!K:K,MATCH($C723,'Policy Characteristics'!$C:$C,0)))</f>
        <v>industry-ag-main.html#eff-stds</v>
      </c>
      <c r="R723" s="358" t="str">
        <f>IF(ISBLANK(INDEX('Policy Characteristics'!L:L,MATCH($C723,'Policy Characteristics'!$C:$C,0))),"",INDEX('Policy Characteristics'!L:L,MATCH($C723,'Policy Characteristics'!$C:$C,0)))</f>
        <v>industry-energy-efficiency-standards.html</v>
      </c>
    </row>
    <row r="724" spans="1:18" s="5" customFormat="1" x14ac:dyDescent="0.35">
      <c r="A724" s="358" t="str">
        <f>IF(ISBLANK(INDEX('Policy Characteristics'!A:A,MATCH($C724,'Policy Characteristics'!$C:$C,0))),"",INDEX('Policy Characteristics'!A:A,MATCH($C724,'Policy Characteristics'!$C:$C,0)))</f>
        <v>Industry</v>
      </c>
      <c r="B724" s="358" t="str">
        <f>IF(ISBLANK(INDEX('Policy Characteristics'!B:B,MATCH($C724,'Policy Characteristics'!$C:$C,0))),"",INDEX('Policy Characteristics'!B:B,MATCH($C724,'Policy Characteristics'!$C:$C,0)))</f>
        <v>Industry Energy Efficiency Standards</v>
      </c>
      <c r="C724" s="362" t="str">
        <f t="shared" si="37"/>
        <v>Percentage Improvement in Eqpt Efficiency Standards above BAU</v>
      </c>
      <c r="D724" s="53" t="s">
        <v>3235</v>
      </c>
      <c r="E724" s="53" t="s">
        <v>2465</v>
      </c>
      <c r="F724" s="195" t="s">
        <v>3260</v>
      </c>
      <c r="G724" s="53" t="s">
        <v>2473</v>
      </c>
      <c r="H724" s="54">
        <v>960</v>
      </c>
      <c r="I724" s="53" t="s">
        <v>45</v>
      </c>
      <c r="J724" s="360" t="str">
        <f>IF(ISBLANK(INDEX('Policy Characteristics'!D:D,MATCH($C724,'Policy Characteristics'!$C:$C,0))),"",INDEX('Policy Characteristics'!D:D,MATCH($C724,'Policy Characteristics'!$C:$C,0)))</f>
        <v>Industry Energy Efficiency Standards</v>
      </c>
      <c r="K724" s="358" t="str">
        <f>IF(ISBLANK(INDEX('Policy Characteristics'!E:E,MATCH($C724,'Policy Characteristics'!$C:$C,0))),"",INDEX('Policy Characteristics'!E:E,MATCH($C724,'Policy Characteristics'!$C:$C,0)))</f>
        <v>indst efficiency standards</v>
      </c>
      <c r="L724" s="380">
        <f>IF(ISBLANK(INDEX('Policy Characteristics'!F:F,MATCH($C724,'Policy Characteristics'!$C:$C,0))),"",INDEX('Policy Characteristics'!F:F,MATCH($C724,'Policy Characteristics'!$C:$C,0)))</f>
        <v>0</v>
      </c>
      <c r="M724" s="380">
        <f>IF(ISBLANK(INDEX('Policy Characteristics'!G:G,MATCH($C724,'Policy Characteristics'!$C:$C,0))),"",INDEX('Policy Characteristics'!G:G,MATCH($C724,'Policy Characteristics'!$C:$C,0)))</f>
        <v>0.25</v>
      </c>
      <c r="N724" s="380">
        <f>IF(ISBLANK(INDEX('Policy Characteristics'!H:H,MATCH($C724,'Policy Characteristics'!$C:$C,0))),"",INDEX('Policy Characteristics'!H:H,MATCH($C724,'Policy Characteristics'!$C:$C,0)))</f>
        <v>0.01</v>
      </c>
      <c r="O724" s="358" t="str">
        <f>IF(ISBLANK(INDEX('Policy Characteristics'!I:I,MATCH($C724,'Policy Characteristics'!$C:$C,0))),"",INDEX('Policy Characteristics'!I:I,MATCH($C724,'Policy Characteristics'!$C:$C,0)))</f>
        <v>% reduction in energy use</v>
      </c>
      <c r="P724" s="358"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4" s="358" t="str">
        <f>IF(ISBLANK(INDEX('Policy Characteristics'!K:K,MATCH($C724,'Policy Characteristics'!$C:$C,0))),"",INDEX('Policy Characteristics'!K:K,MATCH($C724,'Policy Characteristics'!$C:$C,0)))</f>
        <v>industry-ag-main.html#eff-stds</v>
      </c>
      <c r="R724" s="358" t="str">
        <f>IF(ISBLANK(INDEX('Policy Characteristics'!L:L,MATCH($C724,'Policy Characteristics'!$C:$C,0))),"",INDEX('Policy Characteristics'!L:L,MATCH($C724,'Policy Characteristics'!$C:$C,0)))</f>
        <v>industry-energy-efficiency-standards.html</v>
      </c>
    </row>
    <row r="725" spans="1:18" s="5" customFormat="1" x14ac:dyDescent="0.35">
      <c r="A725" s="358" t="str">
        <f>IF(ISBLANK(INDEX('Policy Characteristics'!A:A,MATCH($C725,'Policy Characteristics'!$C:$C,0))),"",INDEX('Policy Characteristics'!A:A,MATCH($C725,'Policy Characteristics'!$C:$C,0)))</f>
        <v>Industry</v>
      </c>
      <c r="B725" s="358" t="str">
        <f>IF(ISBLANK(INDEX('Policy Characteristics'!B:B,MATCH($C725,'Policy Characteristics'!$C:$C,0))),"",INDEX('Policy Characteristics'!B:B,MATCH($C725,'Policy Characteristics'!$C:$C,0)))</f>
        <v>Industry Energy Efficiency Standards</v>
      </c>
      <c r="C725" s="362" t="str">
        <f t="shared" si="37"/>
        <v>Percentage Improvement in Eqpt Efficiency Standards above BAU</v>
      </c>
      <c r="D725" s="53" t="s">
        <v>3235</v>
      </c>
      <c r="E725" s="53" t="s">
        <v>2466</v>
      </c>
      <c r="F725" s="195" t="s">
        <v>3260</v>
      </c>
      <c r="G725" s="53" t="s">
        <v>2470</v>
      </c>
      <c r="H725" s="54">
        <v>961</v>
      </c>
      <c r="I725" s="53" t="s">
        <v>46</v>
      </c>
      <c r="J725" s="360" t="str">
        <f>IF(ISBLANK(INDEX('Policy Characteristics'!D:D,MATCH($C725,'Policy Characteristics'!$C:$C,0))),"",INDEX('Policy Characteristics'!D:D,MATCH($C725,'Policy Characteristics'!$C:$C,0)))</f>
        <v>Industry Energy Efficiency Standards</v>
      </c>
      <c r="K725" s="358" t="str">
        <f>IF(ISBLANK(INDEX('Policy Characteristics'!E:E,MATCH($C725,'Policy Characteristics'!$C:$C,0))),"",INDEX('Policy Characteristics'!E:E,MATCH($C725,'Policy Characteristics'!$C:$C,0)))</f>
        <v>indst efficiency standards</v>
      </c>
      <c r="L725" s="380">
        <f>IF(ISBLANK(INDEX('Policy Characteristics'!F:F,MATCH($C725,'Policy Characteristics'!$C:$C,0))),"",INDEX('Policy Characteristics'!F:F,MATCH($C725,'Policy Characteristics'!$C:$C,0)))</f>
        <v>0</v>
      </c>
      <c r="M725" s="380">
        <f>IF(ISBLANK(INDEX('Policy Characteristics'!G:G,MATCH($C725,'Policy Characteristics'!$C:$C,0))),"",INDEX('Policy Characteristics'!G:G,MATCH($C725,'Policy Characteristics'!$C:$C,0)))</f>
        <v>0.25</v>
      </c>
      <c r="N725" s="380">
        <f>IF(ISBLANK(INDEX('Policy Characteristics'!H:H,MATCH($C725,'Policy Characteristics'!$C:$C,0))),"",INDEX('Policy Characteristics'!H:H,MATCH($C725,'Policy Characteristics'!$C:$C,0)))</f>
        <v>0.01</v>
      </c>
      <c r="O725" s="358" t="str">
        <f>IF(ISBLANK(INDEX('Policy Characteristics'!I:I,MATCH($C725,'Policy Characteristics'!$C:$C,0))),"",INDEX('Policy Characteristics'!I:I,MATCH($C725,'Policy Characteristics'!$C:$C,0)))</f>
        <v>% reduction in energy use</v>
      </c>
      <c r="P725" s="358"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5" s="358" t="str">
        <f>IF(ISBLANK(INDEX('Policy Characteristics'!K:K,MATCH($C725,'Policy Characteristics'!$C:$C,0))),"",INDEX('Policy Characteristics'!K:K,MATCH($C725,'Policy Characteristics'!$C:$C,0)))</f>
        <v>industry-ag-main.html#eff-stds</v>
      </c>
      <c r="R725" s="358" t="str">
        <f>IF(ISBLANK(INDEX('Policy Characteristics'!L:L,MATCH($C725,'Policy Characteristics'!$C:$C,0))),"",INDEX('Policy Characteristics'!L:L,MATCH($C725,'Policy Characteristics'!$C:$C,0)))</f>
        <v>industry-energy-efficiency-standards.html</v>
      </c>
    </row>
    <row r="726" spans="1:18" s="5" customFormat="1" x14ac:dyDescent="0.35">
      <c r="A726" s="358" t="str">
        <f>IF(ISBLANK(INDEX('Policy Characteristics'!A:A,MATCH($C726,'Policy Characteristics'!$C:$C,0))),"",INDEX('Policy Characteristics'!A:A,MATCH($C726,'Policy Characteristics'!$C:$C,0)))</f>
        <v>Industry</v>
      </c>
      <c r="B726" s="358" t="str">
        <f>IF(ISBLANK(INDEX('Policy Characteristics'!B:B,MATCH($C726,'Policy Characteristics'!$C:$C,0))),"",INDEX('Policy Characteristics'!B:B,MATCH($C726,'Policy Characteristics'!$C:$C,0)))</f>
        <v>Industry Energy Efficiency Standards</v>
      </c>
      <c r="C726" s="362" t="str">
        <f t="shared" si="37"/>
        <v>Percentage Improvement in Eqpt Efficiency Standards above BAU</v>
      </c>
      <c r="D726" s="53" t="s">
        <v>3235</v>
      </c>
      <c r="E726" s="53" t="s">
        <v>2467</v>
      </c>
      <c r="F726" s="195" t="s">
        <v>3260</v>
      </c>
      <c r="G726" s="53" t="s">
        <v>2471</v>
      </c>
      <c r="H726" s="54">
        <v>962</v>
      </c>
      <c r="I726" s="53" t="s">
        <v>45</v>
      </c>
      <c r="J726" s="360" t="str">
        <f>IF(ISBLANK(INDEX('Policy Characteristics'!D:D,MATCH($C726,'Policy Characteristics'!$C:$C,0))),"",INDEX('Policy Characteristics'!D:D,MATCH($C726,'Policy Characteristics'!$C:$C,0)))</f>
        <v>Industry Energy Efficiency Standards</v>
      </c>
      <c r="K726" s="358" t="str">
        <f>IF(ISBLANK(INDEX('Policy Characteristics'!E:E,MATCH($C726,'Policy Characteristics'!$C:$C,0))),"",INDEX('Policy Characteristics'!E:E,MATCH($C726,'Policy Characteristics'!$C:$C,0)))</f>
        <v>indst efficiency standards</v>
      </c>
      <c r="L726" s="380">
        <f>IF(ISBLANK(INDEX('Policy Characteristics'!F:F,MATCH($C726,'Policy Characteristics'!$C:$C,0))),"",INDEX('Policy Characteristics'!F:F,MATCH($C726,'Policy Characteristics'!$C:$C,0)))</f>
        <v>0</v>
      </c>
      <c r="M726" s="380">
        <f>IF(ISBLANK(INDEX('Policy Characteristics'!G:G,MATCH($C726,'Policy Characteristics'!$C:$C,0))),"",INDEX('Policy Characteristics'!G:G,MATCH($C726,'Policy Characteristics'!$C:$C,0)))</f>
        <v>0.25</v>
      </c>
      <c r="N726" s="380">
        <f>IF(ISBLANK(INDEX('Policy Characteristics'!H:H,MATCH($C726,'Policy Characteristics'!$C:$C,0))),"",INDEX('Policy Characteristics'!H:H,MATCH($C726,'Policy Characteristics'!$C:$C,0)))</f>
        <v>0.01</v>
      </c>
      <c r="O726" s="358" t="str">
        <f>IF(ISBLANK(INDEX('Policy Characteristics'!I:I,MATCH($C726,'Policy Characteristics'!$C:$C,0))),"",INDEX('Policy Characteristics'!I:I,MATCH($C726,'Policy Characteristics'!$C:$C,0)))</f>
        <v>% reduction in energy use</v>
      </c>
      <c r="P726" s="358"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6" s="358" t="str">
        <f>IF(ISBLANK(INDEX('Policy Characteristics'!K:K,MATCH($C726,'Policy Characteristics'!$C:$C,0))),"",INDEX('Policy Characteristics'!K:K,MATCH($C726,'Policy Characteristics'!$C:$C,0)))</f>
        <v>industry-ag-main.html#eff-stds</v>
      </c>
      <c r="R726" s="358" t="str">
        <f>IF(ISBLANK(INDEX('Policy Characteristics'!L:L,MATCH($C726,'Policy Characteristics'!$C:$C,0))),"",INDEX('Policy Characteristics'!L:L,MATCH($C726,'Policy Characteristics'!$C:$C,0)))</f>
        <v>industry-energy-efficiency-standards.html</v>
      </c>
    </row>
    <row r="727" spans="1:18" s="5" customFormat="1" x14ac:dyDescent="0.35">
      <c r="A727" s="358" t="str">
        <f>IF(ISBLANK(INDEX('Policy Characteristics'!A:A,MATCH($C727,'Policy Characteristics'!$C:$C,0))),"",INDEX('Policy Characteristics'!A:A,MATCH($C727,'Policy Characteristics'!$C:$C,0)))</f>
        <v>Industry</v>
      </c>
      <c r="B727" s="358" t="str">
        <f>IF(ISBLANK(INDEX('Policy Characteristics'!B:B,MATCH($C727,'Policy Characteristics'!$C:$C,0))),"",INDEX('Policy Characteristics'!B:B,MATCH($C727,'Policy Characteristics'!$C:$C,0)))</f>
        <v>Industry Energy Efficiency Standards</v>
      </c>
      <c r="C727" s="362" t="str">
        <f t="shared" si="37"/>
        <v>Percentage Improvement in Eqpt Efficiency Standards above BAU</v>
      </c>
      <c r="D727" s="53" t="s">
        <v>3235</v>
      </c>
      <c r="E727" s="53" t="s">
        <v>2468</v>
      </c>
      <c r="F727" s="195" t="s">
        <v>3260</v>
      </c>
      <c r="G727" s="53" t="s">
        <v>2474</v>
      </c>
      <c r="H727" s="54">
        <v>963</v>
      </c>
      <c r="I727" s="53" t="s">
        <v>46</v>
      </c>
      <c r="J727" s="360" t="str">
        <f>IF(ISBLANK(INDEX('Policy Characteristics'!D:D,MATCH($C727,'Policy Characteristics'!$C:$C,0))),"",INDEX('Policy Characteristics'!D:D,MATCH($C727,'Policy Characteristics'!$C:$C,0)))</f>
        <v>Industry Energy Efficiency Standards</v>
      </c>
      <c r="K727" s="358" t="str">
        <f>IF(ISBLANK(INDEX('Policy Characteristics'!E:E,MATCH($C727,'Policy Characteristics'!$C:$C,0))),"",INDEX('Policy Characteristics'!E:E,MATCH($C727,'Policy Characteristics'!$C:$C,0)))</f>
        <v>indst efficiency standards</v>
      </c>
      <c r="L727" s="380">
        <f>IF(ISBLANK(INDEX('Policy Characteristics'!F:F,MATCH($C727,'Policy Characteristics'!$C:$C,0))),"",INDEX('Policy Characteristics'!F:F,MATCH($C727,'Policy Characteristics'!$C:$C,0)))</f>
        <v>0</v>
      </c>
      <c r="M727" s="380">
        <f>IF(ISBLANK(INDEX('Policy Characteristics'!G:G,MATCH($C727,'Policy Characteristics'!$C:$C,0))),"",INDEX('Policy Characteristics'!G:G,MATCH($C727,'Policy Characteristics'!$C:$C,0)))</f>
        <v>0.25</v>
      </c>
      <c r="N727" s="380">
        <f>IF(ISBLANK(INDEX('Policy Characteristics'!H:H,MATCH($C727,'Policy Characteristics'!$C:$C,0))),"",INDEX('Policy Characteristics'!H:H,MATCH($C727,'Policy Characteristics'!$C:$C,0)))</f>
        <v>0.01</v>
      </c>
      <c r="O727" s="358" t="str">
        <f>IF(ISBLANK(INDEX('Policy Characteristics'!I:I,MATCH($C727,'Policy Characteristics'!$C:$C,0))),"",INDEX('Policy Characteristics'!I:I,MATCH($C727,'Policy Characteristics'!$C:$C,0)))</f>
        <v>% reduction in energy use</v>
      </c>
      <c r="P727" s="358"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7" s="358" t="str">
        <f>IF(ISBLANK(INDEX('Policy Characteristics'!K:K,MATCH($C727,'Policy Characteristics'!$C:$C,0))),"",INDEX('Policy Characteristics'!K:K,MATCH($C727,'Policy Characteristics'!$C:$C,0)))</f>
        <v>industry-ag-main.html#eff-stds</v>
      </c>
      <c r="R727" s="358" t="str">
        <f>IF(ISBLANK(INDEX('Policy Characteristics'!L:L,MATCH($C727,'Policy Characteristics'!$C:$C,0))),"",INDEX('Policy Characteristics'!L:L,MATCH($C727,'Policy Characteristics'!$C:$C,0)))</f>
        <v>industry-energy-efficiency-standards.html</v>
      </c>
    </row>
    <row r="728" spans="1:18" x14ac:dyDescent="0.35">
      <c r="A728" s="358" t="str">
        <f>IF(ISBLANK(INDEX('Policy Characteristics'!A:A,MATCH($C728,'Policy Characteristics'!$C:$C,0))),"",INDEX('Policy Characteristics'!A:A,MATCH($C728,'Policy Characteristics'!$C:$C,0)))</f>
        <v>Industry</v>
      </c>
      <c r="B728" s="358" t="str">
        <f>IF(ISBLANK(INDEX('Policy Characteristics'!B:B,MATCH($C728,'Policy Characteristics'!$C:$C,0))),"",INDEX('Policy Characteristics'!B:B,MATCH($C728,'Policy Characteristics'!$C:$C,0)))</f>
        <v>Industry Energy Efficiency Standards</v>
      </c>
      <c r="C728" s="362" t="str">
        <f t="shared" si="37"/>
        <v>Percentage Improvement in Eqpt Efficiency Standards above BAU</v>
      </c>
      <c r="D728" s="53" t="s">
        <v>3235</v>
      </c>
      <c r="E728" s="53" t="s">
        <v>2821</v>
      </c>
      <c r="F728" s="195" t="s">
        <v>3260</v>
      </c>
      <c r="G728" s="53" t="s">
        <v>2824</v>
      </c>
      <c r="H728" s="54">
        <v>964</v>
      </c>
      <c r="I728" s="53" t="s">
        <v>46</v>
      </c>
      <c r="J728" s="360" t="str">
        <f>IF(ISBLANK(INDEX('Policy Characteristics'!D:D,MATCH($C728,'Policy Characteristics'!$C:$C,0))),"",INDEX('Policy Characteristics'!D:D,MATCH($C728,'Policy Characteristics'!$C:$C,0)))</f>
        <v>Industry Energy Efficiency Standards</v>
      </c>
      <c r="K728" s="358" t="str">
        <f>IF(ISBLANK(INDEX('Policy Characteristics'!E:E,MATCH($C728,'Policy Characteristics'!$C:$C,0))),"",INDEX('Policy Characteristics'!E:E,MATCH($C728,'Policy Characteristics'!$C:$C,0)))</f>
        <v>indst efficiency standards</v>
      </c>
      <c r="L728" s="380">
        <f>IF(ISBLANK(INDEX('Policy Characteristics'!F:F,MATCH($C728,'Policy Characteristics'!$C:$C,0))),"",INDEX('Policy Characteristics'!F:F,MATCH($C728,'Policy Characteristics'!$C:$C,0)))</f>
        <v>0</v>
      </c>
      <c r="M728" s="380">
        <f>IF(ISBLANK(INDEX('Policy Characteristics'!G:G,MATCH($C728,'Policy Characteristics'!$C:$C,0))),"",INDEX('Policy Characteristics'!G:G,MATCH($C728,'Policy Characteristics'!$C:$C,0)))</f>
        <v>0.25</v>
      </c>
      <c r="N728" s="380">
        <f>IF(ISBLANK(INDEX('Policy Characteristics'!H:H,MATCH($C728,'Policy Characteristics'!$C:$C,0))),"",INDEX('Policy Characteristics'!H:H,MATCH($C728,'Policy Characteristics'!$C:$C,0)))</f>
        <v>0.01</v>
      </c>
      <c r="O728" s="358" t="str">
        <f>IF(ISBLANK(INDEX('Policy Characteristics'!I:I,MATCH($C728,'Policy Characteristics'!$C:$C,0))),"",INDEX('Policy Characteristics'!I:I,MATCH($C728,'Policy Characteristics'!$C:$C,0)))</f>
        <v>% reduction in energy use</v>
      </c>
      <c r="P728" s="358"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8" s="358" t="str">
        <f>IF(ISBLANK(INDEX('Policy Characteristics'!K:K,MATCH($C728,'Policy Characteristics'!$C:$C,0))),"",INDEX('Policy Characteristics'!K:K,MATCH($C728,'Policy Characteristics'!$C:$C,0)))</f>
        <v>industry-ag-main.html#eff-stds</v>
      </c>
      <c r="R728" s="358" t="str">
        <f>IF(ISBLANK(INDEX('Policy Characteristics'!L:L,MATCH($C728,'Policy Characteristics'!$C:$C,0))),"",INDEX('Policy Characteristics'!L:L,MATCH($C728,'Policy Characteristics'!$C:$C,0)))</f>
        <v>industry-energy-efficiency-standards.html</v>
      </c>
    </row>
    <row r="729" spans="1:18" s="5" customFormat="1" x14ac:dyDescent="0.35">
      <c r="A729" s="358" t="str">
        <f>IF(ISBLANK(INDEX('Policy Characteristics'!A:A,MATCH($C729,'Policy Characteristics'!$C:$C,0))),"",INDEX('Policy Characteristics'!A:A,MATCH($C729,'Policy Characteristics'!$C:$C,0)))</f>
        <v>Industry</v>
      </c>
      <c r="B729" s="358" t="str">
        <f>IF(ISBLANK(INDEX('Policy Characteristics'!B:B,MATCH($C729,'Policy Characteristics'!$C:$C,0))),"",INDEX('Policy Characteristics'!B:B,MATCH($C729,'Policy Characteristics'!$C:$C,0)))</f>
        <v>Industry Energy Efficiency Standards</v>
      </c>
      <c r="C729" s="362" t="str">
        <f t="shared" si="37"/>
        <v>Percentage Improvement in Eqpt Efficiency Standards above BAU</v>
      </c>
      <c r="D729" s="53" t="s">
        <v>3235</v>
      </c>
      <c r="E729" s="53" t="s">
        <v>2822</v>
      </c>
      <c r="F729" s="195" t="s">
        <v>3260</v>
      </c>
      <c r="G729" s="53" t="s">
        <v>2826</v>
      </c>
      <c r="H729" s="54">
        <v>965</v>
      </c>
      <c r="I729" s="53" t="s">
        <v>45</v>
      </c>
      <c r="J729" s="360" t="str">
        <f>IF(ISBLANK(INDEX('Policy Characteristics'!D:D,MATCH($C729,'Policy Characteristics'!$C:$C,0))),"",INDEX('Policy Characteristics'!D:D,MATCH($C729,'Policy Characteristics'!$C:$C,0)))</f>
        <v>Industry Energy Efficiency Standards</v>
      </c>
      <c r="K729" s="358" t="str">
        <f>IF(ISBLANK(INDEX('Policy Characteristics'!E:E,MATCH($C729,'Policy Characteristics'!$C:$C,0))),"",INDEX('Policy Characteristics'!E:E,MATCH($C729,'Policy Characteristics'!$C:$C,0)))</f>
        <v>indst efficiency standards</v>
      </c>
      <c r="L729" s="380">
        <f>IF(ISBLANK(INDEX('Policy Characteristics'!F:F,MATCH($C729,'Policy Characteristics'!$C:$C,0))),"",INDEX('Policy Characteristics'!F:F,MATCH($C729,'Policy Characteristics'!$C:$C,0)))</f>
        <v>0</v>
      </c>
      <c r="M729" s="380">
        <f>IF(ISBLANK(INDEX('Policy Characteristics'!G:G,MATCH($C729,'Policy Characteristics'!$C:$C,0))),"",INDEX('Policy Characteristics'!G:G,MATCH($C729,'Policy Characteristics'!$C:$C,0)))</f>
        <v>0.25</v>
      </c>
      <c r="N729" s="380">
        <f>IF(ISBLANK(INDEX('Policy Characteristics'!H:H,MATCH($C729,'Policy Characteristics'!$C:$C,0))),"",INDEX('Policy Characteristics'!H:H,MATCH($C729,'Policy Characteristics'!$C:$C,0)))</f>
        <v>0.01</v>
      </c>
      <c r="O729" s="358" t="str">
        <f>IF(ISBLANK(INDEX('Policy Characteristics'!I:I,MATCH($C729,'Policy Characteristics'!$C:$C,0))),"",INDEX('Policy Characteristics'!I:I,MATCH($C729,'Policy Characteristics'!$C:$C,0)))</f>
        <v>% reduction in energy use</v>
      </c>
      <c r="P729" s="358"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9" s="358" t="str">
        <f>IF(ISBLANK(INDEX('Policy Characteristics'!K:K,MATCH($C729,'Policy Characteristics'!$C:$C,0))),"",INDEX('Policy Characteristics'!K:K,MATCH($C729,'Policy Characteristics'!$C:$C,0)))</f>
        <v>industry-ag-main.html#eff-stds</v>
      </c>
      <c r="R729" s="358" t="str">
        <f>IF(ISBLANK(INDEX('Policy Characteristics'!L:L,MATCH($C729,'Policy Characteristics'!$C:$C,0))),"",INDEX('Policy Characteristics'!L:L,MATCH($C729,'Policy Characteristics'!$C:$C,0)))</f>
        <v>industry-energy-efficiency-standards.html</v>
      </c>
    </row>
    <row r="730" spans="1:18" s="5" customFormat="1" x14ac:dyDescent="0.35">
      <c r="A730" s="358" t="str">
        <f>IF(ISBLANK(INDEX('Policy Characteristics'!A:A,MATCH($C730,'Policy Characteristics'!$C:$C,0))),"",INDEX('Policy Characteristics'!A:A,MATCH($C730,'Policy Characteristics'!$C:$C,0)))</f>
        <v>Industry</v>
      </c>
      <c r="B730" s="358" t="str">
        <f>IF(ISBLANK(INDEX('Policy Characteristics'!B:B,MATCH($C730,'Policy Characteristics'!$C:$C,0))),"",INDEX('Policy Characteristics'!B:B,MATCH($C730,'Policy Characteristics'!$C:$C,0)))</f>
        <v>Industry Energy Efficiency Standards</v>
      </c>
      <c r="C730" s="362" t="str">
        <f t="shared" si="37"/>
        <v>Percentage Improvement in Eqpt Efficiency Standards above BAU</v>
      </c>
      <c r="D730" s="53" t="s">
        <v>3235</v>
      </c>
      <c r="E730" s="53" t="s">
        <v>2823</v>
      </c>
      <c r="F730" s="195" t="s">
        <v>3260</v>
      </c>
      <c r="G730" s="53" t="s">
        <v>2827</v>
      </c>
      <c r="H730" s="54">
        <v>966</v>
      </c>
      <c r="I730" s="53" t="s">
        <v>45</v>
      </c>
      <c r="J730" s="360" t="str">
        <f>IF(ISBLANK(INDEX('Policy Characteristics'!D:D,MATCH($C730,'Policy Characteristics'!$C:$C,0))),"",INDEX('Policy Characteristics'!D:D,MATCH($C730,'Policy Characteristics'!$C:$C,0)))</f>
        <v>Industry Energy Efficiency Standards</v>
      </c>
      <c r="K730" s="358" t="str">
        <f>IF(ISBLANK(INDEX('Policy Characteristics'!E:E,MATCH($C730,'Policy Characteristics'!$C:$C,0))),"",INDEX('Policy Characteristics'!E:E,MATCH($C730,'Policy Characteristics'!$C:$C,0)))</f>
        <v>indst efficiency standards</v>
      </c>
      <c r="L730" s="380">
        <f>IF(ISBLANK(INDEX('Policy Characteristics'!F:F,MATCH($C730,'Policy Characteristics'!$C:$C,0))),"",INDEX('Policy Characteristics'!F:F,MATCH($C730,'Policy Characteristics'!$C:$C,0)))</f>
        <v>0</v>
      </c>
      <c r="M730" s="380">
        <f>IF(ISBLANK(INDEX('Policy Characteristics'!G:G,MATCH($C730,'Policy Characteristics'!$C:$C,0))),"",INDEX('Policy Characteristics'!G:G,MATCH($C730,'Policy Characteristics'!$C:$C,0)))</f>
        <v>0.25</v>
      </c>
      <c r="N730" s="380">
        <f>IF(ISBLANK(INDEX('Policy Characteristics'!H:H,MATCH($C730,'Policy Characteristics'!$C:$C,0))),"",INDEX('Policy Characteristics'!H:H,MATCH($C730,'Policy Characteristics'!$C:$C,0)))</f>
        <v>0.01</v>
      </c>
      <c r="O730" s="358" t="str">
        <f>IF(ISBLANK(INDEX('Policy Characteristics'!I:I,MATCH($C730,'Policy Characteristics'!$C:$C,0))),"",INDEX('Policy Characteristics'!I:I,MATCH($C730,'Policy Characteristics'!$C:$C,0)))</f>
        <v>% reduction in energy use</v>
      </c>
      <c r="P730" s="358"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0" s="358" t="str">
        <f>IF(ISBLANK(INDEX('Policy Characteristics'!K:K,MATCH($C730,'Policy Characteristics'!$C:$C,0))),"",INDEX('Policy Characteristics'!K:K,MATCH($C730,'Policy Characteristics'!$C:$C,0)))</f>
        <v>industry-ag-main.html#eff-stds</v>
      </c>
      <c r="R730" s="358" t="str">
        <f>IF(ISBLANK(INDEX('Policy Characteristics'!L:L,MATCH($C730,'Policy Characteristics'!$C:$C,0))),"",INDEX('Policy Characteristics'!L:L,MATCH($C730,'Policy Characteristics'!$C:$C,0)))</f>
        <v>industry-energy-efficiency-standards.html</v>
      </c>
    </row>
    <row r="731" spans="1:18" s="5" customFormat="1" x14ac:dyDescent="0.35">
      <c r="A731" s="358" t="str">
        <f>IF(ISBLANK(INDEX('Policy Characteristics'!A:A,MATCH($C731,'Policy Characteristics'!$C:$C,0))),"",INDEX('Policy Characteristics'!A:A,MATCH($C731,'Policy Characteristics'!$C:$C,0)))</f>
        <v>Industry</v>
      </c>
      <c r="B731" s="358" t="str">
        <f>IF(ISBLANK(INDEX('Policy Characteristics'!B:B,MATCH($C731,'Policy Characteristics'!$C:$C,0))),"",INDEX('Policy Characteristics'!B:B,MATCH($C731,'Policy Characteristics'!$C:$C,0)))</f>
        <v>Industry Energy Efficiency Standards</v>
      </c>
      <c r="C731" s="362" t="str">
        <f t="shared" si="37"/>
        <v>Percentage Improvement in Eqpt Efficiency Standards above BAU</v>
      </c>
      <c r="D731" s="53" t="s">
        <v>3235</v>
      </c>
      <c r="E731" s="53" t="s">
        <v>2820</v>
      </c>
      <c r="F731" s="195" t="s">
        <v>3260</v>
      </c>
      <c r="G731" s="53" t="s">
        <v>2825</v>
      </c>
      <c r="H731" s="54">
        <v>967</v>
      </c>
      <c r="I731" s="53" t="s">
        <v>46</v>
      </c>
      <c r="J731" s="360" t="str">
        <f>IF(ISBLANK(INDEX('Policy Characteristics'!D:D,MATCH($C731,'Policy Characteristics'!$C:$C,0))),"",INDEX('Policy Characteristics'!D:D,MATCH($C731,'Policy Characteristics'!$C:$C,0)))</f>
        <v>Industry Energy Efficiency Standards</v>
      </c>
      <c r="K731" s="358" t="str">
        <f>IF(ISBLANK(INDEX('Policy Characteristics'!E:E,MATCH($C731,'Policy Characteristics'!$C:$C,0))),"",INDEX('Policy Characteristics'!E:E,MATCH($C731,'Policy Characteristics'!$C:$C,0)))</f>
        <v>indst efficiency standards</v>
      </c>
      <c r="L731" s="380">
        <f>IF(ISBLANK(INDEX('Policy Characteristics'!F:F,MATCH($C731,'Policy Characteristics'!$C:$C,0))),"",INDEX('Policy Characteristics'!F:F,MATCH($C731,'Policy Characteristics'!$C:$C,0)))</f>
        <v>0</v>
      </c>
      <c r="M731" s="380">
        <f>IF(ISBLANK(INDEX('Policy Characteristics'!G:G,MATCH($C731,'Policy Characteristics'!$C:$C,0))),"",INDEX('Policy Characteristics'!G:G,MATCH($C731,'Policy Characteristics'!$C:$C,0)))</f>
        <v>0.25</v>
      </c>
      <c r="N731" s="380">
        <f>IF(ISBLANK(INDEX('Policy Characteristics'!H:H,MATCH($C731,'Policy Characteristics'!$C:$C,0))),"",INDEX('Policy Characteristics'!H:H,MATCH($C731,'Policy Characteristics'!$C:$C,0)))</f>
        <v>0.01</v>
      </c>
      <c r="O731" s="358" t="str">
        <f>IF(ISBLANK(INDEX('Policy Characteristics'!I:I,MATCH($C731,'Policy Characteristics'!$C:$C,0))),"",INDEX('Policy Characteristics'!I:I,MATCH($C731,'Policy Characteristics'!$C:$C,0)))</f>
        <v>% reduction in energy use</v>
      </c>
      <c r="P731" s="358"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1" s="358" t="str">
        <f>IF(ISBLANK(INDEX('Policy Characteristics'!K:K,MATCH($C731,'Policy Characteristics'!$C:$C,0))),"",INDEX('Policy Characteristics'!K:K,MATCH($C731,'Policy Characteristics'!$C:$C,0)))</f>
        <v>industry-ag-main.html#eff-stds</v>
      </c>
      <c r="R731" s="358" t="str">
        <f>IF(ISBLANK(INDEX('Policy Characteristics'!L:L,MATCH($C731,'Policy Characteristics'!$C:$C,0))),"",INDEX('Policy Characteristics'!L:L,MATCH($C731,'Policy Characteristics'!$C:$C,0)))</f>
        <v>industry-energy-efficiency-standards.html</v>
      </c>
    </row>
    <row r="732" spans="1:18" s="5" customFormat="1" x14ac:dyDescent="0.35">
      <c r="A732" s="358" t="str">
        <f>IF(ISBLANK(INDEX('Policy Characteristics'!A:A,MATCH($C732,'Policy Characteristics'!$C:$C,0))),"",INDEX('Policy Characteristics'!A:A,MATCH($C732,'Policy Characteristics'!$C:$C,0)))</f>
        <v>Industry</v>
      </c>
      <c r="B732" s="358" t="str">
        <f>IF(ISBLANK(INDEX('Policy Characteristics'!B:B,MATCH($C732,'Policy Characteristics'!$C:$C,0))),"",INDEX('Policy Characteristics'!B:B,MATCH($C732,'Policy Characteristics'!$C:$C,0)))</f>
        <v>Industry Energy Efficiency Standards</v>
      </c>
      <c r="C732" s="362" t="str">
        <f t="shared" si="37"/>
        <v>Percentage Improvement in Eqpt Efficiency Standards above BAU</v>
      </c>
      <c r="D732" s="9" t="s">
        <v>3236</v>
      </c>
      <c r="E732" s="53" t="s">
        <v>2463</v>
      </c>
      <c r="F732" s="195" t="s">
        <v>2880</v>
      </c>
      <c r="G732" s="53" t="s">
        <v>2469</v>
      </c>
      <c r="H732" s="54">
        <v>968</v>
      </c>
      <c r="I732" s="53" t="s">
        <v>45</v>
      </c>
      <c r="J732" s="360" t="str">
        <f>IF(ISBLANK(INDEX('Policy Characteristics'!D:D,MATCH($C732,'Policy Characteristics'!$C:$C,0))),"",INDEX('Policy Characteristics'!D:D,MATCH($C732,'Policy Characteristics'!$C:$C,0)))</f>
        <v>Industry Energy Efficiency Standards</v>
      </c>
      <c r="K732" s="358" t="str">
        <f>IF(ISBLANK(INDEX('Policy Characteristics'!E:E,MATCH($C732,'Policy Characteristics'!$C:$C,0))),"",INDEX('Policy Characteristics'!E:E,MATCH($C732,'Policy Characteristics'!$C:$C,0)))</f>
        <v>indst efficiency standards</v>
      </c>
      <c r="L732" s="380">
        <f>IF(ISBLANK(INDEX('Policy Characteristics'!F:F,MATCH($C732,'Policy Characteristics'!$C:$C,0))),"",INDEX('Policy Characteristics'!F:F,MATCH($C732,'Policy Characteristics'!$C:$C,0)))</f>
        <v>0</v>
      </c>
      <c r="M732" s="380">
        <f>IF(ISBLANK(INDEX('Policy Characteristics'!G:G,MATCH($C732,'Policy Characteristics'!$C:$C,0))),"",INDEX('Policy Characteristics'!G:G,MATCH($C732,'Policy Characteristics'!$C:$C,0)))</f>
        <v>0.25</v>
      </c>
      <c r="N732" s="380">
        <f>IF(ISBLANK(INDEX('Policy Characteristics'!H:H,MATCH($C732,'Policy Characteristics'!$C:$C,0))),"",INDEX('Policy Characteristics'!H:H,MATCH($C732,'Policy Characteristics'!$C:$C,0)))</f>
        <v>0.01</v>
      </c>
      <c r="O732" s="358" t="str">
        <f>IF(ISBLANK(INDEX('Policy Characteristics'!I:I,MATCH($C732,'Policy Characteristics'!$C:$C,0))),"",INDEX('Policy Characteristics'!I:I,MATCH($C732,'Policy Characteristics'!$C:$C,0)))</f>
        <v>% reduction in energy use</v>
      </c>
      <c r="P732" s="358"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2" s="358" t="str">
        <f>IF(ISBLANK(INDEX('Policy Characteristics'!K:K,MATCH($C732,'Policy Characteristics'!$C:$C,0))),"",INDEX('Policy Characteristics'!K:K,MATCH($C732,'Policy Characteristics'!$C:$C,0)))</f>
        <v>industry-ag-main.html#eff-stds</v>
      </c>
      <c r="R732" s="358" t="str">
        <f>IF(ISBLANK(INDEX('Policy Characteristics'!L:L,MATCH($C732,'Policy Characteristics'!$C:$C,0))),"",INDEX('Policy Characteristics'!L:L,MATCH($C732,'Policy Characteristics'!$C:$C,0)))</f>
        <v>industry-energy-efficiency-standards.html</v>
      </c>
    </row>
    <row r="733" spans="1:18" s="5" customFormat="1" x14ac:dyDescent="0.35">
      <c r="A733" s="358" t="str">
        <f>IF(ISBLANK(INDEX('Policy Characteristics'!A:A,MATCH($C733,'Policy Characteristics'!$C:$C,0))),"",INDEX('Policy Characteristics'!A:A,MATCH($C733,'Policy Characteristics'!$C:$C,0)))</f>
        <v>Industry</v>
      </c>
      <c r="B733" s="358" t="str">
        <f>IF(ISBLANK(INDEX('Policy Characteristics'!B:B,MATCH($C733,'Policy Characteristics'!$C:$C,0))),"",INDEX('Policy Characteristics'!B:B,MATCH($C733,'Policy Characteristics'!$C:$C,0)))</f>
        <v>Industry Energy Efficiency Standards</v>
      </c>
      <c r="C733" s="362" t="str">
        <f t="shared" si="37"/>
        <v>Percentage Improvement in Eqpt Efficiency Standards above BAU</v>
      </c>
      <c r="D733" s="9" t="s">
        <v>3236</v>
      </c>
      <c r="E733" s="53" t="s">
        <v>2464</v>
      </c>
      <c r="F733" s="195" t="s">
        <v>2880</v>
      </c>
      <c r="G733" s="53" t="s">
        <v>2472</v>
      </c>
      <c r="H733" s="54">
        <v>969</v>
      </c>
      <c r="I733" s="53" t="s">
        <v>45</v>
      </c>
      <c r="J733" s="360" t="str">
        <f>IF(ISBLANK(INDEX('Policy Characteristics'!D:D,MATCH($C733,'Policy Characteristics'!$C:$C,0))),"",INDEX('Policy Characteristics'!D:D,MATCH($C733,'Policy Characteristics'!$C:$C,0)))</f>
        <v>Industry Energy Efficiency Standards</v>
      </c>
      <c r="K733" s="358" t="str">
        <f>IF(ISBLANK(INDEX('Policy Characteristics'!E:E,MATCH($C733,'Policy Characteristics'!$C:$C,0))),"",INDEX('Policy Characteristics'!E:E,MATCH($C733,'Policy Characteristics'!$C:$C,0)))</f>
        <v>indst efficiency standards</v>
      </c>
      <c r="L733" s="380">
        <f>IF(ISBLANK(INDEX('Policy Characteristics'!F:F,MATCH($C733,'Policy Characteristics'!$C:$C,0))),"",INDEX('Policy Characteristics'!F:F,MATCH($C733,'Policy Characteristics'!$C:$C,0)))</f>
        <v>0</v>
      </c>
      <c r="M733" s="380">
        <f>IF(ISBLANK(INDEX('Policy Characteristics'!G:G,MATCH($C733,'Policy Characteristics'!$C:$C,0))),"",INDEX('Policy Characteristics'!G:G,MATCH($C733,'Policy Characteristics'!$C:$C,0)))</f>
        <v>0.25</v>
      </c>
      <c r="N733" s="380">
        <f>IF(ISBLANK(INDEX('Policy Characteristics'!H:H,MATCH($C733,'Policy Characteristics'!$C:$C,0))),"",INDEX('Policy Characteristics'!H:H,MATCH($C733,'Policy Characteristics'!$C:$C,0)))</f>
        <v>0.01</v>
      </c>
      <c r="O733" s="358" t="str">
        <f>IF(ISBLANK(INDEX('Policy Characteristics'!I:I,MATCH($C733,'Policy Characteristics'!$C:$C,0))),"",INDEX('Policy Characteristics'!I:I,MATCH($C733,'Policy Characteristics'!$C:$C,0)))</f>
        <v>% reduction in energy use</v>
      </c>
      <c r="P733" s="358"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3" s="358" t="str">
        <f>IF(ISBLANK(INDEX('Policy Characteristics'!K:K,MATCH($C733,'Policy Characteristics'!$C:$C,0))),"",INDEX('Policy Characteristics'!K:K,MATCH($C733,'Policy Characteristics'!$C:$C,0)))</f>
        <v>industry-ag-main.html#eff-stds</v>
      </c>
      <c r="R733" s="358" t="str">
        <f>IF(ISBLANK(INDEX('Policy Characteristics'!L:L,MATCH($C733,'Policy Characteristics'!$C:$C,0))),"",INDEX('Policy Characteristics'!L:L,MATCH($C733,'Policy Characteristics'!$C:$C,0)))</f>
        <v>industry-energy-efficiency-standards.html</v>
      </c>
    </row>
    <row r="734" spans="1:18" s="5" customFormat="1" x14ac:dyDescent="0.35">
      <c r="A734" s="358" t="str">
        <f>IF(ISBLANK(INDEX('Policy Characteristics'!A:A,MATCH($C734,'Policy Characteristics'!$C:$C,0))),"",INDEX('Policy Characteristics'!A:A,MATCH($C734,'Policy Characteristics'!$C:$C,0)))</f>
        <v>Industry</v>
      </c>
      <c r="B734" s="358" t="str">
        <f>IF(ISBLANK(INDEX('Policy Characteristics'!B:B,MATCH($C734,'Policy Characteristics'!$C:$C,0))),"",INDEX('Policy Characteristics'!B:B,MATCH($C734,'Policy Characteristics'!$C:$C,0)))</f>
        <v>Industry Energy Efficiency Standards</v>
      </c>
      <c r="C734" s="362" t="str">
        <f t="shared" si="37"/>
        <v>Percentage Improvement in Eqpt Efficiency Standards above BAU</v>
      </c>
      <c r="D734" s="9" t="s">
        <v>3236</v>
      </c>
      <c r="E734" s="53" t="s">
        <v>2465</v>
      </c>
      <c r="F734" s="195" t="s">
        <v>2880</v>
      </c>
      <c r="G734" s="53" t="s">
        <v>2473</v>
      </c>
      <c r="H734" s="54">
        <v>970</v>
      </c>
      <c r="I734" s="53" t="s">
        <v>45</v>
      </c>
      <c r="J734" s="360" t="str">
        <f>IF(ISBLANK(INDEX('Policy Characteristics'!D:D,MATCH($C734,'Policy Characteristics'!$C:$C,0))),"",INDEX('Policy Characteristics'!D:D,MATCH($C734,'Policy Characteristics'!$C:$C,0)))</f>
        <v>Industry Energy Efficiency Standards</v>
      </c>
      <c r="K734" s="358" t="str">
        <f>IF(ISBLANK(INDEX('Policy Characteristics'!E:E,MATCH($C734,'Policy Characteristics'!$C:$C,0))),"",INDEX('Policy Characteristics'!E:E,MATCH($C734,'Policy Characteristics'!$C:$C,0)))</f>
        <v>indst efficiency standards</v>
      </c>
      <c r="L734" s="380">
        <f>IF(ISBLANK(INDEX('Policy Characteristics'!F:F,MATCH($C734,'Policy Characteristics'!$C:$C,0))),"",INDEX('Policy Characteristics'!F:F,MATCH($C734,'Policy Characteristics'!$C:$C,0)))</f>
        <v>0</v>
      </c>
      <c r="M734" s="380">
        <f>IF(ISBLANK(INDEX('Policy Characteristics'!G:G,MATCH($C734,'Policy Characteristics'!$C:$C,0))),"",INDEX('Policy Characteristics'!G:G,MATCH($C734,'Policy Characteristics'!$C:$C,0)))</f>
        <v>0.25</v>
      </c>
      <c r="N734" s="380">
        <f>IF(ISBLANK(INDEX('Policy Characteristics'!H:H,MATCH($C734,'Policy Characteristics'!$C:$C,0))),"",INDEX('Policy Characteristics'!H:H,MATCH($C734,'Policy Characteristics'!$C:$C,0)))</f>
        <v>0.01</v>
      </c>
      <c r="O734" s="358" t="str">
        <f>IF(ISBLANK(INDEX('Policy Characteristics'!I:I,MATCH($C734,'Policy Characteristics'!$C:$C,0))),"",INDEX('Policy Characteristics'!I:I,MATCH($C734,'Policy Characteristics'!$C:$C,0)))</f>
        <v>% reduction in energy use</v>
      </c>
      <c r="P734" s="358"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4" s="358" t="str">
        <f>IF(ISBLANK(INDEX('Policy Characteristics'!K:K,MATCH($C734,'Policy Characteristics'!$C:$C,0))),"",INDEX('Policy Characteristics'!K:K,MATCH($C734,'Policy Characteristics'!$C:$C,0)))</f>
        <v>industry-ag-main.html#eff-stds</v>
      </c>
      <c r="R734" s="358" t="str">
        <f>IF(ISBLANK(INDEX('Policy Characteristics'!L:L,MATCH($C734,'Policy Characteristics'!$C:$C,0))),"",INDEX('Policy Characteristics'!L:L,MATCH($C734,'Policy Characteristics'!$C:$C,0)))</f>
        <v>industry-energy-efficiency-standards.html</v>
      </c>
    </row>
    <row r="735" spans="1:18" s="5" customFormat="1" x14ac:dyDescent="0.35">
      <c r="A735" s="358" t="str">
        <f>IF(ISBLANK(INDEX('Policy Characteristics'!A:A,MATCH($C735,'Policy Characteristics'!$C:$C,0))),"",INDEX('Policy Characteristics'!A:A,MATCH($C735,'Policy Characteristics'!$C:$C,0)))</f>
        <v>Industry</v>
      </c>
      <c r="B735" s="358" t="str">
        <f>IF(ISBLANK(INDEX('Policy Characteristics'!B:B,MATCH($C735,'Policy Characteristics'!$C:$C,0))),"",INDEX('Policy Characteristics'!B:B,MATCH($C735,'Policy Characteristics'!$C:$C,0)))</f>
        <v>Industry Energy Efficiency Standards</v>
      </c>
      <c r="C735" s="362" t="str">
        <f t="shared" si="37"/>
        <v>Percentage Improvement in Eqpt Efficiency Standards above BAU</v>
      </c>
      <c r="D735" s="9" t="s">
        <v>3236</v>
      </c>
      <c r="E735" s="53" t="s">
        <v>2466</v>
      </c>
      <c r="F735" s="195" t="s">
        <v>2880</v>
      </c>
      <c r="G735" s="53" t="s">
        <v>2470</v>
      </c>
      <c r="H735" s="54">
        <v>971</v>
      </c>
      <c r="I735" s="53" t="s">
        <v>46</v>
      </c>
      <c r="J735" s="360" t="str">
        <f>IF(ISBLANK(INDEX('Policy Characteristics'!D:D,MATCH($C735,'Policy Characteristics'!$C:$C,0))),"",INDEX('Policy Characteristics'!D:D,MATCH($C735,'Policy Characteristics'!$C:$C,0)))</f>
        <v>Industry Energy Efficiency Standards</v>
      </c>
      <c r="K735" s="358" t="str">
        <f>IF(ISBLANK(INDEX('Policy Characteristics'!E:E,MATCH($C735,'Policy Characteristics'!$C:$C,0))),"",INDEX('Policy Characteristics'!E:E,MATCH($C735,'Policy Characteristics'!$C:$C,0)))</f>
        <v>indst efficiency standards</v>
      </c>
      <c r="L735" s="380">
        <f>IF(ISBLANK(INDEX('Policy Characteristics'!F:F,MATCH($C735,'Policy Characteristics'!$C:$C,0))),"",INDEX('Policy Characteristics'!F:F,MATCH($C735,'Policy Characteristics'!$C:$C,0)))</f>
        <v>0</v>
      </c>
      <c r="M735" s="380">
        <f>IF(ISBLANK(INDEX('Policy Characteristics'!G:G,MATCH($C735,'Policy Characteristics'!$C:$C,0))),"",INDEX('Policy Characteristics'!G:G,MATCH($C735,'Policy Characteristics'!$C:$C,0)))</f>
        <v>0.25</v>
      </c>
      <c r="N735" s="380">
        <f>IF(ISBLANK(INDEX('Policy Characteristics'!H:H,MATCH($C735,'Policy Characteristics'!$C:$C,0))),"",INDEX('Policy Characteristics'!H:H,MATCH($C735,'Policy Characteristics'!$C:$C,0)))</f>
        <v>0.01</v>
      </c>
      <c r="O735" s="358" t="str">
        <f>IF(ISBLANK(INDEX('Policy Characteristics'!I:I,MATCH($C735,'Policy Characteristics'!$C:$C,0))),"",INDEX('Policy Characteristics'!I:I,MATCH($C735,'Policy Characteristics'!$C:$C,0)))</f>
        <v>% reduction in energy use</v>
      </c>
      <c r="P735" s="358"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5" s="358" t="str">
        <f>IF(ISBLANK(INDEX('Policy Characteristics'!K:K,MATCH($C735,'Policy Characteristics'!$C:$C,0))),"",INDEX('Policy Characteristics'!K:K,MATCH($C735,'Policy Characteristics'!$C:$C,0)))</f>
        <v>industry-ag-main.html#eff-stds</v>
      </c>
      <c r="R735" s="358" t="str">
        <f>IF(ISBLANK(INDEX('Policy Characteristics'!L:L,MATCH($C735,'Policy Characteristics'!$C:$C,0))),"",INDEX('Policy Characteristics'!L:L,MATCH($C735,'Policy Characteristics'!$C:$C,0)))</f>
        <v>industry-energy-efficiency-standards.html</v>
      </c>
    </row>
    <row r="736" spans="1:18" s="5" customFormat="1" x14ac:dyDescent="0.35">
      <c r="A736" s="358" t="str">
        <f>IF(ISBLANK(INDEX('Policy Characteristics'!A:A,MATCH($C736,'Policy Characteristics'!$C:$C,0))),"",INDEX('Policy Characteristics'!A:A,MATCH($C736,'Policy Characteristics'!$C:$C,0)))</f>
        <v>Industry</v>
      </c>
      <c r="B736" s="358" t="str">
        <f>IF(ISBLANK(INDEX('Policy Characteristics'!B:B,MATCH($C736,'Policy Characteristics'!$C:$C,0))),"",INDEX('Policy Characteristics'!B:B,MATCH($C736,'Policy Characteristics'!$C:$C,0)))</f>
        <v>Industry Energy Efficiency Standards</v>
      </c>
      <c r="C736" s="362" t="str">
        <f t="shared" si="37"/>
        <v>Percentage Improvement in Eqpt Efficiency Standards above BAU</v>
      </c>
      <c r="D736" s="9" t="s">
        <v>3236</v>
      </c>
      <c r="E736" s="53" t="s">
        <v>2467</v>
      </c>
      <c r="F736" s="195" t="s">
        <v>2880</v>
      </c>
      <c r="G736" s="53" t="s">
        <v>2471</v>
      </c>
      <c r="H736" s="54">
        <v>972</v>
      </c>
      <c r="I736" s="53" t="s">
        <v>45</v>
      </c>
      <c r="J736" s="360" t="str">
        <f>IF(ISBLANK(INDEX('Policy Characteristics'!D:D,MATCH($C736,'Policy Characteristics'!$C:$C,0))),"",INDEX('Policy Characteristics'!D:D,MATCH($C736,'Policy Characteristics'!$C:$C,0)))</f>
        <v>Industry Energy Efficiency Standards</v>
      </c>
      <c r="K736" s="358" t="str">
        <f>IF(ISBLANK(INDEX('Policy Characteristics'!E:E,MATCH($C736,'Policy Characteristics'!$C:$C,0))),"",INDEX('Policy Characteristics'!E:E,MATCH($C736,'Policy Characteristics'!$C:$C,0)))</f>
        <v>indst efficiency standards</v>
      </c>
      <c r="L736" s="380">
        <f>IF(ISBLANK(INDEX('Policy Characteristics'!F:F,MATCH($C736,'Policy Characteristics'!$C:$C,0))),"",INDEX('Policy Characteristics'!F:F,MATCH($C736,'Policy Characteristics'!$C:$C,0)))</f>
        <v>0</v>
      </c>
      <c r="M736" s="380">
        <f>IF(ISBLANK(INDEX('Policy Characteristics'!G:G,MATCH($C736,'Policy Characteristics'!$C:$C,0))),"",INDEX('Policy Characteristics'!G:G,MATCH($C736,'Policy Characteristics'!$C:$C,0)))</f>
        <v>0.25</v>
      </c>
      <c r="N736" s="380">
        <f>IF(ISBLANK(INDEX('Policy Characteristics'!H:H,MATCH($C736,'Policy Characteristics'!$C:$C,0))),"",INDEX('Policy Characteristics'!H:H,MATCH($C736,'Policy Characteristics'!$C:$C,0)))</f>
        <v>0.01</v>
      </c>
      <c r="O736" s="358" t="str">
        <f>IF(ISBLANK(INDEX('Policy Characteristics'!I:I,MATCH($C736,'Policy Characteristics'!$C:$C,0))),"",INDEX('Policy Characteristics'!I:I,MATCH($C736,'Policy Characteristics'!$C:$C,0)))</f>
        <v>% reduction in energy use</v>
      </c>
      <c r="P736" s="358"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6" s="358" t="str">
        <f>IF(ISBLANK(INDEX('Policy Characteristics'!K:K,MATCH($C736,'Policy Characteristics'!$C:$C,0))),"",INDEX('Policy Characteristics'!K:K,MATCH($C736,'Policy Characteristics'!$C:$C,0)))</f>
        <v>industry-ag-main.html#eff-stds</v>
      </c>
      <c r="R736" s="358" t="str">
        <f>IF(ISBLANK(INDEX('Policy Characteristics'!L:L,MATCH($C736,'Policy Characteristics'!$C:$C,0))),"",INDEX('Policy Characteristics'!L:L,MATCH($C736,'Policy Characteristics'!$C:$C,0)))</f>
        <v>industry-energy-efficiency-standards.html</v>
      </c>
    </row>
    <row r="737" spans="1:18" s="5" customFormat="1" x14ac:dyDescent="0.35">
      <c r="A737" s="358" t="str">
        <f>IF(ISBLANK(INDEX('Policy Characteristics'!A:A,MATCH($C737,'Policy Characteristics'!$C:$C,0))),"",INDEX('Policy Characteristics'!A:A,MATCH($C737,'Policy Characteristics'!$C:$C,0)))</f>
        <v>Industry</v>
      </c>
      <c r="B737" s="358" t="str">
        <f>IF(ISBLANK(INDEX('Policy Characteristics'!B:B,MATCH($C737,'Policy Characteristics'!$C:$C,0))),"",INDEX('Policy Characteristics'!B:B,MATCH($C737,'Policy Characteristics'!$C:$C,0)))</f>
        <v>Industry Energy Efficiency Standards</v>
      </c>
      <c r="C737" s="362" t="str">
        <f t="shared" si="37"/>
        <v>Percentage Improvement in Eqpt Efficiency Standards above BAU</v>
      </c>
      <c r="D737" s="9" t="s">
        <v>3236</v>
      </c>
      <c r="E737" s="53" t="s">
        <v>2468</v>
      </c>
      <c r="F737" s="195" t="s">
        <v>2880</v>
      </c>
      <c r="G737" s="53" t="s">
        <v>2474</v>
      </c>
      <c r="H737" s="54">
        <v>973</v>
      </c>
      <c r="I737" s="53" t="s">
        <v>46</v>
      </c>
      <c r="J737" s="360" t="str">
        <f>IF(ISBLANK(INDEX('Policy Characteristics'!D:D,MATCH($C737,'Policy Characteristics'!$C:$C,0))),"",INDEX('Policy Characteristics'!D:D,MATCH($C737,'Policy Characteristics'!$C:$C,0)))</f>
        <v>Industry Energy Efficiency Standards</v>
      </c>
      <c r="K737" s="358" t="str">
        <f>IF(ISBLANK(INDEX('Policy Characteristics'!E:E,MATCH($C737,'Policy Characteristics'!$C:$C,0))),"",INDEX('Policy Characteristics'!E:E,MATCH($C737,'Policy Characteristics'!$C:$C,0)))</f>
        <v>indst efficiency standards</v>
      </c>
      <c r="L737" s="380">
        <f>IF(ISBLANK(INDEX('Policy Characteristics'!F:F,MATCH($C737,'Policy Characteristics'!$C:$C,0))),"",INDEX('Policy Characteristics'!F:F,MATCH($C737,'Policy Characteristics'!$C:$C,0)))</f>
        <v>0</v>
      </c>
      <c r="M737" s="380">
        <f>IF(ISBLANK(INDEX('Policy Characteristics'!G:G,MATCH($C737,'Policy Characteristics'!$C:$C,0))),"",INDEX('Policy Characteristics'!G:G,MATCH($C737,'Policy Characteristics'!$C:$C,0)))</f>
        <v>0.25</v>
      </c>
      <c r="N737" s="380">
        <f>IF(ISBLANK(INDEX('Policy Characteristics'!H:H,MATCH($C737,'Policy Characteristics'!$C:$C,0))),"",INDEX('Policy Characteristics'!H:H,MATCH($C737,'Policy Characteristics'!$C:$C,0)))</f>
        <v>0.01</v>
      </c>
      <c r="O737" s="358" t="str">
        <f>IF(ISBLANK(INDEX('Policy Characteristics'!I:I,MATCH($C737,'Policy Characteristics'!$C:$C,0))),"",INDEX('Policy Characteristics'!I:I,MATCH($C737,'Policy Characteristics'!$C:$C,0)))</f>
        <v>% reduction in energy use</v>
      </c>
      <c r="P737" s="358"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7" s="358" t="str">
        <f>IF(ISBLANK(INDEX('Policy Characteristics'!K:K,MATCH($C737,'Policy Characteristics'!$C:$C,0))),"",INDEX('Policy Characteristics'!K:K,MATCH($C737,'Policy Characteristics'!$C:$C,0)))</f>
        <v>industry-ag-main.html#eff-stds</v>
      </c>
      <c r="R737" s="358" t="str">
        <f>IF(ISBLANK(INDEX('Policy Characteristics'!L:L,MATCH($C737,'Policy Characteristics'!$C:$C,0))),"",INDEX('Policy Characteristics'!L:L,MATCH($C737,'Policy Characteristics'!$C:$C,0)))</f>
        <v>industry-energy-efficiency-standards.html</v>
      </c>
    </row>
    <row r="738" spans="1:18" s="5" customFormat="1" x14ac:dyDescent="0.35">
      <c r="A738" s="358" t="str">
        <f>IF(ISBLANK(INDEX('Policy Characteristics'!A:A,MATCH($C738,'Policy Characteristics'!$C:$C,0))),"",INDEX('Policy Characteristics'!A:A,MATCH($C738,'Policy Characteristics'!$C:$C,0)))</f>
        <v>Industry</v>
      </c>
      <c r="B738" s="358" t="str">
        <f>IF(ISBLANK(INDEX('Policy Characteristics'!B:B,MATCH($C738,'Policy Characteristics'!$C:$C,0))),"",INDEX('Policy Characteristics'!B:B,MATCH($C738,'Policy Characteristics'!$C:$C,0)))</f>
        <v>Industry Energy Efficiency Standards</v>
      </c>
      <c r="C738" s="362" t="str">
        <f t="shared" si="37"/>
        <v>Percentage Improvement in Eqpt Efficiency Standards above BAU</v>
      </c>
      <c r="D738" s="9" t="s">
        <v>3236</v>
      </c>
      <c r="E738" s="53" t="s">
        <v>2821</v>
      </c>
      <c r="F738" s="195" t="s">
        <v>2880</v>
      </c>
      <c r="G738" s="53" t="s">
        <v>2824</v>
      </c>
      <c r="H738" s="54">
        <v>974</v>
      </c>
      <c r="I738" s="53" t="s">
        <v>46</v>
      </c>
      <c r="J738" s="360" t="str">
        <f>IF(ISBLANK(INDEX('Policy Characteristics'!D:D,MATCH($C738,'Policy Characteristics'!$C:$C,0))),"",INDEX('Policy Characteristics'!D:D,MATCH($C738,'Policy Characteristics'!$C:$C,0)))</f>
        <v>Industry Energy Efficiency Standards</v>
      </c>
      <c r="K738" s="358" t="str">
        <f>IF(ISBLANK(INDEX('Policy Characteristics'!E:E,MATCH($C738,'Policy Characteristics'!$C:$C,0))),"",INDEX('Policy Characteristics'!E:E,MATCH($C738,'Policy Characteristics'!$C:$C,0)))</f>
        <v>indst efficiency standards</v>
      </c>
      <c r="L738" s="380">
        <f>IF(ISBLANK(INDEX('Policy Characteristics'!F:F,MATCH($C738,'Policy Characteristics'!$C:$C,0))),"",INDEX('Policy Characteristics'!F:F,MATCH($C738,'Policy Characteristics'!$C:$C,0)))</f>
        <v>0</v>
      </c>
      <c r="M738" s="380">
        <f>IF(ISBLANK(INDEX('Policy Characteristics'!G:G,MATCH($C738,'Policy Characteristics'!$C:$C,0))),"",INDEX('Policy Characteristics'!G:G,MATCH($C738,'Policy Characteristics'!$C:$C,0)))</f>
        <v>0.25</v>
      </c>
      <c r="N738" s="380">
        <f>IF(ISBLANK(INDEX('Policy Characteristics'!H:H,MATCH($C738,'Policy Characteristics'!$C:$C,0))),"",INDEX('Policy Characteristics'!H:H,MATCH($C738,'Policy Characteristics'!$C:$C,0)))</f>
        <v>0.01</v>
      </c>
      <c r="O738" s="358" t="str">
        <f>IF(ISBLANK(INDEX('Policy Characteristics'!I:I,MATCH($C738,'Policy Characteristics'!$C:$C,0))),"",INDEX('Policy Characteristics'!I:I,MATCH($C738,'Policy Characteristics'!$C:$C,0)))</f>
        <v>% reduction in energy use</v>
      </c>
      <c r="P738" s="358"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8" s="358" t="str">
        <f>IF(ISBLANK(INDEX('Policy Characteristics'!K:K,MATCH($C738,'Policy Characteristics'!$C:$C,0))),"",INDEX('Policy Characteristics'!K:K,MATCH($C738,'Policy Characteristics'!$C:$C,0)))</f>
        <v>industry-ag-main.html#eff-stds</v>
      </c>
      <c r="R738" s="358" t="str">
        <f>IF(ISBLANK(INDEX('Policy Characteristics'!L:L,MATCH($C738,'Policy Characteristics'!$C:$C,0))),"",INDEX('Policy Characteristics'!L:L,MATCH($C738,'Policy Characteristics'!$C:$C,0)))</f>
        <v>industry-energy-efficiency-standards.html</v>
      </c>
    </row>
    <row r="739" spans="1:18" s="5" customFormat="1" x14ac:dyDescent="0.35">
      <c r="A739" s="358" t="str">
        <f>IF(ISBLANK(INDEX('Policy Characteristics'!A:A,MATCH($C739,'Policy Characteristics'!$C:$C,0))),"",INDEX('Policy Characteristics'!A:A,MATCH($C739,'Policy Characteristics'!$C:$C,0)))</f>
        <v>Industry</v>
      </c>
      <c r="B739" s="358" t="str">
        <f>IF(ISBLANK(INDEX('Policy Characteristics'!B:B,MATCH($C739,'Policy Characteristics'!$C:$C,0))),"",INDEX('Policy Characteristics'!B:B,MATCH($C739,'Policy Characteristics'!$C:$C,0)))</f>
        <v>Industry Energy Efficiency Standards</v>
      </c>
      <c r="C739" s="362" t="str">
        <f t="shared" si="37"/>
        <v>Percentage Improvement in Eqpt Efficiency Standards above BAU</v>
      </c>
      <c r="D739" s="9" t="s">
        <v>3236</v>
      </c>
      <c r="E739" s="53" t="s">
        <v>2822</v>
      </c>
      <c r="F739" s="195" t="s">
        <v>2880</v>
      </c>
      <c r="G739" s="53" t="s">
        <v>2826</v>
      </c>
      <c r="H739" s="54">
        <v>975</v>
      </c>
      <c r="I739" s="53" t="s">
        <v>45</v>
      </c>
      <c r="J739" s="360" t="str">
        <f>IF(ISBLANK(INDEX('Policy Characteristics'!D:D,MATCH($C739,'Policy Characteristics'!$C:$C,0))),"",INDEX('Policy Characteristics'!D:D,MATCH($C739,'Policy Characteristics'!$C:$C,0)))</f>
        <v>Industry Energy Efficiency Standards</v>
      </c>
      <c r="K739" s="358" t="str">
        <f>IF(ISBLANK(INDEX('Policy Characteristics'!E:E,MATCH($C739,'Policy Characteristics'!$C:$C,0))),"",INDEX('Policy Characteristics'!E:E,MATCH($C739,'Policy Characteristics'!$C:$C,0)))</f>
        <v>indst efficiency standards</v>
      </c>
      <c r="L739" s="380">
        <f>IF(ISBLANK(INDEX('Policy Characteristics'!F:F,MATCH($C739,'Policy Characteristics'!$C:$C,0))),"",INDEX('Policy Characteristics'!F:F,MATCH($C739,'Policy Characteristics'!$C:$C,0)))</f>
        <v>0</v>
      </c>
      <c r="M739" s="380">
        <f>IF(ISBLANK(INDEX('Policy Characteristics'!G:G,MATCH($C739,'Policy Characteristics'!$C:$C,0))),"",INDEX('Policy Characteristics'!G:G,MATCH($C739,'Policy Characteristics'!$C:$C,0)))</f>
        <v>0.25</v>
      </c>
      <c r="N739" s="380">
        <f>IF(ISBLANK(INDEX('Policy Characteristics'!H:H,MATCH($C739,'Policy Characteristics'!$C:$C,0))),"",INDEX('Policy Characteristics'!H:H,MATCH($C739,'Policy Characteristics'!$C:$C,0)))</f>
        <v>0.01</v>
      </c>
      <c r="O739" s="358" t="str">
        <f>IF(ISBLANK(INDEX('Policy Characteristics'!I:I,MATCH($C739,'Policy Characteristics'!$C:$C,0))),"",INDEX('Policy Characteristics'!I:I,MATCH($C739,'Policy Characteristics'!$C:$C,0)))</f>
        <v>% reduction in energy use</v>
      </c>
      <c r="P739" s="358"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9" s="358" t="str">
        <f>IF(ISBLANK(INDEX('Policy Characteristics'!K:K,MATCH($C739,'Policy Characteristics'!$C:$C,0))),"",INDEX('Policy Characteristics'!K:K,MATCH($C739,'Policy Characteristics'!$C:$C,0)))</f>
        <v>industry-ag-main.html#eff-stds</v>
      </c>
      <c r="R739" s="358" t="str">
        <f>IF(ISBLANK(INDEX('Policy Characteristics'!L:L,MATCH($C739,'Policy Characteristics'!$C:$C,0))),"",INDEX('Policy Characteristics'!L:L,MATCH($C739,'Policy Characteristics'!$C:$C,0)))</f>
        <v>industry-energy-efficiency-standards.html</v>
      </c>
    </row>
    <row r="740" spans="1:18" s="5" customFormat="1" x14ac:dyDescent="0.35">
      <c r="A740" s="358" t="str">
        <f>IF(ISBLANK(INDEX('Policy Characteristics'!A:A,MATCH($C740,'Policy Characteristics'!$C:$C,0))),"",INDEX('Policy Characteristics'!A:A,MATCH($C740,'Policy Characteristics'!$C:$C,0)))</f>
        <v>Industry</v>
      </c>
      <c r="B740" s="358" t="str">
        <f>IF(ISBLANK(INDEX('Policy Characteristics'!B:B,MATCH($C740,'Policy Characteristics'!$C:$C,0))),"",INDEX('Policy Characteristics'!B:B,MATCH($C740,'Policy Characteristics'!$C:$C,0)))</f>
        <v>Industry Energy Efficiency Standards</v>
      </c>
      <c r="C740" s="362" t="str">
        <f t="shared" si="37"/>
        <v>Percentage Improvement in Eqpt Efficiency Standards above BAU</v>
      </c>
      <c r="D740" s="9" t="s">
        <v>3236</v>
      </c>
      <c r="E740" s="53" t="s">
        <v>2823</v>
      </c>
      <c r="F740" s="195" t="s">
        <v>2880</v>
      </c>
      <c r="G740" s="53" t="s">
        <v>2827</v>
      </c>
      <c r="H740" s="54">
        <v>976</v>
      </c>
      <c r="I740" s="53" t="s">
        <v>46</v>
      </c>
      <c r="J740" s="360" t="str">
        <f>IF(ISBLANK(INDEX('Policy Characteristics'!D:D,MATCH($C740,'Policy Characteristics'!$C:$C,0))),"",INDEX('Policy Characteristics'!D:D,MATCH($C740,'Policy Characteristics'!$C:$C,0)))</f>
        <v>Industry Energy Efficiency Standards</v>
      </c>
      <c r="K740" s="358" t="str">
        <f>IF(ISBLANK(INDEX('Policy Characteristics'!E:E,MATCH($C740,'Policy Characteristics'!$C:$C,0))),"",INDEX('Policy Characteristics'!E:E,MATCH($C740,'Policy Characteristics'!$C:$C,0)))</f>
        <v>indst efficiency standards</v>
      </c>
      <c r="L740" s="380">
        <f>IF(ISBLANK(INDEX('Policy Characteristics'!F:F,MATCH($C740,'Policy Characteristics'!$C:$C,0))),"",INDEX('Policy Characteristics'!F:F,MATCH($C740,'Policy Characteristics'!$C:$C,0)))</f>
        <v>0</v>
      </c>
      <c r="M740" s="380">
        <f>IF(ISBLANK(INDEX('Policy Characteristics'!G:G,MATCH($C740,'Policy Characteristics'!$C:$C,0))),"",INDEX('Policy Characteristics'!G:G,MATCH($C740,'Policy Characteristics'!$C:$C,0)))</f>
        <v>0.25</v>
      </c>
      <c r="N740" s="380">
        <f>IF(ISBLANK(INDEX('Policy Characteristics'!H:H,MATCH($C740,'Policy Characteristics'!$C:$C,0))),"",INDEX('Policy Characteristics'!H:H,MATCH($C740,'Policy Characteristics'!$C:$C,0)))</f>
        <v>0.01</v>
      </c>
      <c r="O740" s="358" t="str">
        <f>IF(ISBLANK(INDEX('Policy Characteristics'!I:I,MATCH($C740,'Policy Characteristics'!$C:$C,0))),"",INDEX('Policy Characteristics'!I:I,MATCH($C740,'Policy Characteristics'!$C:$C,0)))</f>
        <v>% reduction in energy use</v>
      </c>
      <c r="P740" s="358"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0" s="358" t="str">
        <f>IF(ISBLANK(INDEX('Policy Characteristics'!K:K,MATCH($C740,'Policy Characteristics'!$C:$C,0))),"",INDEX('Policy Characteristics'!K:K,MATCH($C740,'Policy Characteristics'!$C:$C,0)))</f>
        <v>industry-ag-main.html#eff-stds</v>
      </c>
      <c r="R740" s="358" t="str">
        <f>IF(ISBLANK(INDEX('Policy Characteristics'!L:L,MATCH($C740,'Policy Characteristics'!$C:$C,0))),"",INDEX('Policy Characteristics'!L:L,MATCH($C740,'Policy Characteristics'!$C:$C,0)))</f>
        <v>industry-energy-efficiency-standards.html</v>
      </c>
    </row>
    <row r="741" spans="1:18" s="5" customFormat="1" x14ac:dyDescent="0.35">
      <c r="A741" s="358" t="str">
        <f>IF(ISBLANK(INDEX('Policy Characteristics'!A:A,MATCH($C741,'Policy Characteristics'!$C:$C,0))),"",INDEX('Policy Characteristics'!A:A,MATCH($C741,'Policy Characteristics'!$C:$C,0)))</f>
        <v>Industry</v>
      </c>
      <c r="B741" s="358" t="str">
        <f>IF(ISBLANK(INDEX('Policy Characteristics'!B:B,MATCH($C741,'Policy Characteristics'!$C:$C,0))),"",INDEX('Policy Characteristics'!B:B,MATCH($C741,'Policy Characteristics'!$C:$C,0)))</f>
        <v>Industry Energy Efficiency Standards</v>
      </c>
      <c r="C741" s="362" t="str">
        <f t="shared" si="37"/>
        <v>Percentage Improvement in Eqpt Efficiency Standards above BAU</v>
      </c>
      <c r="D741" s="9" t="s">
        <v>3236</v>
      </c>
      <c r="E741" s="53" t="s">
        <v>2820</v>
      </c>
      <c r="F741" s="195" t="s">
        <v>2880</v>
      </c>
      <c r="G741" s="53" t="s">
        <v>2825</v>
      </c>
      <c r="H741" s="54">
        <v>977</v>
      </c>
      <c r="I741" s="53" t="s">
        <v>46</v>
      </c>
      <c r="J741" s="360" t="str">
        <f>IF(ISBLANK(INDEX('Policy Characteristics'!D:D,MATCH($C741,'Policy Characteristics'!$C:$C,0))),"",INDEX('Policy Characteristics'!D:D,MATCH($C741,'Policy Characteristics'!$C:$C,0)))</f>
        <v>Industry Energy Efficiency Standards</v>
      </c>
      <c r="K741" s="358" t="str">
        <f>IF(ISBLANK(INDEX('Policy Characteristics'!E:E,MATCH($C741,'Policy Characteristics'!$C:$C,0))),"",INDEX('Policy Characteristics'!E:E,MATCH($C741,'Policy Characteristics'!$C:$C,0)))</f>
        <v>indst efficiency standards</v>
      </c>
      <c r="L741" s="380">
        <f>IF(ISBLANK(INDEX('Policy Characteristics'!F:F,MATCH($C741,'Policy Characteristics'!$C:$C,0))),"",INDEX('Policy Characteristics'!F:F,MATCH($C741,'Policy Characteristics'!$C:$C,0)))</f>
        <v>0</v>
      </c>
      <c r="M741" s="380">
        <f>IF(ISBLANK(INDEX('Policy Characteristics'!G:G,MATCH($C741,'Policy Characteristics'!$C:$C,0))),"",INDEX('Policy Characteristics'!G:G,MATCH($C741,'Policy Characteristics'!$C:$C,0)))</f>
        <v>0.25</v>
      </c>
      <c r="N741" s="380">
        <f>IF(ISBLANK(INDEX('Policy Characteristics'!H:H,MATCH($C741,'Policy Characteristics'!$C:$C,0))),"",INDEX('Policy Characteristics'!H:H,MATCH($C741,'Policy Characteristics'!$C:$C,0)))</f>
        <v>0.01</v>
      </c>
      <c r="O741" s="358" t="str">
        <f>IF(ISBLANK(INDEX('Policy Characteristics'!I:I,MATCH($C741,'Policy Characteristics'!$C:$C,0))),"",INDEX('Policy Characteristics'!I:I,MATCH($C741,'Policy Characteristics'!$C:$C,0)))</f>
        <v>% reduction in energy use</v>
      </c>
      <c r="P741" s="358"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1" s="358" t="str">
        <f>IF(ISBLANK(INDEX('Policy Characteristics'!K:K,MATCH($C741,'Policy Characteristics'!$C:$C,0))),"",INDEX('Policy Characteristics'!K:K,MATCH($C741,'Policy Characteristics'!$C:$C,0)))</f>
        <v>industry-ag-main.html#eff-stds</v>
      </c>
      <c r="R741" s="358" t="str">
        <f>IF(ISBLANK(INDEX('Policy Characteristics'!L:L,MATCH($C741,'Policy Characteristics'!$C:$C,0))),"",INDEX('Policy Characteristics'!L:L,MATCH($C741,'Policy Characteristics'!$C:$C,0)))</f>
        <v>industry-energy-efficiency-standards.html</v>
      </c>
    </row>
    <row r="742" spans="1:18" s="5" customFormat="1" x14ac:dyDescent="0.35">
      <c r="A742" s="358" t="str">
        <f>IF(ISBLANK(INDEX('Policy Characteristics'!A:A,MATCH($C742,'Policy Characteristics'!$C:$C,0))),"",INDEX('Policy Characteristics'!A:A,MATCH($C742,'Policy Characteristics'!$C:$C,0)))</f>
        <v>Industry</v>
      </c>
      <c r="B742" s="358" t="str">
        <f>IF(ISBLANK(INDEX('Policy Characteristics'!B:B,MATCH($C742,'Policy Characteristics'!$C:$C,0))),"",INDEX('Policy Characteristics'!B:B,MATCH($C742,'Policy Characteristics'!$C:$C,0)))</f>
        <v>Industry Energy Efficiency Standards</v>
      </c>
      <c r="C742" s="362" t="str">
        <f t="shared" si="37"/>
        <v>Percentage Improvement in Eqpt Efficiency Standards above BAU</v>
      </c>
      <c r="D742" s="9" t="s">
        <v>3237</v>
      </c>
      <c r="E742" s="53" t="s">
        <v>2463</v>
      </c>
      <c r="F742" s="195" t="s">
        <v>3201</v>
      </c>
      <c r="G742" s="53" t="s">
        <v>2469</v>
      </c>
      <c r="H742" s="54">
        <v>978</v>
      </c>
      <c r="I742" s="53" t="s">
        <v>45</v>
      </c>
      <c r="J742" s="360" t="str">
        <f>IF(ISBLANK(INDEX('Policy Characteristics'!D:D,MATCH($C742,'Policy Characteristics'!$C:$C,0))),"",INDEX('Policy Characteristics'!D:D,MATCH($C742,'Policy Characteristics'!$C:$C,0)))</f>
        <v>Industry Energy Efficiency Standards</v>
      </c>
      <c r="K742" s="358" t="str">
        <f>IF(ISBLANK(INDEX('Policy Characteristics'!E:E,MATCH($C742,'Policy Characteristics'!$C:$C,0))),"",INDEX('Policy Characteristics'!E:E,MATCH($C742,'Policy Characteristics'!$C:$C,0)))</f>
        <v>indst efficiency standards</v>
      </c>
      <c r="L742" s="380">
        <f>IF(ISBLANK(INDEX('Policy Characteristics'!F:F,MATCH($C742,'Policy Characteristics'!$C:$C,0))),"",INDEX('Policy Characteristics'!F:F,MATCH($C742,'Policy Characteristics'!$C:$C,0)))</f>
        <v>0</v>
      </c>
      <c r="M742" s="380">
        <f>IF(ISBLANK(INDEX('Policy Characteristics'!G:G,MATCH($C742,'Policy Characteristics'!$C:$C,0))),"",INDEX('Policy Characteristics'!G:G,MATCH($C742,'Policy Characteristics'!$C:$C,0)))</f>
        <v>0.25</v>
      </c>
      <c r="N742" s="380">
        <f>IF(ISBLANK(INDEX('Policy Characteristics'!H:H,MATCH($C742,'Policy Characteristics'!$C:$C,0))),"",INDEX('Policy Characteristics'!H:H,MATCH($C742,'Policy Characteristics'!$C:$C,0)))</f>
        <v>0.01</v>
      </c>
      <c r="O742" s="358" t="str">
        <f>IF(ISBLANK(INDEX('Policy Characteristics'!I:I,MATCH($C742,'Policy Characteristics'!$C:$C,0))),"",INDEX('Policy Characteristics'!I:I,MATCH($C742,'Policy Characteristics'!$C:$C,0)))</f>
        <v>% reduction in energy use</v>
      </c>
      <c r="P742" s="358"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2" s="358" t="str">
        <f>IF(ISBLANK(INDEX('Policy Characteristics'!K:K,MATCH($C742,'Policy Characteristics'!$C:$C,0))),"",INDEX('Policy Characteristics'!K:K,MATCH($C742,'Policy Characteristics'!$C:$C,0)))</f>
        <v>industry-ag-main.html#eff-stds</v>
      </c>
      <c r="R742" s="358" t="str">
        <f>IF(ISBLANK(INDEX('Policy Characteristics'!L:L,MATCH($C742,'Policy Characteristics'!$C:$C,0))),"",INDEX('Policy Characteristics'!L:L,MATCH($C742,'Policy Characteristics'!$C:$C,0)))</f>
        <v>industry-energy-efficiency-standards.html</v>
      </c>
    </row>
    <row r="743" spans="1:18" s="5" customFormat="1" x14ac:dyDescent="0.35">
      <c r="A743" s="358" t="str">
        <f>IF(ISBLANK(INDEX('Policy Characteristics'!A:A,MATCH($C743,'Policy Characteristics'!$C:$C,0))),"",INDEX('Policy Characteristics'!A:A,MATCH($C743,'Policy Characteristics'!$C:$C,0)))</f>
        <v>Industry</v>
      </c>
      <c r="B743" s="358" t="str">
        <f>IF(ISBLANK(INDEX('Policy Characteristics'!B:B,MATCH($C743,'Policy Characteristics'!$C:$C,0))),"",INDEX('Policy Characteristics'!B:B,MATCH($C743,'Policy Characteristics'!$C:$C,0)))</f>
        <v>Industry Energy Efficiency Standards</v>
      </c>
      <c r="C743" s="362" t="str">
        <f t="shared" si="37"/>
        <v>Percentage Improvement in Eqpt Efficiency Standards above BAU</v>
      </c>
      <c r="D743" s="9" t="s">
        <v>3237</v>
      </c>
      <c r="E743" s="53" t="s">
        <v>2464</v>
      </c>
      <c r="F743" s="195" t="s">
        <v>3201</v>
      </c>
      <c r="G743" s="53" t="s">
        <v>2472</v>
      </c>
      <c r="H743" s="54">
        <v>979</v>
      </c>
      <c r="I743" s="53" t="s">
        <v>46</v>
      </c>
      <c r="J743" s="360" t="str">
        <f>IF(ISBLANK(INDEX('Policy Characteristics'!D:D,MATCH($C743,'Policy Characteristics'!$C:$C,0))),"",INDEX('Policy Characteristics'!D:D,MATCH($C743,'Policy Characteristics'!$C:$C,0)))</f>
        <v>Industry Energy Efficiency Standards</v>
      </c>
      <c r="K743" s="358" t="str">
        <f>IF(ISBLANK(INDEX('Policy Characteristics'!E:E,MATCH($C743,'Policy Characteristics'!$C:$C,0))),"",INDEX('Policy Characteristics'!E:E,MATCH($C743,'Policy Characteristics'!$C:$C,0)))</f>
        <v>indst efficiency standards</v>
      </c>
      <c r="L743" s="380">
        <f>IF(ISBLANK(INDEX('Policy Characteristics'!F:F,MATCH($C743,'Policy Characteristics'!$C:$C,0))),"",INDEX('Policy Characteristics'!F:F,MATCH($C743,'Policy Characteristics'!$C:$C,0)))</f>
        <v>0</v>
      </c>
      <c r="M743" s="380">
        <f>IF(ISBLANK(INDEX('Policy Characteristics'!G:G,MATCH($C743,'Policy Characteristics'!$C:$C,0))),"",INDEX('Policy Characteristics'!G:G,MATCH($C743,'Policy Characteristics'!$C:$C,0)))</f>
        <v>0.25</v>
      </c>
      <c r="N743" s="380">
        <f>IF(ISBLANK(INDEX('Policy Characteristics'!H:H,MATCH($C743,'Policy Characteristics'!$C:$C,0))),"",INDEX('Policy Characteristics'!H:H,MATCH($C743,'Policy Characteristics'!$C:$C,0)))</f>
        <v>0.01</v>
      </c>
      <c r="O743" s="358" t="str">
        <f>IF(ISBLANK(INDEX('Policy Characteristics'!I:I,MATCH($C743,'Policy Characteristics'!$C:$C,0))),"",INDEX('Policy Characteristics'!I:I,MATCH($C743,'Policy Characteristics'!$C:$C,0)))</f>
        <v>% reduction in energy use</v>
      </c>
      <c r="P743" s="358"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3" s="358" t="str">
        <f>IF(ISBLANK(INDEX('Policy Characteristics'!K:K,MATCH($C743,'Policy Characteristics'!$C:$C,0))),"",INDEX('Policy Characteristics'!K:K,MATCH($C743,'Policy Characteristics'!$C:$C,0)))</f>
        <v>industry-ag-main.html#eff-stds</v>
      </c>
      <c r="R743" s="358" t="str">
        <f>IF(ISBLANK(INDEX('Policy Characteristics'!L:L,MATCH($C743,'Policy Characteristics'!$C:$C,0))),"",INDEX('Policy Characteristics'!L:L,MATCH($C743,'Policy Characteristics'!$C:$C,0)))</f>
        <v>industry-energy-efficiency-standards.html</v>
      </c>
    </row>
    <row r="744" spans="1:18" s="5" customFormat="1" x14ac:dyDescent="0.35">
      <c r="A744" s="358" t="str">
        <f>IF(ISBLANK(INDEX('Policy Characteristics'!A:A,MATCH($C744,'Policy Characteristics'!$C:$C,0))),"",INDEX('Policy Characteristics'!A:A,MATCH($C744,'Policy Characteristics'!$C:$C,0)))</f>
        <v>Industry</v>
      </c>
      <c r="B744" s="358" t="str">
        <f>IF(ISBLANK(INDEX('Policy Characteristics'!B:B,MATCH($C744,'Policy Characteristics'!$C:$C,0))),"",INDEX('Policy Characteristics'!B:B,MATCH($C744,'Policy Characteristics'!$C:$C,0)))</f>
        <v>Industry Energy Efficiency Standards</v>
      </c>
      <c r="C744" s="362" t="str">
        <f t="shared" si="37"/>
        <v>Percentage Improvement in Eqpt Efficiency Standards above BAU</v>
      </c>
      <c r="D744" s="9" t="s">
        <v>3237</v>
      </c>
      <c r="E744" s="53" t="s">
        <v>2465</v>
      </c>
      <c r="F744" s="195" t="s">
        <v>3201</v>
      </c>
      <c r="G744" s="53" t="s">
        <v>2473</v>
      </c>
      <c r="H744" s="54">
        <v>980</v>
      </c>
      <c r="I744" s="53" t="s">
        <v>45</v>
      </c>
      <c r="J744" s="360" t="str">
        <f>IF(ISBLANK(INDEX('Policy Characteristics'!D:D,MATCH($C744,'Policy Characteristics'!$C:$C,0))),"",INDEX('Policy Characteristics'!D:D,MATCH($C744,'Policy Characteristics'!$C:$C,0)))</f>
        <v>Industry Energy Efficiency Standards</v>
      </c>
      <c r="K744" s="358" t="str">
        <f>IF(ISBLANK(INDEX('Policy Characteristics'!E:E,MATCH($C744,'Policy Characteristics'!$C:$C,0))),"",INDEX('Policy Characteristics'!E:E,MATCH($C744,'Policy Characteristics'!$C:$C,0)))</f>
        <v>indst efficiency standards</v>
      </c>
      <c r="L744" s="380">
        <f>IF(ISBLANK(INDEX('Policy Characteristics'!F:F,MATCH($C744,'Policy Characteristics'!$C:$C,0))),"",INDEX('Policy Characteristics'!F:F,MATCH($C744,'Policy Characteristics'!$C:$C,0)))</f>
        <v>0</v>
      </c>
      <c r="M744" s="380">
        <f>IF(ISBLANK(INDEX('Policy Characteristics'!G:G,MATCH($C744,'Policy Characteristics'!$C:$C,0))),"",INDEX('Policy Characteristics'!G:G,MATCH($C744,'Policy Characteristics'!$C:$C,0)))</f>
        <v>0.25</v>
      </c>
      <c r="N744" s="380">
        <f>IF(ISBLANK(INDEX('Policy Characteristics'!H:H,MATCH($C744,'Policy Characteristics'!$C:$C,0))),"",INDEX('Policy Characteristics'!H:H,MATCH($C744,'Policy Characteristics'!$C:$C,0)))</f>
        <v>0.01</v>
      </c>
      <c r="O744" s="358" t="str">
        <f>IF(ISBLANK(INDEX('Policy Characteristics'!I:I,MATCH($C744,'Policy Characteristics'!$C:$C,0))),"",INDEX('Policy Characteristics'!I:I,MATCH($C744,'Policy Characteristics'!$C:$C,0)))</f>
        <v>% reduction in energy use</v>
      </c>
      <c r="P744" s="358"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4" s="358" t="str">
        <f>IF(ISBLANK(INDEX('Policy Characteristics'!K:K,MATCH($C744,'Policy Characteristics'!$C:$C,0))),"",INDEX('Policy Characteristics'!K:K,MATCH($C744,'Policy Characteristics'!$C:$C,0)))</f>
        <v>industry-ag-main.html#eff-stds</v>
      </c>
      <c r="R744" s="358" t="str">
        <f>IF(ISBLANK(INDEX('Policy Characteristics'!L:L,MATCH($C744,'Policy Characteristics'!$C:$C,0))),"",INDEX('Policy Characteristics'!L:L,MATCH($C744,'Policy Characteristics'!$C:$C,0)))</f>
        <v>industry-energy-efficiency-standards.html</v>
      </c>
    </row>
    <row r="745" spans="1:18" s="5" customFormat="1" x14ac:dyDescent="0.35">
      <c r="A745" s="358" t="str">
        <f>IF(ISBLANK(INDEX('Policy Characteristics'!A:A,MATCH($C745,'Policy Characteristics'!$C:$C,0))),"",INDEX('Policy Characteristics'!A:A,MATCH($C745,'Policy Characteristics'!$C:$C,0)))</f>
        <v>Industry</v>
      </c>
      <c r="B745" s="358" t="str">
        <f>IF(ISBLANK(INDEX('Policy Characteristics'!B:B,MATCH($C745,'Policy Characteristics'!$C:$C,0))),"",INDEX('Policy Characteristics'!B:B,MATCH($C745,'Policy Characteristics'!$C:$C,0)))</f>
        <v>Industry Energy Efficiency Standards</v>
      </c>
      <c r="C745" s="362" t="str">
        <f t="shared" si="37"/>
        <v>Percentage Improvement in Eqpt Efficiency Standards above BAU</v>
      </c>
      <c r="D745" s="9" t="s">
        <v>3237</v>
      </c>
      <c r="E745" s="53" t="s">
        <v>2466</v>
      </c>
      <c r="F745" s="195" t="s">
        <v>3201</v>
      </c>
      <c r="G745" s="53" t="s">
        <v>2470</v>
      </c>
      <c r="H745" s="54">
        <v>981</v>
      </c>
      <c r="I745" s="53" t="s">
        <v>46</v>
      </c>
      <c r="J745" s="360" t="str">
        <f>IF(ISBLANK(INDEX('Policy Characteristics'!D:D,MATCH($C745,'Policy Characteristics'!$C:$C,0))),"",INDEX('Policy Characteristics'!D:D,MATCH($C745,'Policy Characteristics'!$C:$C,0)))</f>
        <v>Industry Energy Efficiency Standards</v>
      </c>
      <c r="K745" s="358" t="str">
        <f>IF(ISBLANK(INDEX('Policy Characteristics'!E:E,MATCH($C745,'Policy Characteristics'!$C:$C,0))),"",INDEX('Policy Characteristics'!E:E,MATCH($C745,'Policy Characteristics'!$C:$C,0)))</f>
        <v>indst efficiency standards</v>
      </c>
      <c r="L745" s="380">
        <f>IF(ISBLANK(INDEX('Policy Characteristics'!F:F,MATCH($C745,'Policy Characteristics'!$C:$C,0))),"",INDEX('Policy Characteristics'!F:F,MATCH($C745,'Policy Characteristics'!$C:$C,0)))</f>
        <v>0</v>
      </c>
      <c r="M745" s="380">
        <f>IF(ISBLANK(INDEX('Policy Characteristics'!G:G,MATCH($C745,'Policy Characteristics'!$C:$C,0))),"",INDEX('Policy Characteristics'!G:G,MATCH($C745,'Policy Characteristics'!$C:$C,0)))</f>
        <v>0.25</v>
      </c>
      <c r="N745" s="380">
        <f>IF(ISBLANK(INDEX('Policy Characteristics'!H:H,MATCH($C745,'Policy Characteristics'!$C:$C,0))),"",INDEX('Policy Characteristics'!H:H,MATCH($C745,'Policy Characteristics'!$C:$C,0)))</f>
        <v>0.01</v>
      </c>
      <c r="O745" s="358" t="str">
        <f>IF(ISBLANK(INDEX('Policy Characteristics'!I:I,MATCH($C745,'Policy Characteristics'!$C:$C,0))),"",INDEX('Policy Characteristics'!I:I,MATCH($C745,'Policy Characteristics'!$C:$C,0)))</f>
        <v>% reduction in energy use</v>
      </c>
      <c r="P745" s="358"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5" s="358" t="str">
        <f>IF(ISBLANK(INDEX('Policy Characteristics'!K:K,MATCH($C745,'Policy Characteristics'!$C:$C,0))),"",INDEX('Policy Characteristics'!K:K,MATCH($C745,'Policy Characteristics'!$C:$C,0)))</f>
        <v>industry-ag-main.html#eff-stds</v>
      </c>
      <c r="R745" s="358" t="str">
        <f>IF(ISBLANK(INDEX('Policy Characteristics'!L:L,MATCH($C745,'Policy Characteristics'!$C:$C,0))),"",INDEX('Policy Characteristics'!L:L,MATCH($C745,'Policy Characteristics'!$C:$C,0)))</f>
        <v>industry-energy-efficiency-standards.html</v>
      </c>
    </row>
    <row r="746" spans="1:18" s="5" customFormat="1" x14ac:dyDescent="0.35">
      <c r="A746" s="358" t="str">
        <f>IF(ISBLANK(INDEX('Policy Characteristics'!A:A,MATCH($C746,'Policy Characteristics'!$C:$C,0))),"",INDEX('Policy Characteristics'!A:A,MATCH($C746,'Policy Characteristics'!$C:$C,0)))</f>
        <v>Industry</v>
      </c>
      <c r="B746" s="358" t="str">
        <f>IF(ISBLANK(INDEX('Policy Characteristics'!B:B,MATCH($C746,'Policy Characteristics'!$C:$C,0))),"",INDEX('Policy Characteristics'!B:B,MATCH($C746,'Policy Characteristics'!$C:$C,0)))</f>
        <v>Industry Energy Efficiency Standards</v>
      </c>
      <c r="C746" s="362" t="str">
        <f t="shared" si="37"/>
        <v>Percentage Improvement in Eqpt Efficiency Standards above BAU</v>
      </c>
      <c r="D746" s="9" t="s">
        <v>3237</v>
      </c>
      <c r="E746" s="53" t="s">
        <v>2467</v>
      </c>
      <c r="F746" s="195" t="s">
        <v>3201</v>
      </c>
      <c r="G746" s="53" t="s">
        <v>2471</v>
      </c>
      <c r="H746" s="54">
        <v>982</v>
      </c>
      <c r="I746" s="53" t="s">
        <v>45</v>
      </c>
      <c r="J746" s="360" t="str">
        <f>IF(ISBLANK(INDEX('Policy Characteristics'!D:D,MATCH($C746,'Policy Characteristics'!$C:$C,0))),"",INDEX('Policy Characteristics'!D:D,MATCH($C746,'Policy Characteristics'!$C:$C,0)))</f>
        <v>Industry Energy Efficiency Standards</v>
      </c>
      <c r="K746" s="358" t="str">
        <f>IF(ISBLANK(INDEX('Policy Characteristics'!E:E,MATCH($C746,'Policy Characteristics'!$C:$C,0))),"",INDEX('Policy Characteristics'!E:E,MATCH($C746,'Policy Characteristics'!$C:$C,0)))</f>
        <v>indst efficiency standards</v>
      </c>
      <c r="L746" s="380">
        <f>IF(ISBLANK(INDEX('Policy Characteristics'!F:F,MATCH($C746,'Policy Characteristics'!$C:$C,0))),"",INDEX('Policy Characteristics'!F:F,MATCH($C746,'Policy Characteristics'!$C:$C,0)))</f>
        <v>0</v>
      </c>
      <c r="M746" s="380">
        <f>IF(ISBLANK(INDEX('Policy Characteristics'!G:G,MATCH($C746,'Policy Characteristics'!$C:$C,0))),"",INDEX('Policy Characteristics'!G:G,MATCH($C746,'Policy Characteristics'!$C:$C,0)))</f>
        <v>0.25</v>
      </c>
      <c r="N746" s="380">
        <f>IF(ISBLANK(INDEX('Policy Characteristics'!H:H,MATCH($C746,'Policy Characteristics'!$C:$C,0))),"",INDEX('Policy Characteristics'!H:H,MATCH($C746,'Policy Characteristics'!$C:$C,0)))</f>
        <v>0.01</v>
      </c>
      <c r="O746" s="358" t="str">
        <f>IF(ISBLANK(INDEX('Policy Characteristics'!I:I,MATCH($C746,'Policy Characteristics'!$C:$C,0))),"",INDEX('Policy Characteristics'!I:I,MATCH($C746,'Policy Characteristics'!$C:$C,0)))</f>
        <v>% reduction in energy use</v>
      </c>
      <c r="P746" s="358"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6" s="358" t="str">
        <f>IF(ISBLANK(INDEX('Policy Characteristics'!K:K,MATCH($C746,'Policy Characteristics'!$C:$C,0))),"",INDEX('Policy Characteristics'!K:K,MATCH($C746,'Policy Characteristics'!$C:$C,0)))</f>
        <v>industry-ag-main.html#eff-stds</v>
      </c>
      <c r="R746" s="358" t="str">
        <f>IF(ISBLANK(INDEX('Policy Characteristics'!L:L,MATCH($C746,'Policy Characteristics'!$C:$C,0))),"",INDEX('Policy Characteristics'!L:L,MATCH($C746,'Policy Characteristics'!$C:$C,0)))</f>
        <v>industry-energy-efficiency-standards.html</v>
      </c>
    </row>
    <row r="747" spans="1:18" s="5" customFormat="1" x14ac:dyDescent="0.35">
      <c r="A747" s="358" t="str">
        <f>IF(ISBLANK(INDEX('Policy Characteristics'!A:A,MATCH($C747,'Policy Characteristics'!$C:$C,0))),"",INDEX('Policy Characteristics'!A:A,MATCH($C747,'Policy Characteristics'!$C:$C,0)))</f>
        <v>Industry</v>
      </c>
      <c r="B747" s="358" t="str">
        <f>IF(ISBLANK(INDEX('Policy Characteristics'!B:B,MATCH($C747,'Policy Characteristics'!$C:$C,0))),"",INDEX('Policy Characteristics'!B:B,MATCH($C747,'Policy Characteristics'!$C:$C,0)))</f>
        <v>Industry Energy Efficiency Standards</v>
      </c>
      <c r="C747" s="362" t="str">
        <f t="shared" si="37"/>
        <v>Percentage Improvement in Eqpt Efficiency Standards above BAU</v>
      </c>
      <c r="D747" s="9" t="s">
        <v>3237</v>
      </c>
      <c r="E747" s="53" t="s">
        <v>2468</v>
      </c>
      <c r="F747" s="195" t="s">
        <v>3201</v>
      </c>
      <c r="G747" s="53" t="s">
        <v>2474</v>
      </c>
      <c r="H747" s="54">
        <v>983</v>
      </c>
      <c r="I747" s="53" t="s">
        <v>46</v>
      </c>
      <c r="J747" s="360" t="str">
        <f>IF(ISBLANK(INDEX('Policy Characteristics'!D:D,MATCH($C747,'Policy Characteristics'!$C:$C,0))),"",INDEX('Policy Characteristics'!D:D,MATCH($C747,'Policy Characteristics'!$C:$C,0)))</f>
        <v>Industry Energy Efficiency Standards</v>
      </c>
      <c r="K747" s="358" t="str">
        <f>IF(ISBLANK(INDEX('Policy Characteristics'!E:E,MATCH($C747,'Policy Characteristics'!$C:$C,0))),"",INDEX('Policy Characteristics'!E:E,MATCH($C747,'Policy Characteristics'!$C:$C,0)))</f>
        <v>indst efficiency standards</v>
      </c>
      <c r="L747" s="380">
        <f>IF(ISBLANK(INDEX('Policy Characteristics'!F:F,MATCH($C747,'Policy Characteristics'!$C:$C,0))),"",INDEX('Policy Characteristics'!F:F,MATCH($C747,'Policy Characteristics'!$C:$C,0)))</f>
        <v>0</v>
      </c>
      <c r="M747" s="380">
        <f>IF(ISBLANK(INDEX('Policy Characteristics'!G:G,MATCH($C747,'Policy Characteristics'!$C:$C,0))),"",INDEX('Policy Characteristics'!G:G,MATCH($C747,'Policy Characteristics'!$C:$C,0)))</f>
        <v>0.25</v>
      </c>
      <c r="N747" s="380">
        <f>IF(ISBLANK(INDEX('Policy Characteristics'!H:H,MATCH($C747,'Policy Characteristics'!$C:$C,0))),"",INDEX('Policy Characteristics'!H:H,MATCH($C747,'Policy Characteristics'!$C:$C,0)))</f>
        <v>0.01</v>
      </c>
      <c r="O747" s="358" t="str">
        <f>IF(ISBLANK(INDEX('Policy Characteristics'!I:I,MATCH($C747,'Policy Characteristics'!$C:$C,0))),"",INDEX('Policy Characteristics'!I:I,MATCH($C747,'Policy Characteristics'!$C:$C,0)))</f>
        <v>% reduction in energy use</v>
      </c>
      <c r="P747" s="358"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7" s="358" t="str">
        <f>IF(ISBLANK(INDEX('Policy Characteristics'!K:K,MATCH($C747,'Policy Characteristics'!$C:$C,0))),"",INDEX('Policy Characteristics'!K:K,MATCH($C747,'Policy Characteristics'!$C:$C,0)))</f>
        <v>industry-ag-main.html#eff-stds</v>
      </c>
      <c r="R747" s="358" t="str">
        <f>IF(ISBLANK(INDEX('Policy Characteristics'!L:L,MATCH($C747,'Policy Characteristics'!$C:$C,0))),"",INDEX('Policy Characteristics'!L:L,MATCH($C747,'Policy Characteristics'!$C:$C,0)))</f>
        <v>industry-energy-efficiency-standards.html</v>
      </c>
    </row>
    <row r="748" spans="1:18" s="5" customFormat="1" x14ac:dyDescent="0.35">
      <c r="A748" s="358" t="str">
        <f>IF(ISBLANK(INDEX('Policy Characteristics'!A:A,MATCH($C748,'Policy Characteristics'!$C:$C,0))),"",INDEX('Policy Characteristics'!A:A,MATCH($C748,'Policy Characteristics'!$C:$C,0)))</f>
        <v>Industry</v>
      </c>
      <c r="B748" s="358" t="str">
        <f>IF(ISBLANK(INDEX('Policy Characteristics'!B:B,MATCH($C748,'Policy Characteristics'!$C:$C,0))),"",INDEX('Policy Characteristics'!B:B,MATCH($C748,'Policy Characteristics'!$C:$C,0)))</f>
        <v>Industry Energy Efficiency Standards</v>
      </c>
      <c r="C748" s="362" t="str">
        <f t="shared" si="37"/>
        <v>Percentage Improvement in Eqpt Efficiency Standards above BAU</v>
      </c>
      <c r="D748" s="9" t="s">
        <v>3237</v>
      </c>
      <c r="E748" s="53" t="s">
        <v>2821</v>
      </c>
      <c r="F748" s="195" t="s">
        <v>3201</v>
      </c>
      <c r="G748" s="53" t="s">
        <v>2824</v>
      </c>
      <c r="H748" s="54">
        <v>984</v>
      </c>
      <c r="I748" s="53" t="s">
        <v>46</v>
      </c>
      <c r="J748" s="360" t="str">
        <f>IF(ISBLANK(INDEX('Policy Characteristics'!D:D,MATCH($C748,'Policy Characteristics'!$C:$C,0))),"",INDEX('Policy Characteristics'!D:D,MATCH($C748,'Policy Characteristics'!$C:$C,0)))</f>
        <v>Industry Energy Efficiency Standards</v>
      </c>
      <c r="K748" s="358" t="str">
        <f>IF(ISBLANK(INDEX('Policy Characteristics'!E:E,MATCH($C748,'Policy Characteristics'!$C:$C,0))),"",INDEX('Policy Characteristics'!E:E,MATCH($C748,'Policy Characteristics'!$C:$C,0)))</f>
        <v>indst efficiency standards</v>
      </c>
      <c r="L748" s="380">
        <f>IF(ISBLANK(INDEX('Policy Characteristics'!F:F,MATCH($C748,'Policy Characteristics'!$C:$C,0))),"",INDEX('Policy Characteristics'!F:F,MATCH($C748,'Policy Characteristics'!$C:$C,0)))</f>
        <v>0</v>
      </c>
      <c r="M748" s="380">
        <f>IF(ISBLANK(INDEX('Policy Characteristics'!G:G,MATCH($C748,'Policy Characteristics'!$C:$C,0))),"",INDEX('Policy Characteristics'!G:G,MATCH($C748,'Policy Characteristics'!$C:$C,0)))</f>
        <v>0.25</v>
      </c>
      <c r="N748" s="380">
        <f>IF(ISBLANK(INDEX('Policy Characteristics'!H:H,MATCH($C748,'Policy Characteristics'!$C:$C,0))),"",INDEX('Policy Characteristics'!H:H,MATCH($C748,'Policy Characteristics'!$C:$C,0)))</f>
        <v>0.01</v>
      </c>
      <c r="O748" s="358" t="str">
        <f>IF(ISBLANK(INDEX('Policy Characteristics'!I:I,MATCH($C748,'Policy Characteristics'!$C:$C,0))),"",INDEX('Policy Characteristics'!I:I,MATCH($C748,'Policy Characteristics'!$C:$C,0)))</f>
        <v>% reduction in energy use</v>
      </c>
      <c r="P748" s="358"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8" s="358" t="str">
        <f>IF(ISBLANK(INDEX('Policy Characteristics'!K:K,MATCH($C748,'Policy Characteristics'!$C:$C,0))),"",INDEX('Policy Characteristics'!K:K,MATCH($C748,'Policy Characteristics'!$C:$C,0)))</f>
        <v>industry-ag-main.html#eff-stds</v>
      </c>
      <c r="R748" s="358" t="str">
        <f>IF(ISBLANK(INDEX('Policy Characteristics'!L:L,MATCH($C748,'Policy Characteristics'!$C:$C,0))),"",INDEX('Policy Characteristics'!L:L,MATCH($C748,'Policy Characteristics'!$C:$C,0)))</f>
        <v>industry-energy-efficiency-standards.html</v>
      </c>
    </row>
    <row r="749" spans="1:18" s="5" customFormat="1" x14ac:dyDescent="0.35">
      <c r="A749" s="358" t="str">
        <f>IF(ISBLANK(INDEX('Policy Characteristics'!A:A,MATCH($C749,'Policy Characteristics'!$C:$C,0))),"",INDEX('Policy Characteristics'!A:A,MATCH($C749,'Policy Characteristics'!$C:$C,0)))</f>
        <v>Industry</v>
      </c>
      <c r="B749" s="358" t="str">
        <f>IF(ISBLANK(INDEX('Policy Characteristics'!B:B,MATCH($C749,'Policy Characteristics'!$C:$C,0))),"",INDEX('Policy Characteristics'!B:B,MATCH($C749,'Policy Characteristics'!$C:$C,0)))</f>
        <v>Industry Energy Efficiency Standards</v>
      </c>
      <c r="C749" s="362" t="str">
        <f t="shared" si="37"/>
        <v>Percentage Improvement in Eqpt Efficiency Standards above BAU</v>
      </c>
      <c r="D749" s="9" t="s">
        <v>3237</v>
      </c>
      <c r="E749" s="53" t="s">
        <v>2822</v>
      </c>
      <c r="F749" s="195" t="s">
        <v>3201</v>
      </c>
      <c r="G749" s="53" t="s">
        <v>2826</v>
      </c>
      <c r="H749" s="54">
        <v>985</v>
      </c>
      <c r="I749" s="53" t="s">
        <v>45</v>
      </c>
      <c r="J749" s="360" t="str">
        <f>IF(ISBLANK(INDEX('Policy Characteristics'!D:D,MATCH($C749,'Policy Characteristics'!$C:$C,0))),"",INDEX('Policy Characteristics'!D:D,MATCH($C749,'Policy Characteristics'!$C:$C,0)))</f>
        <v>Industry Energy Efficiency Standards</v>
      </c>
      <c r="K749" s="358" t="str">
        <f>IF(ISBLANK(INDEX('Policy Characteristics'!E:E,MATCH($C749,'Policy Characteristics'!$C:$C,0))),"",INDEX('Policy Characteristics'!E:E,MATCH($C749,'Policy Characteristics'!$C:$C,0)))</f>
        <v>indst efficiency standards</v>
      </c>
      <c r="L749" s="380">
        <f>IF(ISBLANK(INDEX('Policy Characteristics'!F:F,MATCH($C749,'Policy Characteristics'!$C:$C,0))),"",INDEX('Policy Characteristics'!F:F,MATCH($C749,'Policy Characteristics'!$C:$C,0)))</f>
        <v>0</v>
      </c>
      <c r="M749" s="380">
        <f>IF(ISBLANK(INDEX('Policy Characteristics'!G:G,MATCH($C749,'Policy Characteristics'!$C:$C,0))),"",INDEX('Policy Characteristics'!G:G,MATCH($C749,'Policy Characteristics'!$C:$C,0)))</f>
        <v>0.25</v>
      </c>
      <c r="N749" s="380">
        <f>IF(ISBLANK(INDEX('Policy Characteristics'!H:H,MATCH($C749,'Policy Characteristics'!$C:$C,0))),"",INDEX('Policy Characteristics'!H:H,MATCH($C749,'Policy Characteristics'!$C:$C,0)))</f>
        <v>0.01</v>
      </c>
      <c r="O749" s="358" t="str">
        <f>IF(ISBLANK(INDEX('Policy Characteristics'!I:I,MATCH($C749,'Policy Characteristics'!$C:$C,0))),"",INDEX('Policy Characteristics'!I:I,MATCH($C749,'Policy Characteristics'!$C:$C,0)))</f>
        <v>% reduction in energy use</v>
      </c>
      <c r="P749" s="358"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9" s="358" t="str">
        <f>IF(ISBLANK(INDEX('Policy Characteristics'!K:K,MATCH($C749,'Policy Characteristics'!$C:$C,0))),"",INDEX('Policy Characteristics'!K:K,MATCH($C749,'Policy Characteristics'!$C:$C,0)))</f>
        <v>industry-ag-main.html#eff-stds</v>
      </c>
      <c r="R749" s="358" t="str">
        <f>IF(ISBLANK(INDEX('Policy Characteristics'!L:L,MATCH($C749,'Policy Characteristics'!$C:$C,0))),"",INDEX('Policy Characteristics'!L:L,MATCH($C749,'Policy Characteristics'!$C:$C,0)))</f>
        <v>industry-energy-efficiency-standards.html</v>
      </c>
    </row>
    <row r="750" spans="1:18" s="5" customFormat="1" x14ac:dyDescent="0.35">
      <c r="A750" s="358" t="str">
        <f>IF(ISBLANK(INDEX('Policy Characteristics'!A:A,MATCH($C750,'Policy Characteristics'!$C:$C,0))),"",INDEX('Policy Characteristics'!A:A,MATCH($C750,'Policy Characteristics'!$C:$C,0)))</f>
        <v>Industry</v>
      </c>
      <c r="B750" s="358" t="str">
        <f>IF(ISBLANK(INDEX('Policy Characteristics'!B:B,MATCH($C750,'Policy Characteristics'!$C:$C,0))),"",INDEX('Policy Characteristics'!B:B,MATCH($C750,'Policy Characteristics'!$C:$C,0)))</f>
        <v>Industry Energy Efficiency Standards</v>
      </c>
      <c r="C750" s="362" t="str">
        <f t="shared" si="37"/>
        <v>Percentage Improvement in Eqpt Efficiency Standards above BAU</v>
      </c>
      <c r="D750" s="9" t="s">
        <v>3237</v>
      </c>
      <c r="E750" s="53" t="s">
        <v>2823</v>
      </c>
      <c r="F750" s="195" t="s">
        <v>3201</v>
      </c>
      <c r="G750" s="53" t="s">
        <v>2827</v>
      </c>
      <c r="H750" s="54">
        <v>986</v>
      </c>
      <c r="I750" s="53" t="s">
        <v>46</v>
      </c>
      <c r="J750" s="360" t="str">
        <f>IF(ISBLANK(INDEX('Policy Characteristics'!D:D,MATCH($C750,'Policy Characteristics'!$C:$C,0))),"",INDEX('Policy Characteristics'!D:D,MATCH($C750,'Policy Characteristics'!$C:$C,0)))</f>
        <v>Industry Energy Efficiency Standards</v>
      </c>
      <c r="K750" s="358" t="str">
        <f>IF(ISBLANK(INDEX('Policy Characteristics'!E:E,MATCH($C750,'Policy Characteristics'!$C:$C,0))),"",INDEX('Policy Characteristics'!E:E,MATCH($C750,'Policy Characteristics'!$C:$C,0)))</f>
        <v>indst efficiency standards</v>
      </c>
      <c r="L750" s="380">
        <f>IF(ISBLANK(INDEX('Policy Characteristics'!F:F,MATCH($C750,'Policy Characteristics'!$C:$C,0))),"",INDEX('Policy Characteristics'!F:F,MATCH($C750,'Policy Characteristics'!$C:$C,0)))</f>
        <v>0</v>
      </c>
      <c r="M750" s="380">
        <f>IF(ISBLANK(INDEX('Policy Characteristics'!G:G,MATCH($C750,'Policy Characteristics'!$C:$C,0))),"",INDEX('Policy Characteristics'!G:G,MATCH($C750,'Policy Characteristics'!$C:$C,0)))</f>
        <v>0.25</v>
      </c>
      <c r="N750" s="380">
        <f>IF(ISBLANK(INDEX('Policy Characteristics'!H:H,MATCH($C750,'Policy Characteristics'!$C:$C,0))),"",INDEX('Policy Characteristics'!H:H,MATCH($C750,'Policy Characteristics'!$C:$C,0)))</f>
        <v>0.01</v>
      </c>
      <c r="O750" s="358" t="str">
        <f>IF(ISBLANK(INDEX('Policy Characteristics'!I:I,MATCH($C750,'Policy Characteristics'!$C:$C,0))),"",INDEX('Policy Characteristics'!I:I,MATCH($C750,'Policy Characteristics'!$C:$C,0)))</f>
        <v>% reduction in energy use</v>
      </c>
      <c r="P750" s="358"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0" s="358" t="str">
        <f>IF(ISBLANK(INDEX('Policy Characteristics'!K:K,MATCH($C750,'Policy Characteristics'!$C:$C,0))),"",INDEX('Policy Characteristics'!K:K,MATCH($C750,'Policy Characteristics'!$C:$C,0)))</f>
        <v>industry-ag-main.html#eff-stds</v>
      </c>
      <c r="R750" s="358" t="str">
        <f>IF(ISBLANK(INDEX('Policy Characteristics'!L:L,MATCH($C750,'Policy Characteristics'!$C:$C,0))),"",INDEX('Policy Characteristics'!L:L,MATCH($C750,'Policy Characteristics'!$C:$C,0)))</f>
        <v>industry-energy-efficiency-standards.html</v>
      </c>
    </row>
    <row r="751" spans="1:18" s="5" customFormat="1" x14ac:dyDescent="0.35">
      <c r="A751" s="358" t="str">
        <f>IF(ISBLANK(INDEX('Policy Characteristics'!A:A,MATCH($C751,'Policy Characteristics'!$C:$C,0))),"",INDEX('Policy Characteristics'!A:A,MATCH($C751,'Policy Characteristics'!$C:$C,0)))</f>
        <v>Industry</v>
      </c>
      <c r="B751" s="358" t="str">
        <f>IF(ISBLANK(INDEX('Policy Characteristics'!B:B,MATCH($C751,'Policy Characteristics'!$C:$C,0))),"",INDEX('Policy Characteristics'!B:B,MATCH($C751,'Policy Characteristics'!$C:$C,0)))</f>
        <v>Industry Energy Efficiency Standards</v>
      </c>
      <c r="C751" s="362" t="str">
        <f t="shared" si="37"/>
        <v>Percentage Improvement in Eqpt Efficiency Standards above BAU</v>
      </c>
      <c r="D751" s="9" t="s">
        <v>3237</v>
      </c>
      <c r="E751" s="53" t="s">
        <v>2820</v>
      </c>
      <c r="F751" s="195" t="s">
        <v>3201</v>
      </c>
      <c r="G751" s="53" t="s">
        <v>2825</v>
      </c>
      <c r="H751" s="54">
        <v>987</v>
      </c>
      <c r="I751" s="53" t="s">
        <v>46</v>
      </c>
      <c r="J751" s="360" t="str">
        <f>IF(ISBLANK(INDEX('Policy Characteristics'!D:D,MATCH($C751,'Policy Characteristics'!$C:$C,0))),"",INDEX('Policy Characteristics'!D:D,MATCH($C751,'Policy Characteristics'!$C:$C,0)))</f>
        <v>Industry Energy Efficiency Standards</v>
      </c>
      <c r="K751" s="358" t="str">
        <f>IF(ISBLANK(INDEX('Policy Characteristics'!E:E,MATCH($C751,'Policy Characteristics'!$C:$C,0))),"",INDEX('Policy Characteristics'!E:E,MATCH($C751,'Policy Characteristics'!$C:$C,0)))</f>
        <v>indst efficiency standards</v>
      </c>
      <c r="L751" s="380">
        <f>IF(ISBLANK(INDEX('Policy Characteristics'!F:F,MATCH($C751,'Policy Characteristics'!$C:$C,0))),"",INDEX('Policy Characteristics'!F:F,MATCH($C751,'Policy Characteristics'!$C:$C,0)))</f>
        <v>0</v>
      </c>
      <c r="M751" s="380">
        <f>IF(ISBLANK(INDEX('Policy Characteristics'!G:G,MATCH($C751,'Policy Characteristics'!$C:$C,0))),"",INDEX('Policy Characteristics'!G:G,MATCH($C751,'Policy Characteristics'!$C:$C,0)))</f>
        <v>0.25</v>
      </c>
      <c r="N751" s="380">
        <f>IF(ISBLANK(INDEX('Policy Characteristics'!H:H,MATCH($C751,'Policy Characteristics'!$C:$C,0))),"",INDEX('Policy Characteristics'!H:H,MATCH($C751,'Policy Characteristics'!$C:$C,0)))</f>
        <v>0.01</v>
      </c>
      <c r="O751" s="358" t="str">
        <f>IF(ISBLANK(INDEX('Policy Characteristics'!I:I,MATCH($C751,'Policy Characteristics'!$C:$C,0))),"",INDEX('Policy Characteristics'!I:I,MATCH($C751,'Policy Characteristics'!$C:$C,0)))</f>
        <v>% reduction in energy use</v>
      </c>
      <c r="P751" s="358"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1" s="358" t="str">
        <f>IF(ISBLANK(INDEX('Policy Characteristics'!K:K,MATCH($C751,'Policy Characteristics'!$C:$C,0))),"",INDEX('Policy Characteristics'!K:K,MATCH($C751,'Policy Characteristics'!$C:$C,0)))</f>
        <v>industry-ag-main.html#eff-stds</v>
      </c>
      <c r="R751" s="358" t="str">
        <f>IF(ISBLANK(INDEX('Policy Characteristics'!L:L,MATCH($C751,'Policy Characteristics'!$C:$C,0))),"",INDEX('Policy Characteristics'!L:L,MATCH($C751,'Policy Characteristics'!$C:$C,0)))</f>
        <v>industry-energy-efficiency-standards.html</v>
      </c>
    </row>
    <row r="752" spans="1:18" s="5" customFormat="1" x14ac:dyDescent="0.35">
      <c r="A752" s="358" t="str">
        <f>IF(ISBLANK(INDEX('Policy Characteristics'!A:A,MATCH($C752,'Policy Characteristics'!$C:$C,0))),"",INDEX('Policy Characteristics'!A:A,MATCH($C752,'Policy Characteristics'!$C:$C,0)))</f>
        <v>Industry</v>
      </c>
      <c r="B752" s="358" t="str">
        <f>IF(ISBLANK(INDEX('Policy Characteristics'!B:B,MATCH($C752,'Policy Characteristics'!$C:$C,0))),"",INDEX('Policy Characteristics'!B:B,MATCH($C752,'Policy Characteristics'!$C:$C,0)))</f>
        <v>Industry Energy Efficiency Standards</v>
      </c>
      <c r="C752" s="362" t="str">
        <f t="shared" si="37"/>
        <v>Percentage Improvement in Eqpt Efficiency Standards above BAU</v>
      </c>
      <c r="D752" s="9" t="s">
        <v>3238</v>
      </c>
      <c r="E752" s="53" t="s">
        <v>2463</v>
      </c>
      <c r="F752" s="195" t="s">
        <v>3202</v>
      </c>
      <c r="G752" s="53" t="s">
        <v>2469</v>
      </c>
      <c r="H752" s="54">
        <v>988</v>
      </c>
      <c r="I752" s="53" t="s">
        <v>45</v>
      </c>
      <c r="J752" s="360" t="str">
        <f>IF(ISBLANK(INDEX('Policy Characteristics'!D:D,MATCH($C752,'Policy Characteristics'!$C:$C,0))),"",INDEX('Policy Characteristics'!D:D,MATCH($C752,'Policy Characteristics'!$C:$C,0)))</f>
        <v>Industry Energy Efficiency Standards</v>
      </c>
      <c r="K752" s="358" t="str">
        <f>IF(ISBLANK(INDEX('Policy Characteristics'!E:E,MATCH($C752,'Policy Characteristics'!$C:$C,0))),"",INDEX('Policy Characteristics'!E:E,MATCH($C752,'Policy Characteristics'!$C:$C,0)))</f>
        <v>indst efficiency standards</v>
      </c>
      <c r="L752" s="380">
        <f>IF(ISBLANK(INDEX('Policy Characteristics'!F:F,MATCH($C752,'Policy Characteristics'!$C:$C,0))),"",INDEX('Policy Characteristics'!F:F,MATCH($C752,'Policy Characteristics'!$C:$C,0)))</f>
        <v>0</v>
      </c>
      <c r="M752" s="380">
        <f>IF(ISBLANK(INDEX('Policy Characteristics'!G:G,MATCH($C752,'Policy Characteristics'!$C:$C,0))),"",INDEX('Policy Characteristics'!G:G,MATCH($C752,'Policy Characteristics'!$C:$C,0)))</f>
        <v>0.25</v>
      </c>
      <c r="N752" s="380">
        <f>IF(ISBLANK(INDEX('Policy Characteristics'!H:H,MATCH($C752,'Policy Characteristics'!$C:$C,0))),"",INDEX('Policy Characteristics'!H:H,MATCH($C752,'Policy Characteristics'!$C:$C,0)))</f>
        <v>0.01</v>
      </c>
      <c r="O752" s="358" t="str">
        <f>IF(ISBLANK(INDEX('Policy Characteristics'!I:I,MATCH($C752,'Policy Characteristics'!$C:$C,0))),"",INDEX('Policy Characteristics'!I:I,MATCH($C752,'Policy Characteristics'!$C:$C,0)))</f>
        <v>% reduction in energy use</v>
      </c>
      <c r="P752" s="358"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2" s="358" t="str">
        <f>IF(ISBLANK(INDEX('Policy Characteristics'!K:K,MATCH($C752,'Policy Characteristics'!$C:$C,0))),"",INDEX('Policy Characteristics'!K:K,MATCH($C752,'Policy Characteristics'!$C:$C,0)))</f>
        <v>industry-ag-main.html#eff-stds</v>
      </c>
      <c r="R752" s="358" t="str">
        <f>IF(ISBLANK(INDEX('Policy Characteristics'!L:L,MATCH($C752,'Policy Characteristics'!$C:$C,0))),"",INDEX('Policy Characteristics'!L:L,MATCH($C752,'Policy Characteristics'!$C:$C,0)))</f>
        <v>industry-energy-efficiency-standards.html</v>
      </c>
    </row>
    <row r="753" spans="1:18" s="5" customFormat="1" x14ac:dyDescent="0.35">
      <c r="A753" s="358" t="str">
        <f>IF(ISBLANK(INDEX('Policy Characteristics'!A:A,MATCH($C753,'Policy Characteristics'!$C:$C,0))),"",INDEX('Policy Characteristics'!A:A,MATCH($C753,'Policy Characteristics'!$C:$C,0)))</f>
        <v>Industry</v>
      </c>
      <c r="B753" s="358" t="str">
        <f>IF(ISBLANK(INDEX('Policy Characteristics'!B:B,MATCH($C753,'Policy Characteristics'!$C:$C,0))),"",INDEX('Policy Characteristics'!B:B,MATCH($C753,'Policy Characteristics'!$C:$C,0)))</f>
        <v>Industry Energy Efficiency Standards</v>
      </c>
      <c r="C753" s="362" t="str">
        <f t="shared" si="37"/>
        <v>Percentage Improvement in Eqpt Efficiency Standards above BAU</v>
      </c>
      <c r="D753" s="9" t="s">
        <v>3238</v>
      </c>
      <c r="E753" s="53" t="s">
        <v>2464</v>
      </c>
      <c r="F753" s="195" t="s">
        <v>3202</v>
      </c>
      <c r="G753" s="53" t="s">
        <v>2472</v>
      </c>
      <c r="H753" s="54">
        <v>989</v>
      </c>
      <c r="I753" s="53" t="s">
        <v>46</v>
      </c>
      <c r="J753" s="360" t="str">
        <f>IF(ISBLANK(INDEX('Policy Characteristics'!D:D,MATCH($C753,'Policy Characteristics'!$C:$C,0))),"",INDEX('Policy Characteristics'!D:D,MATCH($C753,'Policy Characteristics'!$C:$C,0)))</f>
        <v>Industry Energy Efficiency Standards</v>
      </c>
      <c r="K753" s="358" t="str">
        <f>IF(ISBLANK(INDEX('Policy Characteristics'!E:E,MATCH($C753,'Policy Characteristics'!$C:$C,0))),"",INDEX('Policy Characteristics'!E:E,MATCH($C753,'Policy Characteristics'!$C:$C,0)))</f>
        <v>indst efficiency standards</v>
      </c>
      <c r="L753" s="380">
        <f>IF(ISBLANK(INDEX('Policy Characteristics'!F:F,MATCH($C753,'Policy Characteristics'!$C:$C,0))),"",INDEX('Policy Characteristics'!F:F,MATCH($C753,'Policy Characteristics'!$C:$C,0)))</f>
        <v>0</v>
      </c>
      <c r="M753" s="380">
        <f>IF(ISBLANK(INDEX('Policy Characteristics'!G:G,MATCH($C753,'Policy Characteristics'!$C:$C,0))),"",INDEX('Policy Characteristics'!G:G,MATCH($C753,'Policy Characteristics'!$C:$C,0)))</f>
        <v>0.25</v>
      </c>
      <c r="N753" s="380">
        <f>IF(ISBLANK(INDEX('Policy Characteristics'!H:H,MATCH($C753,'Policy Characteristics'!$C:$C,0))),"",INDEX('Policy Characteristics'!H:H,MATCH($C753,'Policy Characteristics'!$C:$C,0)))</f>
        <v>0.01</v>
      </c>
      <c r="O753" s="358" t="str">
        <f>IF(ISBLANK(INDEX('Policy Characteristics'!I:I,MATCH($C753,'Policy Characteristics'!$C:$C,0))),"",INDEX('Policy Characteristics'!I:I,MATCH($C753,'Policy Characteristics'!$C:$C,0)))</f>
        <v>% reduction in energy use</v>
      </c>
      <c r="P753" s="358"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3" s="358" t="str">
        <f>IF(ISBLANK(INDEX('Policy Characteristics'!K:K,MATCH($C753,'Policy Characteristics'!$C:$C,0))),"",INDEX('Policy Characteristics'!K:K,MATCH($C753,'Policy Characteristics'!$C:$C,0)))</f>
        <v>industry-ag-main.html#eff-stds</v>
      </c>
      <c r="R753" s="358" t="str">
        <f>IF(ISBLANK(INDEX('Policy Characteristics'!L:L,MATCH($C753,'Policy Characteristics'!$C:$C,0))),"",INDEX('Policy Characteristics'!L:L,MATCH($C753,'Policy Characteristics'!$C:$C,0)))</f>
        <v>industry-energy-efficiency-standards.html</v>
      </c>
    </row>
    <row r="754" spans="1:18" s="5" customFormat="1" x14ac:dyDescent="0.35">
      <c r="A754" s="358" t="str">
        <f>IF(ISBLANK(INDEX('Policy Characteristics'!A:A,MATCH($C754,'Policy Characteristics'!$C:$C,0))),"",INDEX('Policy Characteristics'!A:A,MATCH($C754,'Policy Characteristics'!$C:$C,0)))</f>
        <v>Industry</v>
      </c>
      <c r="B754" s="358" t="str">
        <f>IF(ISBLANK(INDEX('Policy Characteristics'!B:B,MATCH($C754,'Policy Characteristics'!$C:$C,0))),"",INDEX('Policy Characteristics'!B:B,MATCH($C754,'Policy Characteristics'!$C:$C,0)))</f>
        <v>Industry Energy Efficiency Standards</v>
      </c>
      <c r="C754" s="362" t="str">
        <f t="shared" si="37"/>
        <v>Percentage Improvement in Eqpt Efficiency Standards above BAU</v>
      </c>
      <c r="D754" s="9" t="s">
        <v>3238</v>
      </c>
      <c r="E754" s="53" t="s">
        <v>2465</v>
      </c>
      <c r="F754" s="195" t="s">
        <v>3202</v>
      </c>
      <c r="G754" s="53" t="s">
        <v>2473</v>
      </c>
      <c r="H754" s="54">
        <v>990</v>
      </c>
      <c r="I754" s="53" t="s">
        <v>45</v>
      </c>
      <c r="J754" s="360" t="str">
        <f>IF(ISBLANK(INDEX('Policy Characteristics'!D:D,MATCH($C754,'Policy Characteristics'!$C:$C,0))),"",INDEX('Policy Characteristics'!D:D,MATCH($C754,'Policy Characteristics'!$C:$C,0)))</f>
        <v>Industry Energy Efficiency Standards</v>
      </c>
      <c r="K754" s="358" t="str">
        <f>IF(ISBLANK(INDEX('Policy Characteristics'!E:E,MATCH($C754,'Policy Characteristics'!$C:$C,0))),"",INDEX('Policy Characteristics'!E:E,MATCH($C754,'Policy Characteristics'!$C:$C,0)))</f>
        <v>indst efficiency standards</v>
      </c>
      <c r="L754" s="380">
        <f>IF(ISBLANK(INDEX('Policy Characteristics'!F:F,MATCH($C754,'Policy Characteristics'!$C:$C,0))),"",INDEX('Policy Characteristics'!F:F,MATCH($C754,'Policy Characteristics'!$C:$C,0)))</f>
        <v>0</v>
      </c>
      <c r="M754" s="380">
        <f>IF(ISBLANK(INDEX('Policy Characteristics'!G:G,MATCH($C754,'Policy Characteristics'!$C:$C,0))),"",INDEX('Policy Characteristics'!G:G,MATCH($C754,'Policy Characteristics'!$C:$C,0)))</f>
        <v>0.25</v>
      </c>
      <c r="N754" s="380">
        <f>IF(ISBLANK(INDEX('Policy Characteristics'!H:H,MATCH($C754,'Policy Characteristics'!$C:$C,0))),"",INDEX('Policy Characteristics'!H:H,MATCH($C754,'Policy Characteristics'!$C:$C,0)))</f>
        <v>0.01</v>
      </c>
      <c r="O754" s="358" t="str">
        <f>IF(ISBLANK(INDEX('Policy Characteristics'!I:I,MATCH($C754,'Policy Characteristics'!$C:$C,0))),"",INDEX('Policy Characteristics'!I:I,MATCH($C754,'Policy Characteristics'!$C:$C,0)))</f>
        <v>% reduction in energy use</v>
      </c>
      <c r="P754" s="358"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4" s="358" t="str">
        <f>IF(ISBLANK(INDEX('Policy Characteristics'!K:K,MATCH($C754,'Policy Characteristics'!$C:$C,0))),"",INDEX('Policy Characteristics'!K:K,MATCH($C754,'Policy Characteristics'!$C:$C,0)))</f>
        <v>industry-ag-main.html#eff-stds</v>
      </c>
      <c r="R754" s="358" t="str">
        <f>IF(ISBLANK(INDEX('Policy Characteristics'!L:L,MATCH($C754,'Policy Characteristics'!$C:$C,0))),"",INDEX('Policy Characteristics'!L:L,MATCH($C754,'Policy Characteristics'!$C:$C,0)))</f>
        <v>industry-energy-efficiency-standards.html</v>
      </c>
    </row>
    <row r="755" spans="1:18" s="5" customFormat="1" x14ac:dyDescent="0.35">
      <c r="A755" s="358" t="str">
        <f>IF(ISBLANK(INDEX('Policy Characteristics'!A:A,MATCH($C755,'Policy Characteristics'!$C:$C,0))),"",INDEX('Policy Characteristics'!A:A,MATCH($C755,'Policy Characteristics'!$C:$C,0)))</f>
        <v>Industry</v>
      </c>
      <c r="B755" s="358" t="str">
        <f>IF(ISBLANK(INDEX('Policy Characteristics'!B:B,MATCH($C755,'Policy Characteristics'!$C:$C,0))),"",INDEX('Policy Characteristics'!B:B,MATCH($C755,'Policy Characteristics'!$C:$C,0)))</f>
        <v>Industry Energy Efficiency Standards</v>
      </c>
      <c r="C755" s="362" t="str">
        <f t="shared" si="37"/>
        <v>Percentage Improvement in Eqpt Efficiency Standards above BAU</v>
      </c>
      <c r="D755" s="9" t="s">
        <v>3238</v>
      </c>
      <c r="E755" s="53" t="s">
        <v>2466</v>
      </c>
      <c r="F755" s="195" t="s">
        <v>3202</v>
      </c>
      <c r="G755" s="53" t="s">
        <v>2470</v>
      </c>
      <c r="H755" s="54">
        <v>991</v>
      </c>
      <c r="I755" s="53" t="s">
        <v>46</v>
      </c>
      <c r="J755" s="360" t="str">
        <f>IF(ISBLANK(INDEX('Policy Characteristics'!D:D,MATCH($C755,'Policy Characteristics'!$C:$C,0))),"",INDEX('Policy Characteristics'!D:D,MATCH($C755,'Policy Characteristics'!$C:$C,0)))</f>
        <v>Industry Energy Efficiency Standards</v>
      </c>
      <c r="K755" s="358" t="str">
        <f>IF(ISBLANK(INDEX('Policy Characteristics'!E:E,MATCH($C755,'Policy Characteristics'!$C:$C,0))),"",INDEX('Policy Characteristics'!E:E,MATCH($C755,'Policy Characteristics'!$C:$C,0)))</f>
        <v>indst efficiency standards</v>
      </c>
      <c r="L755" s="380">
        <f>IF(ISBLANK(INDEX('Policy Characteristics'!F:F,MATCH($C755,'Policy Characteristics'!$C:$C,0))),"",INDEX('Policy Characteristics'!F:F,MATCH($C755,'Policy Characteristics'!$C:$C,0)))</f>
        <v>0</v>
      </c>
      <c r="M755" s="380">
        <f>IF(ISBLANK(INDEX('Policy Characteristics'!G:G,MATCH($C755,'Policy Characteristics'!$C:$C,0))),"",INDEX('Policy Characteristics'!G:G,MATCH($C755,'Policy Characteristics'!$C:$C,0)))</f>
        <v>0.25</v>
      </c>
      <c r="N755" s="380">
        <f>IF(ISBLANK(INDEX('Policy Characteristics'!H:H,MATCH($C755,'Policy Characteristics'!$C:$C,0))),"",INDEX('Policy Characteristics'!H:H,MATCH($C755,'Policy Characteristics'!$C:$C,0)))</f>
        <v>0.01</v>
      </c>
      <c r="O755" s="358" t="str">
        <f>IF(ISBLANK(INDEX('Policy Characteristics'!I:I,MATCH($C755,'Policy Characteristics'!$C:$C,0))),"",INDEX('Policy Characteristics'!I:I,MATCH($C755,'Policy Characteristics'!$C:$C,0)))</f>
        <v>% reduction in energy use</v>
      </c>
      <c r="P755" s="358"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5" s="358" t="str">
        <f>IF(ISBLANK(INDEX('Policy Characteristics'!K:K,MATCH($C755,'Policy Characteristics'!$C:$C,0))),"",INDEX('Policy Characteristics'!K:K,MATCH($C755,'Policy Characteristics'!$C:$C,0)))</f>
        <v>industry-ag-main.html#eff-stds</v>
      </c>
      <c r="R755" s="358" t="str">
        <f>IF(ISBLANK(INDEX('Policy Characteristics'!L:L,MATCH($C755,'Policy Characteristics'!$C:$C,0))),"",INDEX('Policy Characteristics'!L:L,MATCH($C755,'Policy Characteristics'!$C:$C,0)))</f>
        <v>industry-energy-efficiency-standards.html</v>
      </c>
    </row>
    <row r="756" spans="1:18" s="5" customFormat="1" x14ac:dyDescent="0.35">
      <c r="A756" s="358" t="str">
        <f>IF(ISBLANK(INDEX('Policy Characteristics'!A:A,MATCH($C756,'Policy Characteristics'!$C:$C,0))),"",INDEX('Policy Characteristics'!A:A,MATCH($C756,'Policy Characteristics'!$C:$C,0)))</f>
        <v>Industry</v>
      </c>
      <c r="B756" s="358" t="str">
        <f>IF(ISBLANK(INDEX('Policy Characteristics'!B:B,MATCH($C756,'Policy Characteristics'!$C:$C,0))),"",INDEX('Policy Characteristics'!B:B,MATCH($C756,'Policy Characteristics'!$C:$C,0)))</f>
        <v>Industry Energy Efficiency Standards</v>
      </c>
      <c r="C756" s="362" t="str">
        <f t="shared" si="37"/>
        <v>Percentage Improvement in Eqpt Efficiency Standards above BAU</v>
      </c>
      <c r="D756" s="9" t="s">
        <v>3238</v>
      </c>
      <c r="E756" s="53" t="s">
        <v>2467</v>
      </c>
      <c r="F756" s="195" t="s">
        <v>3202</v>
      </c>
      <c r="G756" s="53" t="s">
        <v>2471</v>
      </c>
      <c r="H756" s="54">
        <v>992</v>
      </c>
      <c r="I756" s="53" t="s">
        <v>45</v>
      </c>
      <c r="J756" s="360" t="str">
        <f>IF(ISBLANK(INDEX('Policy Characteristics'!D:D,MATCH($C756,'Policy Characteristics'!$C:$C,0))),"",INDEX('Policy Characteristics'!D:D,MATCH($C756,'Policy Characteristics'!$C:$C,0)))</f>
        <v>Industry Energy Efficiency Standards</v>
      </c>
      <c r="K756" s="358" t="str">
        <f>IF(ISBLANK(INDEX('Policy Characteristics'!E:E,MATCH($C756,'Policy Characteristics'!$C:$C,0))),"",INDEX('Policy Characteristics'!E:E,MATCH($C756,'Policy Characteristics'!$C:$C,0)))</f>
        <v>indst efficiency standards</v>
      </c>
      <c r="L756" s="380">
        <f>IF(ISBLANK(INDEX('Policy Characteristics'!F:F,MATCH($C756,'Policy Characteristics'!$C:$C,0))),"",INDEX('Policy Characteristics'!F:F,MATCH($C756,'Policy Characteristics'!$C:$C,0)))</f>
        <v>0</v>
      </c>
      <c r="M756" s="380">
        <f>IF(ISBLANK(INDEX('Policy Characteristics'!G:G,MATCH($C756,'Policy Characteristics'!$C:$C,0))),"",INDEX('Policy Characteristics'!G:G,MATCH($C756,'Policy Characteristics'!$C:$C,0)))</f>
        <v>0.25</v>
      </c>
      <c r="N756" s="380">
        <f>IF(ISBLANK(INDEX('Policy Characteristics'!H:H,MATCH($C756,'Policy Characteristics'!$C:$C,0))),"",INDEX('Policy Characteristics'!H:H,MATCH($C756,'Policy Characteristics'!$C:$C,0)))</f>
        <v>0.01</v>
      </c>
      <c r="O756" s="358" t="str">
        <f>IF(ISBLANK(INDEX('Policy Characteristics'!I:I,MATCH($C756,'Policy Characteristics'!$C:$C,0))),"",INDEX('Policy Characteristics'!I:I,MATCH($C756,'Policy Characteristics'!$C:$C,0)))</f>
        <v>% reduction in energy use</v>
      </c>
      <c r="P756" s="358"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6" s="358" t="str">
        <f>IF(ISBLANK(INDEX('Policy Characteristics'!K:K,MATCH($C756,'Policy Characteristics'!$C:$C,0))),"",INDEX('Policy Characteristics'!K:K,MATCH($C756,'Policy Characteristics'!$C:$C,0)))</f>
        <v>industry-ag-main.html#eff-stds</v>
      </c>
      <c r="R756" s="358" t="str">
        <f>IF(ISBLANK(INDEX('Policy Characteristics'!L:L,MATCH($C756,'Policy Characteristics'!$C:$C,0))),"",INDEX('Policy Characteristics'!L:L,MATCH($C756,'Policy Characteristics'!$C:$C,0)))</f>
        <v>industry-energy-efficiency-standards.html</v>
      </c>
    </row>
    <row r="757" spans="1:18" s="5" customFormat="1" x14ac:dyDescent="0.35">
      <c r="A757" s="358" t="str">
        <f>IF(ISBLANK(INDEX('Policy Characteristics'!A:A,MATCH($C757,'Policy Characteristics'!$C:$C,0))),"",INDEX('Policy Characteristics'!A:A,MATCH($C757,'Policy Characteristics'!$C:$C,0)))</f>
        <v>Industry</v>
      </c>
      <c r="B757" s="358" t="str">
        <f>IF(ISBLANK(INDEX('Policy Characteristics'!B:B,MATCH($C757,'Policy Characteristics'!$C:$C,0))),"",INDEX('Policy Characteristics'!B:B,MATCH($C757,'Policy Characteristics'!$C:$C,0)))</f>
        <v>Industry Energy Efficiency Standards</v>
      </c>
      <c r="C757" s="362" t="str">
        <f t="shared" si="37"/>
        <v>Percentage Improvement in Eqpt Efficiency Standards above BAU</v>
      </c>
      <c r="D757" s="9" t="s">
        <v>3238</v>
      </c>
      <c r="E757" s="53" t="s">
        <v>2468</v>
      </c>
      <c r="F757" s="195" t="s">
        <v>3202</v>
      </c>
      <c r="G757" s="53" t="s">
        <v>2474</v>
      </c>
      <c r="H757" s="54">
        <v>993</v>
      </c>
      <c r="I757" s="53" t="s">
        <v>46</v>
      </c>
      <c r="J757" s="360" t="str">
        <f>IF(ISBLANK(INDEX('Policy Characteristics'!D:D,MATCH($C757,'Policy Characteristics'!$C:$C,0))),"",INDEX('Policy Characteristics'!D:D,MATCH($C757,'Policy Characteristics'!$C:$C,0)))</f>
        <v>Industry Energy Efficiency Standards</v>
      </c>
      <c r="K757" s="358" t="str">
        <f>IF(ISBLANK(INDEX('Policy Characteristics'!E:E,MATCH($C757,'Policy Characteristics'!$C:$C,0))),"",INDEX('Policy Characteristics'!E:E,MATCH($C757,'Policy Characteristics'!$C:$C,0)))</f>
        <v>indst efficiency standards</v>
      </c>
      <c r="L757" s="380">
        <f>IF(ISBLANK(INDEX('Policy Characteristics'!F:F,MATCH($C757,'Policy Characteristics'!$C:$C,0))),"",INDEX('Policy Characteristics'!F:F,MATCH($C757,'Policy Characteristics'!$C:$C,0)))</f>
        <v>0</v>
      </c>
      <c r="M757" s="380">
        <f>IF(ISBLANK(INDEX('Policy Characteristics'!G:G,MATCH($C757,'Policy Characteristics'!$C:$C,0))),"",INDEX('Policy Characteristics'!G:G,MATCH($C757,'Policy Characteristics'!$C:$C,0)))</f>
        <v>0.25</v>
      </c>
      <c r="N757" s="380">
        <f>IF(ISBLANK(INDEX('Policy Characteristics'!H:H,MATCH($C757,'Policy Characteristics'!$C:$C,0))),"",INDEX('Policy Characteristics'!H:H,MATCH($C757,'Policy Characteristics'!$C:$C,0)))</f>
        <v>0.01</v>
      </c>
      <c r="O757" s="358" t="str">
        <f>IF(ISBLANK(INDEX('Policy Characteristics'!I:I,MATCH($C757,'Policy Characteristics'!$C:$C,0))),"",INDEX('Policy Characteristics'!I:I,MATCH($C757,'Policy Characteristics'!$C:$C,0)))</f>
        <v>% reduction in energy use</v>
      </c>
      <c r="P757" s="358"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7" s="358" t="str">
        <f>IF(ISBLANK(INDEX('Policy Characteristics'!K:K,MATCH($C757,'Policy Characteristics'!$C:$C,0))),"",INDEX('Policy Characteristics'!K:K,MATCH($C757,'Policy Characteristics'!$C:$C,0)))</f>
        <v>industry-ag-main.html#eff-stds</v>
      </c>
      <c r="R757" s="358" t="str">
        <f>IF(ISBLANK(INDEX('Policy Characteristics'!L:L,MATCH($C757,'Policy Characteristics'!$C:$C,0))),"",INDEX('Policy Characteristics'!L:L,MATCH($C757,'Policy Characteristics'!$C:$C,0)))</f>
        <v>industry-energy-efficiency-standards.html</v>
      </c>
    </row>
    <row r="758" spans="1:18" s="5" customFormat="1" x14ac:dyDescent="0.35">
      <c r="A758" s="358" t="str">
        <f>IF(ISBLANK(INDEX('Policy Characteristics'!A:A,MATCH($C758,'Policy Characteristics'!$C:$C,0))),"",INDEX('Policy Characteristics'!A:A,MATCH($C758,'Policy Characteristics'!$C:$C,0)))</f>
        <v>Industry</v>
      </c>
      <c r="B758" s="358" t="str">
        <f>IF(ISBLANK(INDEX('Policy Characteristics'!B:B,MATCH($C758,'Policy Characteristics'!$C:$C,0))),"",INDEX('Policy Characteristics'!B:B,MATCH($C758,'Policy Characteristics'!$C:$C,0)))</f>
        <v>Industry Energy Efficiency Standards</v>
      </c>
      <c r="C758" s="362" t="str">
        <f t="shared" si="37"/>
        <v>Percentage Improvement in Eqpt Efficiency Standards above BAU</v>
      </c>
      <c r="D758" s="9" t="s">
        <v>3238</v>
      </c>
      <c r="E758" s="53" t="s">
        <v>2821</v>
      </c>
      <c r="F758" s="195" t="s">
        <v>3202</v>
      </c>
      <c r="G758" s="53" t="s">
        <v>2824</v>
      </c>
      <c r="H758" s="54">
        <v>994</v>
      </c>
      <c r="I758" s="53" t="s">
        <v>46</v>
      </c>
      <c r="J758" s="360" t="str">
        <f>IF(ISBLANK(INDEX('Policy Characteristics'!D:D,MATCH($C758,'Policy Characteristics'!$C:$C,0))),"",INDEX('Policy Characteristics'!D:D,MATCH($C758,'Policy Characteristics'!$C:$C,0)))</f>
        <v>Industry Energy Efficiency Standards</v>
      </c>
      <c r="K758" s="358" t="str">
        <f>IF(ISBLANK(INDEX('Policy Characteristics'!E:E,MATCH($C758,'Policy Characteristics'!$C:$C,0))),"",INDEX('Policy Characteristics'!E:E,MATCH($C758,'Policy Characteristics'!$C:$C,0)))</f>
        <v>indst efficiency standards</v>
      </c>
      <c r="L758" s="380">
        <f>IF(ISBLANK(INDEX('Policy Characteristics'!F:F,MATCH($C758,'Policy Characteristics'!$C:$C,0))),"",INDEX('Policy Characteristics'!F:F,MATCH($C758,'Policy Characteristics'!$C:$C,0)))</f>
        <v>0</v>
      </c>
      <c r="M758" s="380">
        <f>IF(ISBLANK(INDEX('Policy Characteristics'!G:G,MATCH($C758,'Policy Characteristics'!$C:$C,0))),"",INDEX('Policy Characteristics'!G:G,MATCH($C758,'Policy Characteristics'!$C:$C,0)))</f>
        <v>0.25</v>
      </c>
      <c r="N758" s="380">
        <f>IF(ISBLANK(INDEX('Policy Characteristics'!H:H,MATCH($C758,'Policy Characteristics'!$C:$C,0))),"",INDEX('Policy Characteristics'!H:H,MATCH($C758,'Policy Characteristics'!$C:$C,0)))</f>
        <v>0.01</v>
      </c>
      <c r="O758" s="358" t="str">
        <f>IF(ISBLANK(INDEX('Policy Characteristics'!I:I,MATCH($C758,'Policy Characteristics'!$C:$C,0))),"",INDEX('Policy Characteristics'!I:I,MATCH($C758,'Policy Characteristics'!$C:$C,0)))</f>
        <v>% reduction in energy use</v>
      </c>
      <c r="P758" s="358"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8" s="358" t="str">
        <f>IF(ISBLANK(INDEX('Policy Characteristics'!K:K,MATCH($C758,'Policy Characteristics'!$C:$C,0))),"",INDEX('Policy Characteristics'!K:K,MATCH($C758,'Policy Characteristics'!$C:$C,0)))</f>
        <v>industry-ag-main.html#eff-stds</v>
      </c>
      <c r="R758" s="358" t="str">
        <f>IF(ISBLANK(INDEX('Policy Characteristics'!L:L,MATCH($C758,'Policy Characteristics'!$C:$C,0))),"",INDEX('Policy Characteristics'!L:L,MATCH($C758,'Policy Characteristics'!$C:$C,0)))</f>
        <v>industry-energy-efficiency-standards.html</v>
      </c>
    </row>
    <row r="759" spans="1:18" s="5" customFormat="1" x14ac:dyDescent="0.35">
      <c r="A759" s="358" t="str">
        <f>IF(ISBLANK(INDEX('Policy Characteristics'!A:A,MATCH($C759,'Policy Characteristics'!$C:$C,0))),"",INDEX('Policy Characteristics'!A:A,MATCH($C759,'Policy Characteristics'!$C:$C,0)))</f>
        <v>Industry</v>
      </c>
      <c r="B759" s="358" t="str">
        <f>IF(ISBLANK(INDEX('Policy Characteristics'!B:B,MATCH($C759,'Policy Characteristics'!$C:$C,0))),"",INDEX('Policy Characteristics'!B:B,MATCH($C759,'Policy Characteristics'!$C:$C,0)))</f>
        <v>Industry Energy Efficiency Standards</v>
      </c>
      <c r="C759" s="362" t="str">
        <f t="shared" si="37"/>
        <v>Percentage Improvement in Eqpt Efficiency Standards above BAU</v>
      </c>
      <c r="D759" s="9" t="s">
        <v>3238</v>
      </c>
      <c r="E759" s="53" t="s">
        <v>2822</v>
      </c>
      <c r="F759" s="195" t="s">
        <v>3202</v>
      </c>
      <c r="G759" s="53" t="s">
        <v>2826</v>
      </c>
      <c r="H759" s="54">
        <v>995</v>
      </c>
      <c r="I759" s="53" t="s">
        <v>45</v>
      </c>
      <c r="J759" s="360" t="str">
        <f>IF(ISBLANK(INDEX('Policy Characteristics'!D:D,MATCH($C759,'Policy Characteristics'!$C:$C,0))),"",INDEX('Policy Characteristics'!D:D,MATCH($C759,'Policy Characteristics'!$C:$C,0)))</f>
        <v>Industry Energy Efficiency Standards</v>
      </c>
      <c r="K759" s="358" t="str">
        <f>IF(ISBLANK(INDEX('Policy Characteristics'!E:E,MATCH($C759,'Policy Characteristics'!$C:$C,0))),"",INDEX('Policy Characteristics'!E:E,MATCH($C759,'Policy Characteristics'!$C:$C,0)))</f>
        <v>indst efficiency standards</v>
      </c>
      <c r="L759" s="380">
        <f>IF(ISBLANK(INDEX('Policy Characteristics'!F:F,MATCH($C759,'Policy Characteristics'!$C:$C,0))),"",INDEX('Policy Characteristics'!F:F,MATCH($C759,'Policy Characteristics'!$C:$C,0)))</f>
        <v>0</v>
      </c>
      <c r="M759" s="380">
        <f>IF(ISBLANK(INDEX('Policy Characteristics'!G:G,MATCH($C759,'Policy Characteristics'!$C:$C,0))),"",INDEX('Policy Characteristics'!G:G,MATCH($C759,'Policy Characteristics'!$C:$C,0)))</f>
        <v>0.25</v>
      </c>
      <c r="N759" s="380">
        <f>IF(ISBLANK(INDEX('Policy Characteristics'!H:H,MATCH($C759,'Policy Characteristics'!$C:$C,0))),"",INDEX('Policy Characteristics'!H:H,MATCH($C759,'Policy Characteristics'!$C:$C,0)))</f>
        <v>0.01</v>
      </c>
      <c r="O759" s="358" t="str">
        <f>IF(ISBLANK(INDEX('Policy Characteristics'!I:I,MATCH($C759,'Policy Characteristics'!$C:$C,0))),"",INDEX('Policy Characteristics'!I:I,MATCH($C759,'Policy Characteristics'!$C:$C,0)))</f>
        <v>% reduction in energy use</v>
      </c>
      <c r="P759" s="358"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9" s="358" t="str">
        <f>IF(ISBLANK(INDEX('Policy Characteristics'!K:K,MATCH($C759,'Policy Characteristics'!$C:$C,0))),"",INDEX('Policy Characteristics'!K:K,MATCH($C759,'Policy Characteristics'!$C:$C,0)))</f>
        <v>industry-ag-main.html#eff-stds</v>
      </c>
      <c r="R759" s="358" t="str">
        <f>IF(ISBLANK(INDEX('Policy Characteristics'!L:L,MATCH($C759,'Policy Characteristics'!$C:$C,0))),"",INDEX('Policy Characteristics'!L:L,MATCH($C759,'Policy Characteristics'!$C:$C,0)))</f>
        <v>industry-energy-efficiency-standards.html</v>
      </c>
    </row>
    <row r="760" spans="1:18" s="5" customFormat="1" x14ac:dyDescent="0.35">
      <c r="A760" s="358" t="str">
        <f>IF(ISBLANK(INDEX('Policy Characteristics'!A:A,MATCH($C760,'Policy Characteristics'!$C:$C,0))),"",INDEX('Policy Characteristics'!A:A,MATCH($C760,'Policy Characteristics'!$C:$C,0)))</f>
        <v>Industry</v>
      </c>
      <c r="B760" s="358" t="str">
        <f>IF(ISBLANK(INDEX('Policy Characteristics'!B:B,MATCH($C760,'Policy Characteristics'!$C:$C,0))),"",INDEX('Policy Characteristics'!B:B,MATCH($C760,'Policy Characteristics'!$C:$C,0)))</f>
        <v>Industry Energy Efficiency Standards</v>
      </c>
      <c r="C760" s="362" t="str">
        <f t="shared" si="37"/>
        <v>Percentage Improvement in Eqpt Efficiency Standards above BAU</v>
      </c>
      <c r="D760" s="9" t="s">
        <v>3238</v>
      </c>
      <c r="E760" s="53" t="s">
        <v>2823</v>
      </c>
      <c r="F760" s="195" t="s">
        <v>3202</v>
      </c>
      <c r="G760" s="53" t="s">
        <v>2827</v>
      </c>
      <c r="H760" s="54">
        <v>996</v>
      </c>
      <c r="I760" s="53" t="s">
        <v>46</v>
      </c>
      <c r="J760" s="360" t="str">
        <f>IF(ISBLANK(INDEX('Policy Characteristics'!D:D,MATCH($C760,'Policy Characteristics'!$C:$C,0))),"",INDEX('Policy Characteristics'!D:D,MATCH($C760,'Policy Characteristics'!$C:$C,0)))</f>
        <v>Industry Energy Efficiency Standards</v>
      </c>
      <c r="K760" s="358" t="str">
        <f>IF(ISBLANK(INDEX('Policy Characteristics'!E:E,MATCH($C760,'Policy Characteristics'!$C:$C,0))),"",INDEX('Policy Characteristics'!E:E,MATCH($C760,'Policy Characteristics'!$C:$C,0)))</f>
        <v>indst efficiency standards</v>
      </c>
      <c r="L760" s="380">
        <f>IF(ISBLANK(INDEX('Policy Characteristics'!F:F,MATCH($C760,'Policy Characteristics'!$C:$C,0))),"",INDEX('Policy Characteristics'!F:F,MATCH($C760,'Policy Characteristics'!$C:$C,0)))</f>
        <v>0</v>
      </c>
      <c r="M760" s="380">
        <f>IF(ISBLANK(INDEX('Policy Characteristics'!G:G,MATCH($C760,'Policy Characteristics'!$C:$C,0))),"",INDEX('Policy Characteristics'!G:G,MATCH($C760,'Policy Characteristics'!$C:$C,0)))</f>
        <v>0.25</v>
      </c>
      <c r="N760" s="380">
        <f>IF(ISBLANK(INDEX('Policy Characteristics'!H:H,MATCH($C760,'Policy Characteristics'!$C:$C,0))),"",INDEX('Policy Characteristics'!H:H,MATCH($C760,'Policy Characteristics'!$C:$C,0)))</f>
        <v>0.01</v>
      </c>
      <c r="O760" s="358" t="str">
        <f>IF(ISBLANK(INDEX('Policy Characteristics'!I:I,MATCH($C760,'Policy Characteristics'!$C:$C,0))),"",INDEX('Policy Characteristics'!I:I,MATCH($C760,'Policy Characteristics'!$C:$C,0)))</f>
        <v>% reduction in energy use</v>
      </c>
      <c r="P760" s="358"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0" s="358" t="str">
        <f>IF(ISBLANK(INDEX('Policy Characteristics'!K:K,MATCH($C760,'Policy Characteristics'!$C:$C,0))),"",INDEX('Policy Characteristics'!K:K,MATCH($C760,'Policy Characteristics'!$C:$C,0)))</f>
        <v>industry-ag-main.html#eff-stds</v>
      </c>
      <c r="R760" s="358" t="str">
        <f>IF(ISBLANK(INDEX('Policy Characteristics'!L:L,MATCH($C760,'Policy Characteristics'!$C:$C,0))),"",INDEX('Policy Characteristics'!L:L,MATCH($C760,'Policy Characteristics'!$C:$C,0)))</f>
        <v>industry-energy-efficiency-standards.html</v>
      </c>
    </row>
    <row r="761" spans="1:18" s="5" customFormat="1" x14ac:dyDescent="0.35">
      <c r="A761" s="358" t="str">
        <f>IF(ISBLANK(INDEX('Policy Characteristics'!A:A,MATCH($C761,'Policy Characteristics'!$C:$C,0))),"",INDEX('Policy Characteristics'!A:A,MATCH($C761,'Policy Characteristics'!$C:$C,0)))</f>
        <v>Industry</v>
      </c>
      <c r="B761" s="358" t="str">
        <f>IF(ISBLANK(INDEX('Policy Characteristics'!B:B,MATCH($C761,'Policy Characteristics'!$C:$C,0))),"",INDEX('Policy Characteristics'!B:B,MATCH($C761,'Policy Characteristics'!$C:$C,0)))</f>
        <v>Industry Energy Efficiency Standards</v>
      </c>
      <c r="C761" s="362" t="str">
        <f t="shared" si="37"/>
        <v>Percentage Improvement in Eqpt Efficiency Standards above BAU</v>
      </c>
      <c r="D761" s="9" t="s">
        <v>3238</v>
      </c>
      <c r="E761" s="53" t="s">
        <v>2820</v>
      </c>
      <c r="F761" s="195" t="s">
        <v>3202</v>
      </c>
      <c r="G761" s="53" t="s">
        <v>2825</v>
      </c>
      <c r="H761" s="54">
        <v>997</v>
      </c>
      <c r="I761" s="53" t="s">
        <v>46</v>
      </c>
      <c r="J761" s="360" t="str">
        <f>IF(ISBLANK(INDEX('Policy Characteristics'!D:D,MATCH($C761,'Policy Characteristics'!$C:$C,0))),"",INDEX('Policy Characteristics'!D:D,MATCH($C761,'Policy Characteristics'!$C:$C,0)))</f>
        <v>Industry Energy Efficiency Standards</v>
      </c>
      <c r="K761" s="358" t="str">
        <f>IF(ISBLANK(INDEX('Policy Characteristics'!E:E,MATCH($C761,'Policy Characteristics'!$C:$C,0))),"",INDEX('Policy Characteristics'!E:E,MATCH($C761,'Policy Characteristics'!$C:$C,0)))</f>
        <v>indst efficiency standards</v>
      </c>
      <c r="L761" s="380">
        <f>IF(ISBLANK(INDEX('Policy Characteristics'!F:F,MATCH($C761,'Policy Characteristics'!$C:$C,0))),"",INDEX('Policy Characteristics'!F:F,MATCH($C761,'Policy Characteristics'!$C:$C,0)))</f>
        <v>0</v>
      </c>
      <c r="M761" s="380">
        <f>IF(ISBLANK(INDEX('Policy Characteristics'!G:G,MATCH($C761,'Policy Characteristics'!$C:$C,0))),"",INDEX('Policy Characteristics'!G:G,MATCH($C761,'Policy Characteristics'!$C:$C,0)))</f>
        <v>0.25</v>
      </c>
      <c r="N761" s="380">
        <f>IF(ISBLANK(INDEX('Policy Characteristics'!H:H,MATCH($C761,'Policy Characteristics'!$C:$C,0))),"",INDEX('Policy Characteristics'!H:H,MATCH($C761,'Policy Characteristics'!$C:$C,0)))</f>
        <v>0.01</v>
      </c>
      <c r="O761" s="358" t="str">
        <f>IF(ISBLANK(INDEX('Policy Characteristics'!I:I,MATCH($C761,'Policy Characteristics'!$C:$C,0))),"",INDEX('Policy Characteristics'!I:I,MATCH($C761,'Policy Characteristics'!$C:$C,0)))</f>
        <v>% reduction in energy use</v>
      </c>
      <c r="P761" s="358"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1" s="358" t="str">
        <f>IF(ISBLANK(INDEX('Policy Characteristics'!K:K,MATCH($C761,'Policy Characteristics'!$C:$C,0))),"",INDEX('Policy Characteristics'!K:K,MATCH($C761,'Policy Characteristics'!$C:$C,0)))</f>
        <v>industry-ag-main.html#eff-stds</v>
      </c>
      <c r="R761" s="358" t="str">
        <f>IF(ISBLANK(INDEX('Policy Characteristics'!L:L,MATCH($C761,'Policy Characteristics'!$C:$C,0))),"",INDEX('Policy Characteristics'!L:L,MATCH($C761,'Policy Characteristics'!$C:$C,0)))</f>
        <v>industry-energy-efficiency-standards.html</v>
      </c>
    </row>
    <row r="762" spans="1:18" s="5" customFormat="1" x14ac:dyDescent="0.35">
      <c r="A762" s="358" t="str">
        <f>IF(ISBLANK(INDEX('Policy Characteristics'!A:A,MATCH($C762,'Policy Characteristics'!$C:$C,0))),"",INDEX('Policy Characteristics'!A:A,MATCH($C762,'Policy Characteristics'!$C:$C,0)))</f>
        <v>Industry</v>
      </c>
      <c r="B762" s="358" t="str">
        <f>IF(ISBLANK(INDEX('Policy Characteristics'!B:B,MATCH($C762,'Policy Characteristics'!$C:$C,0))),"",INDEX('Policy Characteristics'!B:B,MATCH($C762,'Policy Characteristics'!$C:$C,0)))</f>
        <v>Industry Energy Efficiency Standards</v>
      </c>
      <c r="C762" s="362" t="str">
        <f t="shared" si="37"/>
        <v>Percentage Improvement in Eqpt Efficiency Standards above BAU</v>
      </c>
      <c r="D762" s="9" t="s">
        <v>3239</v>
      </c>
      <c r="E762" s="53" t="s">
        <v>2463</v>
      </c>
      <c r="F762" s="195" t="s">
        <v>3203</v>
      </c>
      <c r="G762" s="53" t="s">
        <v>2469</v>
      </c>
      <c r="H762" s="54">
        <v>998</v>
      </c>
      <c r="I762" s="53" t="s">
        <v>45</v>
      </c>
      <c r="J762" s="360" t="str">
        <f>IF(ISBLANK(INDEX('Policy Characteristics'!D:D,MATCH($C762,'Policy Characteristics'!$C:$C,0))),"",INDEX('Policy Characteristics'!D:D,MATCH($C762,'Policy Characteristics'!$C:$C,0)))</f>
        <v>Industry Energy Efficiency Standards</v>
      </c>
      <c r="K762" s="358" t="str">
        <f>IF(ISBLANK(INDEX('Policy Characteristics'!E:E,MATCH($C762,'Policy Characteristics'!$C:$C,0))),"",INDEX('Policy Characteristics'!E:E,MATCH($C762,'Policy Characteristics'!$C:$C,0)))</f>
        <v>indst efficiency standards</v>
      </c>
      <c r="L762" s="380">
        <f>IF(ISBLANK(INDEX('Policy Characteristics'!F:F,MATCH($C762,'Policy Characteristics'!$C:$C,0))),"",INDEX('Policy Characteristics'!F:F,MATCH($C762,'Policy Characteristics'!$C:$C,0)))</f>
        <v>0</v>
      </c>
      <c r="M762" s="380">
        <f>IF(ISBLANK(INDEX('Policy Characteristics'!G:G,MATCH($C762,'Policy Characteristics'!$C:$C,0))),"",INDEX('Policy Characteristics'!G:G,MATCH($C762,'Policy Characteristics'!$C:$C,0)))</f>
        <v>0.25</v>
      </c>
      <c r="N762" s="380">
        <f>IF(ISBLANK(INDEX('Policy Characteristics'!H:H,MATCH($C762,'Policy Characteristics'!$C:$C,0))),"",INDEX('Policy Characteristics'!H:H,MATCH($C762,'Policy Characteristics'!$C:$C,0)))</f>
        <v>0.01</v>
      </c>
      <c r="O762" s="358" t="str">
        <f>IF(ISBLANK(INDEX('Policy Characteristics'!I:I,MATCH($C762,'Policy Characteristics'!$C:$C,0))),"",INDEX('Policy Characteristics'!I:I,MATCH($C762,'Policy Characteristics'!$C:$C,0)))</f>
        <v>% reduction in energy use</v>
      </c>
      <c r="P762" s="358"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2" s="358" t="str">
        <f>IF(ISBLANK(INDEX('Policy Characteristics'!K:K,MATCH($C762,'Policy Characteristics'!$C:$C,0))),"",INDEX('Policy Characteristics'!K:K,MATCH($C762,'Policy Characteristics'!$C:$C,0)))</f>
        <v>industry-ag-main.html#eff-stds</v>
      </c>
      <c r="R762" s="358" t="str">
        <f>IF(ISBLANK(INDEX('Policy Characteristics'!L:L,MATCH($C762,'Policy Characteristics'!$C:$C,0))),"",INDEX('Policy Characteristics'!L:L,MATCH($C762,'Policy Characteristics'!$C:$C,0)))</f>
        <v>industry-energy-efficiency-standards.html</v>
      </c>
    </row>
    <row r="763" spans="1:18" s="5" customFormat="1" x14ac:dyDescent="0.35">
      <c r="A763" s="358" t="str">
        <f>IF(ISBLANK(INDEX('Policy Characteristics'!A:A,MATCH($C763,'Policy Characteristics'!$C:$C,0))),"",INDEX('Policy Characteristics'!A:A,MATCH($C763,'Policy Characteristics'!$C:$C,0)))</f>
        <v>Industry</v>
      </c>
      <c r="B763" s="358" t="str">
        <f>IF(ISBLANK(INDEX('Policy Characteristics'!B:B,MATCH($C763,'Policy Characteristics'!$C:$C,0))),"",INDEX('Policy Characteristics'!B:B,MATCH($C763,'Policy Characteristics'!$C:$C,0)))</f>
        <v>Industry Energy Efficiency Standards</v>
      </c>
      <c r="C763" s="362" t="str">
        <f t="shared" si="37"/>
        <v>Percentage Improvement in Eqpt Efficiency Standards above BAU</v>
      </c>
      <c r="D763" s="9" t="s">
        <v>3239</v>
      </c>
      <c r="E763" s="53" t="s">
        <v>2464</v>
      </c>
      <c r="F763" s="195" t="s">
        <v>3203</v>
      </c>
      <c r="G763" s="53" t="s">
        <v>2472</v>
      </c>
      <c r="H763" s="54">
        <v>999</v>
      </c>
      <c r="I763" s="53" t="s">
        <v>45</v>
      </c>
      <c r="J763" s="360" t="str">
        <f>IF(ISBLANK(INDEX('Policy Characteristics'!D:D,MATCH($C763,'Policy Characteristics'!$C:$C,0))),"",INDEX('Policy Characteristics'!D:D,MATCH($C763,'Policy Characteristics'!$C:$C,0)))</f>
        <v>Industry Energy Efficiency Standards</v>
      </c>
      <c r="K763" s="358" t="str">
        <f>IF(ISBLANK(INDEX('Policy Characteristics'!E:E,MATCH($C763,'Policy Characteristics'!$C:$C,0))),"",INDEX('Policy Characteristics'!E:E,MATCH($C763,'Policy Characteristics'!$C:$C,0)))</f>
        <v>indst efficiency standards</v>
      </c>
      <c r="L763" s="380">
        <f>IF(ISBLANK(INDEX('Policy Characteristics'!F:F,MATCH($C763,'Policy Characteristics'!$C:$C,0))),"",INDEX('Policy Characteristics'!F:F,MATCH($C763,'Policy Characteristics'!$C:$C,0)))</f>
        <v>0</v>
      </c>
      <c r="M763" s="380">
        <f>IF(ISBLANK(INDEX('Policy Characteristics'!G:G,MATCH($C763,'Policy Characteristics'!$C:$C,0))),"",INDEX('Policy Characteristics'!G:G,MATCH($C763,'Policy Characteristics'!$C:$C,0)))</f>
        <v>0.25</v>
      </c>
      <c r="N763" s="380">
        <f>IF(ISBLANK(INDEX('Policy Characteristics'!H:H,MATCH($C763,'Policy Characteristics'!$C:$C,0))),"",INDEX('Policy Characteristics'!H:H,MATCH($C763,'Policy Characteristics'!$C:$C,0)))</f>
        <v>0.01</v>
      </c>
      <c r="O763" s="358" t="str">
        <f>IF(ISBLANK(INDEX('Policy Characteristics'!I:I,MATCH($C763,'Policy Characteristics'!$C:$C,0))),"",INDEX('Policy Characteristics'!I:I,MATCH($C763,'Policy Characteristics'!$C:$C,0)))</f>
        <v>% reduction in energy use</v>
      </c>
      <c r="P763" s="358"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3" s="358" t="str">
        <f>IF(ISBLANK(INDEX('Policy Characteristics'!K:K,MATCH($C763,'Policy Characteristics'!$C:$C,0))),"",INDEX('Policy Characteristics'!K:K,MATCH($C763,'Policy Characteristics'!$C:$C,0)))</f>
        <v>industry-ag-main.html#eff-stds</v>
      </c>
      <c r="R763" s="358" t="str">
        <f>IF(ISBLANK(INDEX('Policy Characteristics'!L:L,MATCH($C763,'Policy Characteristics'!$C:$C,0))),"",INDEX('Policy Characteristics'!L:L,MATCH($C763,'Policy Characteristics'!$C:$C,0)))</f>
        <v>industry-energy-efficiency-standards.html</v>
      </c>
    </row>
    <row r="764" spans="1:18" s="5" customFormat="1" x14ac:dyDescent="0.35">
      <c r="A764" s="358" t="str">
        <f>IF(ISBLANK(INDEX('Policy Characteristics'!A:A,MATCH($C764,'Policy Characteristics'!$C:$C,0))),"",INDEX('Policy Characteristics'!A:A,MATCH($C764,'Policy Characteristics'!$C:$C,0)))</f>
        <v>Industry</v>
      </c>
      <c r="B764" s="358" t="str">
        <f>IF(ISBLANK(INDEX('Policy Characteristics'!B:B,MATCH($C764,'Policy Characteristics'!$C:$C,0))),"",INDEX('Policy Characteristics'!B:B,MATCH($C764,'Policy Characteristics'!$C:$C,0)))</f>
        <v>Industry Energy Efficiency Standards</v>
      </c>
      <c r="C764" s="362" t="str">
        <f t="shared" si="37"/>
        <v>Percentage Improvement in Eqpt Efficiency Standards above BAU</v>
      </c>
      <c r="D764" s="9" t="s">
        <v>3239</v>
      </c>
      <c r="E764" s="53" t="s">
        <v>2465</v>
      </c>
      <c r="F764" s="195" t="s">
        <v>3203</v>
      </c>
      <c r="G764" s="53" t="s">
        <v>2473</v>
      </c>
      <c r="H764" s="54">
        <v>1000</v>
      </c>
      <c r="I764" s="53" t="s">
        <v>45</v>
      </c>
      <c r="J764" s="360" t="str">
        <f>IF(ISBLANK(INDEX('Policy Characteristics'!D:D,MATCH($C764,'Policy Characteristics'!$C:$C,0))),"",INDEX('Policy Characteristics'!D:D,MATCH($C764,'Policy Characteristics'!$C:$C,0)))</f>
        <v>Industry Energy Efficiency Standards</v>
      </c>
      <c r="K764" s="358" t="str">
        <f>IF(ISBLANK(INDEX('Policy Characteristics'!E:E,MATCH($C764,'Policy Characteristics'!$C:$C,0))),"",INDEX('Policy Characteristics'!E:E,MATCH($C764,'Policy Characteristics'!$C:$C,0)))</f>
        <v>indst efficiency standards</v>
      </c>
      <c r="L764" s="380">
        <f>IF(ISBLANK(INDEX('Policy Characteristics'!F:F,MATCH($C764,'Policy Characteristics'!$C:$C,0))),"",INDEX('Policy Characteristics'!F:F,MATCH($C764,'Policy Characteristics'!$C:$C,0)))</f>
        <v>0</v>
      </c>
      <c r="M764" s="380">
        <f>IF(ISBLANK(INDEX('Policy Characteristics'!G:G,MATCH($C764,'Policy Characteristics'!$C:$C,0))),"",INDEX('Policy Characteristics'!G:G,MATCH($C764,'Policy Characteristics'!$C:$C,0)))</f>
        <v>0.25</v>
      </c>
      <c r="N764" s="380">
        <f>IF(ISBLANK(INDEX('Policy Characteristics'!H:H,MATCH($C764,'Policy Characteristics'!$C:$C,0))),"",INDEX('Policy Characteristics'!H:H,MATCH($C764,'Policy Characteristics'!$C:$C,0)))</f>
        <v>0.01</v>
      </c>
      <c r="O764" s="358" t="str">
        <f>IF(ISBLANK(INDEX('Policy Characteristics'!I:I,MATCH($C764,'Policy Characteristics'!$C:$C,0))),"",INDEX('Policy Characteristics'!I:I,MATCH($C764,'Policy Characteristics'!$C:$C,0)))</f>
        <v>% reduction in energy use</v>
      </c>
      <c r="P764" s="358"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4" s="358" t="str">
        <f>IF(ISBLANK(INDEX('Policy Characteristics'!K:K,MATCH($C764,'Policy Characteristics'!$C:$C,0))),"",INDEX('Policy Characteristics'!K:K,MATCH($C764,'Policy Characteristics'!$C:$C,0)))</f>
        <v>industry-ag-main.html#eff-stds</v>
      </c>
      <c r="R764" s="358" t="str">
        <f>IF(ISBLANK(INDEX('Policy Characteristics'!L:L,MATCH($C764,'Policy Characteristics'!$C:$C,0))),"",INDEX('Policy Characteristics'!L:L,MATCH($C764,'Policy Characteristics'!$C:$C,0)))</f>
        <v>industry-energy-efficiency-standards.html</v>
      </c>
    </row>
    <row r="765" spans="1:18" s="5" customFormat="1" x14ac:dyDescent="0.35">
      <c r="A765" s="358" t="str">
        <f>IF(ISBLANK(INDEX('Policy Characteristics'!A:A,MATCH($C765,'Policy Characteristics'!$C:$C,0))),"",INDEX('Policy Characteristics'!A:A,MATCH($C765,'Policy Characteristics'!$C:$C,0)))</f>
        <v>Industry</v>
      </c>
      <c r="B765" s="358" t="str">
        <f>IF(ISBLANK(INDEX('Policy Characteristics'!B:B,MATCH($C765,'Policy Characteristics'!$C:$C,0))),"",INDEX('Policy Characteristics'!B:B,MATCH($C765,'Policy Characteristics'!$C:$C,0)))</f>
        <v>Industry Energy Efficiency Standards</v>
      </c>
      <c r="C765" s="362" t="str">
        <f t="shared" si="37"/>
        <v>Percentage Improvement in Eqpt Efficiency Standards above BAU</v>
      </c>
      <c r="D765" s="9" t="s">
        <v>3239</v>
      </c>
      <c r="E765" s="53" t="s">
        <v>2466</v>
      </c>
      <c r="F765" s="195" t="s">
        <v>3203</v>
      </c>
      <c r="G765" s="53" t="s">
        <v>2470</v>
      </c>
      <c r="H765" s="54">
        <v>1001</v>
      </c>
      <c r="I765" s="53" t="s">
        <v>46</v>
      </c>
      <c r="J765" s="360" t="str">
        <f>IF(ISBLANK(INDEX('Policy Characteristics'!D:D,MATCH($C765,'Policy Characteristics'!$C:$C,0))),"",INDEX('Policy Characteristics'!D:D,MATCH($C765,'Policy Characteristics'!$C:$C,0)))</f>
        <v>Industry Energy Efficiency Standards</v>
      </c>
      <c r="K765" s="358" t="str">
        <f>IF(ISBLANK(INDEX('Policy Characteristics'!E:E,MATCH($C765,'Policy Characteristics'!$C:$C,0))),"",INDEX('Policy Characteristics'!E:E,MATCH($C765,'Policy Characteristics'!$C:$C,0)))</f>
        <v>indst efficiency standards</v>
      </c>
      <c r="L765" s="380">
        <f>IF(ISBLANK(INDEX('Policy Characteristics'!F:F,MATCH($C765,'Policy Characteristics'!$C:$C,0))),"",INDEX('Policy Characteristics'!F:F,MATCH($C765,'Policy Characteristics'!$C:$C,0)))</f>
        <v>0</v>
      </c>
      <c r="M765" s="380">
        <f>IF(ISBLANK(INDEX('Policy Characteristics'!G:G,MATCH($C765,'Policy Characteristics'!$C:$C,0))),"",INDEX('Policy Characteristics'!G:G,MATCH($C765,'Policy Characteristics'!$C:$C,0)))</f>
        <v>0.25</v>
      </c>
      <c r="N765" s="380">
        <f>IF(ISBLANK(INDEX('Policy Characteristics'!H:H,MATCH($C765,'Policy Characteristics'!$C:$C,0))),"",INDEX('Policy Characteristics'!H:H,MATCH($C765,'Policy Characteristics'!$C:$C,0)))</f>
        <v>0.01</v>
      </c>
      <c r="O765" s="358" t="str">
        <f>IF(ISBLANK(INDEX('Policy Characteristics'!I:I,MATCH($C765,'Policy Characteristics'!$C:$C,0))),"",INDEX('Policy Characteristics'!I:I,MATCH($C765,'Policy Characteristics'!$C:$C,0)))</f>
        <v>% reduction in energy use</v>
      </c>
      <c r="P765" s="358"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5" s="358" t="str">
        <f>IF(ISBLANK(INDEX('Policy Characteristics'!K:K,MATCH($C765,'Policy Characteristics'!$C:$C,0))),"",INDEX('Policy Characteristics'!K:K,MATCH($C765,'Policy Characteristics'!$C:$C,0)))</f>
        <v>industry-ag-main.html#eff-stds</v>
      </c>
      <c r="R765" s="358" t="str">
        <f>IF(ISBLANK(INDEX('Policy Characteristics'!L:L,MATCH($C765,'Policy Characteristics'!$C:$C,0))),"",INDEX('Policy Characteristics'!L:L,MATCH($C765,'Policy Characteristics'!$C:$C,0)))</f>
        <v>industry-energy-efficiency-standards.html</v>
      </c>
    </row>
    <row r="766" spans="1:18" s="5" customFormat="1" x14ac:dyDescent="0.35">
      <c r="A766" s="358" t="str">
        <f>IF(ISBLANK(INDEX('Policy Characteristics'!A:A,MATCH($C766,'Policy Characteristics'!$C:$C,0))),"",INDEX('Policy Characteristics'!A:A,MATCH($C766,'Policy Characteristics'!$C:$C,0)))</f>
        <v>Industry</v>
      </c>
      <c r="B766" s="358" t="str">
        <f>IF(ISBLANK(INDEX('Policy Characteristics'!B:B,MATCH($C766,'Policy Characteristics'!$C:$C,0))),"",INDEX('Policy Characteristics'!B:B,MATCH($C766,'Policy Characteristics'!$C:$C,0)))</f>
        <v>Industry Energy Efficiency Standards</v>
      </c>
      <c r="C766" s="362" t="str">
        <f t="shared" si="37"/>
        <v>Percentage Improvement in Eqpt Efficiency Standards above BAU</v>
      </c>
      <c r="D766" s="9" t="s">
        <v>3239</v>
      </c>
      <c r="E766" s="53" t="s">
        <v>2467</v>
      </c>
      <c r="F766" s="195" t="s">
        <v>3203</v>
      </c>
      <c r="G766" s="53" t="s">
        <v>2471</v>
      </c>
      <c r="H766" s="54">
        <v>1002</v>
      </c>
      <c r="I766" s="53" t="s">
        <v>45</v>
      </c>
      <c r="J766" s="360" t="str">
        <f>IF(ISBLANK(INDEX('Policy Characteristics'!D:D,MATCH($C766,'Policy Characteristics'!$C:$C,0))),"",INDEX('Policy Characteristics'!D:D,MATCH($C766,'Policy Characteristics'!$C:$C,0)))</f>
        <v>Industry Energy Efficiency Standards</v>
      </c>
      <c r="K766" s="358" t="str">
        <f>IF(ISBLANK(INDEX('Policy Characteristics'!E:E,MATCH($C766,'Policy Characteristics'!$C:$C,0))),"",INDEX('Policy Characteristics'!E:E,MATCH($C766,'Policy Characteristics'!$C:$C,0)))</f>
        <v>indst efficiency standards</v>
      </c>
      <c r="L766" s="380">
        <f>IF(ISBLANK(INDEX('Policy Characteristics'!F:F,MATCH($C766,'Policy Characteristics'!$C:$C,0))),"",INDEX('Policy Characteristics'!F:F,MATCH($C766,'Policy Characteristics'!$C:$C,0)))</f>
        <v>0</v>
      </c>
      <c r="M766" s="380">
        <f>IF(ISBLANK(INDEX('Policy Characteristics'!G:G,MATCH($C766,'Policy Characteristics'!$C:$C,0))),"",INDEX('Policy Characteristics'!G:G,MATCH($C766,'Policy Characteristics'!$C:$C,0)))</f>
        <v>0.25</v>
      </c>
      <c r="N766" s="380">
        <f>IF(ISBLANK(INDEX('Policy Characteristics'!H:H,MATCH($C766,'Policy Characteristics'!$C:$C,0))),"",INDEX('Policy Characteristics'!H:H,MATCH($C766,'Policy Characteristics'!$C:$C,0)))</f>
        <v>0.01</v>
      </c>
      <c r="O766" s="358" t="str">
        <f>IF(ISBLANK(INDEX('Policy Characteristics'!I:I,MATCH($C766,'Policy Characteristics'!$C:$C,0))),"",INDEX('Policy Characteristics'!I:I,MATCH($C766,'Policy Characteristics'!$C:$C,0)))</f>
        <v>% reduction in energy use</v>
      </c>
      <c r="P766" s="358"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6" s="358" t="str">
        <f>IF(ISBLANK(INDEX('Policy Characteristics'!K:K,MATCH($C766,'Policy Characteristics'!$C:$C,0))),"",INDEX('Policy Characteristics'!K:K,MATCH($C766,'Policy Characteristics'!$C:$C,0)))</f>
        <v>industry-ag-main.html#eff-stds</v>
      </c>
      <c r="R766" s="358" t="str">
        <f>IF(ISBLANK(INDEX('Policy Characteristics'!L:L,MATCH($C766,'Policy Characteristics'!$C:$C,0))),"",INDEX('Policy Characteristics'!L:L,MATCH($C766,'Policy Characteristics'!$C:$C,0)))</f>
        <v>industry-energy-efficiency-standards.html</v>
      </c>
    </row>
    <row r="767" spans="1:18" s="5" customFormat="1" x14ac:dyDescent="0.35">
      <c r="A767" s="358" t="str">
        <f>IF(ISBLANK(INDEX('Policy Characteristics'!A:A,MATCH($C767,'Policy Characteristics'!$C:$C,0))),"",INDEX('Policy Characteristics'!A:A,MATCH($C767,'Policy Characteristics'!$C:$C,0)))</f>
        <v>Industry</v>
      </c>
      <c r="B767" s="358" t="str">
        <f>IF(ISBLANK(INDEX('Policy Characteristics'!B:B,MATCH($C767,'Policy Characteristics'!$C:$C,0))),"",INDEX('Policy Characteristics'!B:B,MATCH($C767,'Policy Characteristics'!$C:$C,0)))</f>
        <v>Industry Energy Efficiency Standards</v>
      </c>
      <c r="C767" s="362" t="str">
        <f t="shared" si="37"/>
        <v>Percentage Improvement in Eqpt Efficiency Standards above BAU</v>
      </c>
      <c r="D767" s="9" t="s">
        <v>3239</v>
      </c>
      <c r="E767" s="53" t="s">
        <v>2468</v>
      </c>
      <c r="F767" s="195" t="s">
        <v>3203</v>
      </c>
      <c r="G767" s="53" t="s">
        <v>2474</v>
      </c>
      <c r="H767" s="54">
        <v>1003</v>
      </c>
      <c r="I767" s="53" t="s">
        <v>46</v>
      </c>
      <c r="J767" s="360" t="str">
        <f>IF(ISBLANK(INDEX('Policy Characteristics'!D:D,MATCH($C767,'Policy Characteristics'!$C:$C,0))),"",INDEX('Policy Characteristics'!D:D,MATCH($C767,'Policy Characteristics'!$C:$C,0)))</f>
        <v>Industry Energy Efficiency Standards</v>
      </c>
      <c r="K767" s="358" t="str">
        <f>IF(ISBLANK(INDEX('Policy Characteristics'!E:E,MATCH($C767,'Policy Characteristics'!$C:$C,0))),"",INDEX('Policy Characteristics'!E:E,MATCH($C767,'Policy Characteristics'!$C:$C,0)))</f>
        <v>indst efficiency standards</v>
      </c>
      <c r="L767" s="380">
        <f>IF(ISBLANK(INDEX('Policy Characteristics'!F:F,MATCH($C767,'Policy Characteristics'!$C:$C,0))),"",INDEX('Policy Characteristics'!F:F,MATCH($C767,'Policy Characteristics'!$C:$C,0)))</f>
        <v>0</v>
      </c>
      <c r="M767" s="380">
        <f>IF(ISBLANK(INDEX('Policy Characteristics'!G:G,MATCH($C767,'Policy Characteristics'!$C:$C,0))),"",INDEX('Policy Characteristics'!G:G,MATCH($C767,'Policy Characteristics'!$C:$C,0)))</f>
        <v>0.25</v>
      </c>
      <c r="N767" s="380">
        <f>IF(ISBLANK(INDEX('Policy Characteristics'!H:H,MATCH($C767,'Policy Characteristics'!$C:$C,0))),"",INDEX('Policy Characteristics'!H:H,MATCH($C767,'Policy Characteristics'!$C:$C,0)))</f>
        <v>0.01</v>
      </c>
      <c r="O767" s="358" t="str">
        <f>IF(ISBLANK(INDEX('Policy Characteristics'!I:I,MATCH($C767,'Policy Characteristics'!$C:$C,0))),"",INDEX('Policy Characteristics'!I:I,MATCH($C767,'Policy Characteristics'!$C:$C,0)))</f>
        <v>% reduction in energy use</v>
      </c>
      <c r="P767" s="358"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7" s="358" t="str">
        <f>IF(ISBLANK(INDEX('Policy Characteristics'!K:K,MATCH($C767,'Policy Characteristics'!$C:$C,0))),"",INDEX('Policy Characteristics'!K:K,MATCH($C767,'Policy Characteristics'!$C:$C,0)))</f>
        <v>industry-ag-main.html#eff-stds</v>
      </c>
      <c r="R767" s="358" t="str">
        <f>IF(ISBLANK(INDEX('Policy Characteristics'!L:L,MATCH($C767,'Policy Characteristics'!$C:$C,0))),"",INDEX('Policy Characteristics'!L:L,MATCH($C767,'Policy Characteristics'!$C:$C,0)))</f>
        <v>industry-energy-efficiency-standards.html</v>
      </c>
    </row>
    <row r="768" spans="1:18" s="5" customFormat="1" x14ac:dyDescent="0.35">
      <c r="A768" s="358" t="str">
        <f>IF(ISBLANK(INDEX('Policy Characteristics'!A:A,MATCH($C768,'Policy Characteristics'!$C:$C,0))),"",INDEX('Policy Characteristics'!A:A,MATCH($C768,'Policy Characteristics'!$C:$C,0)))</f>
        <v>Industry</v>
      </c>
      <c r="B768" s="358" t="str">
        <f>IF(ISBLANK(INDEX('Policy Characteristics'!B:B,MATCH($C768,'Policy Characteristics'!$C:$C,0))),"",INDEX('Policy Characteristics'!B:B,MATCH($C768,'Policy Characteristics'!$C:$C,0)))</f>
        <v>Industry Energy Efficiency Standards</v>
      </c>
      <c r="C768" s="362" t="str">
        <f t="shared" si="37"/>
        <v>Percentage Improvement in Eqpt Efficiency Standards above BAU</v>
      </c>
      <c r="D768" s="9" t="s">
        <v>3239</v>
      </c>
      <c r="E768" s="53" t="s">
        <v>2821</v>
      </c>
      <c r="F768" s="195" t="s">
        <v>3203</v>
      </c>
      <c r="G768" s="53" t="s">
        <v>2824</v>
      </c>
      <c r="H768" s="54">
        <v>1004</v>
      </c>
      <c r="I768" s="53" t="s">
        <v>46</v>
      </c>
      <c r="J768" s="360" t="str">
        <f>IF(ISBLANK(INDEX('Policy Characteristics'!D:D,MATCH($C768,'Policy Characteristics'!$C:$C,0))),"",INDEX('Policy Characteristics'!D:D,MATCH($C768,'Policy Characteristics'!$C:$C,0)))</f>
        <v>Industry Energy Efficiency Standards</v>
      </c>
      <c r="K768" s="358" t="str">
        <f>IF(ISBLANK(INDEX('Policy Characteristics'!E:E,MATCH($C768,'Policy Characteristics'!$C:$C,0))),"",INDEX('Policy Characteristics'!E:E,MATCH($C768,'Policy Characteristics'!$C:$C,0)))</f>
        <v>indst efficiency standards</v>
      </c>
      <c r="L768" s="380">
        <f>IF(ISBLANK(INDEX('Policy Characteristics'!F:F,MATCH($C768,'Policy Characteristics'!$C:$C,0))),"",INDEX('Policy Characteristics'!F:F,MATCH($C768,'Policy Characteristics'!$C:$C,0)))</f>
        <v>0</v>
      </c>
      <c r="M768" s="380">
        <f>IF(ISBLANK(INDEX('Policy Characteristics'!G:G,MATCH($C768,'Policy Characteristics'!$C:$C,0))),"",INDEX('Policy Characteristics'!G:G,MATCH($C768,'Policy Characteristics'!$C:$C,0)))</f>
        <v>0.25</v>
      </c>
      <c r="N768" s="380">
        <f>IF(ISBLANK(INDEX('Policy Characteristics'!H:H,MATCH($C768,'Policy Characteristics'!$C:$C,0))),"",INDEX('Policy Characteristics'!H:H,MATCH($C768,'Policy Characteristics'!$C:$C,0)))</f>
        <v>0.01</v>
      </c>
      <c r="O768" s="358" t="str">
        <f>IF(ISBLANK(INDEX('Policy Characteristics'!I:I,MATCH($C768,'Policy Characteristics'!$C:$C,0))),"",INDEX('Policy Characteristics'!I:I,MATCH($C768,'Policy Characteristics'!$C:$C,0)))</f>
        <v>% reduction in energy use</v>
      </c>
      <c r="P768" s="358"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8" s="358" t="str">
        <f>IF(ISBLANK(INDEX('Policy Characteristics'!K:K,MATCH($C768,'Policy Characteristics'!$C:$C,0))),"",INDEX('Policy Characteristics'!K:K,MATCH($C768,'Policy Characteristics'!$C:$C,0)))</f>
        <v>industry-ag-main.html#eff-stds</v>
      </c>
      <c r="R768" s="358" t="str">
        <f>IF(ISBLANK(INDEX('Policy Characteristics'!L:L,MATCH($C768,'Policy Characteristics'!$C:$C,0))),"",INDEX('Policy Characteristics'!L:L,MATCH($C768,'Policy Characteristics'!$C:$C,0)))</f>
        <v>industry-energy-efficiency-standards.html</v>
      </c>
    </row>
    <row r="769" spans="1:18" s="5" customFormat="1" x14ac:dyDescent="0.35">
      <c r="A769" s="358" t="str">
        <f>IF(ISBLANK(INDEX('Policy Characteristics'!A:A,MATCH($C769,'Policy Characteristics'!$C:$C,0))),"",INDEX('Policy Characteristics'!A:A,MATCH($C769,'Policy Characteristics'!$C:$C,0)))</f>
        <v>Industry</v>
      </c>
      <c r="B769" s="358" t="str">
        <f>IF(ISBLANK(INDEX('Policy Characteristics'!B:B,MATCH($C769,'Policy Characteristics'!$C:$C,0))),"",INDEX('Policy Characteristics'!B:B,MATCH($C769,'Policy Characteristics'!$C:$C,0)))</f>
        <v>Industry Energy Efficiency Standards</v>
      </c>
      <c r="C769" s="362" t="str">
        <f t="shared" si="37"/>
        <v>Percentage Improvement in Eqpt Efficiency Standards above BAU</v>
      </c>
      <c r="D769" s="9" t="s">
        <v>3239</v>
      </c>
      <c r="E769" s="53" t="s">
        <v>2822</v>
      </c>
      <c r="F769" s="195" t="s">
        <v>3203</v>
      </c>
      <c r="G769" s="53" t="s">
        <v>2826</v>
      </c>
      <c r="H769" s="54">
        <v>1005</v>
      </c>
      <c r="I769" s="53" t="s">
        <v>45</v>
      </c>
      <c r="J769" s="360" t="str">
        <f>IF(ISBLANK(INDEX('Policy Characteristics'!D:D,MATCH($C769,'Policy Characteristics'!$C:$C,0))),"",INDEX('Policy Characteristics'!D:D,MATCH($C769,'Policy Characteristics'!$C:$C,0)))</f>
        <v>Industry Energy Efficiency Standards</v>
      </c>
      <c r="K769" s="358" t="str">
        <f>IF(ISBLANK(INDEX('Policy Characteristics'!E:E,MATCH($C769,'Policy Characteristics'!$C:$C,0))),"",INDEX('Policy Characteristics'!E:E,MATCH($C769,'Policy Characteristics'!$C:$C,0)))</f>
        <v>indst efficiency standards</v>
      </c>
      <c r="L769" s="380">
        <f>IF(ISBLANK(INDEX('Policy Characteristics'!F:F,MATCH($C769,'Policy Characteristics'!$C:$C,0))),"",INDEX('Policy Characteristics'!F:F,MATCH($C769,'Policy Characteristics'!$C:$C,0)))</f>
        <v>0</v>
      </c>
      <c r="M769" s="380">
        <f>IF(ISBLANK(INDEX('Policy Characteristics'!G:G,MATCH($C769,'Policy Characteristics'!$C:$C,0))),"",INDEX('Policy Characteristics'!G:G,MATCH($C769,'Policy Characteristics'!$C:$C,0)))</f>
        <v>0.25</v>
      </c>
      <c r="N769" s="380">
        <f>IF(ISBLANK(INDEX('Policy Characteristics'!H:H,MATCH($C769,'Policy Characteristics'!$C:$C,0))),"",INDEX('Policy Characteristics'!H:H,MATCH($C769,'Policy Characteristics'!$C:$C,0)))</f>
        <v>0.01</v>
      </c>
      <c r="O769" s="358" t="str">
        <f>IF(ISBLANK(INDEX('Policy Characteristics'!I:I,MATCH($C769,'Policy Characteristics'!$C:$C,0))),"",INDEX('Policy Characteristics'!I:I,MATCH($C769,'Policy Characteristics'!$C:$C,0)))</f>
        <v>% reduction in energy use</v>
      </c>
      <c r="P769" s="358"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9" s="358" t="str">
        <f>IF(ISBLANK(INDEX('Policy Characteristics'!K:K,MATCH($C769,'Policy Characteristics'!$C:$C,0))),"",INDEX('Policy Characteristics'!K:K,MATCH($C769,'Policy Characteristics'!$C:$C,0)))</f>
        <v>industry-ag-main.html#eff-stds</v>
      </c>
      <c r="R769" s="358" t="str">
        <f>IF(ISBLANK(INDEX('Policy Characteristics'!L:L,MATCH($C769,'Policy Characteristics'!$C:$C,0))),"",INDEX('Policy Characteristics'!L:L,MATCH($C769,'Policy Characteristics'!$C:$C,0)))</f>
        <v>industry-energy-efficiency-standards.html</v>
      </c>
    </row>
    <row r="770" spans="1:18" s="5" customFormat="1" x14ac:dyDescent="0.35">
      <c r="A770" s="358" t="str">
        <f>IF(ISBLANK(INDEX('Policy Characteristics'!A:A,MATCH($C770,'Policy Characteristics'!$C:$C,0))),"",INDEX('Policy Characteristics'!A:A,MATCH($C770,'Policy Characteristics'!$C:$C,0)))</f>
        <v>Industry</v>
      </c>
      <c r="B770" s="358" t="str">
        <f>IF(ISBLANK(INDEX('Policy Characteristics'!B:B,MATCH($C770,'Policy Characteristics'!$C:$C,0))),"",INDEX('Policy Characteristics'!B:B,MATCH($C770,'Policy Characteristics'!$C:$C,0)))</f>
        <v>Industry Energy Efficiency Standards</v>
      </c>
      <c r="C770" s="362" t="str">
        <f t="shared" si="37"/>
        <v>Percentage Improvement in Eqpt Efficiency Standards above BAU</v>
      </c>
      <c r="D770" s="9" t="s">
        <v>3239</v>
      </c>
      <c r="E770" s="53" t="s">
        <v>2823</v>
      </c>
      <c r="F770" s="195" t="s">
        <v>3203</v>
      </c>
      <c r="G770" s="53" t="s">
        <v>2827</v>
      </c>
      <c r="H770" s="54">
        <v>1006</v>
      </c>
      <c r="I770" s="53" t="s">
        <v>45</v>
      </c>
      <c r="J770" s="360" t="str">
        <f>IF(ISBLANK(INDEX('Policy Characteristics'!D:D,MATCH($C770,'Policy Characteristics'!$C:$C,0))),"",INDEX('Policy Characteristics'!D:D,MATCH($C770,'Policy Characteristics'!$C:$C,0)))</f>
        <v>Industry Energy Efficiency Standards</v>
      </c>
      <c r="K770" s="358" t="str">
        <f>IF(ISBLANK(INDEX('Policy Characteristics'!E:E,MATCH($C770,'Policy Characteristics'!$C:$C,0))),"",INDEX('Policy Characteristics'!E:E,MATCH($C770,'Policy Characteristics'!$C:$C,0)))</f>
        <v>indst efficiency standards</v>
      </c>
      <c r="L770" s="380">
        <f>IF(ISBLANK(INDEX('Policy Characteristics'!F:F,MATCH($C770,'Policy Characteristics'!$C:$C,0))),"",INDEX('Policy Characteristics'!F:F,MATCH($C770,'Policy Characteristics'!$C:$C,0)))</f>
        <v>0</v>
      </c>
      <c r="M770" s="380">
        <f>IF(ISBLANK(INDEX('Policy Characteristics'!G:G,MATCH($C770,'Policy Characteristics'!$C:$C,0))),"",INDEX('Policy Characteristics'!G:G,MATCH($C770,'Policy Characteristics'!$C:$C,0)))</f>
        <v>0.25</v>
      </c>
      <c r="N770" s="380">
        <f>IF(ISBLANK(INDEX('Policy Characteristics'!H:H,MATCH($C770,'Policy Characteristics'!$C:$C,0))),"",INDEX('Policy Characteristics'!H:H,MATCH($C770,'Policy Characteristics'!$C:$C,0)))</f>
        <v>0.01</v>
      </c>
      <c r="O770" s="358" t="str">
        <f>IF(ISBLANK(INDEX('Policy Characteristics'!I:I,MATCH($C770,'Policy Characteristics'!$C:$C,0))),"",INDEX('Policy Characteristics'!I:I,MATCH($C770,'Policy Characteristics'!$C:$C,0)))</f>
        <v>% reduction in energy use</v>
      </c>
      <c r="P770" s="358"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0" s="358" t="str">
        <f>IF(ISBLANK(INDEX('Policy Characteristics'!K:K,MATCH($C770,'Policy Characteristics'!$C:$C,0))),"",INDEX('Policy Characteristics'!K:K,MATCH($C770,'Policy Characteristics'!$C:$C,0)))</f>
        <v>industry-ag-main.html#eff-stds</v>
      </c>
      <c r="R770" s="358" t="str">
        <f>IF(ISBLANK(INDEX('Policy Characteristics'!L:L,MATCH($C770,'Policy Characteristics'!$C:$C,0))),"",INDEX('Policy Characteristics'!L:L,MATCH($C770,'Policy Characteristics'!$C:$C,0)))</f>
        <v>industry-energy-efficiency-standards.html</v>
      </c>
    </row>
    <row r="771" spans="1:18" s="5" customFormat="1" x14ac:dyDescent="0.35">
      <c r="A771" s="358" t="str">
        <f>IF(ISBLANK(INDEX('Policy Characteristics'!A:A,MATCH($C771,'Policy Characteristics'!$C:$C,0))),"",INDEX('Policy Characteristics'!A:A,MATCH($C771,'Policy Characteristics'!$C:$C,0)))</f>
        <v>Industry</v>
      </c>
      <c r="B771" s="358" t="str">
        <f>IF(ISBLANK(INDEX('Policy Characteristics'!B:B,MATCH($C771,'Policy Characteristics'!$C:$C,0))),"",INDEX('Policy Characteristics'!B:B,MATCH($C771,'Policy Characteristics'!$C:$C,0)))</f>
        <v>Industry Energy Efficiency Standards</v>
      </c>
      <c r="C771" s="362" t="str">
        <f t="shared" si="37"/>
        <v>Percentage Improvement in Eqpt Efficiency Standards above BAU</v>
      </c>
      <c r="D771" s="9" t="s">
        <v>3239</v>
      </c>
      <c r="E771" s="53" t="s">
        <v>2820</v>
      </c>
      <c r="F771" s="195" t="s">
        <v>3203</v>
      </c>
      <c r="G771" s="53" t="s">
        <v>2825</v>
      </c>
      <c r="H771" s="54">
        <v>1007</v>
      </c>
      <c r="I771" s="53" t="s">
        <v>46</v>
      </c>
      <c r="J771" s="360" t="str">
        <f>IF(ISBLANK(INDEX('Policy Characteristics'!D:D,MATCH($C771,'Policy Characteristics'!$C:$C,0))),"",INDEX('Policy Characteristics'!D:D,MATCH($C771,'Policy Characteristics'!$C:$C,0)))</f>
        <v>Industry Energy Efficiency Standards</v>
      </c>
      <c r="K771" s="358" t="str">
        <f>IF(ISBLANK(INDEX('Policy Characteristics'!E:E,MATCH($C771,'Policy Characteristics'!$C:$C,0))),"",INDEX('Policy Characteristics'!E:E,MATCH($C771,'Policy Characteristics'!$C:$C,0)))</f>
        <v>indst efficiency standards</v>
      </c>
      <c r="L771" s="380">
        <f>IF(ISBLANK(INDEX('Policy Characteristics'!F:F,MATCH($C771,'Policy Characteristics'!$C:$C,0))),"",INDEX('Policy Characteristics'!F:F,MATCH($C771,'Policy Characteristics'!$C:$C,0)))</f>
        <v>0</v>
      </c>
      <c r="M771" s="380">
        <f>IF(ISBLANK(INDEX('Policy Characteristics'!G:G,MATCH($C771,'Policy Characteristics'!$C:$C,0))),"",INDEX('Policy Characteristics'!G:G,MATCH($C771,'Policy Characteristics'!$C:$C,0)))</f>
        <v>0.25</v>
      </c>
      <c r="N771" s="380">
        <f>IF(ISBLANK(INDEX('Policy Characteristics'!H:H,MATCH($C771,'Policy Characteristics'!$C:$C,0))),"",INDEX('Policy Characteristics'!H:H,MATCH($C771,'Policy Characteristics'!$C:$C,0)))</f>
        <v>0.01</v>
      </c>
      <c r="O771" s="358" t="str">
        <f>IF(ISBLANK(INDEX('Policy Characteristics'!I:I,MATCH($C771,'Policy Characteristics'!$C:$C,0))),"",INDEX('Policy Characteristics'!I:I,MATCH($C771,'Policy Characteristics'!$C:$C,0)))</f>
        <v>% reduction in energy use</v>
      </c>
      <c r="P771" s="358"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1" s="358" t="str">
        <f>IF(ISBLANK(INDEX('Policy Characteristics'!K:K,MATCH($C771,'Policy Characteristics'!$C:$C,0))),"",INDEX('Policy Characteristics'!K:K,MATCH($C771,'Policy Characteristics'!$C:$C,0)))</f>
        <v>industry-ag-main.html#eff-stds</v>
      </c>
      <c r="R771" s="358" t="str">
        <f>IF(ISBLANK(INDEX('Policy Characteristics'!L:L,MATCH($C771,'Policy Characteristics'!$C:$C,0))),"",INDEX('Policy Characteristics'!L:L,MATCH($C771,'Policy Characteristics'!$C:$C,0)))</f>
        <v>industry-energy-efficiency-standards.html</v>
      </c>
    </row>
    <row r="772" spans="1:18" s="5" customFormat="1" x14ac:dyDescent="0.35">
      <c r="A772" s="358" t="str">
        <f>IF(ISBLANK(INDEX('Policy Characteristics'!A:A,MATCH($C772,'Policy Characteristics'!$C:$C,0))),"",INDEX('Policy Characteristics'!A:A,MATCH($C772,'Policy Characteristics'!$C:$C,0)))</f>
        <v>Industry</v>
      </c>
      <c r="B772" s="358" t="str">
        <f>IF(ISBLANK(INDEX('Policy Characteristics'!B:B,MATCH($C772,'Policy Characteristics'!$C:$C,0))),"",INDEX('Policy Characteristics'!B:B,MATCH($C772,'Policy Characteristics'!$C:$C,0)))</f>
        <v>Industry Energy Efficiency Standards</v>
      </c>
      <c r="C772" s="362" t="str">
        <f t="shared" si="37"/>
        <v>Percentage Improvement in Eqpt Efficiency Standards above BAU</v>
      </c>
      <c r="D772" s="9" t="s">
        <v>3240</v>
      </c>
      <c r="E772" s="53" t="s">
        <v>2463</v>
      </c>
      <c r="F772" s="195" t="s">
        <v>3204</v>
      </c>
      <c r="G772" s="53" t="s">
        <v>2469</v>
      </c>
      <c r="H772" s="54">
        <v>1008</v>
      </c>
      <c r="I772" s="53" t="s">
        <v>45</v>
      </c>
      <c r="J772" s="360" t="str">
        <f>IF(ISBLANK(INDEX('Policy Characteristics'!D:D,MATCH($C772,'Policy Characteristics'!$C:$C,0))),"",INDEX('Policy Characteristics'!D:D,MATCH($C772,'Policy Characteristics'!$C:$C,0)))</f>
        <v>Industry Energy Efficiency Standards</v>
      </c>
      <c r="K772" s="358" t="str">
        <f>IF(ISBLANK(INDEX('Policy Characteristics'!E:E,MATCH($C772,'Policy Characteristics'!$C:$C,0))),"",INDEX('Policy Characteristics'!E:E,MATCH($C772,'Policy Characteristics'!$C:$C,0)))</f>
        <v>indst efficiency standards</v>
      </c>
      <c r="L772" s="380">
        <f>IF(ISBLANK(INDEX('Policy Characteristics'!F:F,MATCH($C772,'Policy Characteristics'!$C:$C,0))),"",INDEX('Policy Characteristics'!F:F,MATCH($C772,'Policy Characteristics'!$C:$C,0)))</f>
        <v>0</v>
      </c>
      <c r="M772" s="380">
        <f>IF(ISBLANK(INDEX('Policy Characteristics'!G:G,MATCH($C772,'Policy Characteristics'!$C:$C,0))),"",INDEX('Policy Characteristics'!G:G,MATCH($C772,'Policy Characteristics'!$C:$C,0)))</f>
        <v>0.25</v>
      </c>
      <c r="N772" s="380">
        <f>IF(ISBLANK(INDEX('Policy Characteristics'!H:H,MATCH($C772,'Policy Characteristics'!$C:$C,0))),"",INDEX('Policy Characteristics'!H:H,MATCH($C772,'Policy Characteristics'!$C:$C,0)))</f>
        <v>0.01</v>
      </c>
      <c r="O772" s="358" t="str">
        <f>IF(ISBLANK(INDEX('Policy Characteristics'!I:I,MATCH($C772,'Policy Characteristics'!$C:$C,0))),"",INDEX('Policy Characteristics'!I:I,MATCH($C772,'Policy Characteristics'!$C:$C,0)))</f>
        <v>% reduction in energy use</v>
      </c>
      <c r="P772" s="358"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2" s="358" t="str">
        <f>IF(ISBLANK(INDEX('Policy Characteristics'!K:K,MATCH($C772,'Policy Characteristics'!$C:$C,0))),"",INDEX('Policy Characteristics'!K:K,MATCH($C772,'Policy Characteristics'!$C:$C,0)))</f>
        <v>industry-ag-main.html#eff-stds</v>
      </c>
      <c r="R772" s="358" t="str">
        <f>IF(ISBLANK(INDEX('Policy Characteristics'!L:L,MATCH($C772,'Policy Characteristics'!$C:$C,0))),"",INDEX('Policy Characteristics'!L:L,MATCH($C772,'Policy Characteristics'!$C:$C,0)))</f>
        <v>industry-energy-efficiency-standards.html</v>
      </c>
    </row>
    <row r="773" spans="1:18" s="5" customFormat="1" x14ac:dyDescent="0.35">
      <c r="A773" s="358" t="str">
        <f>IF(ISBLANK(INDEX('Policy Characteristics'!A:A,MATCH($C773,'Policy Characteristics'!$C:$C,0))),"",INDEX('Policy Characteristics'!A:A,MATCH($C773,'Policy Characteristics'!$C:$C,0)))</f>
        <v>Industry</v>
      </c>
      <c r="B773" s="358" t="str">
        <f>IF(ISBLANK(INDEX('Policy Characteristics'!B:B,MATCH($C773,'Policy Characteristics'!$C:$C,0))),"",INDEX('Policy Characteristics'!B:B,MATCH($C773,'Policy Characteristics'!$C:$C,0)))</f>
        <v>Industry Energy Efficiency Standards</v>
      </c>
      <c r="C773" s="362" t="str">
        <f t="shared" si="37"/>
        <v>Percentage Improvement in Eqpt Efficiency Standards above BAU</v>
      </c>
      <c r="D773" s="9" t="s">
        <v>3240</v>
      </c>
      <c r="E773" s="53" t="s">
        <v>2464</v>
      </c>
      <c r="F773" s="195" t="s">
        <v>3204</v>
      </c>
      <c r="G773" s="53" t="s">
        <v>2472</v>
      </c>
      <c r="H773" s="54">
        <v>1009</v>
      </c>
      <c r="I773" s="53" t="s">
        <v>45</v>
      </c>
      <c r="J773" s="360" t="str">
        <f>IF(ISBLANK(INDEX('Policy Characteristics'!D:D,MATCH($C773,'Policy Characteristics'!$C:$C,0))),"",INDEX('Policy Characteristics'!D:D,MATCH($C773,'Policy Characteristics'!$C:$C,0)))</f>
        <v>Industry Energy Efficiency Standards</v>
      </c>
      <c r="K773" s="358" t="str">
        <f>IF(ISBLANK(INDEX('Policy Characteristics'!E:E,MATCH($C773,'Policy Characteristics'!$C:$C,0))),"",INDEX('Policy Characteristics'!E:E,MATCH($C773,'Policy Characteristics'!$C:$C,0)))</f>
        <v>indst efficiency standards</v>
      </c>
      <c r="L773" s="380">
        <f>IF(ISBLANK(INDEX('Policy Characteristics'!F:F,MATCH($C773,'Policy Characteristics'!$C:$C,0))),"",INDEX('Policy Characteristics'!F:F,MATCH($C773,'Policy Characteristics'!$C:$C,0)))</f>
        <v>0</v>
      </c>
      <c r="M773" s="380">
        <f>IF(ISBLANK(INDEX('Policy Characteristics'!G:G,MATCH($C773,'Policy Characteristics'!$C:$C,0))),"",INDEX('Policy Characteristics'!G:G,MATCH($C773,'Policy Characteristics'!$C:$C,0)))</f>
        <v>0.25</v>
      </c>
      <c r="N773" s="380">
        <f>IF(ISBLANK(INDEX('Policy Characteristics'!H:H,MATCH($C773,'Policy Characteristics'!$C:$C,0))),"",INDEX('Policy Characteristics'!H:H,MATCH($C773,'Policy Characteristics'!$C:$C,0)))</f>
        <v>0.01</v>
      </c>
      <c r="O773" s="358" t="str">
        <f>IF(ISBLANK(INDEX('Policy Characteristics'!I:I,MATCH($C773,'Policy Characteristics'!$C:$C,0))),"",INDEX('Policy Characteristics'!I:I,MATCH($C773,'Policy Characteristics'!$C:$C,0)))</f>
        <v>% reduction in energy use</v>
      </c>
      <c r="P773" s="358"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3" s="358" t="str">
        <f>IF(ISBLANK(INDEX('Policy Characteristics'!K:K,MATCH($C773,'Policy Characteristics'!$C:$C,0))),"",INDEX('Policy Characteristics'!K:K,MATCH($C773,'Policy Characteristics'!$C:$C,0)))</f>
        <v>industry-ag-main.html#eff-stds</v>
      </c>
      <c r="R773" s="358" t="str">
        <f>IF(ISBLANK(INDEX('Policy Characteristics'!L:L,MATCH($C773,'Policy Characteristics'!$C:$C,0))),"",INDEX('Policy Characteristics'!L:L,MATCH($C773,'Policy Characteristics'!$C:$C,0)))</f>
        <v>industry-energy-efficiency-standards.html</v>
      </c>
    </row>
    <row r="774" spans="1:18" s="5" customFormat="1" x14ac:dyDescent="0.35">
      <c r="A774" s="358" t="str">
        <f>IF(ISBLANK(INDEX('Policy Characteristics'!A:A,MATCH($C774,'Policy Characteristics'!$C:$C,0))),"",INDEX('Policy Characteristics'!A:A,MATCH($C774,'Policy Characteristics'!$C:$C,0)))</f>
        <v>Industry</v>
      </c>
      <c r="B774" s="358" t="str">
        <f>IF(ISBLANK(INDEX('Policy Characteristics'!B:B,MATCH($C774,'Policy Characteristics'!$C:$C,0))),"",INDEX('Policy Characteristics'!B:B,MATCH($C774,'Policy Characteristics'!$C:$C,0)))</f>
        <v>Industry Energy Efficiency Standards</v>
      </c>
      <c r="C774" s="362" t="str">
        <f t="shared" si="37"/>
        <v>Percentage Improvement in Eqpt Efficiency Standards above BAU</v>
      </c>
      <c r="D774" s="9" t="s">
        <v>3240</v>
      </c>
      <c r="E774" s="53" t="s">
        <v>2465</v>
      </c>
      <c r="F774" s="195" t="s">
        <v>3204</v>
      </c>
      <c r="G774" s="53" t="s">
        <v>2473</v>
      </c>
      <c r="H774" s="54">
        <v>1010</v>
      </c>
      <c r="I774" s="53" t="s">
        <v>45</v>
      </c>
      <c r="J774" s="360" t="str">
        <f>IF(ISBLANK(INDEX('Policy Characteristics'!D:D,MATCH($C774,'Policy Characteristics'!$C:$C,0))),"",INDEX('Policy Characteristics'!D:D,MATCH($C774,'Policy Characteristics'!$C:$C,0)))</f>
        <v>Industry Energy Efficiency Standards</v>
      </c>
      <c r="K774" s="358" t="str">
        <f>IF(ISBLANK(INDEX('Policy Characteristics'!E:E,MATCH($C774,'Policy Characteristics'!$C:$C,0))),"",INDEX('Policy Characteristics'!E:E,MATCH($C774,'Policy Characteristics'!$C:$C,0)))</f>
        <v>indst efficiency standards</v>
      </c>
      <c r="L774" s="380">
        <f>IF(ISBLANK(INDEX('Policy Characteristics'!F:F,MATCH($C774,'Policy Characteristics'!$C:$C,0))),"",INDEX('Policy Characteristics'!F:F,MATCH($C774,'Policy Characteristics'!$C:$C,0)))</f>
        <v>0</v>
      </c>
      <c r="M774" s="380">
        <f>IF(ISBLANK(INDEX('Policy Characteristics'!G:G,MATCH($C774,'Policy Characteristics'!$C:$C,0))),"",INDEX('Policy Characteristics'!G:G,MATCH($C774,'Policy Characteristics'!$C:$C,0)))</f>
        <v>0.25</v>
      </c>
      <c r="N774" s="380">
        <f>IF(ISBLANK(INDEX('Policy Characteristics'!H:H,MATCH($C774,'Policy Characteristics'!$C:$C,0))),"",INDEX('Policy Characteristics'!H:H,MATCH($C774,'Policy Characteristics'!$C:$C,0)))</f>
        <v>0.01</v>
      </c>
      <c r="O774" s="358" t="str">
        <f>IF(ISBLANK(INDEX('Policy Characteristics'!I:I,MATCH($C774,'Policy Characteristics'!$C:$C,0))),"",INDEX('Policy Characteristics'!I:I,MATCH($C774,'Policy Characteristics'!$C:$C,0)))</f>
        <v>% reduction in energy use</v>
      </c>
      <c r="P774" s="358"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4" s="358" t="str">
        <f>IF(ISBLANK(INDEX('Policy Characteristics'!K:K,MATCH($C774,'Policy Characteristics'!$C:$C,0))),"",INDEX('Policy Characteristics'!K:K,MATCH($C774,'Policy Characteristics'!$C:$C,0)))</f>
        <v>industry-ag-main.html#eff-stds</v>
      </c>
      <c r="R774" s="358" t="str">
        <f>IF(ISBLANK(INDEX('Policy Characteristics'!L:L,MATCH($C774,'Policy Characteristics'!$C:$C,0))),"",INDEX('Policy Characteristics'!L:L,MATCH($C774,'Policy Characteristics'!$C:$C,0)))</f>
        <v>industry-energy-efficiency-standards.html</v>
      </c>
    </row>
    <row r="775" spans="1:18" s="5" customFormat="1" x14ac:dyDescent="0.35">
      <c r="A775" s="358" t="str">
        <f>IF(ISBLANK(INDEX('Policy Characteristics'!A:A,MATCH($C775,'Policy Characteristics'!$C:$C,0))),"",INDEX('Policy Characteristics'!A:A,MATCH($C775,'Policy Characteristics'!$C:$C,0)))</f>
        <v>Industry</v>
      </c>
      <c r="B775" s="358" t="str">
        <f>IF(ISBLANK(INDEX('Policy Characteristics'!B:B,MATCH($C775,'Policy Characteristics'!$C:$C,0))),"",INDEX('Policy Characteristics'!B:B,MATCH($C775,'Policy Characteristics'!$C:$C,0)))</f>
        <v>Industry Energy Efficiency Standards</v>
      </c>
      <c r="C775" s="362" t="str">
        <f t="shared" si="37"/>
        <v>Percentage Improvement in Eqpt Efficiency Standards above BAU</v>
      </c>
      <c r="D775" s="9" t="s">
        <v>3240</v>
      </c>
      <c r="E775" s="53" t="s">
        <v>2466</v>
      </c>
      <c r="F775" s="195" t="s">
        <v>3204</v>
      </c>
      <c r="G775" s="53" t="s">
        <v>2470</v>
      </c>
      <c r="H775" s="54">
        <v>1011</v>
      </c>
      <c r="I775" s="53" t="s">
        <v>46</v>
      </c>
      <c r="J775" s="360" t="str">
        <f>IF(ISBLANK(INDEX('Policy Characteristics'!D:D,MATCH($C775,'Policy Characteristics'!$C:$C,0))),"",INDEX('Policy Characteristics'!D:D,MATCH($C775,'Policy Characteristics'!$C:$C,0)))</f>
        <v>Industry Energy Efficiency Standards</v>
      </c>
      <c r="K775" s="358" t="str">
        <f>IF(ISBLANK(INDEX('Policy Characteristics'!E:E,MATCH($C775,'Policy Characteristics'!$C:$C,0))),"",INDEX('Policy Characteristics'!E:E,MATCH($C775,'Policy Characteristics'!$C:$C,0)))</f>
        <v>indst efficiency standards</v>
      </c>
      <c r="L775" s="380">
        <f>IF(ISBLANK(INDEX('Policy Characteristics'!F:F,MATCH($C775,'Policy Characteristics'!$C:$C,0))),"",INDEX('Policy Characteristics'!F:F,MATCH($C775,'Policy Characteristics'!$C:$C,0)))</f>
        <v>0</v>
      </c>
      <c r="M775" s="380">
        <f>IF(ISBLANK(INDEX('Policy Characteristics'!G:G,MATCH($C775,'Policy Characteristics'!$C:$C,0))),"",INDEX('Policy Characteristics'!G:G,MATCH($C775,'Policy Characteristics'!$C:$C,0)))</f>
        <v>0.25</v>
      </c>
      <c r="N775" s="380">
        <f>IF(ISBLANK(INDEX('Policy Characteristics'!H:H,MATCH($C775,'Policy Characteristics'!$C:$C,0))),"",INDEX('Policy Characteristics'!H:H,MATCH($C775,'Policy Characteristics'!$C:$C,0)))</f>
        <v>0.01</v>
      </c>
      <c r="O775" s="358" t="str">
        <f>IF(ISBLANK(INDEX('Policy Characteristics'!I:I,MATCH($C775,'Policy Characteristics'!$C:$C,0))),"",INDEX('Policy Characteristics'!I:I,MATCH($C775,'Policy Characteristics'!$C:$C,0)))</f>
        <v>% reduction in energy use</v>
      </c>
      <c r="P775" s="358"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5" s="358" t="str">
        <f>IF(ISBLANK(INDEX('Policy Characteristics'!K:K,MATCH($C775,'Policy Characteristics'!$C:$C,0))),"",INDEX('Policy Characteristics'!K:K,MATCH($C775,'Policy Characteristics'!$C:$C,0)))</f>
        <v>industry-ag-main.html#eff-stds</v>
      </c>
      <c r="R775" s="358" t="str">
        <f>IF(ISBLANK(INDEX('Policy Characteristics'!L:L,MATCH($C775,'Policy Characteristics'!$C:$C,0))),"",INDEX('Policy Characteristics'!L:L,MATCH($C775,'Policy Characteristics'!$C:$C,0)))</f>
        <v>industry-energy-efficiency-standards.html</v>
      </c>
    </row>
    <row r="776" spans="1:18" s="5" customFormat="1" x14ac:dyDescent="0.35">
      <c r="A776" s="358" t="str">
        <f>IF(ISBLANK(INDEX('Policy Characteristics'!A:A,MATCH($C776,'Policy Characteristics'!$C:$C,0))),"",INDEX('Policy Characteristics'!A:A,MATCH($C776,'Policy Characteristics'!$C:$C,0)))</f>
        <v>Industry</v>
      </c>
      <c r="B776" s="358" t="str">
        <f>IF(ISBLANK(INDEX('Policy Characteristics'!B:B,MATCH($C776,'Policy Characteristics'!$C:$C,0))),"",INDEX('Policy Characteristics'!B:B,MATCH($C776,'Policy Characteristics'!$C:$C,0)))</f>
        <v>Industry Energy Efficiency Standards</v>
      </c>
      <c r="C776" s="362" t="str">
        <f t="shared" si="37"/>
        <v>Percentage Improvement in Eqpt Efficiency Standards above BAU</v>
      </c>
      <c r="D776" s="9" t="s">
        <v>3240</v>
      </c>
      <c r="E776" s="53" t="s">
        <v>2467</v>
      </c>
      <c r="F776" s="195" t="s">
        <v>3204</v>
      </c>
      <c r="G776" s="53" t="s">
        <v>2471</v>
      </c>
      <c r="H776" s="54">
        <v>1012</v>
      </c>
      <c r="I776" s="53" t="s">
        <v>45</v>
      </c>
      <c r="J776" s="360" t="str">
        <f>IF(ISBLANK(INDEX('Policy Characteristics'!D:D,MATCH($C776,'Policy Characteristics'!$C:$C,0))),"",INDEX('Policy Characteristics'!D:D,MATCH($C776,'Policy Characteristics'!$C:$C,0)))</f>
        <v>Industry Energy Efficiency Standards</v>
      </c>
      <c r="K776" s="358" t="str">
        <f>IF(ISBLANK(INDEX('Policy Characteristics'!E:E,MATCH($C776,'Policy Characteristics'!$C:$C,0))),"",INDEX('Policy Characteristics'!E:E,MATCH($C776,'Policy Characteristics'!$C:$C,0)))</f>
        <v>indst efficiency standards</v>
      </c>
      <c r="L776" s="380">
        <f>IF(ISBLANK(INDEX('Policy Characteristics'!F:F,MATCH($C776,'Policy Characteristics'!$C:$C,0))),"",INDEX('Policy Characteristics'!F:F,MATCH($C776,'Policy Characteristics'!$C:$C,0)))</f>
        <v>0</v>
      </c>
      <c r="M776" s="380">
        <f>IF(ISBLANK(INDEX('Policy Characteristics'!G:G,MATCH($C776,'Policy Characteristics'!$C:$C,0))),"",INDEX('Policy Characteristics'!G:G,MATCH($C776,'Policy Characteristics'!$C:$C,0)))</f>
        <v>0.25</v>
      </c>
      <c r="N776" s="380">
        <f>IF(ISBLANK(INDEX('Policy Characteristics'!H:H,MATCH($C776,'Policy Characteristics'!$C:$C,0))),"",INDEX('Policy Characteristics'!H:H,MATCH($C776,'Policy Characteristics'!$C:$C,0)))</f>
        <v>0.01</v>
      </c>
      <c r="O776" s="358" t="str">
        <f>IF(ISBLANK(INDEX('Policy Characteristics'!I:I,MATCH($C776,'Policy Characteristics'!$C:$C,0))),"",INDEX('Policy Characteristics'!I:I,MATCH($C776,'Policy Characteristics'!$C:$C,0)))</f>
        <v>% reduction in energy use</v>
      </c>
      <c r="P776" s="358"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6" s="358" t="str">
        <f>IF(ISBLANK(INDEX('Policy Characteristics'!K:K,MATCH($C776,'Policy Characteristics'!$C:$C,0))),"",INDEX('Policy Characteristics'!K:K,MATCH($C776,'Policy Characteristics'!$C:$C,0)))</f>
        <v>industry-ag-main.html#eff-stds</v>
      </c>
      <c r="R776" s="358" t="str">
        <f>IF(ISBLANK(INDEX('Policy Characteristics'!L:L,MATCH($C776,'Policy Characteristics'!$C:$C,0))),"",INDEX('Policy Characteristics'!L:L,MATCH($C776,'Policy Characteristics'!$C:$C,0)))</f>
        <v>industry-energy-efficiency-standards.html</v>
      </c>
    </row>
    <row r="777" spans="1:18" s="5" customFormat="1" x14ac:dyDescent="0.35">
      <c r="A777" s="358" t="str">
        <f>IF(ISBLANK(INDEX('Policy Characteristics'!A:A,MATCH($C777,'Policy Characteristics'!$C:$C,0))),"",INDEX('Policy Characteristics'!A:A,MATCH($C777,'Policy Characteristics'!$C:$C,0)))</f>
        <v>Industry</v>
      </c>
      <c r="B777" s="358" t="str">
        <f>IF(ISBLANK(INDEX('Policy Characteristics'!B:B,MATCH($C777,'Policy Characteristics'!$C:$C,0))),"",INDEX('Policy Characteristics'!B:B,MATCH($C777,'Policy Characteristics'!$C:$C,0)))</f>
        <v>Industry Energy Efficiency Standards</v>
      </c>
      <c r="C777" s="362" t="str">
        <f t="shared" si="37"/>
        <v>Percentage Improvement in Eqpt Efficiency Standards above BAU</v>
      </c>
      <c r="D777" s="9" t="s">
        <v>3240</v>
      </c>
      <c r="E777" s="53" t="s">
        <v>2468</v>
      </c>
      <c r="F777" s="195" t="s">
        <v>3204</v>
      </c>
      <c r="G777" s="53" t="s">
        <v>2474</v>
      </c>
      <c r="H777" s="54">
        <v>1013</v>
      </c>
      <c r="I777" s="53" t="s">
        <v>46</v>
      </c>
      <c r="J777" s="360" t="str">
        <f>IF(ISBLANK(INDEX('Policy Characteristics'!D:D,MATCH($C777,'Policy Characteristics'!$C:$C,0))),"",INDEX('Policy Characteristics'!D:D,MATCH($C777,'Policy Characteristics'!$C:$C,0)))</f>
        <v>Industry Energy Efficiency Standards</v>
      </c>
      <c r="K777" s="358" t="str">
        <f>IF(ISBLANK(INDEX('Policy Characteristics'!E:E,MATCH($C777,'Policy Characteristics'!$C:$C,0))),"",INDEX('Policy Characteristics'!E:E,MATCH($C777,'Policy Characteristics'!$C:$C,0)))</f>
        <v>indst efficiency standards</v>
      </c>
      <c r="L777" s="380">
        <f>IF(ISBLANK(INDEX('Policy Characteristics'!F:F,MATCH($C777,'Policy Characteristics'!$C:$C,0))),"",INDEX('Policy Characteristics'!F:F,MATCH($C777,'Policy Characteristics'!$C:$C,0)))</f>
        <v>0</v>
      </c>
      <c r="M777" s="380">
        <f>IF(ISBLANK(INDEX('Policy Characteristics'!G:G,MATCH($C777,'Policy Characteristics'!$C:$C,0))),"",INDEX('Policy Characteristics'!G:G,MATCH($C777,'Policy Characteristics'!$C:$C,0)))</f>
        <v>0.25</v>
      </c>
      <c r="N777" s="380">
        <f>IF(ISBLANK(INDEX('Policy Characteristics'!H:H,MATCH($C777,'Policy Characteristics'!$C:$C,0))),"",INDEX('Policy Characteristics'!H:H,MATCH($C777,'Policy Characteristics'!$C:$C,0)))</f>
        <v>0.01</v>
      </c>
      <c r="O777" s="358" t="str">
        <f>IF(ISBLANK(INDEX('Policy Characteristics'!I:I,MATCH($C777,'Policy Characteristics'!$C:$C,0))),"",INDEX('Policy Characteristics'!I:I,MATCH($C777,'Policy Characteristics'!$C:$C,0)))</f>
        <v>% reduction in energy use</v>
      </c>
      <c r="P777" s="358"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7" s="358" t="str">
        <f>IF(ISBLANK(INDEX('Policy Characteristics'!K:K,MATCH($C777,'Policy Characteristics'!$C:$C,0))),"",INDEX('Policy Characteristics'!K:K,MATCH($C777,'Policy Characteristics'!$C:$C,0)))</f>
        <v>industry-ag-main.html#eff-stds</v>
      </c>
      <c r="R777" s="358" t="str">
        <f>IF(ISBLANK(INDEX('Policy Characteristics'!L:L,MATCH($C777,'Policy Characteristics'!$C:$C,0))),"",INDEX('Policy Characteristics'!L:L,MATCH($C777,'Policy Characteristics'!$C:$C,0)))</f>
        <v>industry-energy-efficiency-standards.html</v>
      </c>
    </row>
    <row r="778" spans="1:18" s="5" customFormat="1" x14ac:dyDescent="0.35">
      <c r="A778" s="358" t="str">
        <f>IF(ISBLANK(INDEX('Policy Characteristics'!A:A,MATCH($C778,'Policy Characteristics'!$C:$C,0))),"",INDEX('Policy Characteristics'!A:A,MATCH($C778,'Policy Characteristics'!$C:$C,0)))</f>
        <v>Industry</v>
      </c>
      <c r="B778" s="358" t="str">
        <f>IF(ISBLANK(INDEX('Policy Characteristics'!B:B,MATCH($C778,'Policy Characteristics'!$C:$C,0))),"",INDEX('Policy Characteristics'!B:B,MATCH($C778,'Policy Characteristics'!$C:$C,0)))</f>
        <v>Industry Energy Efficiency Standards</v>
      </c>
      <c r="C778" s="362" t="str">
        <f t="shared" si="37"/>
        <v>Percentage Improvement in Eqpt Efficiency Standards above BAU</v>
      </c>
      <c r="D778" s="9" t="s">
        <v>3240</v>
      </c>
      <c r="E778" s="53" t="s">
        <v>2821</v>
      </c>
      <c r="F778" s="195" t="s">
        <v>3204</v>
      </c>
      <c r="G778" s="53" t="s">
        <v>2824</v>
      </c>
      <c r="H778" s="54">
        <v>1014</v>
      </c>
      <c r="I778" s="53" t="s">
        <v>46</v>
      </c>
      <c r="J778" s="360" t="str">
        <f>IF(ISBLANK(INDEX('Policy Characteristics'!D:D,MATCH($C778,'Policy Characteristics'!$C:$C,0))),"",INDEX('Policy Characteristics'!D:D,MATCH($C778,'Policy Characteristics'!$C:$C,0)))</f>
        <v>Industry Energy Efficiency Standards</v>
      </c>
      <c r="K778" s="358" t="str">
        <f>IF(ISBLANK(INDEX('Policy Characteristics'!E:E,MATCH($C778,'Policy Characteristics'!$C:$C,0))),"",INDEX('Policy Characteristics'!E:E,MATCH($C778,'Policy Characteristics'!$C:$C,0)))</f>
        <v>indst efficiency standards</v>
      </c>
      <c r="L778" s="380">
        <f>IF(ISBLANK(INDEX('Policy Characteristics'!F:F,MATCH($C778,'Policy Characteristics'!$C:$C,0))),"",INDEX('Policy Characteristics'!F:F,MATCH($C778,'Policy Characteristics'!$C:$C,0)))</f>
        <v>0</v>
      </c>
      <c r="M778" s="380">
        <f>IF(ISBLANK(INDEX('Policy Characteristics'!G:G,MATCH($C778,'Policy Characteristics'!$C:$C,0))),"",INDEX('Policy Characteristics'!G:G,MATCH($C778,'Policy Characteristics'!$C:$C,0)))</f>
        <v>0.25</v>
      </c>
      <c r="N778" s="380">
        <f>IF(ISBLANK(INDEX('Policy Characteristics'!H:H,MATCH($C778,'Policy Characteristics'!$C:$C,0))),"",INDEX('Policy Characteristics'!H:H,MATCH($C778,'Policy Characteristics'!$C:$C,0)))</f>
        <v>0.01</v>
      </c>
      <c r="O778" s="358" t="str">
        <f>IF(ISBLANK(INDEX('Policy Characteristics'!I:I,MATCH($C778,'Policy Characteristics'!$C:$C,0))),"",INDEX('Policy Characteristics'!I:I,MATCH($C778,'Policy Characteristics'!$C:$C,0)))</f>
        <v>% reduction in energy use</v>
      </c>
      <c r="P778" s="358"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8" s="358" t="str">
        <f>IF(ISBLANK(INDEX('Policy Characteristics'!K:K,MATCH($C778,'Policy Characteristics'!$C:$C,0))),"",INDEX('Policy Characteristics'!K:K,MATCH($C778,'Policy Characteristics'!$C:$C,0)))</f>
        <v>industry-ag-main.html#eff-stds</v>
      </c>
      <c r="R778" s="358" t="str">
        <f>IF(ISBLANK(INDEX('Policy Characteristics'!L:L,MATCH($C778,'Policy Characteristics'!$C:$C,0))),"",INDEX('Policy Characteristics'!L:L,MATCH($C778,'Policy Characteristics'!$C:$C,0)))</f>
        <v>industry-energy-efficiency-standards.html</v>
      </c>
    </row>
    <row r="779" spans="1:18" s="5" customFormat="1" x14ac:dyDescent="0.35">
      <c r="A779" s="358" t="str">
        <f>IF(ISBLANK(INDEX('Policy Characteristics'!A:A,MATCH($C779,'Policy Characteristics'!$C:$C,0))),"",INDEX('Policy Characteristics'!A:A,MATCH($C779,'Policy Characteristics'!$C:$C,0)))</f>
        <v>Industry</v>
      </c>
      <c r="B779" s="358" t="str">
        <f>IF(ISBLANK(INDEX('Policy Characteristics'!B:B,MATCH($C779,'Policy Characteristics'!$C:$C,0))),"",INDEX('Policy Characteristics'!B:B,MATCH($C779,'Policy Characteristics'!$C:$C,0)))</f>
        <v>Industry Energy Efficiency Standards</v>
      </c>
      <c r="C779" s="362" t="str">
        <f t="shared" si="37"/>
        <v>Percentage Improvement in Eqpt Efficiency Standards above BAU</v>
      </c>
      <c r="D779" s="9" t="s">
        <v>3240</v>
      </c>
      <c r="E779" s="53" t="s">
        <v>2822</v>
      </c>
      <c r="F779" s="195" t="s">
        <v>3204</v>
      </c>
      <c r="G779" s="53" t="s">
        <v>2826</v>
      </c>
      <c r="H779" s="54">
        <v>1015</v>
      </c>
      <c r="I779" s="53" t="s">
        <v>45</v>
      </c>
      <c r="J779" s="360" t="str">
        <f>IF(ISBLANK(INDEX('Policy Characteristics'!D:D,MATCH($C779,'Policy Characteristics'!$C:$C,0))),"",INDEX('Policy Characteristics'!D:D,MATCH($C779,'Policy Characteristics'!$C:$C,0)))</f>
        <v>Industry Energy Efficiency Standards</v>
      </c>
      <c r="K779" s="358" t="str">
        <f>IF(ISBLANK(INDEX('Policy Characteristics'!E:E,MATCH($C779,'Policy Characteristics'!$C:$C,0))),"",INDEX('Policy Characteristics'!E:E,MATCH($C779,'Policy Characteristics'!$C:$C,0)))</f>
        <v>indst efficiency standards</v>
      </c>
      <c r="L779" s="380">
        <f>IF(ISBLANK(INDEX('Policy Characteristics'!F:F,MATCH($C779,'Policy Characteristics'!$C:$C,0))),"",INDEX('Policy Characteristics'!F:F,MATCH($C779,'Policy Characteristics'!$C:$C,0)))</f>
        <v>0</v>
      </c>
      <c r="M779" s="380">
        <f>IF(ISBLANK(INDEX('Policy Characteristics'!G:G,MATCH($C779,'Policy Characteristics'!$C:$C,0))),"",INDEX('Policy Characteristics'!G:G,MATCH($C779,'Policy Characteristics'!$C:$C,0)))</f>
        <v>0.25</v>
      </c>
      <c r="N779" s="380">
        <f>IF(ISBLANK(INDEX('Policy Characteristics'!H:H,MATCH($C779,'Policy Characteristics'!$C:$C,0))),"",INDEX('Policy Characteristics'!H:H,MATCH($C779,'Policy Characteristics'!$C:$C,0)))</f>
        <v>0.01</v>
      </c>
      <c r="O779" s="358" t="str">
        <f>IF(ISBLANK(INDEX('Policy Characteristics'!I:I,MATCH($C779,'Policy Characteristics'!$C:$C,0))),"",INDEX('Policy Characteristics'!I:I,MATCH($C779,'Policy Characteristics'!$C:$C,0)))</f>
        <v>% reduction in energy use</v>
      </c>
      <c r="P779" s="358"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9" s="358" t="str">
        <f>IF(ISBLANK(INDEX('Policy Characteristics'!K:K,MATCH($C779,'Policy Characteristics'!$C:$C,0))),"",INDEX('Policy Characteristics'!K:K,MATCH($C779,'Policy Characteristics'!$C:$C,0)))</f>
        <v>industry-ag-main.html#eff-stds</v>
      </c>
      <c r="R779" s="358" t="str">
        <f>IF(ISBLANK(INDEX('Policy Characteristics'!L:L,MATCH($C779,'Policy Characteristics'!$C:$C,0))),"",INDEX('Policy Characteristics'!L:L,MATCH($C779,'Policy Characteristics'!$C:$C,0)))</f>
        <v>industry-energy-efficiency-standards.html</v>
      </c>
    </row>
    <row r="780" spans="1:18" s="5" customFormat="1" x14ac:dyDescent="0.35">
      <c r="A780" s="358" t="str">
        <f>IF(ISBLANK(INDEX('Policy Characteristics'!A:A,MATCH($C780,'Policy Characteristics'!$C:$C,0))),"",INDEX('Policy Characteristics'!A:A,MATCH($C780,'Policy Characteristics'!$C:$C,0)))</f>
        <v>Industry</v>
      </c>
      <c r="B780" s="358" t="str">
        <f>IF(ISBLANK(INDEX('Policy Characteristics'!B:B,MATCH($C780,'Policy Characteristics'!$C:$C,0))),"",INDEX('Policy Characteristics'!B:B,MATCH($C780,'Policy Characteristics'!$C:$C,0)))</f>
        <v>Industry Energy Efficiency Standards</v>
      </c>
      <c r="C780" s="362" t="str">
        <f t="shared" si="37"/>
        <v>Percentage Improvement in Eqpt Efficiency Standards above BAU</v>
      </c>
      <c r="D780" s="9" t="s">
        <v>3240</v>
      </c>
      <c r="E780" s="53" t="s">
        <v>2823</v>
      </c>
      <c r="F780" s="195" t="s">
        <v>3204</v>
      </c>
      <c r="G780" s="53" t="s">
        <v>2827</v>
      </c>
      <c r="H780" s="54">
        <v>1016</v>
      </c>
      <c r="I780" s="53" t="s">
        <v>45</v>
      </c>
      <c r="J780" s="360" t="str">
        <f>IF(ISBLANK(INDEX('Policy Characteristics'!D:D,MATCH($C780,'Policy Characteristics'!$C:$C,0))),"",INDEX('Policy Characteristics'!D:D,MATCH($C780,'Policy Characteristics'!$C:$C,0)))</f>
        <v>Industry Energy Efficiency Standards</v>
      </c>
      <c r="K780" s="358" t="str">
        <f>IF(ISBLANK(INDEX('Policy Characteristics'!E:E,MATCH($C780,'Policy Characteristics'!$C:$C,0))),"",INDEX('Policy Characteristics'!E:E,MATCH($C780,'Policy Characteristics'!$C:$C,0)))</f>
        <v>indst efficiency standards</v>
      </c>
      <c r="L780" s="380">
        <f>IF(ISBLANK(INDEX('Policy Characteristics'!F:F,MATCH($C780,'Policy Characteristics'!$C:$C,0))),"",INDEX('Policy Characteristics'!F:F,MATCH($C780,'Policy Characteristics'!$C:$C,0)))</f>
        <v>0</v>
      </c>
      <c r="M780" s="380">
        <f>IF(ISBLANK(INDEX('Policy Characteristics'!G:G,MATCH($C780,'Policy Characteristics'!$C:$C,0))),"",INDEX('Policy Characteristics'!G:G,MATCH($C780,'Policy Characteristics'!$C:$C,0)))</f>
        <v>0.25</v>
      </c>
      <c r="N780" s="380">
        <f>IF(ISBLANK(INDEX('Policy Characteristics'!H:H,MATCH($C780,'Policy Characteristics'!$C:$C,0))),"",INDEX('Policy Characteristics'!H:H,MATCH($C780,'Policy Characteristics'!$C:$C,0)))</f>
        <v>0.01</v>
      </c>
      <c r="O780" s="358" t="str">
        <f>IF(ISBLANK(INDEX('Policy Characteristics'!I:I,MATCH($C780,'Policy Characteristics'!$C:$C,0))),"",INDEX('Policy Characteristics'!I:I,MATCH($C780,'Policy Characteristics'!$C:$C,0)))</f>
        <v>% reduction in energy use</v>
      </c>
      <c r="P780" s="358"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0" s="358" t="str">
        <f>IF(ISBLANK(INDEX('Policy Characteristics'!K:K,MATCH($C780,'Policy Characteristics'!$C:$C,0))),"",INDEX('Policy Characteristics'!K:K,MATCH($C780,'Policy Characteristics'!$C:$C,0)))</f>
        <v>industry-ag-main.html#eff-stds</v>
      </c>
      <c r="R780" s="358" t="str">
        <f>IF(ISBLANK(INDEX('Policy Characteristics'!L:L,MATCH($C780,'Policy Characteristics'!$C:$C,0))),"",INDEX('Policy Characteristics'!L:L,MATCH($C780,'Policy Characteristics'!$C:$C,0)))</f>
        <v>industry-energy-efficiency-standards.html</v>
      </c>
    </row>
    <row r="781" spans="1:18" s="5" customFormat="1" x14ac:dyDescent="0.35">
      <c r="A781" s="358" t="str">
        <f>IF(ISBLANK(INDEX('Policy Characteristics'!A:A,MATCH($C781,'Policy Characteristics'!$C:$C,0))),"",INDEX('Policy Characteristics'!A:A,MATCH($C781,'Policy Characteristics'!$C:$C,0)))</f>
        <v>Industry</v>
      </c>
      <c r="B781" s="358" t="str">
        <f>IF(ISBLANK(INDEX('Policy Characteristics'!B:B,MATCH($C781,'Policy Characteristics'!$C:$C,0))),"",INDEX('Policy Characteristics'!B:B,MATCH($C781,'Policy Characteristics'!$C:$C,0)))</f>
        <v>Industry Energy Efficiency Standards</v>
      </c>
      <c r="C781" s="362" t="str">
        <f t="shared" si="37"/>
        <v>Percentage Improvement in Eqpt Efficiency Standards above BAU</v>
      </c>
      <c r="D781" s="9" t="s">
        <v>3240</v>
      </c>
      <c r="E781" s="53" t="s">
        <v>2820</v>
      </c>
      <c r="F781" s="195" t="s">
        <v>3204</v>
      </c>
      <c r="G781" s="53" t="s">
        <v>2825</v>
      </c>
      <c r="H781" s="54">
        <v>1017</v>
      </c>
      <c r="I781" s="53" t="s">
        <v>46</v>
      </c>
      <c r="J781" s="360" t="str">
        <f>IF(ISBLANK(INDEX('Policy Characteristics'!D:D,MATCH($C781,'Policy Characteristics'!$C:$C,0))),"",INDEX('Policy Characteristics'!D:D,MATCH($C781,'Policy Characteristics'!$C:$C,0)))</f>
        <v>Industry Energy Efficiency Standards</v>
      </c>
      <c r="K781" s="358" t="str">
        <f>IF(ISBLANK(INDEX('Policy Characteristics'!E:E,MATCH($C781,'Policy Characteristics'!$C:$C,0))),"",INDEX('Policy Characteristics'!E:E,MATCH($C781,'Policy Characteristics'!$C:$C,0)))</f>
        <v>indst efficiency standards</v>
      </c>
      <c r="L781" s="380">
        <f>IF(ISBLANK(INDEX('Policy Characteristics'!F:F,MATCH($C781,'Policy Characteristics'!$C:$C,0))),"",INDEX('Policy Characteristics'!F:F,MATCH($C781,'Policy Characteristics'!$C:$C,0)))</f>
        <v>0</v>
      </c>
      <c r="M781" s="380">
        <f>IF(ISBLANK(INDEX('Policy Characteristics'!G:G,MATCH($C781,'Policy Characteristics'!$C:$C,0))),"",INDEX('Policy Characteristics'!G:G,MATCH($C781,'Policy Characteristics'!$C:$C,0)))</f>
        <v>0.25</v>
      </c>
      <c r="N781" s="380">
        <f>IF(ISBLANK(INDEX('Policy Characteristics'!H:H,MATCH($C781,'Policy Characteristics'!$C:$C,0))),"",INDEX('Policy Characteristics'!H:H,MATCH($C781,'Policy Characteristics'!$C:$C,0)))</f>
        <v>0.01</v>
      </c>
      <c r="O781" s="358" t="str">
        <f>IF(ISBLANK(INDEX('Policy Characteristics'!I:I,MATCH($C781,'Policy Characteristics'!$C:$C,0))),"",INDEX('Policy Characteristics'!I:I,MATCH($C781,'Policy Characteristics'!$C:$C,0)))</f>
        <v>% reduction in energy use</v>
      </c>
      <c r="P781" s="358"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1" s="358" t="str">
        <f>IF(ISBLANK(INDEX('Policy Characteristics'!K:K,MATCH($C781,'Policy Characteristics'!$C:$C,0))),"",INDEX('Policy Characteristics'!K:K,MATCH($C781,'Policy Characteristics'!$C:$C,0)))</f>
        <v>industry-ag-main.html#eff-stds</v>
      </c>
      <c r="R781" s="358" t="str">
        <f>IF(ISBLANK(INDEX('Policy Characteristics'!L:L,MATCH($C781,'Policy Characteristics'!$C:$C,0))),"",INDEX('Policy Characteristics'!L:L,MATCH($C781,'Policy Characteristics'!$C:$C,0)))</f>
        <v>industry-energy-efficiency-standards.html</v>
      </c>
    </row>
    <row r="782" spans="1:18" s="5" customFormat="1" x14ac:dyDescent="0.35">
      <c r="A782" s="358" t="str">
        <f>IF(ISBLANK(INDEX('Policy Characteristics'!A:A,MATCH($C782,'Policy Characteristics'!$C:$C,0))),"",INDEX('Policy Characteristics'!A:A,MATCH($C782,'Policy Characteristics'!$C:$C,0)))</f>
        <v>Industry</v>
      </c>
      <c r="B782" s="358" t="str">
        <f>IF(ISBLANK(INDEX('Policy Characteristics'!B:B,MATCH($C782,'Policy Characteristics'!$C:$C,0))),"",INDEX('Policy Characteristics'!B:B,MATCH($C782,'Policy Characteristics'!$C:$C,0)))</f>
        <v>Industry Energy Efficiency Standards</v>
      </c>
      <c r="C782" s="362" t="str">
        <f t="shared" si="37"/>
        <v>Percentage Improvement in Eqpt Efficiency Standards above BAU</v>
      </c>
      <c r="D782" s="9" t="s">
        <v>3241</v>
      </c>
      <c r="E782" s="53" t="s">
        <v>2463</v>
      </c>
      <c r="F782" s="195" t="s">
        <v>3205</v>
      </c>
      <c r="G782" s="53" t="s">
        <v>2469</v>
      </c>
      <c r="H782" s="54">
        <v>1018</v>
      </c>
      <c r="I782" s="53" t="s">
        <v>45</v>
      </c>
      <c r="J782" s="360" t="str">
        <f>IF(ISBLANK(INDEX('Policy Characteristics'!D:D,MATCH($C782,'Policy Characteristics'!$C:$C,0))),"",INDEX('Policy Characteristics'!D:D,MATCH($C782,'Policy Characteristics'!$C:$C,0)))</f>
        <v>Industry Energy Efficiency Standards</v>
      </c>
      <c r="K782" s="358" t="str">
        <f>IF(ISBLANK(INDEX('Policy Characteristics'!E:E,MATCH($C782,'Policy Characteristics'!$C:$C,0))),"",INDEX('Policy Characteristics'!E:E,MATCH($C782,'Policy Characteristics'!$C:$C,0)))</f>
        <v>indst efficiency standards</v>
      </c>
      <c r="L782" s="380">
        <f>IF(ISBLANK(INDEX('Policy Characteristics'!F:F,MATCH($C782,'Policy Characteristics'!$C:$C,0))),"",INDEX('Policy Characteristics'!F:F,MATCH($C782,'Policy Characteristics'!$C:$C,0)))</f>
        <v>0</v>
      </c>
      <c r="M782" s="380">
        <f>IF(ISBLANK(INDEX('Policy Characteristics'!G:G,MATCH($C782,'Policy Characteristics'!$C:$C,0))),"",INDEX('Policy Characteristics'!G:G,MATCH($C782,'Policy Characteristics'!$C:$C,0)))</f>
        <v>0.25</v>
      </c>
      <c r="N782" s="380">
        <f>IF(ISBLANK(INDEX('Policy Characteristics'!H:H,MATCH($C782,'Policy Characteristics'!$C:$C,0))),"",INDEX('Policy Characteristics'!H:H,MATCH($C782,'Policy Characteristics'!$C:$C,0)))</f>
        <v>0.01</v>
      </c>
      <c r="O782" s="358" t="str">
        <f>IF(ISBLANK(INDEX('Policy Characteristics'!I:I,MATCH($C782,'Policy Characteristics'!$C:$C,0))),"",INDEX('Policy Characteristics'!I:I,MATCH($C782,'Policy Characteristics'!$C:$C,0)))</f>
        <v>% reduction in energy use</v>
      </c>
      <c r="P782" s="358"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2" s="358" t="str">
        <f>IF(ISBLANK(INDEX('Policy Characteristics'!K:K,MATCH($C782,'Policy Characteristics'!$C:$C,0))),"",INDEX('Policy Characteristics'!K:K,MATCH($C782,'Policy Characteristics'!$C:$C,0)))</f>
        <v>industry-ag-main.html#eff-stds</v>
      </c>
      <c r="R782" s="358" t="str">
        <f>IF(ISBLANK(INDEX('Policy Characteristics'!L:L,MATCH($C782,'Policy Characteristics'!$C:$C,0))),"",INDEX('Policy Characteristics'!L:L,MATCH($C782,'Policy Characteristics'!$C:$C,0)))</f>
        <v>industry-energy-efficiency-standards.html</v>
      </c>
    </row>
    <row r="783" spans="1:18" s="5" customFormat="1" x14ac:dyDescent="0.35">
      <c r="A783" s="358" t="str">
        <f>IF(ISBLANK(INDEX('Policy Characteristics'!A:A,MATCH($C783,'Policy Characteristics'!$C:$C,0))),"",INDEX('Policy Characteristics'!A:A,MATCH($C783,'Policy Characteristics'!$C:$C,0)))</f>
        <v>Industry</v>
      </c>
      <c r="B783" s="358" t="str">
        <f>IF(ISBLANK(INDEX('Policy Characteristics'!B:B,MATCH($C783,'Policy Characteristics'!$C:$C,0))),"",INDEX('Policy Characteristics'!B:B,MATCH($C783,'Policy Characteristics'!$C:$C,0)))</f>
        <v>Industry Energy Efficiency Standards</v>
      </c>
      <c r="C783" s="362" t="str">
        <f t="shared" si="37"/>
        <v>Percentage Improvement in Eqpt Efficiency Standards above BAU</v>
      </c>
      <c r="D783" s="9" t="s">
        <v>3241</v>
      </c>
      <c r="E783" s="53" t="s">
        <v>2464</v>
      </c>
      <c r="F783" s="195" t="s">
        <v>3205</v>
      </c>
      <c r="G783" s="53" t="s">
        <v>2472</v>
      </c>
      <c r="H783" s="54">
        <v>1019</v>
      </c>
      <c r="I783" s="53" t="s">
        <v>45</v>
      </c>
      <c r="J783" s="360" t="str">
        <f>IF(ISBLANK(INDEX('Policy Characteristics'!D:D,MATCH($C783,'Policy Characteristics'!$C:$C,0))),"",INDEX('Policy Characteristics'!D:D,MATCH($C783,'Policy Characteristics'!$C:$C,0)))</f>
        <v>Industry Energy Efficiency Standards</v>
      </c>
      <c r="K783" s="358" t="str">
        <f>IF(ISBLANK(INDEX('Policy Characteristics'!E:E,MATCH($C783,'Policy Characteristics'!$C:$C,0))),"",INDEX('Policy Characteristics'!E:E,MATCH($C783,'Policy Characteristics'!$C:$C,0)))</f>
        <v>indst efficiency standards</v>
      </c>
      <c r="L783" s="380">
        <f>IF(ISBLANK(INDEX('Policy Characteristics'!F:F,MATCH($C783,'Policy Characteristics'!$C:$C,0))),"",INDEX('Policy Characteristics'!F:F,MATCH($C783,'Policy Characteristics'!$C:$C,0)))</f>
        <v>0</v>
      </c>
      <c r="M783" s="380">
        <f>IF(ISBLANK(INDEX('Policy Characteristics'!G:G,MATCH($C783,'Policy Characteristics'!$C:$C,0))),"",INDEX('Policy Characteristics'!G:G,MATCH($C783,'Policy Characteristics'!$C:$C,0)))</f>
        <v>0.25</v>
      </c>
      <c r="N783" s="380">
        <f>IF(ISBLANK(INDEX('Policy Characteristics'!H:H,MATCH($C783,'Policy Characteristics'!$C:$C,0))),"",INDEX('Policy Characteristics'!H:H,MATCH($C783,'Policy Characteristics'!$C:$C,0)))</f>
        <v>0.01</v>
      </c>
      <c r="O783" s="358" t="str">
        <f>IF(ISBLANK(INDEX('Policy Characteristics'!I:I,MATCH($C783,'Policy Characteristics'!$C:$C,0))),"",INDEX('Policy Characteristics'!I:I,MATCH($C783,'Policy Characteristics'!$C:$C,0)))</f>
        <v>% reduction in energy use</v>
      </c>
      <c r="P783" s="358"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3" s="358" t="str">
        <f>IF(ISBLANK(INDEX('Policy Characteristics'!K:K,MATCH($C783,'Policy Characteristics'!$C:$C,0))),"",INDEX('Policy Characteristics'!K:K,MATCH($C783,'Policy Characteristics'!$C:$C,0)))</f>
        <v>industry-ag-main.html#eff-stds</v>
      </c>
      <c r="R783" s="358" t="str">
        <f>IF(ISBLANK(INDEX('Policy Characteristics'!L:L,MATCH($C783,'Policy Characteristics'!$C:$C,0))),"",INDEX('Policy Characteristics'!L:L,MATCH($C783,'Policy Characteristics'!$C:$C,0)))</f>
        <v>industry-energy-efficiency-standards.html</v>
      </c>
    </row>
    <row r="784" spans="1:18" s="5" customFormat="1" x14ac:dyDescent="0.35">
      <c r="A784" s="358" t="str">
        <f>IF(ISBLANK(INDEX('Policy Characteristics'!A:A,MATCH($C784,'Policy Characteristics'!$C:$C,0))),"",INDEX('Policy Characteristics'!A:A,MATCH($C784,'Policy Characteristics'!$C:$C,0)))</f>
        <v>Industry</v>
      </c>
      <c r="B784" s="358" t="str">
        <f>IF(ISBLANK(INDEX('Policy Characteristics'!B:B,MATCH($C784,'Policy Characteristics'!$C:$C,0))),"",INDEX('Policy Characteristics'!B:B,MATCH($C784,'Policy Characteristics'!$C:$C,0)))</f>
        <v>Industry Energy Efficiency Standards</v>
      </c>
      <c r="C784" s="362" t="str">
        <f t="shared" si="37"/>
        <v>Percentage Improvement in Eqpt Efficiency Standards above BAU</v>
      </c>
      <c r="D784" s="9" t="s">
        <v>3241</v>
      </c>
      <c r="E784" s="53" t="s">
        <v>2465</v>
      </c>
      <c r="F784" s="195" t="s">
        <v>3205</v>
      </c>
      <c r="G784" s="53" t="s">
        <v>2473</v>
      </c>
      <c r="H784" s="54">
        <v>1020</v>
      </c>
      <c r="I784" s="53" t="s">
        <v>45</v>
      </c>
      <c r="J784" s="360" t="str">
        <f>IF(ISBLANK(INDEX('Policy Characteristics'!D:D,MATCH($C784,'Policy Characteristics'!$C:$C,0))),"",INDEX('Policy Characteristics'!D:D,MATCH($C784,'Policy Characteristics'!$C:$C,0)))</f>
        <v>Industry Energy Efficiency Standards</v>
      </c>
      <c r="K784" s="358" t="str">
        <f>IF(ISBLANK(INDEX('Policy Characteristics'!E:E,MATCH($C784,'Policy Characteristics'!$C:$C,0))),"",INDEX('Policy Characteristics'!E:E,MATCH($C784,'Policy Characteristics'!$C:$C,0)))</f>
        <v>indst efficiency standards</v>
      </c>
      <c r="L784" s="380">
        <f>IF(ISBLANK(INDEX('Policy Characteristics'!F:F,MATCH($C784,'Policy Characteristics'!$C:$C,0))),"",INDEX('Policy Characteristics'!F:F,MATCH($C784,'Policy Characteristics'!$C:$C,0)))</f>
        <v>0</v>
      </c>
      <c r="M784" s="380">
        <f>IF(ISBLANK(INDEX('Policy Characteristics'!G:G,MATCH($C784,'Policy Characteristics'!$C:$C,0))),"",INDEX('Policy Characteristics'!G:G,MATCH($C784,'Policy Characteristics'!$C:$C,0)))</f>
        <v>0.25</v>
      </c>
      <c r="N784" s="380">
        <f>IF(ISBLANK(INDEX('Policy Characteristics'!H:H,MATCH($C784,'Policy Characteristics'!$C:$C,0))),"",INDEX('Policy Characteristics'!H:H,MATCH($C784,'Policy Characteristics'!$C:$C,0)))</f>
        <v>0.01</v>
      </c>
      <c r="O784" s="358" t="str">
        <f>IF(ISBLANK(INDEX('Policy Characteristics'!I:I,MATCH($C784,'Policy Characteristics'!$C:$C,0))),"",INDEX('Policy Characteristics'!I:I,MATCH($C784,'Policy Characteristics'!$C:$C,0)))</f>
        <v>% reduction in energy use</v>
      </c>
      <c r="P784" s="358"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4" s="358" t="str">
        <f>IF(ISBLANK(INDEX('Policy Characteristics'!K:K,MATCH($C784,'Policy Characteristics'!$C:$C,0))),"",INDEX('Policy Characteristics'!K:K,MATCH($C784,'Policy Characteristics'!$C:$C,0)))</f>
        <v>industry-ag-main.html#eff-stds</v>
      </c>
      <c r="R784" s="358" t="str">
        <f>IF(ISBLANK(INDEX('Policy Characteristics'!L:L,MATCH($C784,'Policy Characteristics'!$C:$C,0))),"",INDEX('Policy Characteristics'!L:L,MATCH($C784,'Policy Characteristics'!$C:$C,0)))</f>
        <v>industry-energy-efficiency-standards.html</v>
      </c>
    </row>
    <row r="785" spans="1:18" s="5" customFormat="1" x14ac:dyDescent="0.35">
      <c r="A785" s="358" t="str">
        <f>IF(ISBLANK(INDEX('Policy Characteristics'!A:A,MATCH($C785,'Policy Characteristics'!$C:$C,0))),"",INDEX('Policy Characteristics'!A:A,MATCH($C785,'Policy Characteristics'!$C:$C,0)))</f>
        <v>Industry</v>
      </c>
      <c r="B785" s="358" t="str">
        <f>IF(ISBLANK(INDEX('Policy Characteristics'!B:B,MATCH($C785,'Policy Characteristics'!$C:$C,0))),"",INDEX('Policy Characteristics'!B:B,MATCH($C785,'Policy Characteristics'!$C:$C,0)))</f>
        <v>Industry Energy Efficiency Standards</v>
      </c>
      <c r="C785" s="362" t="str">
        <f t="shared" si="37"/>
        <v>Percentage Improvement in Eqpt Efficiency Standards above BAU</v>
      </c>
      <c r="D785" s="9" t="s">
        <v>3241</v>
      </c>
      <c r="E785" s="53" t="s">
        <v>2466</v>
      </c>
      <c r="F785" s="195" t="s">
        <v>3205</v>
      </c>
      <c r="G785" s="53" t="s">
        <v>2470</v>
      </c>
      <c r="H785" s="54">
        <v>1021</v>
      </c>
      <c r="I785" s="53" t="s">
        <v>46</v>
      </c>
      <c r="J785" s="360" t="str">
        <f>IF(ISBLANK(INDEX('Policy Characteristics'!D:D,MATCH($C785,'Policy Characteristics'!$C:$C,0))),"",INDEX('Policy Characteristics'!D:D,MATCH($C785,'Policy Characteristics'!$C:$C,0)))</f>
        <v>Industry Energy Efficiency Standards</v>
      </c>
      <c r="K785" s="358" t="str">
        <f>IF(ISBLANK(INDEX('Policy Characteristics'!E:E,MATCH($C785,'Policy Characteristics'!$C:$C,0))),"",INDEX('Policy Characteristics'!E:E,MATCH($C785,'Policy Characteristics'!$C:$C,0)))</f>
        <v>indst efficiency standards</v>
      </c>
      <c r="L785" s="380">
        <f>IF(ISBLANK(INDEX('Policy Characteristics'!F:F,MATCH($C785,'Policy Characteristics'!$C:$C,0))),"",INDEX('Policy Characteristics'!F:F,MATCH($C785,'Policy Characteristics'!$C:$C,0)))</f>
        <v>0</v>
      </c>
      <c r="M785" s="380">
        <f>IF(ISBLANK(INDEX('Policy Characteristics'!G:G,MATCH($C785,'Policy Characteristics'!$C:$C,0))),"",INDEX('Policy Characteristics'!G:G,MATCH($C785,'Policy Characteristics'!$C:$C,0)))</f>
        <v>0.25</v>
      </c>
      <c r="N785" s="380">
        <f>IF(ISBLANK(INDEX('Policy Characteristics'!H:H,MATCH($C785,'Policy Characteristics'!$C:$C,0))),"",INDEX('Policy Characteristics'!H:H,MATCH($C785,'Policy Characteristics'!$C:$C,0)))</f>
        <v>0.01</v>
      </c>
      <c r="O785" s="358" t="str">
        <f>IF(ISBLANK(INDEX('Policy Characteristics'!I:I,MATCH($C785,'Policy Characteristics'!$C:$C,0))),"",INDEX('Policy Characteristics'!I:I,MATCH($C785,'Policy Characteristics'!$C:$C,0)))</f>
        <v>% reduction in energy use</v>
      </c>
      <c r="P785" s="358"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5" s="358" t="str">
        <f>IF(ISBLANK(INDEX('Policy Characteristics'!K:K,MATCH($C785,'Policy Characteristics'!$C:$C,0))),"",INDEX('Policy Characteristics'!K:K,MATCH($C785,'Policy Characteristics'!$C:$C,0)))</f>
        <v>industry-ag-main.html#eff-stds</v>
      </c>
      <c r="R785" s="358" t="str">
        <f>IF(ISBLANK(INDEX('Policy Characteristics'!L:L,MATCH($C785,'Policy Characteristics'!$C:$C,0))),"",INDEX('Policy Characteristics'!L:L,MATCH($C785,'Policy Characteristics'!$C:$C,0)))</f>
        <v>industry-energy-efficiency-standards.html</v>
      </c>
    </row>
    <row r="786" spans="1:18" s="5" customFormat="1" x14ac:dyDescent="0.35">
      <c r="A786" s="358" t="str">
        <f>IF(ISBLANK(INDEX('Policy Characteristics'!A:A,MATCH($C786,'Policy Characteristics'!$C:$C,0))),"",INDEX('Policy Characteristics'!A:A,MATCH($C786,'Policy Characteristics'!$C:$C,0)))</f>
        <v>Industry</v>
      </c>
      <c r="B786" s="358" t="str">
        <f>IF(ISBLANK(INDEX('Policy Characteristics'!B:B,MATCH($C786,'Policy Characteristics'!$C:$C,0))),"",INDEX('Policy Characteristics'!B:B,MATCH($C786,'Policy Characteristics'!$C:$C,0)))</f>
        <v>Industry Energy Efficiency Standards</v>
      </c>
      <c r="C786" s="362" t="str">
        <f t="shared" si="37"/>
        <v>Percentage Improvement in Eqpt Efficiency Standards above BAU</v>
      </c>
      <c r="D786" s="9" t="s">
        <v>3241</v>
      </c>
      <c r="E786" s="53" t="s">
        <v>2467</v>
      </c>
      <c r="F786" s="195" t="s">
        <v>3205</v>
      </c>
      <c r="G786" s="53" t="s">
        <v>2471</v>
      </c>
      <c r="H786" s="54">
        <v>1022</v>
      </c>
      <c r="I786" s="53" t="s">
        <v>45</v>
      </c>
      <c r="J786" s="360" t="str">
        <f>IF(ISBLANK(INDEX('Policy Characteristics'!D:D,MATCH($C786,'Policy Characteristics'!$C:$C,0))),"",INDEX('Policy Characteristics'!D:D,MATCH($C786,'Policy Characteristics'!$C:$C,0)))</f>
        <v>Industry Energy Efficiency Standards</v>
      </c>
      <c r="K786" s="358" t="str">
        <f>IF(ISBLANK(INDEX('Policy Characteristics'!E:E,MATCH($C786,'Policy Characteristics'!$C:$C,0))),"",INDEX('Policy Characteristics'!E:E,MATCH($C786,'Policy Characteristics'!$C:$C,0)))</f>
        <v>indst efficiency standards</v>
      </c>
      <c r="L786" s="380">
        <f>IF(ISBLANK(INDEX('Policy Characteristics'!F:F,MATCH($C786,'Policy Characteristics'!$C:$C,0))),"",INDEX('Policy Characteristics'!F:F,MATCH($C786,'Policy Characteristics'!$C:$C,0)))</f>
        <v>0</v>
      </c>
      <c r="M786" s="380">
        <f>IF(ISBLANK(INDEX('Policy Characteristics'!G:G,MATCH($C786,'Policy Characteristics'!$C:$C,0))),"",INDEX('Policy Characteristics'!G:G,MATCH($C786,'Policy Characteristics'!$C:$C,0)))</f>
        <v>0.25</v>
      </c>
      <c r="N786" s="380">
        <f>IF(ISBLANK(INDEX('Policy Characteristics'!H:H,MATCH($C786,'Policy Characteristics'!$C:$C,0))),"",INDEX('Policy Characteristics'!H:H,MATCH($C786,'Policy Characteristics'!$C:$C,0)))</f>
        <v>0.01</v>
      </c>
      <c r="O786" s="358" t="str">
        <f>IF(ISBLANK(INDEX('Policy Characteristics'!I:I,MATCH($C786,'Policy Characteristics'!$C:$C,0))),"",INDEX('Policy Characteristics'!I:I,MATCH($C786,'Policy Characteristics'!$C:$C,0)))</f>
        <v>% reduction in energy use</v>
      </c>
      <c r="P786" s="358"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6" s="358" t="str">
        <f>IF(ISBLANK(INDEX('Policy Characteristics'!K:K,MATCH($C786,'Policy Characteristics'!$C:$C,0))),"",INDEX('Policy Characteristics'!K:K,MATCH($C786,'Policy Characteristics'!$C:$C,0)))</f>
        <v>industry-ag-main.html#eff-stds</v>
      </c>
      <c r="R786" s="358" t="str">
        <f>IF(ISBLANK(INDEX('Policy Characteristics'!L:L,MATCH($C786,'Policy Characteristics'!$C:$C,0))),"",INDEX('Policy Characteristics'!L:L,MATCH($C786,'Policy Characteristics'!$C:$C,0)))</f>
        <v>industry-energy-efficiency-standards.html</v>
      </c>
    </row>
    <row r="787" spans="1:18" s="5" customFormat="1" x14ac:dyDescent="0.35">
      <c r="A787" s="358" t="str">
        <f>IF(ISBLANK(INDEX('Policy Characteristics'!A:A,MATCH($C787,'Policy Characteristics'!$C:$C,0))),"",INDEX('Policy Characteristics'!A:A,MATCH($C787,'Policy Characteristics'!$C:$C,0)))</f>
        <v>Industry</v>
      </c>
      <c r="B787" s="358" t="str">
        <f>IF(ISBLANK(INDEX('Policy Characteristics'!B:B,MATCH($C787,'Policy Characteristics'!$C:$C,0))),"",INDEX('Policy Characteristics'!B:B,MATCH($C787,'Policy Characteristics'!$C:$C,0)))</f>
        <v>Industry Energy Efficiency Standards</v>
      </c>
      <c r="C787" s="362" t="str">
        <f t="shared" ref="C787:C850" si="38">C$722</f>
        <v>Percentage Improvement in Eqpt Efficiency Standards above BAU</v>
      </c>
      <c r="D787" s="9" t="s">
        <v>3241</v>
      </c>
      <c r="E787" s="53" t="s">
        <v>2468</v>
      </c>
      <c r="F787" s="195" t="s">
        <v>3205</v>
      </c>
      <c r="G787" s="53" t="s">
        <v>2474</v>
      </c>
      <c r="H787" s="54">
        <v>1023</v>
      </c>
      <c r="I787" s="53" t="s">
        <v>46</v>
      </c>
      <c r="J787" s="360" t="str">
        <f>IF(ISBLANK(INDEX('Policy Characteristics'!D:D,MATCH($C787,'Policy Characteristics'!$C:$C,0))),"",INDEX('Policy Characteristics'!D:D,MATCH($C787,'Policy Characteristics'!$C:$C,0)))</f>
        <v>Industry Energy Efficiency Standards</v>
      </c>
      <c r="K787" s="358" t="str">
        <f>IF(ISBLANK(INDEX('Policy Characteristics'!E:E,MATCH($C787,'Policy Characteristics'!$C:$C,0))),"",INDEX('Policy Characteristics'!E:E,MATCH($C787,'Policy Characteristics'!$C:$C,0)))</f>
        <v>indst efficiency standards</v>
      </c>
      <c r="L787" s="380">
        <f>IF(ISBLANK(INDEX('Policy Characteristics'!F:F,MATCH($C787,'Policy Characteristics'!$C:$C,0))),"",INDEX('Policy Characteristics'!F:F,MATCH($C787,'Policy Characteristics'!$C:$C,0)))</f>
        <v>0</v>
      </c>
      <c r="M787" s="380">
        <f>IF(ISBLANK(INDEX('Policy Characteristics'!G:G,MATCH($C787,'Policy Characteristics'!$C:$C,0))),"",INDEX('Policy Characteristics'!G:G,MATCH($C787,'Policy Characteristics'!$C:$C,0)))</f>
        <v>0.25</v>
      </c>
      <c r="N787" s="380">
        <f>IF(ISBLANK(INDEX('Policy Characteristics'!H:H,MATCH($C787,'Policy Characteristics'!$C:$C,0))),"",INDEX('Policy Characteristics'!H:H,MATCH($C787,'Policy Characteristics'!$C:$C,0)))</f>
        <v>0.01</v>
      </c>
      <c r="O787" s="358" t="str">
        <f>IF(ISBLANK(INDEX('Policy Characteristics'!I:I,MATCH($C787,'Policy Characteristics'!$C:$C,0))),"",INDEX('Policy Characteristics'!I:I,MATCH($C787,'Policy Characteristics'!$C:$C,0)))</f>
        <v>% reduction in energy use</v>
      </c>
      <c r="P787" s="358"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7" s="358" t="str">
        <f>IF(ISBLANK(INDEX('Policy Characteristics'!K:K,MATCH($C787,'Policy Characteristics'!$C:$C,0))),"",INDEX('Policy Characteristics'!K:K,MATCH($C787,'Policy Characteristics'!$C:$C,0)))</f>
        <v>industry-ag-main.html#eff-stds</v>
      </c>
      <c r="R787" s="358" t="str">
        <f>IF(ISBLANK(INDEX('Policy Characteristics'!L:L,MATCH($C787,'Policy Characteristics'!$C:$C,0))),"",INDEX('Policy Characteristics'!L:L,MATCH($C787,'Policy Characteristics'!$C:$C,0)))</f>
        <v>industry-energy-efficiency-standards.html</v>
      </c>
    </row>
    <row r="788" spans="1:18" s="5" customFormat="1" x14ac:dyDescent="0.35">
      <c r="A788" s="358" t="str">
        <f>IF(ISBLANK(INDEX('Policy Characteristics'!A:A,MATCH($C788,'Policy Characteristics'!$C:$C,0))),"",INDEX('Policy Characteristics'!A:A,MATCH($C788,'Policy Characteristics'!$C:$C,0)))</f>
        <v>Industry</v>
      </c>
      <c r="B788" s="358" t="str">
        <f>IF(ISBLANK(INDEX('Policy Characteristics'!B:B,MATCH($C788,'Policy Characteristics'!$C:$C,0))),"",INDEX('Policy Characteristics'!B:B,MATCH($C788,'Policy Characteristics'!$C:$C,0)))</f>
        <v>Industry Energy Efficiency Standards</v>
      </c>
      <c r="C788" s="362" t="str">
        <f t="shared" si="38"/>
        <v>Percentage Improvement in Eqpt Efficiency Standards above BAU</v>
      </c>
      <c r="D788" s="9" t="s">
        <v>3241</v>
      </c>
      <c r="E788" s="53" t="s">
        <v>2821</v>
      </c>
      <c r="F788" s="195" t="s">
        <v>3205</v>
      </c>
      <c r="G788" s="53" t="s">
        <v>2824</v>
      </c>
      <c r="H788" s="54">
        <v>1024</v>
      </c>
      <c r="I788" s="53" t="s">
        <v>46</v>
      </c>
      <c r="J788" s="360" t="str">
        <f>IF(ISBLANK(INDEX('Policy Characteristics'!D:D,MATCH($C788,'Policy Characteristics'!$C:$C,0))),"",INDEX('Policy Characteristics'!D:D,MATCH($C788,'Policy Characteristics'!$C:$C,0)))</f>
        <v>Industry Energy Efficiency Standards</v>
      </c>
      <c r="K788" s="358" t="str">
        <f>IF(ISBLANK(INDEX('Policy Characteristics'!E:E,MATCH($C788,'Policy Characteristics'!$C:$C,0))),"",INDEX('Policy Characteristics'!E:E,MATCH($C788,'Policy Characteristics'!$C:$C,0)))</f>
        <v>indst efficiency standards</v>
      </c>
      <c r="L788" s="380">
        <f>IF(ISBLANK(INDEX('Policy Characteristics'!F:F,MATCH($C788,'Policy Characteristics'!$C:$C,0))),"",INDEX('Policy Characteristics'!F:F,MATCH($C788,'Policy Characteristics'!$C:$C,0)))</f>
        <v>0</v>
      </c>
      <c r="M788" s="380">
        <f>IF(ISBLANK(INDEX('Policy Characteristics'!G:G,MATCH($C788,'Policy Characteristics'!$C:$C,0))),"",INDEX('Policy Characteristics'!G:G,MATCH($C788,'Policy Characteristics'!$C:$C,0)))</f>
        <v>0.25</v>
      </c>
      <c r="N788" s="380">
        <f>IF(ISBLANK(INDEX('Policy Characteristics'!H:H,MATCH($C788,'Policy Characteristics'!$C:$C,0))),"",INDEX('Policy Characteristics'!H:H,MATCH($C788,'Policy Characteristics'!$C:$C,0)))</f>
        <v>0.01</v>
      </c>
      <c r="O788" s="358" t="str">
        <f>IF(ISBLANK(INDEX('Policy Characteristics'!I:I,MATCH($C788,'Policy Characteristics'!$C:$C,0))),"",INDEX('Policy Characteristics'!I:I,MATCH($C788,'Policy Characteristics'!$C:$C,0)))</f>
        <v>% reduction in energy use</v>
      </c>
      <c r="P788" s="358"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8" s="358" t="str">
        <f>IF(ISBLANK(INDEX('Policy Characteristics'!K:K,MATCH($C788,'Policy Characteristics'!$C:$C,0))),"",INDEX('Policy Characteristics'!K:K,MATCH($C788,'Policy Characteristics'!$C:$C,0)))</f>
        <v>industry-ag-main.html#eff-stds</v>
      </c>
      <c r="R788" s="358" t="str">
        <f>IF(ISBLANK(INDEX('Policy Characteristics'!L:L,MATCH($C788,'Policy Characteristics'!$C:$C,0))),"",INDEX('Policy Characteristics'!L:L,MATCH($C788,'Policy Characteristics'!$C:$C,0)))</f>
        <v>industry-energy-efficiency-standards.html</v>
      </c>
    </row>
    <row r="789" spans="1:18" s="5" customFormat="1" x14ac:dyDescent="0.35">
      <c r="A789" s="358" t="str">
        <f>IF(ISBLANK(INDEX('Policy Characteristics'!A:A,MATCH($C789,'Policy Characteristics'!$C:$C,0))),"",INDEX('Policy Characteristics'!A:A,MATCH($C789,'Policy Characteristics'!$C:$C,0)))</f>
        <v>Industry</v>
      </c>
      <c r="B789" s="358" t="str">
        <f>IF(ISBLANK(INDEX('Policy Characteristics'!B:B,MATCH($C789,'Policy Characteristics'!$C:$C,0))),"",INDEX('Policy Characteristics'!B:B,MATCH($C789,'Policy Characteristics'!$C:$C,0)))</f>
        <v>Industry Energy Efficiency Standards</v>
      </c>
      <c r="C789" s="362" t="str">
        <f t="shared" si="38"/>
        <v>Percentage Improvement in Eqpt Efficiency Standards above BAU</v>
      </c>
      <c r="D789" s="9" t="s">
        <v>3241</v>
      </c>
      <c r="E789" s="53" t="s">
        <v>2822</v>
      </c>
      <c r="F789" s="195" t="s">
        <v>3205</v>
      </c>
      <c r="G789" s="53" t="s">
        <v>2826</v>
      </c>
      <c r="H789" s="54">
        <v>1025</v>
      </c>
      <c r="I789" s="53" t="s">
        <v>45</v>
      </c>
      <c r="J789" s="360" t="str">
        <f>IF(ISBLANK(INDEX('Policy Characteristics'!D:D,MATCH($C789,'Policy Characteristics'!$C:$C,0))),"",INDEX('Policy Characteristics'!D:D,MATCH($C789,'Policy Characteristics'!$C:$C,0)))</f>
        <v>Industry Energy Efficiency Standards</v>
      </c>
      <c r="K789" s="358" t="str">
        <f>IF(ISBLANK(INDEX('Policy Characteristics'!E:E,MATCH($C789,'Policy Characteristics'!$C:$C,0))),"",INDEX('Policy Characteristics'!E:E,MATCH($C789,'Policy Characteristics'!$C:$C,0)))</f>
        <v>indst efficiency standards</v>
      </c>
      <c r="L789" s="380">
        <f>IF(ISBLANK(INDEX('Policy Characteristics'!F:F,MATCH($C789,'Policy Characteristics'!$C:$C,0))),"",INDEX('Policy Characteristics'!F:F,MATCH($C789,'Policy Characteristics'!$C:$C,0)))</f>
        <v>0</v>
      </c>
      <c r="M789" s="380">
        <f>IF(ISBLANK(INDEX('Policy Characteristics'!G:G,MATCH($C789,'Policy Characteristics'!$C:$C,0))),"",INDEX('Policy Characteristics'!G:G,MATCH($C789,'Policy Characteristics'!$C:$C,0)))</f>
        <v>0.25</v>
      </c>
      <c r="N789" s="380">
        <f>IF(ISBLANK(INDEX('Policy Characteristics'!H:H,MATCH($C789,'Policy Characteristics'!$C:$C,0))),"",INDEX('Policy Characteristics'!H:H,MATCH($C789,'Policy Characteristics'!$C:$C,0)))</f>
        <v>0.01</v>
      </c>
      <c r="O789" s="358" t="str">
        <f>IF(ISBLANK(INDEX('Policy Characteristics'!I:I,MATCH($C789,'Policy Characteristics'!$C:$C,0))),"",INDEX('Policy Characteristics'!I:I,MATCH($C789,'Policy Characteristics'!$C:$C,0)))</f>
        <v>% reduction in energy use</v>
      </c>
      <c r="P789" s="358"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9" s="358" t="str">
        <f>IF(ISBLANK(INDEX('Policy Characteristics'!K:K,MATCH($C789,'Policy Characteristics'!$C:$C,0))),"",INDEX('Policy Characteristics'!K:K,MATCH($C789,'Policy Characteristics'!$C:$C,0)))</f>
        <v>industry-ag-main.html#eff-stds</v>
      </c>
      <c r="R789" s="358" t="str">
        <f>IF(ISBLANK(INDEX('Policy Characteristics'!L:L,MATCH($C789,'Policy Characteristics'!$C:$C,0))),"",INDEX('Policy Characteristics'!L:L,MATCH($C789,'Policy Characteristics'!$C:$C,0)))</f>
        <v>industry-energy-efficiency-standards.html</v>
      </c>
    </row>
    <row r="790" spans="1:18" s="5" customFormat="1" x14ac:dyDescent="0.35">
      <c r="A790" s="358" t="str">
        <f>IF(ISBLANK(INDEX('Policy Characteristics'!A:A,MATCH($C790,'Policy Characteristics'!$C:$C,0))),"",INDEX('Policy Characteristics'!A:A,MATCH($C790,'Policy Characteristics'!$C:$C,0)))</f>
        <v>Industry</v>
      </c>
      <c r="B790" s="358" t="str">
        <f>IF(ISBLANK(INDEX('Policy Characteristics'!B:B,MATCH($C790,'Policy Characteristics'!$C:$C,0))),"",INDEX('Policy Characteristics'!B:B,MATCH($C790,'Policy Characteristics'!$C:$C,0)))</f>
        <v>Industry Energy Efficiency Standards</v>
      </c>
      <c r="C790" s="362" t="str">
        <f t="shared" si="38"/>
        <v>Percentage Improvement in Eqpt Efficiency Standards above BAU</v>
      </c>
      <c r="D790" s="9" t="s">
        <v>3241</v>
      </c>
      <c r="E790" s="53" t="s">
        <v>2823</v>
      </c>
      <c r="F790" s="195" t="s">
        <v>3205</v>
      </c>
      <c r="G790" s="53" t="s">
        <v>2827</v>
      </c>
      <c r="H790" s="54">
        <v>1026</v>
      </c>
      <c r="I790" s="53" t="s">
        <v>45</v>
      </c>
      <c r="J790" s="360" t="str">
        <f>IF(ISBLANK(INDEX('Policy Characteristics'!D:D,MATCH($C790,'Policy Characteristics'!$C:$C,0))),"",INDEX('Policy Characteristics'!D:D,MATCH($C790,'Policy Characteristics'!$C:$C,0)))</f>
        <v>Industry Energy Efficiency Standards</v>
      </c>
      <c r="K790" s="358" t="str">
        <f>IF(ISBLANK(INDEX('Policy Characteristics'!E:E,MATCH($C790,'Policy Characteristics'!$C:$C,0))),"",INDEX('Policy Characteristics'!E:E,MATCH($C790,'Policy Characteristics'!$C:$C,0)))</f>
        <v>indst efficiency standards</v>
      </c>
      <c r="L790" s="380">
        <f>IF(ISBLANK(INDEX('Policy Characteristics'!F:F,MATCH($C790,'Policy Characteristics'!$C:$C,0))),"",INDEX('Policy Characteristics'!F:F,MATCH($C790,'Policy Characteristics'!$C:$C,0)))</f>
        <v>0</v>
      </c>
      <c r="M790" s="380">
        <f>IF(ISBLANK(INDEX('Policy Characteristics'!G:G,MATCH($C790,'Policy Characteristics'!$C:$C,0))),"",INDEX('Policy Characteristics'!G:G,MATCH($C790,'Policy Characteristics'!$C:$C,0)))</f>
        <v>0.25</v>
      </c>
      <c r="N790" s="380">
        <f>IF(ISBLANK(INDEX('Policy Characteristics'!H:H,MATCH($C790,'Policy Characteristics'!$C:$C,0))),"",INDEX('Policy Characteristics'!H:H,MATCH($C790,'Policy Characteristics'!$C:$C,0)))</f>
        <v>0.01</v>
      </c>
      <c r="O790" s="358" t="str">
        <f>IF(ISBLANK(INDEX('Policy Characteristics'!I:I,MATCH($C790,'Policy Characteristics'!$C:$C,0))),"",INDEX('Policy Characteristics'!I:I,MATCH($C790,'Policy Characteristics'!$C:$C,0)))</f>
        <v>% reduction in energy use</v>
      </c>
      <c r="P790" s="358"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0" s="358" t="str">
        <f>IF(ISBLANK(INDEX('Policy Characteristics'!K:K,MATCH($C790,'Policy Characteristics'!$C:$C,0))),"",INDEX('Policy Characteristics'!K:K,MATCH($C790,'Policy Characteristics'!$C:$C,0)))</f>
        <v>industry-ag-main.html#eff-stds</v>
      </c>
      <c r="R790" s="358" t="str">
        <f>IF(ISBLANK(INDEX('Policy Characteristics'!L:L,MATCH($C790,'Policy Characteristics'!$C:$C,0))),"",INDEX('Policy Characteristics'!L:L,MATCH($C790,'Policy Characteristics'!$C:$C,0)))</f>
        <v>industry-energy-efficiency-standards.html</v>
      </c>
    </row>
    <row r="791" spans="1:18" s="5" customFormat="1" x14ac:dyDescent="0.35">
      <c r="A791" s="358" t="str">
        <f>IF(ISBLANK(INDEX('Policy Characteristics'!A:A,MATCH($C791,'Policy Characteristics'!$C:$C,0))),"",INDEX('Policy Characteristics'!A:A,MATCH($C791,'Policy Characteristics'!$C:$C,0)))</f>
        <v>Industry</v>
      </c>
      <c r="B791" s="358" t="str">
        <f>IF(ISBLANK(INDEX('Policy Characteristics'!B:B,MATCH($C791,'Policy Characteristics'!$C:$C,0))),"",INDEX('Policy Characteristics'!B:B,MATCH($C791,'Policy Characteristics'!$C:$C,0)))</f>
        <v>Industry Energy Efficiency Standards</v>
      </c>
      <c r="C791" s="362" t="str">
        <f t="shared" si="38"/>
        <v>Percentage Improvement in Eqpt Efficiency Standards above BAU</v>
      </c>
      <c r="D791" s="9" t="s">
        <v>3241</v>
      </c>
      <c r="E791" s="53" t="s">
        <v>2820</v>
      </c>
      <c r="F791" s="195" t="s">
        <v>3205</v>
      </c>
      <c r="G791" s="53" t="s">
        <v>2825</v>
      </c>
      <c r="H791" s="54">
        <v>1027</v>
      </c>
      <c r="I791" s="53" t="s">
        <v>46</v>
      </c>
      <c r="J791" s="360" t="str">
        <f>IF(ISBLANK(INDEX('Policy Characteristics'!D:D,MATCH($C791,'Policy Characteristics'!$C:$C,0))),"",INDEX('Policy Characteristics'!D:D,MATCH($C791,'Policy Characteristics'!$C:$C,0)))</f>
        <v>Industry Energy Efficiency Standards</v>
      </c>
      <c r="K791" s="358" t="str">
        <f>IF(ISBLANK(INDEX('Policy Characteristics'!E:E,MATCH($C791,'Policy Characteristics'!$C:$C,0))),"",INDEX('Policy Characteristics'!E:E,MATCH($C791,'Policy Characteristics'!$C:$C,0)))</f>
        <v>indst efficiency standards</v>
      </c>
      <c r="L791" s="380">
        <f>IF(ISBLANK(INDEX('Policy Characteristics'!F:F,MATCH($C791,'Policy Characteristics'!$C:$C,0))),"",INDEX('Policy Characteristics'!F:F,MATCH($C791,'Policy Characteristics'!$C:$C,0)))</f>
        <v>0</v>
      </c>
      <c r="M791" s="380">
        <f>IF(ISBLANK(INDEX('Policy Characteristics'!G:G,MATCH($C791,'Policy Characteristics'!$C:$C,0))),"",INDEX('Policy Characteristics'!G:G,MATCH($C791,'Policy Characteristics'!$C:$C,0)))</f>
        <v>0.25</v>
      </c>
      <c r="N791" s="380">
        <f>IF(ISBLANK(INDEX('Policy Characteristics'!H:H,MATCH($C791,'Policy Characteristics'!$C:$C,0))),"",INDEX('Policy Characteristics'!H:H,MATCH($C791,'Policy Characteristics'!$C:$C,0)))</f>
        <v>0.01</v>
      </c>
      <c r="O791" s="358" t="str">
        <f>IF(ISBLANK(INDEX('Policy Characteristics'!I:I,MATCH($C791,'Policy Characteristics'!$C:$C,0))),"",INDEX('Policy Characteristics'!I:I,MATCH($C791,'Policy Characteristics'!$C:$C,0)))</f>
        <v>% reduction in energy use</v>
      </c>
      <c r="P791" s="358"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1" s="358" t="str">
        <f>IF(ISBLANK(INDEX('Policy Characteristics'!K:K,MATCH($C791,'Policy Characteristics'!$C:$C,0))),"",INDEX('Policy Characteristics'!K:K,MATCH($C791,'Policy Characteristics'!$C:$C,0)))</f>
        <v>industry-ag-main.html#eff-stds</v>
      </c>
      <c r="R791" s="358" t="str">
        <f>IF(ISBLANK(INDEX('Policy Characteristics'!L:L,MATCH($C791,'Policy Characteristics'!$C:$C,0))),"",INDEX('Policy Characteristics'!L:L,MATCH($C791,'Policy Characteristics'!$C:$C,0)))</f>
        <v>industry-energy-efficiency-standards.html</v>
      </c>
    </row>
    <row r="792" spans="1:18" s="5" customFormat="1" x14ac:dyDescent="0.35">
      <c r="A792" s="358" t="str">
        <f>IF(ISBLANK(INDEX('Policy Characteristics'!A:A,MATCH($C792,'Policy Characteristics'!$C:$C,0))),"",INDEX('Policy Characteristics'!A:A,MATCH($C792,'Policy Characteristics'!$C:$C,0)))</f>
        <v>Industry</v>
      </c>
      <c r="B792" s="358" t="str">
        <f>IF(ISBLANK(INDEX('Policy Characteristics'!B:B,MATCH($C792,'Policy Characteristics'!$C:$C,0))),"",INDEX('Policy Characteristics'!B:B,MATCH($C792,'Policy Characteristics'!$C:$C,0)))</f>
        <v>Industry Energy Efficiency Standards</v>
      </c>
      <c r="C792" s="362" t="str">
        <f t="shared" si="38"/>
        <v>Percentage Improvement in Eqpt Efficiency Standards above BAU</v>
      </c>
      <c r="D792" s="9" t="s">
        <v>3242</v>
      </c>
      <c r="E792" s="53" t="s">
        <v>2463</v>
      </c>
      <c r="F792" s="195" t="s">
        <v>3206</v>
      </c>
      <c r="G792" s="53" t="s">
        <v>2469</v>
      </c>
      <c r="H792" s="54">
        <v>1028</v>
      </c>
      <c r="I792" s="53" t="s">
        <v>45</v>
      </c>
      <c r="J792" s="360" t="str">
        <f>IF(ISBLANK(INDEX('Policy Characteristics'!D:D,MATCH($C792,'Policy Characteristics'!$C:$C,0))),"",INDEX('Policy Characteristics'!D:D,MATCH($C792,'Policy Characteristics'!$C:$C,0)))</f>
        <v>Industry Energy Efficiency Standards</v>
      </c>
      <c r="K792" s="358" t="str">
        <f>IF(ISBLANK(INDEX('Policy Characteristics'!E:E,MATCH($C792,'Policy Characteristics'!$C:$C,0))),"",INDEX('Policy Characteristics'!E:E,MATCH($C792,'Policy Characteristics'!$C:$C,0)))</f>
        <v>indst efficiency standards</v>
      </c>
      <c r="L792" s="380">
        <f>IF(ISBLANK(INDEX('Policy Characteristics'!F:F,MATCH($C792,'Policy Characteristics'!$C:$C,0))),"",INDEX('Policy Characteristics'!F:F,MATCH($C792,'Policy Characteristics'!$C:$C,0)))</f>
        <v>0</v>
      </c>
      <c r="M792" s="380">
        <f>IF(ISBLANK(INDEX('Policy Characteristics'!G:G,MATCH($C792,'Policy Characteristics'!$C:$C,0))),"",INDEX('Policy Characteristics'!G:G,MATCH($C792,'Policy Characteristics'!$C:$C,0)))</f>
        <v>0.25</v>
      </c>
      <c r="N792" s="380">
        <f>IF(ISBLANK(INDEX('Policy Characteristics'!H:H,MATCH($C792,'Policy Characteristics'!$C:$C,0))),"",INDEX('Policy Characteristics'!H:H,MATCH($C792,'Policy Characteristics'!$C:$C,0)))</f>
        <v>0.01</v>
      </c>
      <c r="O792" s="358" t="str">
        <f>IF(ISBLANK(INDEX('Policy Characteristics'!I:I,MATCH($C792,'Policy Characteristics'!$C:$C,0))),"",INDEX('Policy Characteristics'!I:I,MATCH($C792,'Policy Characteristics'!$C:$C,0)))</f>
        <v>% reduction in energy use</v>
      </c>
      <c r="P792" s="358"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2" s="358" t="str">
        <f>IF(ISBLANK(INDEX('Policy Characteristics'!K:K,MATCH($C792,'Policy Characteristics'!$C:$C,0))),"",INDEX('Policy Characteristics'!K:K,MATCH($C792,'Policy Characteristics'!$C:$C,0)))</f>
        <v>industry-ag-main.html#eff-stds</v>
      </c>
      <c r="R792" s="358" t="str">
        <f>IF(ISBLANK(INDEX('Policy Characteristics'!L:L,MATCH($C792,'Policy Characteristics'!$C:$C,0))),"",INDEX('Policy Characteristics'!L:L,MATCH($C792,'Policy Characteristics'!$C:$C,0)))</f>
        <v>industry-energy-efficiency-standards.html</v>
      </c>
    </row>
    <row r="793" spans="1:18" s="5" customFormat="1" x14ac:dyDescent="0.35">
      <c r="A793" s="358" t="str">
        <f>IF(ISBLANK(INDEX('Policy Characteristics'!A:A,MATCH($C793,'Policy Characteristics'!$C:$C,0))),"",INDEX('Policy Characteristics'!A:A,MATCH($C793,'Policy Characteristics'!$C:$C,0)))</f>
        <v>Industry</v>
      </c>
      <c r="B793" s="358" t="str">
        <f>IF(ISBLANK(INDEX('Policy Characteristics'!B:B,MATCH($C793,'Policy Characteristics'!$C:$C,0))),"",INDEX('Policy Characteristics'!B:B,MATCH($C793,'Policy Characteristics'!$C:$C,0)))</f>
        <v>Industry Energy Efficiency Standards</v>
      </c>
      <c r="C793" s="362" t="str">
        <f t="shared" si="38"/>
        <v>Percentage Improvement in Eqpt Efficiency Standards above BAU</v>
      </c>
      <c r="D793" s="9" t="s">
        <v>3242</v>
      </c>
      <c r="E793" s="53" t="s">
        <v>2464</v>
      </c>
      <c r="F793" s="195" t="s">
        <v>3206</v>
      </c>
      <c r="G793" s="53" t="s">
        <v>2472</v>
      </c>
      <c r="H793" s="54">
        <v>1029</v>
      </c>
      <c r="I793" s="53" t="s">
        <v>45</v>
      </c>
      <c r="J793" s="360" t="str">
        <f>IF(ISBLANK(INDEX('Policy Characteristics'!D:D,MATCH($C793,'Policy Characteristics'!$C:$C,0))),"",INDEX('Policy Characteristics'!D:D,MATCH($C793,'Policy Characteristics'!$C:$C,0)))</f>
        <v>Industry Energy Efficiency Standards</v>
      </c>
      <c r="K793" s="358" t="str">
        <f>IF(ISBLANK(INDEX('Policy Characteristics'!E:E,MATCH($C793,'Policy Characteristics'!$C:$C,0))),"",INDEX('Policy Characteristics'!E:E,MATCH($C793,'Policy Characteristics'!$C:$C,0)))</f>
        <v>indst efficiency standards</v>
      </c>
      <c r="L793" s="380">
        <f>IF(ISBLANK(INDEX('Policy Characteristics'!F:F,MATCH($C793,'Policy Characteristics'!$C:$C,0))),"",INDEX('Policy Characteristics'!F:F,MATCH($C793,'Policy Characteristics'!$C:$C,0)))</f>
        <v>0</v>
      </c>
      <c r="M793" s="380">
        <f>IF(ISBLANK(INDEX('Policy Characteristics'!G:G,MATCH($C793,'Policy Characteristics'!$C:$C,0))),"",INDEX('Policy Characteristics'!G:G,MATCH($C793,'Policy Characteristics'!$C:$C,0)))</f>
        <v>0.25</v>
      </c>
      <c r="N793" s="380">
        <f>IF(ISBLANK(INDEX('Policy Characteristics'!H:H,MATCH($C793,'Policy Characteristics'!$C:$C,0))),"",INDEX('Policy Characteristics'!H:H,MATCH($C793,'Policy Characteristics'!$C:$C,0)))</f>
        <v>0.01</v>
      </c>
      <c r="O793" s="358" t="str">
        <f>IF(ISBLANK(INDEX('Policy Characteristics'!I:I,MATCH($C793,'Policy Characteristics'!$C:$C,0))),"",INDEX('Policy Characteristics'!I:I,MATCH($C793,'Policy Characteristics'!$C:$C,0)))</f>
        <v>% reduction in energy use</v>
      </c>
      <c r="P793" s="358"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3" s="358" t="str">
        <f>IF(ISBLANK(INDEX('Policy Characteristics'!K:K,MATCH($C793,'Policy Characteristics'!$C:$C,0))),"",INDEX('Policy Characteristics'!K:K,MATCH($C793,'Policy Characteristics'!$C:$C,0)))</f>
        <v>industry-ag-main.html#eff-stds</v>
      </c>
      <c r="R793" s="358" t="str">
        <f>IF(ISBLANK(INDEX('Policy Characteristics'!L:L,MATCH($C793,'Policy Characteristics'!$C:$C,0))),"",INDEX('Policy Characteristics'!L:L,MATCH($C793,'Policy Characteristics'!$C:$C,0)))</f>
        <v>industry-energy-efficiency-standards.html</v>
      </c>
    </row>
    <row r="794" spans="1:18" s="5" customFormat="1" x14ac:dyDescent="0.35">
      <c r="A794" s="358" t="str">
        <f>IF(ISBLANK(INDEX('Policy Characteristics'!A:A,MATCH($C794,'Policy Characteristics'!$C:$C,0))),"",INDEX('Policy Characteristics'!A:A,MATCH($C794,'Policy Characteristics'!$C:$C,0)))</f>
        <v>Industry</v>
      </c>
      <c r="B794" s="358" t="str">
        <f>IF(ISBLANK(INDEX('Policy Characteristics'!B:B,MATCH($C794,'Policy Characteristics'!$C:$C,0))),"",INDEX('Policy Characteristics'!B:B,MATCH($C794,'Policy Characteristics'!$C:$C,0)))</f>
        <v>Industry Energy Efficiency Standards</v>
      </c>
      <c r="C794" s="362" t="str">
        <f t="shared" si="38"/>
        <v>Percentage Improvement in Eqpt Efficiency Standards above BAU</v>
      </c>
      <c r="D794" s="9" t="s">
        <v>3242</v>
      </c>
      <c r="E794" s="53" t="s">
        <v>2465</v>
      </c>
      <c r="F794" s="195" t="s">
        <v>3206</v>
      </c>
      <c r="G794" s="53" t="s">
        <v>2473</v>
      </c>
      <c r="H794" s="54">
        <v>1030</v>
      </c>
      <c r="I794" s="53" t="s">
        <v>45</v>
      </c>
      <c r="J794" s="360" t="str">
        <f>IF(ISBLANK(INDEX('Policy Characteristics'!D:D,MATCH($C794,'Policy Characteristics'!$C:$C,0))),"",INDEX('Policy Characteristics'!D:D,MATCH($C794,'Policy Characteristics'!$C:$C,0)))</f>
        <v>Industry Energy Efficiency Standards</v>
      </c>
      <c r="K794" s="358" t="str">
        <f>IF(ISBLANK(INDEX('Policy Characteristics'!E:E,MATCH($C794,'Policy Characteristics'!$C:$C,0))),"",INDEX('Policy Characteristics'!E:E,MATCH($C794,'Policy Characteristics'!$C:$C,0)))</f>
        <v>indst efficiency standards</v>
      </c>
      <c r="L794" s="380">
        <f>IF(ISBLANK(INDEX('Policy Characteristics'!F:F,MATCH($C794,'Policy Characteristics'!$C:$C,0))),"",INDEX('Policy Characteristics'!F:F,MATCH($C794,'Policy Characteristics'!$C:$C,0)))</f>
        <v>0</v>
      </c>
      <c r="M794" s="380">
        <f>IF(ISBLANK(INDEX('Policy Characteristics'!G:G,MATCH($C794,'Policy Characteristics'!$C:$C,0))),"",INDEX('Policy Characteristics'!G:G,MATCH($C794,'Policy Characteristics'!$C:$C,0)))</f>
        <v>0.25</v>
      </c>
      <c r="N794" s="380">
        <f>IF(ISBLANK(INDEX('Policy Characteristics'!H:H,MATCH($C794,'Policy Characteristics'!$C:$C,0))),"",INDEX('Policy Characteristics'!H:H,MATCH($C794,'Policy Characteristics'!$C:$C,0)))</f>
        <v>0.01</v>
      </c>
      <c r="O794" s="358" t="str">
        <f>IF(ISBLANK(INDEX('Policy Characteristics'!I:I,MATCH($C794,'Policy Characteristics'!$C:$C,0))),"",INDEX('Policy Characteristics'!I:I,MATCH($C794,'Policy Characteristics'!$C:$C,0)))</f>
        <v>% reduction in energy use</v>
      </c>
      <c r="P794" s="358"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4" s="358" t="str">
        <f>IF(ISBLANK(INDEX('Policy Characteristics'!K:K,MATCH($C794,'Policy Characteristics'!$C:$C,0))),"",INDEX('Policy Characteristics'!K:K,MATCH($C794,'Policy Characteristics'!$C:$C,0)))</f>
        <v>industry-ag-main.html#eff-stds</v>
      </c>
      <c r="R794" s="358" t="str">
        <f>IF(ISBLANK(INDEX('Policy Characteristics'!L:L,MATCH($C794,'Policy Characteristics'!$C:$C,0))),"",INDEX('Policy Characteristics'!L:L,MATCH($C794,'Policy Characteristics'!$C:$C,0)))</f>
        <v>industry-energy-efficiency-standards.html</v>
      </c>
    </row>
    <row r="795" spans="1:18" s="5" customFormat="1" x14ac:dyDescent="0.35">
      <c r="A795" s="358" t="str">
        <f>IF(ISBLANK(INDEX('Policy Characteristics'!A:A,MATCH($C795,'Policy Characteristics'!$C:$C,0))),"",INDEX('Policy Characteristics'!A:A,MATCH($C795,'Policy Characteristics'!$C:$C,0)))</f>
        <v>Industry</v>
      </c>
      <c r="B795" s="358" t="str">
        <f>IF(ISBLANK(INDEX('Policy Characteristics'!B:B,MATCH($C795,'Policy Characteristics'!$C:$C,0))),"",INDEX('Policy Characteristics'!B:B,MATCH($C795,'Policy Characteristics'!$C:$C,0)))</f>
        <v>Industry Energy Efficiency Standards</v>
      </c>
      <c r="C795" s="362" t="str">
        <f t="shared" si="38"/>
        <v>Percentage Improvement in Eqpt Efficiency Standards above BAU</v>
      </c>
      <c r="D795" s="9" t="s">
        <v>3242</v>
      </c>
      <c r="E795" s="53" t="s">
        <v>2466</v>
      </c>
      <c r="F795" s="195" t="s">
        <v>3206</v>
      </c>
      <c r="G795" s="53" t="s">
        <v>2470</v>
      </c>
      <c r="H795" s="54">
        <v>1031</v>
      </c>
      <c r="I795" s="53" t="s">
        <v>46</v>
      </c>
      <c r="J795" s="360" t="str">
        <f>IF(ISBLANK(INDEX('Policy Characteristics'!D:D,MATCH($C795,'Policy Characteristics'!$C:$C,0))),"",INDEX('Policy Characteristics'!D:D,MATCH($C795,'Policy Characteristics'!$C:$C,0)))</f>
        <v>Industry Energy Efficiency Standards</v>
      </c>
      <c r="K795" s="358" t="str">
        <f>IF(ISBLANK(INDEX('Policy Characteristics'!E:E,MATCH($C795,'Policy Characteristics'!$C:$C,0))),"",INDEX('Policy Characteristics'!E:E,MATCH($C795,'Policy Characteristics'!$C:$C,0)))</f>
        <v>indst efficiency standards</v>
      </c>
      <c r="L795" s="380">
        <f>IF(ISBLANK(INDEX('Policy Characteristics'!F:F,MATCH($C795,'Policy Characteristics'!$C:$C,0))),"",INDEX('Policy Characteristics'!F:F,MATCH($C795,'Policy Characteristics'!$C:$C,0)))</f>
        <v>0</v>
      </c>
      <c r="M795" s="380">
        <f>IF(ISBLANK(INDEX('Policy Characteristics'!G:G,MATCH($C795,'Policy Characteristics'!$C:$C,0))),"",INDEX('Policy Characteristics'!G:G,MATCH($C795,'Policy Characteristics'!$C:$C,0)))</f>
        <v>0.25</v>
      </c>
      <c r="N795" s="380">
        <f>IF(ISBLANK(INDEX('Policy Characteristics'!H:H,MATCH($C795,'Policy Characteristics'!$C:$C,0))),"",INDEX('Policy Characteristics'!H:H,MATCH($C795,'Policy Characteristics'!$C:$C,0)))</f>
        <v>0.01</v>
      </c>
      <c r="O795" s="358" t="str">
        <f>IF(ISBLANK(INDEX('Policy Characteristics'!I:I,MATCH($C795,'Policy Characteristics'!$C:$C,0))),"",INDEX('Policy Characteristics'!I:I,MATCH($C795,'Policy Characteristics'!$C:$C,0)))</f>
        <v>% reduction in energy use</v>
      </c>
      <c r="P795" s="358"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5" s="358" t="str">
        <f>IF(ISBLANK(INDEX('Policy Characteristics'!K:K,MATCH($C795,'Policy Characteristics'!$C:$C,0))),"",INDEX('Policy Characteristics'!K:K,MATCH($C795,'Policy Characteristics'!$C:$C,0)))</f>
        <v>industry-ag-main.html#eff-stds</v>
      </c>
      <c r="R795" s="358" t="str">
        <f>IF(ISBLANK(INDEX('Policy Characteristics'!L:L,MATCH($C795,'Policy Characteristics'!$C:$C,0))),"",INDEX('Policy Characteristics'!L:L,MATCH($C795,'Policy Characteristics'!$C:$C,0)))</f>
        <v>industry-energy-efficiency-standards.html</v>
      </c>
    </row>
    <row r="796" spans="1:18" s="5" customFormat="1" x14ac:dyDescent="0.35">
      <c r="A796" s="358" t="str">
        <f>IF(ISBLANK(INDEX('Policy Characteristics'!A:A,MATCH($C796,'Policy Characteristics'!$C:$C,0))),"",INDEX('Policy Characteristics'!A:A,MATCH($C796,'Policy Characteristics'!$C:$C,0)))</f>
        <v>Industry</v>
      </c>
      <c r="B796" s="358" t="str">
        <f>IF(ISBLANK(INDEX('Policy Characteristics'!B:B,MATCH($C796,'Policy Characteristics'!$C:$C,0))),"",INDEX('Policy Characteristics'!B:B,MATCH($C796,'Policy Characteristics'!$C:$C,0)))</f>
        <v>Industry Energy Efficiency Standards</v>
      </c>
      <c r="C796" s="362" t="str">
        <f t="shared" si="38"/>
        <v>Percentage Improvement in Eqpt Efficiency Standards above BAU</v>
      </c>
      <c r="D796" s="9" t="s">
        <v>3242</v>
      </c>
      <c r="E796" s="53" t="s">
        <v>2467</v>
      </c>
      <c r="F796" s="195" t="s">
        <v>3206</v>
      </c>
      <c r="G796" s="53" t="s">
        <v>2471</v>
      </c>
      <c r="H796" s="54">
        <v>1032</v>
      </c>
      <c r="I796" s="53" t="s">
        <v>45</v>
      </c>
      <c r="J796" s="360" t="str">
        <f>IF(ISBLANK(INDEX('Policy Characteristics'!D:D,MATCH($C796,'Policy Characteristics'!$C:$C,0))),"",INDEX('Policy Characteristics'!D:D,MATCH($C796,'Policy Characteristics'!$C:$C,0)))</f>
        <v>Industry Energy Efficiency Standards</v>
      </c>
      <c r="K796" s="358" t="str">
        <f>IF(ISBLANK(INDEX('Policy Characteristics'!E:E,MATCH($C796,'Policy Characteristics'!$C:$C,0))),"",INDEX('Policy Characteristics'!E:E,MATCH($C796,'Policy Characteristics'!$C:$C,0)))</f>
        <v>indst efficiency standards</v>
      </c>
      <c r="L796" s="380">
        <f>IF(ISBLANK(INDEX('Policy Characteristics'!F:F,MATCH($C796,'Policy Characteristics'!$C:$C,0))),"",INDEX('Policy Characteristics'!F:F,MATCH($C796,'Policy Characteristics'!$C:$C,0)))</f>
        <v>0</v>
      </c>
      <c r="M796" s="380">
        <f>IF(ISBLANK(INDEX('Policy Characteristics'!G:G,MATCH($C796,'Policy Characteristics'!$C:$C,0))),"",INDEX('Policy Characteristics'!G:G,MATCH($C796,'Policy Characteristics'!$C:$C,0)))</f>
        <v>0.25</v>
      </c>
      <c r="N796" s="380">
        <f>IF(ISBLANK(INDEX('Policy Characteristics'!H:H,MATCH($C796,'Policy Characteristics'!$C:$C,0))),"",INDEX('Policy Characteristics'!H:H,MATCH($C796,'Policy Characteristics'!$C:$C,0)))</f>
        <v>0.01</v>
      </c>
      <c r="O796" s="358" t="str">
        <f>IF(ISBLANK(INDEX('Policy Characteristics'!I:I,MATCH($C796,'Policy Characteristics'!$C:$C,0))),"",INDEX('Policy Characteristics'!I:I,MATCH($C796,'Policy Characteristics'!$C:$C,0)))</f>
        <v>% reduction in energy use</v>
      </c>
      <c r="P796" s="358"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6" s="358" t="str">
        <f>IF(ISBLANK(INDEX('Policy Characteristics'!K:K,MATCH($C796,'Policy Characteristics'!$C:$C,0))),"",INDEX('Policy Characteristics'!K:K,MATCH($C796,'Policy Characteristics'!$C:$C,0)))</f>
        <v>industry-ag-main.html#eff-stds</v>
      </c>
      <c r="R796" s="358" t="str">
        <f>IF(ISBLANK(INDEX('Policy Characteristics'!L:L,MATCH($C796,'Policy Characteristics'!$C:$C,0))),"",INDEX('Policy Characteristics'!L:L,MATCH($C796,'Policy Characteristics'!$C:$C,0)))</f>
        <v>industry-energy-efficiency-standards.html</v>
      </c>
    </row>
    <row r="797" spans="1:18" s="5" customFormat="1" x14ac:dyDescent="0.35">
      <c r="A797" s="358" t="str">
        <f>IF(ISBLANK(INDEX('Policy Characteristics'!A:A,MATCH($C797,'Policy Characteristics'!$C:$C,0))),"",INDEX('Policy Characteristics'!A:A,MATCH($C797,'Policy Characteristics'!$C:$C,0)))</f>
        <v>Industry</v>
      </c>
      <c r="B797" s="358" t="str">
        <f>IF(ISBLANK(INDEX('Policy Characteristics'!B:B,MATCH($C797,'Policy Characteristics'!$C:$C,0))),"",INDEX('Policy Characteristics'!B:B,MATCH($C797,'Policy Characteristics'!$C:$C,0)))</f>
        <v>Industry Energy Efficiency Standards</v>
      </c>
      <c r="C797" s="362" t="str">
        <f t="shared" si="38"/>
        <v>Percentage Improvement in Eqpt Efficiency Standards above BAU</v>
      </c>
      <c r="D797" s="9" t="s">
        <v>3242</v>
      </c>
      <c r="E797" s="53" t="s">
        <v>2468</v>
      </c>
      <c r="F797" s="195" t="s">
        <v>3206</v>
      </c>
      <c r="G797" s="53" t="s">
        <v>2474</v>
      </c>
      <c r="H797" s="54">
        <v>1033</v>
      </c>
      <c r="I797" s="53" t="s">
        <v>46</v>
      </c>
      <c r="J797" s="360" t="str">
        <f>IF(ISBLANK(INDEX('Policy Characteristics'!D:D,MATCH($C797,'Policy Characteristics'!$C:$C,0))),"",INDEX('Policy Characteristics'!D:D,MATCH($C797,'Policy Characteristics'!$C:$C,0)))</f>
        <v>Industry Energy Efficiency Standards</v>
      </c>
      <c r="K797" s="358" t="str">
        <f>IF(ISBLANK(INDEX('Policy Characteristics'!E:E,MATCH($C797,'Policy Characteristics'!$C:$C,0))),"",INDEX('Policy Characteristics'!E:E,MATCH($C797,'Policy Characteristics'!$C:$C,0)))</f>
        <v>indst efficiency standards</v>
      </c>
      <c r="L797" s="380">
        <f>IF(ISBLANK(INDEX('Policy Characteristics'!F:F,MATCH($C797,'Policy Characteristics'!$C:$C,0))),"",INDEX('Policy Characteristics'!F:F,MATCH($C797,'Policy Characteristics'!$C:$C,0)))</f>
        <v>0</v>
      </c>
      <c r="M797" s="380">
        <f>IF(ISBLANK(INDEX('Policy Characteristics'!G:G,MATCH($C797,'Policy Characteristics'!$C:$C,0))),"",INDEX('Policy Characteristics'!G:G,MATCH($C797,'Policy Characteristics'!$C:$C,0)))</f>
        <v>0.25</v>
      </c>
      <c r="N797" s="380">
        <f>IF(ISBLANK(INDEX('Policy Characteristics'!H:H,MATCH($C797,'Policy Characteristics'!$C:$C,0))),"",INDEX('Policy Characteristics'!H:H,MATCH($C797,'Policy Characteristics'!$C:$C,0)))</f>
        <v>0.01</v>
      </c>
      <c r="O797" s="358" t="str">
        <f>IF(ISBLANK(INDEX('Policy Characteristics'!I:I,MATCH($C797,'Policy Characteristics'!$C:$C,0))),"",INDEX('Policy Characteristics'!I:I,MATCH($C797,'Policy Characteristics'!$C:$C,0)))</f>
        <v>% reduction in energy use</v>
      </c>
      <c r="P797" s="358"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7" s="358" t="str">
        <f>IF(ISBLANK(INDEX('Policy Characteristics'!K:K,MATCH($C797,'Policy Characteristics'!$C:$C,0))),"",INDEX('Policy Characteristics'!K:K,MATCH($C797,'Policy Characteristics'!$C:$C,0)))</f>
        <v>industry-ag-main.html#eff-stds</v>
      </c>
      <c r="R797" s="358" t="str">
        <f>IF(ISBLANK(INDEX('Policy Characteristics'!L:L,MATCH($C797,'Policy Characteristics'!$C:$C,0))),"",INDEX('Policy Characteristics'!L:L,MATCH($C797,'Policy Characteristics'!$C:$C,0)))</f>
        <v>industry-energy-efficiency-standards.html</v>
      </c>
    </row>
    <row r="798" spans="1:18" s="5" customFormat="1" x14ac:dyDescent="0.35">
      <c r="A798" s="358" t="str">
        <f>IF(ISBLANK(INDEX('Policy Characteristics'!A:A,MATCH($C798,'Policy Characteristics'!$C:$C,0))),"",INDEX('Policy Characteristics'!A:A,MATCH($C798,'Policy Characteristics'!$C:$C,0)))</f>
        <v>Industry</v>
      </c>
      <c r="B798" s="358" t="str">
        <f>IF(ISBLANK(INDEX('Policy Characteristics'!B:B,MATCH($C798,'Policy Characteristics'!$C:$C,0))),"",INDEX('Policy Characteristics'!B:B,MATCH($C798,'Policy Characteristics'!$C:$C,0)))</f>
        <v>Industry Energy Efficiency Standards</v>
      </c>
      <c r="C798" s="362" t="str">
        <f t="shared" si="38"/>
        <v>Percentage Improvement in Eqpt Efficiency Standards above BAU</v>
      </c>
      <c r="D798" s="9" t="s">
        <v>3242</v>
      </c>
      <c r="E798" s="53" t="s">
        <v>2821</v>
      </c>
      <c r="F798" s="195" t="s">
        <v>3206</v>
      </c>
      <c r="G798" s="53" t="s">
        <v>2824</v>
      </c>
      <c r="H798" s="54">
        <v>1034</v>
      </c>
      <c r="I798" s="53" t="s">
        <v>46</v>
      </c>
      <c r="J798" s="360" t="str">
        <f>IF(ISBLANK(INDEX('Policy Characteristics'!D:D,MATCH($C798,'Policy Characteristics'!$C:$C,0))),"",INDEX('Policy Characteristics'!D:D,MATCH($C798,'Policy Characteristics'!$C:$C,0)))</f>
        <v>Industry Energy Efficiency Standards</v>
      </c>
      <c r="K798" s="358" t="str">
        <f>IF(ISBLANK(INDEX('Policy Characteristics'!E:E,MATCH($C798,'Policy Characteristics'!$C:$C,0))),"",INDEX('Policy Characteristics'!E:E,MATCH($C798,'Policy Characteristics'!$C:$C,0)))</f>
        <v>indst efficiency standards</v>
      </c>
      <c r="L798" s="380">
        <f>IF(ISBLANK(INDEX('Policy Characteristics'!F:F,MATCH($C798,'Policy Characteristics'!$C:$C,0))),"",INDEX('Policy Characteristics'!F:F,MATCH($C798,'Policy Characteristics'!$C:$C,0)))</f>
        <v>0</v>
      </c>
      <c r="M798" s="380">
        <f>IF(ISBLANK(INDEX('Policy Characteristics'!G:G,MATCH($C798,'Policy Characteristics'!$C:$C,0))),"",INDEX('Policy Characteristics'!G:G,MATCH($C798,'Policy Characteristics'!$C:$C,0)))</f>
        <v>0.25</v>
      </c>
      <c r="N798" s="380">
        <f>IF(ISBLANK(INDEX('Policy Characteristics'!H:H,MATCH($C798,'Policy Characteristics'!$C:$C,0))),"",INDEX('Policy Characteristics'!H:H,MATCH($C798,'Policy Characteristics'!$C:$C,0)))</f>
        <v>0.01</v>
      </c>
      <c r="O798" s="358" t="str">
        <f>IF(ISBLANK(INDEX('Policy Characteristics'!I:I,MATCH($C798,'Policy Characteristics'!$C:$C,0))),"",INDEX('Policy Characteristics'!I:I,MATCH($C798,'Policy Characteristics'!$C:$C,0)))</f>
        <v>% reduction in energy use</v>
      </c>
      <c r="P798" s="358"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8" s="358" t="str">
        <f>IF(ISBLANK(INDEX('Policy Characteristics'!K:K,MATCH($C798,'Policy Characteristics'!$C:$C,0))),"",INDEX('Policy Characteristics'!K:K,MATCH($C798,'Policy Characteristics'!$C:$C,0)))</f>
        <v>industry-ag-main.html#eff-stds</v>
      </c>
      <c r="R798" s="358" t="str">
        <f>IF(ISBLANK(INDEX('Policy Characteristics'!L:L,MATCH($C798,'Policy Characteristics'!$C:$C,0))),"",INDEX('Policy Characteristics'!L:L,MATCH($C798,'Policy Characteristics'!$C:$C,0)))</f>
        <v>industry-energy-efficiency-standards.html</v>
      </c>
    </row>
    <row r="799" spans="1:18" s="5" customFormat="1" x14ac:dyDescent="0.35">
      <c r="A799" s="358" t="str">
        <f>IF(ISBLANK(INDEX('Policy Characteristics'!A:A,MATCH($C799,'Policy Characteristics'!$C:$C,0))),"",INDEX('Policy Characteristics'!A:A,MATCH($C799,'Policy Characteristics'!$C:$C,0)))</f>
        <v>Industry</v>
      </c>
      <c r="B799" s="358" t="str">
        <f>IF(ISBLANK(INDEX('Policy Characteristics'!B:B,MATCH($C799,'Policy Characteristics'!$C:$C,0))),"",INDEX('Policy Characteristics'!B:B,MATCH($C799,'Policy Characteristics'!$C:$C,0)))</f>
        <v>Industry Energy Efficiency Standards</v>
      </c>
      <c r="C799" s="362" t="str">
        <f t="shared" si="38"/>
        <v>Percentage Improvement in Eqpt Efficiency Standards above BAU</v>
      </c>
      <c r="D799" s="9" t="s">
        <v>3242</v>
      </c>
      <c r="E799" s="53" t="s">
        <v>2822</v>
      </c>
      <c r="F799" s="195" t="s">
        <v>3206</v>
      </c>
      <c r="G799" s="53" t="s">
        <v>2826</v>
      </c>
      <c r="H799" s="54">
        <v>1035</v>
      </c>
      <c r="I799" s="53" t="s">
        <v>45</v>
      </c>
      <c r="J799" s="360" t="str">
        <f>IF(ISBLANK(INDEX('Policy Characteristics'!D:D,MATCH($C799,'Policy Characteristics'!$C:$C,0))),"",INDEX('Policy Characteristics'!D:D,MATCH($C799,'Policy Characteristics'!$C:$C,0)))</f>
        <v>Industry Energy Efficiency Standards</v>
      </c>
      <c r="K799" s="358" t="str">
        <f>IF(ISBLANK(INDEX('Policy Characteristics'!E:E,MATCH($C799,'Policy Characteristics'!$C:$C,0))),"",INDEX('Policy Characteristics'!E:E,MATCH($C799,'Policy Characteristics'!$C:$C,0)))</f>
        <v>indst efficiency standards</v>
      </c>
      <c r="L799" s="380">
        <f>IF(ISBLANK(INDEX('Policy Characteristics'!F:F,MATCH($C799,'Policy Characteristics'!$C:$C,0))),"",INDEX('Policy Characteristics'!F:F,MATCH($C799,'Policy Characteristics'!$C:$C,0)))</f>
        <v>0</v>
      </c>
      <c r="M799" s="380">
        <f>IF(ISBLANK(INDEX('Policy Characteristics'!G:G,MATCH($C799,'Policy Characteristics'!$C:$C,0))),"",INDEX('Policy Characteristics'!G:G,MATCH($C799,'Policy Characteristics'!$C:$C,0)))</f>
        <v>0.25</v>
      </c>
      <c r="N799" s="380">
        <f>IF(ISBLANK(INDEX('Policy Characteristics'!H:H,MATCH($C799,'Policy Characteristics'!$C:$C,0))),"",INDEX('Policy Characteristics'!H:H,MATCH($C799,'Policy Characteristics'!$C:$C,0)))</f>
        <v>0.01</v>
      </c>
      <c r="O799" s="358" t="str">
        <f>IF(ISBLANK(INDEX('Policy Characteristics'!I:I,MATCH($C799,'Policy Characteristics'!$C:$C,0))),"",INDEX('Policy Characteristics'!I:I,MATCH($C799,'Policy Characteristics'!$C:$C,0)))</f>
        <v>% reduction in energy use</v>
      </c>
      <c r="P799" s="358"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9" s="358" t="str">
        <f>IF(ISBLANK(INDEX('Policy Characteristics'!K:K,MATCH($C799,'Policy Characteristics'!$C:$C,0))),"",INDEX('Policy Characteristics'!K:K,MATCH($C799,'Policy Characteristics'!$C:$C,0)))</f>
        <v>industry-ag-main.html#eff-stds</v>
      </c>
      <c r="R799" s="358" t="str">
        <f>IF(ISBLANK(INDEX('Policy Characteristics'!L:L,MATCH($C799,'Policy Characteristics'!$C:$C,0))),"",INDEX('Policy Characteristics'!L:L,MATCH($C799,'Policy Characteristics'!$C:$C,0)))</f>
        <v>industry-energy-efficiency-standards.html</v>
      </c>
    </row>
    <row r="800" spans="1:18" s="5" customFormat="1" x14ac:dyDescent="0.35">
      <c r="A800" s="358" t="str">
        <f>IF(ISBLANK(INDEX('Policy Characteristics'!A:A,MATCH($C800,'Policy Characteristics'!$C:$C,0))),"",INDEX('Policy Characteristics'!A:A,MATCH($C800,'Policy Characteristics'!$C:$C,0)))</f>
        <v>Industry</v>
      </c>
      <c r="B800" s="358" t="str">
        <f>IF(ISBLANK(INDEX('Policy Characteristics'!B:B,MATCH($C800,'Policy Characteristics'!$C:$C,0))),"",INDEX('Policy Characteristics'!B:B,MATCH($C800,'Policy Characteristics'!$C:$C,0)))</f>
        <v>Industry Energy Efficiency Standards</v>
      </c>
      <c r="C800" s="362" t="str">
        <f t="shared" si="38"/>
        <v>Percentage Improvement in Eqpt Efficiency Standards above BAU</v>
      </c>
      <c r="D800" s="9" t="s">
        <v>3242</v>
      </c>
      <c r="E800" s="53" t="s">
        <v>2823</v>
      </c>
      <c r="F800" s="195" t="s">
        <v>3206</v>
      </c>
      <c r="G800" s="53" t="s">
        <v>2827</v>
      </c>
      <c r="H800" s="54">
        <v>1036</v>
      </c>
      <c r="I800" s="53" t="s">
        <v>45</v>
      </c>
      <c r="J800" s="360" t="str">
        <f>IF(ISBLANK(INDEX('Policy Characteristics'!D:D,MATCH($C800,'Policy Characteristics'!$C:$C,0))),"",INDEX('Policy Characteristics'!D:D,MATCH($C800,'Policy Characteristics'!$C:$C,0)))</f>
        <v>Industry Energy Efficiency Standards</v>
      </c>
      <c r="K800" s="358" t="str">
        <f>IF(ISBLANK(INDEX('Policy Characteristics'!E:E,MATCH($C800,'Policy Characteristics'!$C:$C,0))),"",INDEX('Policy Characteristics'!E:E,MATCH($C800,'Policy Characteristics'!$C:$C,0)))</f>
        <v>indst efficiency standards</v>
      </c>
      <c r="L800" s="380">
        <f>IF(ISBLANK(INDEX('Policy Characteristics'!F:F,MATCH($C800,'Policy Characteristics'!$C:$C,0))),"",INDEX('Policy Characteristics'!F:F,MATCH($C800,'Policy Characteristics'!$C:$C,0)))</f>
        <v>0</v>
      </c>
      <c r="M800" s="380">
        <f>IF(ISBLANK(INDEX('Policy Characteristics'!G:G,MATCH($C800,'Policy Characteristics'!$C:$C,0))),"",INDEX('Policy Characteristics'!G:G,MATCH($C800,'Policy Characteristics'!$C:$C,0)))</f>
        <v>0.25</v>
      </c>
      <c r="N800" s="380">
        <f>IF(ISBLANK(INDEX('Policy Characteristics'!H:H,MATCH($C800,'Policy Characteristics'!$C:$C,0))),"",INDEX('Policy Characteristics'!H:H,MATCH($C800,'Policy Characteristics'!$C:$C,0)))</f>
        <v>0.01</v>
      </c>
      <c r="O800" s="358" t="str">
        <f>IF(ISBLANK(INDEX('Policy Characteristics'!I:I,MATCH($C800,'Policy Characteristics'!$C:$C,0))),"",INDEX('Policy Characteristics'!I:I,MATCH($C800,'Policy Characteristics'!$C:$C,0)))</f>
        <v>% reduction in energy use</v>
      </c>
      <c r="P800" s="358"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0" s="358" t="str">
        <f>IF(ISBLANK(INDEX('Policy Characteristics'!K:K,MATCH($C800,'Policy Characteristics'!$C:$C,0))),"",INDEX('Policy Characteristics'!K:K,MATCH($C800,'Policy Characteristics'!$C:$C,0)))</f>
        <v>industry-ag-main.html#eff-stds</v>
      </c>
      <c r="R800" s="358" t="str">
        <f>IF(ISBLANK(INDEX('Policy Characteristics'!L:L,MATCH($C800,'Policy Characteristics'!$C:$C,0))),"",INDEX('Policy Characteristics'!L:L,MATCH($C800,'Policy Characteristics'!$C:$C,0)))</f>
        <v>industry-energy-efficiency-standards.html</v>
      </c>
    </row>
    <row r="801" spans="1:18" s="5" customFormat="1" x14ac:dyDescent="0.35">
      <c r="A801" s="358" t="str">
        <f>IF(ISBLANK(INDEX('Policy Characteristics'!A:A,MATCH($C801,'Policy Characteristics'!$C:$C,0))),"",INDEX('Policy Characteristics'!A:A,MATCH($C801,'Policy Characteristics'!$C:$C,0)))</f>
        <v>Industry</v>
      </c>
      <c r="B801" s="358" t="str">
        <f>IF(ISBLANK(INDEX('Policy Characteristics'!B:B,MATCH($C801,'Policy Characteristics'!$C:$C,0))),"",INDEX('Policy Characteristics'!B:B,MATCH($C801,'Policy Characteristics'!$C:$C,0)))</f>
        <v>Industry Energy Efficiency Standards</v>
      </c>
      <c r="C801" s="362" t="str">
        <f t="shared" si="38"/>
        <v>Percentage Improvement in Eqpt Efficiency Standards above BAU</v>
      </c>
      <c r="D801" s="9" t="s">
        <v>3242</v>
      </c>
      <c r="E801" s="53" t="s">
        <v>2820</v>
      </c>
      <c r="F801" s="195" t="s">
        <v>3206</v>
      </c>
      <c r="G801" s="53" t="s">
        <v>2825</v>
      </c>
      <c r="H801" s="54">
        <v>1037</v>
      </c>
      <c r="I801" s="53" t="s">
        <v>46</v>
      </c>
      <c r="J801" s="360" t="str">
        <f>IF(ISBLANK(INDEX('Policy Characteristics'!D:D,MATCH($C801,'Policy Characteristics'!$C:$C,0))),"",INDEX('Policy Characteristics'!D:D,MATCH($C801,'Policy Characteristics'!$C:$C,0)))</f>
        <v>Industry Energy Efficiency Standards</v>
      </c>
      <c r="K801" s="358" t="str">
        <f>IF(ISBLANK(INDEX('Policy Characteristics'!E:E,MATCH($C801,'Policy Characteristics'!$C:$C,0))),"",INDEX('Policy Characteristics'!E:E,MATCH($C801,'Policy Characteristics'!$C:$C,0)))</f>
        <v>indst efficiency standards</v>
      </c>
      <c r="L801" s="380">
        <f>IF(ISBLANK(INDEX('Policy Characteristics'!F:F,MATCH($C801,'Policy Characteristics'!$C:$C,0))),"",INDEX('Policy Characteristics'!F:F,MATCH($C801,'Policy Characteristics'!$C:$C,0)))</f>
        <v>0</v>
      </c>
      <c r="M801" s="380">
        <f>IF(ISBLANK(INDEX('Policy Characteristics'!G:G,MATCH($C801,'Policy Characteristics'!$C:$C,0))),"",INDEX('Policy Characteristics'!G:G,MATCH($C801,'Policy Characteristics'!$C:$C,0)))</f>
        <v>0.25</v>
      </c>
      <c r="N801" s="380">
        <f>IF(ISBLANK(INDEX('Policy Characteristics'!H:H,MATCH($C801,'Policy Characteristics'!$C:$C,0))),"",INDEX('Policy Characteristics'!H:H,MATCH($C801,'Policy Characteristics'!$C:$C,0)))</f>
        <v>0.01</v>
      </c>
      <c r="O801" s="358" t="str">
        <f>IF(ISBLANK(INDEX('Policy Characteristics'!I:I,MATCH($C801,'Policy Characteristics'!$C:$C,0))),"",INDEX('Policy Characteristics'!I:I,MATCH($C801,'Policy Characteristics'!$C:$C,0)))</f>
        <v>% reduction in energy use</v>
      </c>
      <c r="P801" s="358"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1" s="358" t="str">
        <f>IF(ISBLANK(INDEX('Policy Characteristics'!K:K,MATCH($C801,'Policy Characteristics'!$C:$C,0))),"",INDEX('Policy Characteristics'!K:K,MATCH($C801,'Policy Characteristics'!$C:$C,0)))</f>
        <v>industry-ag-main.html#eff-stds</v>
      </c>
      <c r="R801" s="358" t="str">
        <f>IF(ISBLANK(INDEX('Policy Characteristics'!L:L,MATCH($C801,'Policy Characteristics'!$C:$C,0))),"",INDEX('Policy Characteristics'!L:L,MATCH($C801,'Policy Characteristics'!$C:$C,0)))</f>
        <v>industry-energy-efficiency-standards.html</v>
      </c>
    </row>
    <row r="802" spans="1:18" s="5" customFormat="1" x14ac:dyDescent="0.35">
      <c r="A802" s="358" t="str">
        <f>IF(ISBLANK(INDEX('Policy Characteristics'!A:A,MATCH($C802,'Policy Characteristics'!$C:$C,0))),"",INDEX('Policy Characteristics'!A:A,MATCH($C802,'Policy Characteristics'!$C:$C,0)))</f>
        <v>Industry</v>
      </c>
      <c r="B802" s="358" t="str">
        <f>IF(ISBLANK(INDEX('Policy Characteristics'!B:B,MATCH($C802,'Policy Characteristics'!$C:$C,0))),"",INDEX('Policy Characteristics'!B:B,MATCH($C802,'Policy Characteristics'!$C:$C,0)))</f>
        <v>Industry Energy Efficiency Standards</v>
      </c>
      <c r="C802" s="362" t="str">
        <f t="shared" si="38"/>
        <v>Percentage Improvement in Eqpt Efficiency Standards above BAU</v>
      </c>
      <c r="D802" s="9" t="s">
        <v>3243</v>
      </c>
      <c r="E802" s="53" t="s">
        <v>2463</v>
      </c>
      <c r="F802" s="195" t="s">
        <v>3207</v>
      </c>
      <c r="G802" s="53" t="s">
        <v>2469</v>
      </c>
      <c r="H802" s="54">
        <v>1038</v>
      </c>
      <c r="I802" s="53" t="s">
        <v>45</v>
      </c>
      <c r="J802" s="360" t="str">
        <f>IF(ISBLANK(INDEX('Policy Characteristics'!D:D,MATCH($C802,'Policy Characteristics'!$C:$C,0))),"",INDEX('Policy Characteristics'!D:D,MATCH($C802,'Policy Characteristics'!$C:$C,0)))</f>
        <v>Industry Energy Efficiency Standards</v>
      </c>
      <c r="K802" s="358" t="str">
        <f>IF(ISBLANK(INDEX('Policy Characteristics'!E:E,MATCH($C802,'Policy Characteristics'!$C:$C,0))),"",INDEX('Policy Characteristics'!E:E,MATCH($C802,'Policy Characteristics'!$C:$C,0)))</f>
        <v>indst efficiency standards</v>
      </c>
      <c r="L802" s="380">
        <f>IF(ISBLANK(INDEX('Policy Characteristics'!F:F,MATCH($C802,'Policy Characteristics'!$C:$C,0))),"",INDEX('Policy Characteristics'!F:F,MATCH($C802,'Policy Characteristics'!$C:$C,0)))</f>
        <v>0</v>
      </c>
      <c r="M802" s="380">
        <f>IF(ISBLANK(INDEX('Policy Characteristics'!G:G,MATCH($C802,'Policy Characteristics'!$C:$C,0))),"",INDEX('Policy Characteristics'!G:G,MATCH($C802,'Policy Characteristics'!$C:$C,0)))</f>
        <v>0.25</v>
      </c>
      <c r="N802" s="380">
        <f>IF(ISBLANK(INDEX('Policy Characteristics'!H:H,MATCH($C802,'Policy Characteristics'!$C:$C,0))),"",INDEX('Policy Characteristics'!H:H,MATCH($C802,'Policy Characteristics'!$C:$C,0)))</f>
        <v>0.01</v>
      </c>
      <c r="O802" s="358" t="str">
        <f>IF(ISBLANK(INDEX('Policy Characteristics'!I:I,MATCH($C802,'Policy Characteristics'!$C:$C,0))),"",INDEX('Policy Characteristics'!I:I,MATCH($C802,'Policy Characteristics'!$C:$C,0)))</f>
        <v>% reduction in energy use</v>
      </c>
      <c r="P802" s="358"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2" s="358" t="str">
        <f>IF(ISBLANK(INDEX('Policy Characteristics'!K:K,MATCH($C802,'Policy Characteristics'!$C:$C,0))),"",INDEX('Policy Characteristics'!K:K,MATCH($C802,'Policy Characteristics'!$C:$C,0)))</f>
        <v>industry-ag-main.html#eff-stds</v>
      </c>
      <c r="R802" s="358" t="str">
        <f>IF(ISBLANK(INDEX('Policy Characteristics'!L:L,MATCH($C802,'Policy Characteristics'!$C:$C,0))),"",INDEX('Policy Characteristics'!L:L,MATCH($C802,'Policy Characteristics'!$C:$C,0)))</f>
        <v>industry-energy-efficiency-standards.html</v>
      </c>
    </row>
    <row r="803" spans="1:18" s="5" customFormat="1" x14ac:dyDescent="0.35">
      <c r="A803" s="358" t="str">
        <f>IF(ISBLANK(INDEX('Policy Characteristics'!A:A,MATCH($C803,'Policy Characteristics'!$C:$C,0))),"",INDEX('Policy Characteristics'!A:A,MATCH($C803,'Policy Characteristics'!$C:$C,0)))</f>
        <v>Industry</v>
      </c>
      <c r="B803" s="358" t="str">
        <f>IF(ISBLANK(INDEX('Policy Characteristics'!B:B,MATCH($C803,'Policy Characteristics'!$C:$C,0))),"",INDEX('Policy Characteristics'!B:B,MATCH($C803,'Policy Characteristics'!$C:$C,0)))</f>
        <v>Industry Energy Efficiency Standards</v>
      </c>
      <c r="C803" s="362" t="str">
        <f t="shared" si="38"/>
        <v>Percentage Improvement in Eqpt Efficiency Standards above BAU</v>
      </c>
      <c r="D803" s="9" t="s">
        <v>3243</v>
      </c>
      <c r="E803" s="53" t="s">
        <v>2464</v>
      </c>
      <c r="F803" s="195" t="s">
        <v>3207</v>
      </c>
      <c r="G803" s="53" t="s">
        <v>2472</v>
      </c>
      <c r="H803" s="54">
        <v>1039</v>
      </c>
      <c r="I803" s="53" t="s">
        <v>45</v>
      </c>
      <c r="J803" s="360" t="str">
        <f>IF(ISBLANK(INDEX('Policy Characteristics'!D:D,MATCH($C803,'Policy Characteristics'!$C:$C,0))),"",INDEX('Policy Characteristics'!D:D,MATCH($C803,'Policy Characteristics'!$C:$C,0)))</f>
        <v>Industry Energy Efficiency Standards</v>
      </c>
      <c r="K803" s="358" t="str">
        <f>IF(ISBLANK(INDEX('Policy Characteristics'!E:E,MATCH($C803,'Policy Characteristics'!$C:$C,0))),"",INDEX('Policy Characteristics'!E:E,MATCH($C803,'Policy Characteristics'!$C:$C,0)))</f>
        <v>indst efficiency standards</v>
      </c>
      <c r="L803" s="380">
        <f>IF(ISBLANK(INDEX('Policy Characteristics'!F:F,MATCH($C803,'Policy Characteristics'!$C:$C,0))),"",INDEX('Policy Characteristics'!F:F,MATCH($C803,'Policy Characteristics'!$C:$C,0)))</f>
        <v>0</v>
      </c>
      <c r="M803" s="380">
        <f>IF(ISBLANK(INDEX('Policy Characteristics'!G:G,MATCH($C803,'Policy Characteristics'!$C:$C,0))),"",INDEX('Policy Characteristics'!G:G,MATCH($C803,'Policy Characteristics'!$C:$C,0)))</f>
        <v>0.25</v>
      </c>
      <c r="N803" s="380">
        <f>IF(ISBLANK(INDEX('Policy Characteristics'!H:H,MATCH($C803,'Policy Characteristics'!$C:$C,0))),"",INDEX('Policy Characteristics'!H:H,MATCH($C803,'Policy Characteristics'!$C:$C,0)))</f>
        <v>0.01</v>
      </c>
      <c r="O803" s="358" t="str">
        <f>IF(ISBLANK(INDEX('Policy Characteristics'!I:I,MATCH($C803,'Policy Characteristics'!$C:$C,0))),"",INDEX('Policy Characteristics'!I:I,MATCH($C803,'Policy Characteristics'!$C:$C,0)))</f>
        <v>% reduction in energy use</v>
      </c>
      <c r="P803" s="358"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3" s="358" t="str">
        <f>IF(ISBLANK(INDEX('Policy Characteristics'!K:K,MATCH($C803,'Policy Characteristics'!$C:$C,0))),"",INDEX('Policy Characteristics'!K:K,MATCH($C803,'Policy Characteristics'!$C:$C,0)))</f>
        <v>industry-ag-main.html#eff-stds</v>
      </c>
      <c r="R803" s="358" t="str">
        <f>IF(ISBLANK(INDEX('Policy Characteristics'!L:L,MATCH($C803,'Policy Characteristics'!$C:$C,0))),"",INDEX('Policy Characteristics'!L:L,MATCH($C803,'Policy Characteristics'!$C:$C,0)))</f>
        <v>industry-energy-efficiency-standards.html</v>
      </c>
    </row>
    <row r="804" spans="1:18" s="5" customFormat="1" x14ac:dyDescent="0.35">
      <c r="A804" s="358" t="str">
        <f>IF(ISBLANK(INDEX('Policy Characteristics'!A:A,MATCH($C804,'Policy Characteristics'!$C:$C,0))),"",INDEX('Policy Characteristics'!A:A,MATCH($C804,'Policy Characteristics'!$C:$C,0)))</f>
        <v>Industry</v>
      </c>
      <c r="B804" s="358" t="str">
        <f>IF(ISBLANK(INDEX('Policy Characteristics'!B:B,MATCH($C804,'Policy Characteristics'!$C:$C,0))),"",INDEX('Policy Characteristics'!B:B,MATCH($C804,'Policy Characteristics'!$C:$C,0)))</f>
        <v>Industry Energy Efficiency Standards</v>
      </c>
      <c r="C804" s="362" t="str">
        <f t="shared" si="38"/>
        <v>Percentage Improvement in Eqpt Efficiency Standards above BAU</v>
      </c>
      <c r="D804" s="9" t="s">
        <v>3243</v>
      </c>
      <c r="E804" s="53" t="s">
        <v>2465</v>
      </c>
      <c r="F804" s="195" t="s">
        <v>3207</v>
      </c>
      <c r="G804" s="53" t="s">
        <v>2473</v>
      </c>
      <c r="H804" s="54">
        <v>1040</v>
      </c>
      <c r="I804" s="53" t="s">
        <v>45</v>
      </c>
      <c r="J804" s="360" t="str">
        <f>IF(ISBLANK(INDEX('Policy Characteristics'!D:D,MATCH($C804,'Policy Characteristics'!$C:$C,0))),"",INDEX('Policy Characteristics'!D:D,MATCH($C804,'Policy Characteristics'!$C:$C,0)))</f>
        <v>Industry Energy Efficiency Standards</v>
      </c>
      <c r="K804" s="358" t="str">
        <f>IF(ISBLANK(INDEX('Policy Characteristics'!E:E,MATCH($C804,'Policy Characteristics'!$C:$C,0))),"",INDEX('Policy Characteristics'!E:E,MATCH($C804,'Policy Characteristics'!$C:$C,0)))</f>
        <v>indst efficiency standards</v>
      </c>
      <c r="L804" s="380">
        <f>IF(ISBLANK(INDEX('Policy Characteristics'!F:F,MATCH($C804,'Policy Characteristics'!$C:$C,0))),"",INDEX('Policy Characteristics'!F:F,MATCH($C804,'Policy Characteristics'!$C:$C,0)))</f>
        <v>0</v>
      </c>
      <c r="M804" s="380">
        <f>IF(ISBLANK(INDEX('Policy Characteristics'!G:G,MATCH($C804,'Policy Characteristics'!$C:$C,0))),"",INDEX('Policy Characteristics'!G:G,MATCH($C804,'Policy Characteristics'!$C:$C,0)))</f>
        <v>0.25</v>
      </c>
      <c r="N804" s="380">
        <f>IF(ISBLANK(INDEX('Policy Characteristics'!H:H,MATCH($C804,'Policy Characteristics'!$C:$C,0))),"",INDEX('Policy Characteristics'!H:H,MATCH($C804,'Policy Characteristics'!$C:$C,0)))</f>
        <v>0.01</v>
      </c>
      <c r="O804" s="358" t="str">
        <f>IF(ISBLANK(INDEX('Policy Characteristics'!I:I,MATCH($C804,'Policy Characteristics'!$C:$C,0))),"",INDEX('Policy Characteristics'!I:I,MATCH($C804,'Policy Characteristics'!$C:$C,0)))</f>
        <v>% reduction in energy use</v>
      </c>
      <c r="P804" s="358"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4" s="358" t="str">
        <f>IF(ISBLANK(INDEX('Policy Characteristics'!K:K,MATCH($C804,'Policy Characteristics'!$C:$C,0))),"",INDEX('Policy Characteristics'!K:K,MATCH($C804,'Policy Characteristics'!$C:$C,0)))</f>
        <v>industry-ag-main.html#eff-stds</v>
      </c>
      <c r="R804" s="358" t="str">
        <f>IF(ISBLANK(INDEX('Policy Characteristics'!L:L,MATCH($C804,'Policy Characteristics'!$C:$C,0))),"",INDEX('Policy Characteristics'!L:L,MATCH($C804,'Policy Characteristics'!$C:$C,0)))</f>
        <v>industry-energy-efficiency-standards.html</v>
      </c>
    </row>
    <row r="805" spans="1:18" s="5" customFormat="1" x14ac:dyDescent="0.35">
      <c r="A805" s="358" t="str">
        <f>IF(ISBLANK(INDEX('Policy Characteristics'!A:A,MATCH($C805,'Policy Characteristics'!$C:$C,0))),"",INDEX('Policy Characteristics'!A:A,MATCH($C805,'Policy Characteristics'!$C:$C,0)))</f>
        <v>Industry</v>
      </c>
      <c r="B805" s="358" t="str">
        <f>IF(ISBLANK(INDEX('Policy Characteristics'!B:B,MATCH($C805,'Policy Characteristics'!$C:$C,0))),"",INDEX('Policy Characteristics'!B:B,MATCH($C805,'Policy Characteristics'!$C:$C,0)))</f>
        <v>Industry Energy Efficiency Standards</v>
      </c>
      <c r="C805" s="362" t="str">
        <f t="shared" si="38"/>
        <v>Percentage Improvement in Eqpt Efficiency Standards above BAU</v>
      </c>
      <c r="D805" s="9" t="s">
        <v>3243</v>
      </c>
      <c r="E805" s="53" t="s">
        <v>2466</v>
      </c>
      <c r="F805" s="195" t="s">
        <v>3207</v>
      </c>
      <c r="G805" s="53" t="s">
        <v>2470</v>
      </c>
      <c r="H805" s="54">
        <v>1041</v>
      </c>
      <c r="I805" s="53" t="s">
        <v>45</v>
      </c>
      <c r="J805" s="360" t="str">
        <f>IF(ISBLANK(INDEX('Policy Characteristics'!D:D,MATCH($C805,'Policy Characteristics'!$C:$C,0))),"",INDEX('Policy Characteristics'!D:D,MATCH($C805,'Policy Characteristics'!$C:$C,0)))</f>
        <v>Industry Energy Efficiency Standards</v>
      </c>
      <c r="K805" s="358" t="str">
        <f>IF(ISBLANK(INDEX('Policy Characteristics'!E:E,MATCH($C805,'Policy Characteristics'!$C:$C,0))),"",INDEX('Policy Characteristics'!E:E,MATCH($C805,'Policy Characteristics'!$C:$C,0)))</f>
        <v>indst efficiency standards</v>
      </c>
      <c r="L805" s="380">
        <f>IF(ISBLANK(INDEX('Policy Characteristics'!F:F,MATCH($C805,'Policy Characteristics'!$C:$C,0))),"",INDEX('Policy Characteristics'!F:F,MATCH($C805,'Policy Characteristics'!$C:$C,0)))</f>
        <v>0</v>
      </c>
      <c r="M805" s="380">
        <f>IF(ISBLANK(INDEX('Policy Characteristics'!G:G,MATCH($C805,'Policy Characteristics'!$C:$C,0))),"",INDEX('Policy Characteristics'!G:G,MATCH($C805,'Policy Characteristics'!$C:$C,0)))</f>
        <v>0.25</v>
      </c>
      <c r="N805" s="380">
        <f>IF(ISBLANK(INDEX('Policy Characteristics'!H:H,MATCH($C805,'Policy Characteristics'!$C:$C,0))),"",INDEX('Policy Characteristics'!H:H,MATCH($C805,'Policy Characteristics'!$C:$C,0)))</f>
        <v>0.01</v>
      </c>
      <c r="O805" s="358" t="str">
        <f>IF(ISBLANK(INDEX('Policy Characteristics'!I:I,MATCH($C805,'Policy Characteristics'!$C:$C,0))),"",INDEX('Policy Characteristics'!I:I,MATCH($C805,'Policy Characteristics'!$C:$C,0)))</f>
        <v>% reduction in energy use</v>
      </c>
      <c r="P805" s="358"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5" s="358" t="str">
        <f>IF(ISBLANK(INDEX('Policy Characteristics'!K:K,MATCH($C805,'Policy Characteristics'!$C:$C,0))),"",INDEX('Policy Characteristics'!K:K,MATCH($C805,'Policy Characteristics'!$C:$C,0)))</f>
        <v>industry-ag-main.html#eff-stds</v>
      </c>
      <c r="R805" s="358" t="str">
        <f>IF(ISBLANK(INDEX('Policy Characteristics'!L:L,MATCH($C805,'Policy Characteristics'!$C:$C,0))),"",INDEX('Policy Characteristics'!L:L,MATCH($C805,'Policy Characteristics'!$C:$C,0)))</f>
        <v>industry-energy-efficiency-standards.html</v>
      </c>
    </row>
    <row r="806" spans="1:18" s="5" customFormat="1" x14ac:dyDescent="0.35">
      <c r="A806" s="358" t="str">
        <f>IF(ISBLANK(INDEX('Policy Characteristics'!A:A,MATCH($C806,'Policy Characteristics'!$C:$C,0))),"",INDEX('Policy Characteristics'!A:A,MATCH($C806,'Policy Characteristics'!$C:$C,0)))</f>
        <v>Industry</v>
      </c>
      <c r="B806" s="358" t="str">
        <f>IF(ISBLANK(INDEX('Policy Characteristics'!B:B,MATCH($C806,'Policy Characteristics'!$C:$C,0))),"",INDEX('Policy Characteristics'!B:B,MATCH($C806,'Policy Characteristics'!$C:$C,0)))</f>
        <v>Industry Energy Efficiency Standards</v>
      </c>
      <c r="C806" s="362" t="str">
        <f t="shared" si="38"/>
        <v>Percentage Improvement in Eqpt Efficiency Standards above BAU</v>
      </c>
      <c r="D806" s="9" t="s">
        <v>3243</v>
      </c>
      <c r="E806" s="53" t="s">
        <v>2467</v>
      </c>
      <c r="F806" s="195" t="s">
        <v>3207</v>
      </c>
      <c r="G806" s="53" t="s">
        <v>2471</v>
      </c>
      <c r="H806" s="54">
        <v>1042</v>
      </c>
      <c r="I806" s="53" t="s">
        <v>46</v>
      </c>
      <c r="J806" s="360" t="str">
        <f>IF(ISBLANK(INDEX('Policy Characteristics'!D:D,MATCH($C806,'Policy Characteristics'!$C:$C,0))),"",INDEX('Policy Characteristics'!D:D,MATCH($C806,'Policy Characteristics'!$C:$C,0)))</f>
        <v>Industry Energy Efficiency Standards</v>
      </c>
      <c r="K806" s="358" t="str">
        <f>IF(ISBLANK(INDEX('Policy Characteristics'!E:E,MATCH($C806,'Policy Characteristics'!$C:$C,0))),"",INDEX('Policy Characteristics'!E:E,MATCH($C806,'Policy Characteristics'!$C:$C,0)))</f>
        <v>indst efficiency standards</v>
      </c>
      <c r="L806" s="380">
        <f>IF(ISBLANK(INDEX('Policy Characteristics'!F:F,MATCH($C806,'Policy Characteristics'!$C:$C,0))),"",INDEX('Policy Characteristics'!F:F,MATCH($C806,'Policy Characteristics'!$C:$C,0)))</f>
        <v>0</v>
      </c>
      <c r="M806" s="380">
        <f>IF(ISBLANK(INDEX('Policy Characteristics'!G:G,MATCH($C806,'Policy Characteristics'!$C:$C,0))),"",INDEX('Policy Characteristics'!G:G,MATCH($C806,'Policy Characteristics'!$C:$C,0)))</f>
        <v>0.25</v>
      </c>
      <c r="N806" s="380">
        <f>IF(ISBLANK(INDEX('Policy Characteristics'!H:H,MATCH($C806,'Policy Characteristics'!$C:$C,0))),"",INDEX('Policy Characteristics'!H:H,MATCH($C806,'Policy Characteristics'!$C:$C,0)))</f>
        <v>0.01</v>
      </c>
      <c r="O806" s="358" t="str">
        <f>IF(ISBLANK(INDEX('Policy Characteristics'!I:I,MATCH($C806,'Policy Characteristics'!$C:$C,0))),"",INDEX('Policy Characteristics'!I:I,MATCH($C806,'Policy Characteristics'!$C:$C,0)))</f>
        <v>% reduction in energy use</v>
      </c>
      <c r="P806" s="358"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6" s="358" t="str">
        <f>IF(ISBLANK(INDEX('Policy Characteristics'!K:K,MATCH($C806,'Policy Characteristics'!$C:$C,0))),"",INDEX('Policy Characteristics'!K:K,MATCH($C806,'Policy Characteristics'!$C:$C,0)))</f>
        <v>industry-ag-main.html#eff-stds</v>
      </c>
      <c r="R806" s="358" t="str">
        <f>IF(ISBLANK(INDEX('Policy Characteristics'!L:L,MATCH($C806,'Policy Characteristics'!$C:$C,0))),"",INDEX('Policy Characteristics'!L:L,MATCH($C806,'Policy Characteristics'!$C:$C,0)))</f>
        <v>industry-energy-efficiency-standards.html</v>
      </c>
    </row>
    <row r="807" spans="1:18" s="5" customFormat="1" x14ac:dyDescent="0.35">
      <c r="A807" s="358" t="str">
        <f>IF(ISBLANK(INDEX('Policy Characteristics'!A:A,MATCH($C807,'Policy Characteristics'!$C:$C,0))),"",INDEX('Policy Characteristics'!A:A,MATCH($C807,'Policy Characteristics'!$C:$C,0)))</f>
        <v>Industry</v>
      </c>
      <c r="B807" s="358" t="str">
        <f>IF(ISBLANK(INDEX('Policy Characteristics'!B:B,MATCH($C807,'Policy Characteristics'!$C:$C,0))),"",INDEX('Policy Characteristics'!B:B,MATCH($C807,'Policy Characteristics'!$C:$C,0)))</f>
        <v>Industry Energy Efficiency Standards</v>
      </c>
      <c r="C807" s="362" t="str">
        <f t="shared" si="38"/>
        <v>Percentage Improvement in Eqpt Efficiency Standards above BAU</v>
      </c>
      <c r="D807" s="9" t="s">
        <v>3243</v>
      </c>
      <c r="E807" s="53" t="s">
        <v>2468</v>
      </c>
      <c r="F807" s="195" t="s">
        <v>3207</v>
      </c>
      <c r="G807" s="53" t="s">
        <v>2474</v>
      </c>
      <c r="H807" s="54">
        <v>1043</v>
      </c>
      <c r="I807" s="53" t="s">
        <v>46</v>
      </c>
      <c r="J807" s="360" t="str">
        <f>IF(ISBLANK(INDEX('Policy Characteristics'!D:D,MATCH($C807,'Policy Characteristics'!$C:$C,0))),"",INDEX('Policy Characteristics'!D:D,MATCH($C807,'Policy Characteristics'!$C:$C,0)))</f>
        <v>Industry Energy Efficiency Standards</v>
      </c>
      <c r="K807" s="358" t="str">
        <f>IF(ISBLANK(INDEX('Policy Characteristics'!E:E,MATCH($C807,'Policy Characteristics'!$C:$C,0))),"",INDEX('Policy Characteristics'!E:E,MATCH($C807,'Policy Characteristics'!$C:$C,0)))</f>
        <v>indst efficiency standards</v>
      </c>
      <c r="L807" s="380">
        <f>IF(ISBLANK(INDEX('Policy Characteristics'!F:F,MATCH($C807,'Policy Characteristics'!$C:$C,0))),"",INDEX('Policy Characteristics'!F:F,MATCH($C807,'Policy Characteristics'!$C:$C,0)))</f>
        <v>0</v>
      </c>
      <c r="M807" s="380">
        <f>IF(ISBLANK(INDEX('Policy Characteristics'!G:G,MATCH($C807,'Policy Characteristics'!$C:$C,0))),"",INDEX('Policy Characteristics'!G:G,MATCH($C807,'Policy Characteristics'!$C:$C,0)))</f>
        <v>0.25</v>
      </c>
      <c r="N807" s="380">
        <f>IF(ISBLANK(INDEX('Policy Characteristics'!H:H,MATCH($C807,'Policy Characteristics'!$C:$C,0))),"",INDEX('Policy Characteristics'!H:H,MATCH($C807,'Policy Characteristics'!$C:$C,0)))</f>
        <v>0.01</v>
      </c>
      <c r="O807" s="358" t="str">
        <f>IF(ISBLANK(INDEX('Policy Characteristics'!I:I,MATCH($C807,'Policy Characteristics'!$C:$C,0))),"",INDEX('Policy Characteristics'!I:I,MATCH($C807,'Policy Characteristics'!$C:$C,0)))</f>
        <v>% reduction in energy use</v>
      </c>
      <c r="P807" s="358"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7" s="358" t="str">
        <f>IF(ISBLANK(INDEX('Policy Characteristics'!K:K,MATCH($C807,'Policy Characteristics'!$C:$C,0))),"",INDEX('Policy Characteristics'!K:K,MATCH($C807,'Policy Characteristics'!$C:$C,0)))</f>
        <v>industry-ag-main.html#eff-stds</v>
      </c>
      <c r="R807" s="358" t="str">
        <f>IF(ISBLANK(INDEX('Policy Characteristics'!L:L,MATCH($C807,'Policy Characteristics'!$C:$C,0))),"",INDEX('Policy Characteristics'!L:L,MATCH($C807,'Policy Characteristics'!$C:$C,0)))</f>
        <v>industry-energy-efficiency-standards.html</v>
      </c>
    </row>
    <row r="808" spans="1:18" s="5" customFormat="1" x14ac:dyDescent="0.35">
      <c r="A808" s="358" t="str">
        <f>IF(ISBLANK(INDEX('Policy Characteristics'!A:A,MATCH($C808,'Policy Characteristics'!$C:$C,0))),"",INDEX('Policy Characteristics'!A:A,MATCH($C808,'Policy Characteristics'!$C:$C,0)))</f>
        <v>Industry</v>
      </c>
      <c r="B808" s="358" t="str">
        <f>IF(ISBLANK(INDEX('Policy Characteristics'!B:B,MATCH($C808,'Policy Characteristics'!$C:$C,0))),"",INDEX('Policy Characteristics'!B:B,MATCH($C808,'Policy Characteristics'!$C:$C,0)))</f>
        <v>Industry Energy Efficiency Standards</v>
      </c>
      <c r="C808" s="362" t="str">
        <f t="shared" si="38"/>
        <v>Percentage Improvement in Eqpt Efficiency Standards above BAU</v>
      </c>
      <c r="D808" s="9" t="s">
        <v>3243</v>
      </c>
      <c r="E808" s="53" t="s">
        <v>2821</v>
      </c>
      <c r="F808" s="195" t="s">
        <v>3207</v>
      </c>
      <c r="G808" s="53" t="s">
        <v>2824</v>
      </c>
      <c r="H808" s="54">
        <v>1044</v>
      </c>
      <c r="I808" s="53" t="s">
        <v>45</v>
      </c>
      <c r="J808" s="360" t="str">
        <f>IF(ISBLANK(INDEX('Policy Characteristics'!D:D,MATCH($C808,'Policy Characteristics'!$C:$C,0))),"",INDEX('Policy Characteristics'!D:D,MATCH($C808,'Policy Characteristics'!$C:$C,0)))</f>
        <v>Industry Energy Efficiency Standards</v>
      </c>
      <c r="K808" s="358" t="str">
        <f>IF(ISBLANK(INDEX('Policy Characteristics'!E:E,MATCH($C808,'Policy Characteristics'!$C:$C,0))),"",INDEX('Policy Characteristics'!E:E,MATCH($C808,'Policy Characteristics'!$C:$C,0)))</f>
        <v>indst efficiency standards</v>
      </c>
      <c r="L808" s="380">
        <f>IF(ISBLANK(INDEX('Policy Characteristics'!F:F,MATCH($C808,'Policy Characteristics'!$C:$C,0))),"",INDEX('Policy Characteristics'!F:F,MATCH($C808,'Policy Characteristics'!$C:$C,0)))</f>
        <v>0</v>
      </c>
      <c r="M808" s="380">
        <f>IF(ISBLANK(INDEX('Policy Characteristics'!G:G,MATCH($C808,'Policy Characteristics'!$C:$C,0))),"",INDEX('Policy Characteristics'!G:G,MATCH($C808,'Policy Characteristics'!$C:$C,0)))</f>
        <v>0.25</v>
      </c>
      <c r="N808" s="380">
        <f>IF(ISBLANK(INDEX('Policy Characteristics'!H:H,MATCH($C808,'Policy Characteristics'!$C:$C,0))),"",INDEX('Policy Characteristics'!H:H,MATCH($C808,'Policy Characteristics'!$C:$C,0)))</f>
        <v>0.01</v>
      </c>
      <c r="O808" s="358" t="str">
        <f>IF(ISBLANK(INDEX('Policy Characteristics'!I:I,MATCH($C808,'Policy Characteristics'!$C:$C,0))),"",INDEX('Policy Characteristics'!I:I,MATCH($C808,'Policy Characteristics'!$C:$C,0)))</f>
        <v>% reduction in energy use</v>
      </c>
      <c r="P808" s="358"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8" s="358" t="str">
        <f>IF(ISBLANK(INDEX('Policy Characteristics'!K:K,MATCH($C808,'Policy Characteristics'!$C:$C,0))),"",INDEX('Policy Characteristics'!K:K,MATCH($C808,'Policy Characteristics'!$C:$C,0)))</f>
        <v>industry-ag-main.html#eff-stds</v>
      </c>
      <c r="R808" s="358" t="str">
        <f>IF(ISBLANK(INDEX('Policy Characteristics'!L:L,MATCH($C808,'Policy Characteristics'!$C:$C,0))),"",INDEX('Policy Characteristics'!L:L,MATCH($C808,'Policy Characteristics'!$C:$C,0)))</f>
        <v>industry-energy-efficiency-standards.html</v>
      </c>
    </row>
    <row r="809" spans="1:18" s="5" customFormat="1" x14ac:dyDescent="0.35">
      <c r="A809" s="358" t="str">
        <f>IF(ISBLANK(INDEX('Policy Characteristics'!A:A,MATCH($C809,'Policy Characteristics'!$C:$C,0))),"",INDEX('Policy Characteristics'!A:A,MATCH($C809,'Policy Characteristics'!$C:$C,0)))</f>
        <v>Industry</v>
      </c>
      <c r="B809" s="358" t="str">
        <f>IF(ISBLANK(INDEX('Policy Characteristics'!B:B,MATCH($C809,'Policy Characteristics'!$C:$C,0))),"",INDEX('Policy Characteristics'!B:B,MATCH($C809,'Policy Characteristics'!$C:$C,0)))</f>
        <v>Industry Energy Efficiency Standards</v>
      </c>
      <c r="C809" s="362" t="str">
        <f t="shared" si="38"/>
        <v>Percentage Improvement in Eqpt Efficiency Standards above BAU</v>
      </c>
      <c r="D809" s="9" t="s">
        <v>3243</v>
      </c>
      <c r="E809" s="53" t="s">
        <v>2822</v>
      </c>
      <c r="F809" s="195" t="s">
        <v>3207</v>
      </c>
      <c r="G809" s="53" t="s">
        <v>2826</v>
      </c>
      <c r="H809" s="54">
        <v>1045</v>
      </c>
      <c r="I809" s="53" t="s">
        <v>46</v>
      </c>
      <c r="J809" s="360" t="str">
        <f>IF(ISBLANK(INDEX('Policy Characteristics'!D:D,MATCH($C809,'Policy Characteristics'!$C:$C,0))),"",INDEX('Policy Characteristics'!D:D,MATCH($C809,'Policy Characteristics'!$C:$C,0)))</f>
        <v>Industry Energy Efficiency Standards</v>
      </c>
      <c r="K809" s="358" t="str">
        <f>IF(ISBLANK(INDEX('Policy Characteristics'!E:E,MATCH($C809,'Policy Characteristics'!$C:$C,0))),"",INDEX('Policy Characteristics'!E:E,MATCH($C809,'Policy Characteristics'!$C:$C,0)))</f>
        <v>indst efficiency standards</v>
      </c>
      <c r="L809" s="380">
        <f>IF(ISBLANK(INDEX('Policy Characteristics'!F:F,MATCH($C809,'Policy Characteristics'!$C:$C,0))),"",INDEX('Policy Characteristics'!F:F,MATCH($C809,'Policy Characteristics'!$C:$C,0)))</f>
        <v>0</v>
      </c>
      <c r="M809" s="380">
        <f>IF(ISBLANK(INDEX('Policy Characteristics'!G:G,MATCH($C809,'Policy Characteristics'!$C:$C,0))),"",INDEX('Policy Characteristics'!G:G,MATCH($C809,'Policy Characteristics'!$C:$C,0)))</f>
        <v>0.25</v>
      </c>
      <c r="N809" s="380">
        <f>IF(ISBLANK(INDEX('Policy Characteristics'!H:H,MATCH($C809,'Policy Characteristics'!$C:$C,0))),"",INDEX('Policy Characteristics'!H:H,MATCH($C809,'Policy Characteristics'!$C:$C,0)))</f>
        <v>0.01</v>
      </c>
      <c r="O809" s="358" t="str">
        <f>IF(ISBLANK(INDEX('Policy Characteristics'!I:I,MATCH($C809,'Policy Characteristics'!$C:$C,0))),"",INDEX('Policy Characteristics'!I:I,MATCH($C809,'Policy Characteristics'!$C:$C,0)))</f>
        <v>% reduction in energy use</v>
      </c>
      <c r="P809" s="358"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9" s="358" t="str">
        <f>IF(ISBLANK(INDEX('Policy Characteristics'!K:K,MATCH($C809,'Policy Characteristics'!$C:$C,0))),"",INDEX('Policy Characteristics'!K:K,MATCH($C809,'Policy Characteristics'!$C:$C,0)))</f>
        <v>industry-ag-main.html#eff-stds</v>
      </c>
      <c r="R809" s="358" t="str">
        <f>IF(ISBLANK(INDEX('Policy Characteristics'!L:L,MATCH($C809,'Policy Characteristics'!$C:$C,0))),"",INDEX('Policy Characteristics'!L:L,MATCH($C809,'Policy Characteristics'!$C:$C,0)))</f>
        <v>industry-energy-efficiency-standards.html</v>
      </c>
    </row>
    <row r="810" spans="1:18" s="5" customFormat="1" x14ac:dyDescent="0.35">
      <c r="A810" s="358" t="str">
        <f>IF(ISBLANK(INDEX('Policy Characteristics'!A:A,MATCH($C810,'Policy Characteristics'!$C:$C,0))),"",INDEX('Policy Characteristics'!A:A,MATCH($C810,'Policy Characteristics'!$C:$C,0)))</f>
        <v>Industry</v>
      </c>
      <c r="B810" s="358" t="str">
        <f>IF(ISBLANK(INDEX('Policy Characteristics'!B:B,MATCH($C810,'Policy Characteristics'!$C:$C,0))),"",INDEX('Policy Characteristics'!B:B,MATCH($C810,'Policy Characteristics'!$C:$C,0)))</f>
        <v>Industry Energy Efficiency Standards</v>
      </c>
      <c r="C810" s="362" t="str">
        <f t="shared" si="38"/>
        <v>Percentage Improvement in Eqpt Efficiency Standards above BAU</v>
      </c>
      <c r="D810" s="9" t="s">
        <v>3243</v>
      </c>
      <c r="E810" s="53" t="s">
        <v>2823</v>
      </c>
      <c r="F810" s="195" t="s">
        <v>3207</v>
      </c>
      <c r="G810" s="53" t="s">
        <v>2827</v>
      </c>
      <c r="H810" s="54">
        <v>1046</v>
      </c>
      <c r="I810" s="53" t="s">
        <v>46</v>
      </c>
      <c r="J810" s="360" t="str">
        <f>IF(ISBLANK(INDEX('Policy Characteristics'!D:D,MATCH($C810,'Policy Characteristics'!$C:$C,0))),"",INDEX('Policy Characteristics'!D:D,MATCH($C810,'Policy Characteristics'!$C:$C,0)))</f>
        <v>Industry Energy Efficiency Standards</v>
      </c>
      <c r="K810" s="358" t="str">
        <f>IF(ISBLANK(INDEX('Policy Characteristics'!E:E,MATCH($C810,'Policy Characteristics'!$C:$C,0))),"",INDEX('Policy Characteristics'!E:E,MATCH($C810,'Policy Characteristics'!$C:$C,0)))</f>
        <v>indst efficiency standards</v>
      </c>
      <c r="L810" s="380">
        <f>IF(ISBLANK(INDEX('Policy Characteristics'!F:F,MATCH($C810,'Policy Characteristics'!$C:$C,0))),"",INDEX('Policy Characteristics'!F:F,MATCH($C810,'Policy Characteristics'!$C:$C,0)))</f>
        <v>0</v>
      </c>
      <c r="M810" s="380">
        <f>IF(ISBLANK(INDEX('Policy Characteristics'!G:G,MATCH($C810,'Policy Characteristics'!$C:$C,0))),"",INDEX('Policy Characteristics'!G:G,MATCH($C810,'Policy Characteristics'!$C:$C,0)))</f>
        <v>0.25</v>
      </c>
      <c r="N810" s="380">
        <f>IF(ISBLANK(INDEX('Policy Characteristics'!H:H,MATCH($C810,'Policy Characteristics'!$C:$C,0))),"",INDEX('Policy Characteristics'!H:H,MATCH($C810,'Policy Characteristics'!$C:$C,0)))</f>
        <v>0.01</v>
      </c>
      <c r="O810" s="358" t="str">
        <f>IF(ISBLANK(INDEX('Policy Characteristics'!I:I,MATCH($C810,'Policy Characteristics'!$C:$C,0))),"",INDEX('Policy Characteristics'!I:I,MATCH($C810,'Policy Characteristics'!$C:$C,0)))</f>
        <v>% reduction in energy use</v>
      </c>
      <c r="P810" s="358"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0" s="358" t="str">
        <f>IF(ISBLANK(INDEX('Policy Characteristics'!K:K,MATCH($C810,'Policy Characteristics'!$C:$C,0))),"",INDEX('Policy Characteristics'!K:K,MATCH($C810,'Policy Characteristics'!$C:$C,0)))</f>
        <v>industry-ag-main.html#eff-stds</v>
      </c>
      <c r="R810" s="358" t="str">
        <f>IF(ISBLANK(INDEX('Policy Characteristics'!L:L,MATCH($C810,'Policy Characteristics'!$C:$C,0))),"",INDEX('Policy Characteristics'!L:L,MATCH($C810,'Policy Characteristics'!$C:$C,0)))</f>
        <v>industry-energy-efficiency-standards.html</v>
      </c>
    </row>
    <row r="811" spans="1:18" s="5" customFormat="1" x14ac:dyDescent="0.35">
      <c r="A811" s="358" t="str">
        <f>IF(ISBLANK(INDEX('Policy Characteristics'!A:A,MATCH($C811,'Policy Characteristics'!$C:$C,0))),"",INDEX('Policy Characteristics'!A:A,MATCH($C811,'Policy Characteristics'!$C:$C,0)))</f>
        <v>Industry</v>
      </c>
      <c r="B811" s="358" t="str">
        <f>IF(ISBLANK(INDEX('Policy Characteristics'!B:B,MATCH($C811,'Policy Characteristics'!$C:$C,0))),"",INDEX('Policy Characteristics'!B:B,MATCH($C811,'Policy Characteristics'!$C:$C,0)))</f>
        <v>Industry Energy Efficiency Standards</v>
      </c>
      <c r="C811" s="362" t="str">
        <f t="shared" si="38"/>
        <v>Percentage Improvement in Eqpt Efficiency Standards above BAU</v>
      </c>
      <c r="D811" s="9" t="s">
        <v>3243</v>
      </c>
      <c r="E811" s="53" t="s">
        <v>2820</v>
      </c>
      <c r="F811" s="195" t="s">
        <v>3207</v>
      </c>
      <c r="G811" s="53" t="s">
        <v>2825</v>
      </c>
      <c r="H811" s="54">
        <v>1047</v>
      </c>
      <c r="I811" s="53" t="s">
        <v>46</v>
      </c>
      <c r="J811" s="360" t="str">
        <f>IF(ISBLANK(INDEX('Policy Characteristics'!D:D,MATCH($C811,'Policy Characteristics'!$C:$C,0))),"",INDEX('Policy Characteristics'!D:D,MATCH($C811,'Policy Characteristics'!$C:$C,0)))</f>
        <v>Industry Energy Efficiency Standards</v>
      </c>
      <c r="K811" s="358" t="str">
        <f>IF(ISBLANK(INDEX('Policy Characteristics'!E:E,MATCH($C811,'Policy Characteristics'!$C:$C,0))),"",INDEX('Policy Characteristics'!E:E,MATCH($C811,'Policy Characteristics'!$C:$C,0)))</f>
        <v>indst efficiency standards</v>
      </c>
      <c r="L811" s="380">
        <f>IF(ISBLANK(INDEX('Policy Characteristics'!F:F,MATCH($C811,'Policy Characteristics'!$C:$C,0))),"",INDEX('Policy Characteristics'!F:F,MATCH($C811,'Policy Characteristics'!$C:$C,0)))</f>
        <v>0</v>
      </c>
      <c r="M811" s="380">
        <f>IF(ISBLANK(INDEX('Policy Characteristics'!G:G,MATCH($C811,'Policy Characteristics'!$C:$C,0))),"",INDEX('Policy Characteristics'!G:G,MATCH($C811,'Policy Characteristics'!$C:$C,0)))</f>
        <v>0.25</v>
      </c>
      <c r="N811" s="380">
        <f>IF(ISBLANK(INDEX('Policy Characteristics'!H:H,MATCH($C811,'Policy Characteristics'!$C:$C,0))),"",INDEX('Policy Characteristics'!H:H,MATCH($C811,'Policy Characteristics'!$C:$C,0)))</f>
        <v>0.01</v>
      </c>
      <c r="O811" s="358" t="str">
        <f>IF(ISBLANK(INDEX('Policy Characteristics'!I:I,MATCH($C811,'Policy Characteristics'!$C:$C,0))),"",INDEX('Policy Characteristics'!I:I,MATCH($C811,'Policy Characteristics'!$C:$C,0)))</f>
        <v>% reduction in energy use</v>
      </c>
      <c r="P811" s="358"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1" s="358" t="str">
        <f>IF(ISBLANK(INDEX('Policy Characteristics'!K:K,MATCH($C811,'Policy Characteristics'!$C:$C,0))),"",INDEX('Policy Characteristics'!K:K,MATCH($C811,'Policy Characteristics'!$C:$C,0)))</f>
        <v>industry-ag-main.html#eff-stds</v>
      </c>
      <c r="R811" s="358" t="str">
        <f>IF(ISBLANK(INDEX('Policy Characteristics'!L:L,MATCH($C811,'Policy Characteristics'!$C:$C,0))),"",INDEX('Policy Characteristics'!L:L,MATCH($C811,'Policy Characteristics'!$C:$C,0)))</f>
        <v>industry-energy-efficiency-standards.html</v>
      </c>
    </row>
    <row r="812" spans="1:18" s="5" customFormat="1" x14ac:dyDescent="0.35">
      <c r="A812" s="358" t="str">
        <f>IF(ISBLANK(INDEX('Policy Characteristics'!A:A,MATCH($C812,'Policy Characteristics'!$C:$C,0))),"",INDEX('Policy Characteristics'!A:A,MATCH($C812,'Policy Characteristics'!$C:$C,0)))</f>
        <v>Industry</v>
      </c>
      <c r="B812" s="358" t="str">
        <f>IF(ISBLANK(INDEX('Policy Characteristics'!B:B,MATCH($C812,'Policy Characteristics'!$C:$C,0))),"",INDEX('Policy Characteristics'!B:B,MATCH($C812,'Policy Characteristics'!$C:$C,0)))</f>
        <v>Industry Energy Efficiency Standards</v>
      </c>
      <c r="C812" s="362" t="str">
        <f t="shared" si="38"/>
        <v>Percentage Improvement in Eqpt Efficiency Standards above BAU</v>
      </c>
      <c r="D812" s="9" t="s">
        <v>3244</v>
      </c>
      <c r="E812" s="53" t="s">
        <v>2463</v>
      </c>
      <c r="F812" s="195" t="s">
        <v>2679</v>
      </c>
      <c r="G812" s="53" t="s">
        <v>2469</v>
      </c>
      <c r="H812" s="54">
        <v>1048</v>
      </c>
      <c r="I812" s="53" t="s">
        <v>45</v>
      </c>
      <c r="J812" s="360" t="str">
        <f>IF(ISBLANK(INDEX('Policy Characteristics'!D:D,MATCH($C812,'Policy Characteristics'!$C:$C,0))),"",INDEX('Policy Characteristics'!D:D,MATCH($C812,'Policy Characteristics'!$C:$C,0)))</f>
        <v>Industry Energy Efficiency Standards</v>
      </c>
      <c r="K812" s="358" t="str">
        <f>IF(ISBLANK(INDEX('Policy Characteristics'!E:E,MATCH($C812,'Policy Characteristics'!$C:$C,0))),"",INDEX('Policy Characteristics'!E:E,MATCH($C812,'Policy Characteristics'!$C:$C,0)))</f>
        <v>indst efficiency standards</v>
      </c>
      <c r="L812" s="380">
        <f>IF(ISBLANK(INDEX('Policy Characteristics'!F:F,MATCH($C812,'Policy Characteristics'!$C:$C,0))),"",INDEX('Policy Characteristics'!F:F,MATCH($C812,'Policy Characteristics'!$C:$C,0)))</f>
        <v>0</v>
      </c>
      <c r="M812" s="380">
        <f>IF(ISBLANK(INDEX('Policy Characteristics'!G:G,MATCH($C812,'Policy Characteristics'!$C:$C,0))),"",INDEX('Policy Characteristics'!G:G,MATCH($C812,'Policy Characteristics'!$C:$C,0)))</f>
        <v>0.25</v>
      </c>
      <c r="N812" s="380">
        <f>IF(ISBLANK(INDEX('Policy Characteristics'!H:H,MATCH($C812,'Policy Characteristics'!$C:$C,0))),"",INDEX('Policy Characteristics'!H:H,MATCH($C812,'Policy Characteristics'!$C:$C,0)))</f>
        <v>0.01</v>
      </c>
      <c r="O812" s="358" t="str">
        <f>IF(ISBLANK(INDEX('Policy Characteristics'!I:I,MATCH($C812,'Policy Characteristics'!$C:$C,0))),"",INDEX('Policy Characteristics'!I:I,MATCH($C812,'Policy Characteristics'!$C:$C,0)))</f>
        <v>% reduction in energy use</v>
      </c>
      <c r="P812" s="358"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2" s="358" t="str">
        <f>IF(ISBLANK(INDEX('Policy Characteristics'!K:K,MATCH($C812,'Policy Characteristics'!$C:$C,0))),"",INDEX('Policy Characteristics'!K:K,MATCH($C812,'Policy Characteristics'!$C:$C,0)))</f>
        <v>industry-ag-main.html#eff-stds</v>
      </c>
      <c r="R812" s="358" t="str">
        <f>IF(ISBLANK(INDEX('Policy Characteristics'!L:L,MATCH($C812,'Policy Characteristics'!$C:$C,0))),"",INDEX('Policy Characteristics'!L:L,MATCH($C812,'Policy Characteristics'!$C:$C,0)))</f>
        <v>industry-energy-efficiency-standards.html</v>
      </c>
    </row>
    <row r="813" spans="1:18" s="5" customFormat="1" x14ac:dyDescent="0.35">
      <c r="A813" s="358" t="str">
        <f>IF(ISBLANK(INDEX('Policy Characteristics'!A:A,MATCH($C813,'Policy Characteristics'!$C:$C,0))),"",INDEX('Policy Characteristics'!A:A,MATCH($C813,'Policy Characteristics'!$C:$C,0)))</f>
        <v>Industry</v>
      </c>
      <c r="B813" s="358" t="str">
        <f>IF(ISBLANK(INDEX('Policy Characteristics'!B:B,MATCH($C813,'Policy Characteristics'!$C:$C,0))),"",INDEX('Policy Characteristics'!B:B,MATCH($C813,'Policy Characteristics'!$C:$C,0)))</f>
        <v>Industry Energy Efficiency Standards</v>
      </c>
      <c r="C813" s="362" t="str">
        <f t="shared" si="38"/>
        <v>Percentage Improvement in Eqpt Efficiency Standards above BAU</v>
      </c>
      <c r="D813" s="9" t="s">
        <v>3244</v>
      </c>
      <c r="E813" s="53" t="s">
        <v>2464</v>
      </c>
      <c r="F813" s="195" t="s">
        <v>2679</v>
      </c>
      <c r="G813" s="53" t="s">
        <v>2472</v>
      </c>
      <c r="H813" s="54">
        <v>1049</v>
      </c>
      <c r="I813" s="53" t="s">
        <v>45</v>
      </c>
      <c r="J813" s="360" t="str">
        <f>IF(ISBLANK(INDEX('Policy Characteristics'!D:D,MATCH($C813,'Policy Characteristics'!$C:$C,0))),"",INDEX('Policy Characteristics'!D:D,MATCH($C813,'Policy Characteristics'!$C:$C,0)))</f>
        <v>Industry Energy Efficiency Standards</v>
      </c>
      <c r="K813" s="358" t="str">
        <f>IF(ISBLANK(INDEX('Policy Characteristics'!E:E,MATCH($C813,'Policy Characteristics'!$C:$C,0))),"",INDEX('Policy Characteristics'!E:E,MATCH($C813,'Policy Characteristics'!$C:$C,0)))</f>
        <v>indst efficiency standards</v>
      </c>
      <c r="L813" s="380">
        <f>IF(ISBLANK(INDEX('Policy Characteristics'!F:F,MATCH($C813,'Policy Characteristics'!$C:$C,0))),"",INDEX('Policy Characteristics'!F:F,MATCH($C813,'Policy Characteristics'!$C:$C,0)))</f>
        <v>0</v>
      </c>
      <c r="M813" s="380">
        <f>IF(ISBLANK(INDEX('Policy Characteristics'!G:G,MATCH($C813,'Policy Characteristics'!$C:$C,0))),"",INDEX('Policy Characteristics'!G:G,MATCH($C813,'Policy Characteristics'!$C:$C,0)))</f>
        <v>0.25</v>
      </c>
      <c r="N813" s="380">
        <f>IF(ISBLANK(INDEX('Policy Characteristics'!H:H,MATCH($C813,'Policy Characteristics'!$C:$C,0))),"",INDEX('Policy Characteristics'!H:H,MATCH($C813,'Policy Characteristics'!$C:$C,0)))</f>
        <v>0.01</v>
      </c>
      <c r="O813" s="358" t="str">
        <f>IF(ISBLANK(INDEX('Policy Characteristics'!I:I,MATCH($C813,'Policy Characteristics'!$C:$C,0))),"",INDEX('Policy Characteristics'!I:I,MATCH($C813,'Policy Characteristics'!$C:$C,0)))</f>
        <v>% reduction in energy use</v>
      </c>
      <c r="P813" s="358"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3" s="358" t="str">
        <f>IF(ISBLANK(INDEX('Policy Characteristics'!K:K,MATCH($C813,'Policy Characteristics'!$C:$C,0))),"",INDEX('Policy Characteristics'!K:K,MATCH($C813,'Policy Characteristics'!$C:$C,0)))</f>
        <v>industry-ag-main.html#eff-stds</v>
      </c>
      <c r="R813" s="358" t="str">
        <f>IF(ISBLANK(INDEX('Policy Characteristics'!L:L,MATCH($C813,'Policy Characteristics'!$C:$C,0))),"",INDEX('Policy Characteristics'!L:L,MATCH($C813,'Policy Characteristics'!$C:$C,0)))</f>
        <v>industry-energy-efficiency-standards.html</v>
      </c>
    </row>
    <row r="814" spans="1:18" s="5" customFormat="1" x14ac:dyDescent="0.35">
      <c r="A814" s="358" t="str">
        <f>IF(ISBLANK(INDEX('Policy Characteristics'!A:A,MATCH($C814,'Policy Characteristics'!$C:$C,0))),"",INDEX('Policy Characteristics'!A:A,MATCH($C814,'Policy Characteristics'!$C:$C,0)))</f>
        <v>Industry</v>
      </c>
      <c r="B814" s="358" t="str">
        <f>IF(ISBLANK(INDEX('Policy Characteristics'!B:B,MATCH($C814,'Policy Characteristics'!$C:$C,0))),"",INDEX('Policy Characteristics'!B:B,MATCH($C814,'Policy Characteristics'!$C:$C,0)))</f>
        <v>Industry Energy Efficiency Standards</v>
      </c>
      <c r="C814" s="362" t="str">
        <f t="shared" si="38"/>
        <v>Percentage Improvement in Eqpt Efficiency Standards above BAU</v>
      </c>
      <c r="D814" s="9" t="s">
        <v>3244</v>
      </c>
      <c r="E814" s="53" t="s">
        <v>2465</v>
      </c>
      <c r="F814" s="195" t="s">
        <v>2679</v>
      </c>
      <c r="G814" s="53" t="s">
        <v>2473</v>
      </c>
      <c r="H814" s="54">
        <v>1050</v>
      </c>
      <c r="I814" s="53" t="s">
        <v>45</v>
      </c>
      <c r="J814" s="360" t="str">
        <f>IF(ISBLANK(INDEX('Policy Characteristics'!D:D,MATCH($C814,'Policy Characteristics'!$C:$C,0))),"",INDEX('Policy Characteristics'!D:D,MATCH($C814,'Policy Characteristics'!$C:$C,0)))</f>
        <v>Industry Energy Efficiency Standards</v>
      </c>
      <c r="K814" s="358" t="str">
        <f>IF(ISBLANK(INDEX('Policy Characteristics'!E:E,MATCH($C814,'Policy Characteristics'!$C:$C,0))),"",INDEX('Policy Characteristics'!E:E,MATCH($C814,'Policy Characteristics'!$C:$C,0)))</f>
        <v>indst efficiency standards</v>
      </c>
      <c r="L814" s="380">
        <f>IF(ISBLANK(INDEX('Policy Characteristics'!F:F,MATCH($C814,'Policy Characteristics'!$C:$C,0))),"",INDEX('Policy Characteristics'!F:F,MATCH($C814,'Policy Characteristics'!$C:$C,0)))</f>
        <v>0</v>
      </c>
      <c r="M814" s="380">
        <f>IF(ISBLANK(INDEX('Policy Characteristics'!G:G,MATCH($C814,'Policy Characteristics'!$C:$C,0))),"",INDEX('Policy Characteristics'!G:G,MATCH($C814,'Policy Characteristics'!$C:$C,0)))</f>
        <v>0.25</v>
      </c>
      <c r="N814" s="380">
        <f>IF(ISBLANK(INDEX('Policy Characteristics'!H:H,MATCH($C814,'Policy Characteristics'!$C:$C,0))),"",INDEX('Policy Characteristics'!H:H,MATCH($C814,'Policy Characteristics'!$C:$C,0)))</f>
        <v>0.01</v>
      </c>
      <c r="O814" s="358" t="str">
        <f>IF(ISBLANK(INDEX('Policy Characteristics'!I:I,MATCH($C814,'Policy Characteristics'!$C:$C,0))),"",INDEX('Policy Characteristics'!I:I,MATCH($C814,'Policy Characteristics'!$C:$C,0)))</f>
        <v>% reduction in energy use</v>
      </c>
      <c r="P814" s="358"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4" s="358" t="str">
        <f>IF(ISBLANK(INDEX('Policy Characteristics'!K:K,MATCH($C814,'Policy Characteristics'!$C:$C,0))),"",INDEX('Policy Characteristics'!K:K,MATCH($C814,'Policy Characteristics'!$C:$C,0)))</f>
        <v>industry-ag-main.html#eff-stds</v>
      </c>
      <c r="R814" s="358" t="str">
        <f>IF(ISBLANK(INDEX('Policy Characteristics'!L:L,MATCH($C814,'Policy Characteristics'!$C:$C,0))),"",INDEX('Policy Characteristics'!L:L,MATCH($C814,'Policy Characteristics'!$C:$C,0)))</f>
        <v>industry-energy-efficiency-standards.html</v>
      </c>
    </row>
    <row r="815" spans="1:18" s="5" customFormat="1" x14ac:dyDescent="0.35">
      <c r="A815" s="358" t="str">
        <f>IF(ISBLANK(INDEX('Policy Characteristics'!A:A,MATCH($C815,'Policy Characteristics'!$C:$C,0))),"",INDEX('Policy Characteristics'!A:A,MATCH($C815,'Policy Characteristics'!$C:$C,0)))</f>
        <v>Industry</v>
      </c>
      <c r="B815" s="358" t="str">
        <f>IF(ISBLANK(INDEX('Policy Characteristics'!B:B,MATCH($C815,'Policy Characteristics'!$C:$C,0))),"",INDEX('Policy Characteristics'!B:B,MATCH($C815,'Policy Characteristics'!$C:$C,0)))</f>
        <v>Industry Energy Efficiency Standards</v>
      </c>
      <c r="C815" s="362" t="str">
        <f t="shared" si="38"/>
        <v>Percentage Improvement in Eqpt Efficiency Standards above BAU</v>
      </c>
      <c r="D815" s="9" t="s">
        <v>3244</v>
      </c>
      <c r="E815" s="53" t="s">
        <v>2466</v>
      </c>
      <c r="F815" s="195" t="s">
        <v>2679</v>
      </c>
      <c r="G815" s="53" t="s">
        <v>2470</v>
      </c>
      <c r="H815" s="54">
        <v>1051</v>
      </c>
      <c r="I815" s="53" t="s">
        <v>46</v>
      </c>
      <c r="J815" s="360" t="str">
        <f>IF(ISBLANK(INDEX('Policy Characteristics'!D:D,MATCH($C815,'Policy Characteristics'!$C:$C,0))),"",INDEX('Policy Characteristics'!D:D,MATCH($C815,'Policy Characteristics'!$C:$C,0)))</f>
        <v>Industry Energy Efficiency Standards</v>
      </c>
      <c r="K815" s="358" t="str">
        <f>IF(ISBLANK(INDEX('Policy Characteristics'!E:E,MATCH($C815,'Policy Characteristics'!$C:$C,0))),"",INDEX('Policy Characteristics'!E:E,MATCH($C815,'Policy Characteristics'!$C:$C,0)))</f>
        <v>indst efficiency standards</v>
      </c>
      <c r="L815" s="380">
        <f>IF(ISBLANK(INDEX('Policy Characteristics'!F:F,MATCH($C815,'Policy Characteristics'!$C:$C,0))),"",INDEX('Policy Characteristics'!F:F,MATCH($C815,'Policy Characteristics'!$C:$C,0)))</f>
        <v>0</v>
      </c>
      <c r="M815" s="380">
        <f>IF(ISBLANK(INDEX('Policy Characteristics'!G:G,MATCH($C815,'Policy Characteristics'!$C:$C,0))),"",INDEX('Policy Characteristics'!G:G,MATCH($C815,'Policy Characteristics'!$C:$C,0)))</f>
        <v>0.25</v>
      </c>
      <c r="N815" s="380">
        <f>IF(ISBLANK(INDEX('Policy Characteristics'!H:H,MATCH($C815,'Policy Characteristics'!$C:$C,0))),"",INDEX('Policy Characteristics'!H:H,MATCH($C815,'Policy Characteristics'!$C:$C,0)))</f>
        <v>0.01</v>
      </c>
      <c r="O815" s="358" t="str">
        <f>IF(ISBLANK(INDEX('Policy Characteristics'!I:I,MATCH($C815,'Policy Characteristics'!$C:$C,0))),"",INDEX('Policy Characteristics'!I:I,MATCH($C815,'Policy Characteristics'!$C:$C,0)))</f>
        <v>% reduction in energy use</v>
      </c>
      <c r="P815" s="358"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5" s="358" t="str">
        <f>IF(ISBLANK(INDEX('Policy Characteristics'!K:K,MATCH($C815,'Policy Characteristics'!$C:$C,0))),"",INDEX('Policy Characteristics'!K:K,MATCH($C815,'Policy Characteristics'!$C:$C,0)))</f>
        <v>industry-ag-main.html#eff-stds</v>
      </c>
      <c r="R815" s="358" t="str">
        <f>IF(ISBLANK(INDEX('Policy Characteristics'!L:L,MATCH($C815,'Policy Characteristics'!$C:$C,0))),"",INDEX('Policy Characteristics'!L:L,MATCH($C815,'Policy Characteristics'!$C:$C,0)))</f>
        <v>industry-energy-efficiency-standards.html</v>
      </c>
    </row>
    <row r="816" spans="1:18" s="5" customFormat="1" x14ac:dyDescent="0.35">
      <c r="A816" s="358" t="str">
        <f>IF(ISBLANK(INDEX('Policy Characteristics'!A:A,MATCH($C816,'Policy Characteristics'!$C:$C,0))),"",INDEX('Policy Characteristics'!A:A,MATCH($C816,'Policy Characteristics'!$C:$C,0)))</f>
        <v>Industry</v>
      </c>
      <c r="B816" s="358" t="str">
        <f>IF(ISBLANK(INDEX('Policy Characteristics'!B:B,MATCH($C816,'Policy Characteristics'!$C:$C,0))),"",INDEX('Policy Characteristics'!B:B,MATCH($C816,'Policy Characteristics'!$C:$C,0)))</f>
        <v>Industry Energy Efficiency Standards</v>
      </c>
      <c r="C816" s="362" t="str">
        <f t="shared" si="38"/>
        <v>Percentage Improvement in Eqpt Efficiency Standards above BAU</v>
      </c>
      <c r="D816" s="9" t="s">
        <v>3244</v>
      </c>
      <c r="E816" s="53" t="s">
        <v>2467</v>
      </c>
      <c r="F816" s="195" t="s">
        <v>2679</v>
      </c>
      <c r="G816" s="53" t="s">
        <v>2471</v>
      </c>
      <c r="H816" s="54">
        <v>1052</v>
      </c>
      <c r="I816" s="53" t="s">
        <v>45</v>
      </c>
      <c r="J816" s="360" t="str">
        <f>IF(ISBLANK(INDEX('Policy Characteristics'!D:D,MATCH($C816,'Policy Characteristics'!$C:$C,0))),"",INDEX('Policy Characteristics'!D:D,MATCH($C816,'Policy Characteristics'!$C:$C,0)))</f>
        <v>Industry Energy Efficiency Standards</v>
      </c>
      <c r="K816" s="358" t="str">
        <f>IF(ISBLANK(INDEX('Policy Characteristics'!E:E,MATCH($C816,'Policy Characteristics'!$C:$C,0))),"",INDEX('Policy Characteristics'!E:E,MATCH($C816,'Policy Characteristics'!$C:$C,0)))</f>
        <v>indst efficiency standards</v>
      </c>
      <c r="L816" s="380">
        <f>IF(ISBLANK(INDEX('Policy Characteristics'!F:F,MATCH($C816,'Policy Characteristics'!$C:$C,0))),"",INDEX('Policy Characteristics'!F:F,MATCH($C816,'Policy Characteristics'!$C:$C,0)))</f>
        <v>0</v>
      </c>
      <c r="M816" s="380">
        <f>IF(ISBLANK(INDEX('Policy Characteristics'!G:G,MATCH($C816,'Policy Characteristics'!$C:$C,0))),"",INDEX('Policy Characteristics'!G:G,MATCH($C816,'Policy Characteristics'!$C:$C,0)))</f>
        <v>0.25</v>
      </c>
      <c r="N816" s="380">
        <f>IF(ISBLANK(INDEX('Policy Characteristics'!H:H,MATCH($C816,'Policy Characteristics'!$C:$C,0))),"",INDEX('Policy Characteristics'!H:H,MATCH($C816,'Policy Characteristics'!$C:$C,0)))</f>
        <v>0.01</v>
      </c>
      <c r="O816" s="358" t="str">
        <f>IF(ISBLANK(INDEX('Policy Characteristics'!I:I,MATCH($C816,'Policy Characteristics'!$C:$C,0))),"",INDEX('Policy Characteristics'!I:I,MATCH($C816,'Policy Characteristics'!$C:$C,0)))</f>
        <v>% reduction in energy use</v>
      </c>
      <c r="P816" s="358"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6" s="358" t="str">
        <f>IF(ISBLANK(INDEX('Policy Characteristics'!K:K,MATCH($C816,'Policy Characteristics'!$C:$C,0))),"",INDEX('Policy Characteristics'!K:K,MATCH($C816,'Policy Characteristics'!$C:$C,0)))</f>
        <v>industry-ag-main.html#eff-stds</v>
      </c>
      <c r="R816" s="358" t="str">
        <f>IF(ISBLANK(INDEX('Policy Characteristics'!L:L,MATCH($C816,'Policy Characteristics'!$C:$C,0))),"",INDEX('Policy Characteristics'!L:L,MATCH($C816,'Policy Characteristics'!$C:$C,0)))</f>
        <v>industry-energy-efficiency-standards.html</v>
      </c>
    </row>
    <row r="817" spans="1:18" s="5" customFormat="1" x14ac:dyDescent="0.35">
      <c r="A817" s="358" t="str">
        <f>IF(ISBLANK(INDEX('Policy Characteristics'!A:A,MATCH($C817,'Policy Characteristics'!$C:$C,0))),"",INDEX('Policy Characteristics'!A:A,MATCH($C817,'Policy Characteristics'!$C:$C,0)))</f>
        <v>Industry</v>
      </c>
      <c r="B817" s="358" t="str">
        <f>IF(ISBLANK(INDEX('Policy Characteristics'!B:B,MATCH($C817,'Policy Characteristics'!$C:$C,0))),"",INDEX('Policy Characteristics'!B:B,MATCH($C817,'Policy Characteristics'!$C:$C,0)))</f>
        <v>Industry Energy Efficiency Standards</v>
      </c>
      <c r="C817" s="362" t="str">
        <f t="shared" si="38"/>
        <v>Percentage Improvement in Eqpt Efficiency Standards above BAU</v>
      </c>
      <c r="D817" s="9" t="s">
        <v>3244</v>
      </c>
      <c r="E817" s="53" t="s">
        <v>2468</v>
      </c>
      <c r="F817" s="195" t="s">
        <v>2679</v>
      </c>
      <c r="G817" s="53" t="s">
        <v>2474</v>
      </c>
      <c r="H817" s="54">
        <v>1053</v>
      </c>
      <c r="I817" s="53" t="s">
        <v>46</v>
      </c>
      <c r="J817" s="360" t="str">
        <f>IF(ISBLANK(INDEX('Policy Characteristics'!D:D,MATCH($C817,'Policy Characteristics'!$C:$C,0))),"",INDEX('Policy Characteristics'!D:D,MATCH($C817,'Policy Characteristics'!$C:$C,0)))</f>
        <v>Industry Energy Efficiency Standards</v>
      </c>
      <c r="K817" s="358" t="str">
        <f>IF(ISBLANK(INDEX('Policy Characteristics'!E:E,MATCH($C817,'Policy Characteristics'!$C:$C,0))),"",INDEX('Policy Characteristics'!E:E,MATCH($C817,'Policy Characteristics'!$C:$C,0)))</f>
        <v>indst efficiency standards</v>
      </c>
      <c r="L817" s="380">
        <f>IF(ISBLANK(INDEX('Policy Characteristics'!F:F,MATCH($C817,'Policy Characteristics'!$C:$C,0))),"",INDEX('Policy Characteristics'!F:F,MATCH($C817,'Policy Characteristics'!$C:$C,0)))</f>
        <v>0</v>
      </c>
      <c r="M817" s="380">
        <f>IF(ISBLANK(INDEX('Policy Characteristics'!G:G,MATCH($C817,'Policy Characteristics'!$C:$C,0))),"",INDEX('Policy Characteristics'!G:G,MATCH($C817,'Policy Characteristics'!$C:$C,0)))</f>
        <v>0.25</v>
      </c>
      <c r="N817" s="380">
        <f>IF(ISBLANK(INDEX('Policy Characteristics'!H:H,MATCH($C817,'Policy Characteristics'!$C:$C,0))),"",INDEX('Policy Characteristics'!H:H,MATCH($C817,'Policy Characteristics'!$C:$C,0)))</f>
        <v>0.01</v>
      </c>
      <c r="O817" s="358" t="str">
        <f>IF(ISBLANK(INDEX('Policy Characteristics'!I:I,MATCH($C817,'Policy Characteristics'!$C:$C,0))),"",INDEX('Policy Characteristics'!I:I,MATCH($C817,'Policy Characteristics'!$C:$C,0)))</f>
        <v>% reduction in energy use</v>
      </c>
      <c r="P817" s="358"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7" s="358" t="str">
        <f>IF(ISBLANK(INDEX('Policy Characteristics'!K:K,MATCH($C817,'Policy Characteristics'!$C:$C,0))),"",INDEX('Policy Characteristics'!K:K,MATCH($C817,'Policy Characteristics'!$C:$C,0)))</f>
        <v>industry-ag-main.html#eff-stds</v>
      </c>
      <c r="R817" s="358" t="str">
        <f>IF(ISBLANK(INDEX('Policy Characteristics'!L:L,MATCH($C817,'Policy Characteristics'!$C:$C,0))),"",INDEX('Policy Characteristics'!L:L,MATCH($C817,'Policy Characteristics'!$C:$C,0)))</f>
        <v>industry-energy-efficiency-standards.html</v>
      </c>
    </row>
    <row r="818" spans="1:18" s="5" customFormat="1" x14ac:dyDescent="0.35">
      <c r="A818" s="358" t="str">
        <f>IF(ISBLANK(INDEX('Policy Characteristics'!A:A,MATCH($C818,'Policy Characteristics'!$C:$C,0))),"",INDEX('Policy Characteristics'!A:A,MATCH($C818,'Policy Characteristics'!$C:$C,0)))</f>
        <v>Industry</v>
      </c>
      <c r="B818" s="358" t="str">
        <f>IF(ISBLANK(INDEX('Policy Characteristics'!B:B,MATCH($C818,'Policy Characteristics'!$C:$C,0))),"",INDEX('Policy Characteristics'!B:B,MATCH($C818,'Policy Characteristics'!$C:$C,0)))</f>
        <v>Industry Energy Efficiency Standards</v>
      </c>
      <c r="C818" s="362" t="str">
        <f t="shared" si="38"/>
        <v>Percentage Improvement in Eqpt Efficiency Standards above BAU</v>
      </c>
      <c r="D818" s="9" t="s">
        <v>3244</v>
      </c>
      <c r="E818" s="53" t="s">
        <v>2821</v>
      </c>
      <c r="F818" s="195" t="s">
        <v>2679</v>
      </c>
      <c r="G818" s="53" t="s">
        <v>2824</v>
      </c>
      <c r="H818" s="54">
        <v>1054</v>
      </c>
      <c r="I818" s="53" t="s">
        <v>46</v>
      </c>
      <c r="J818" s="360" t="str">
        <f>IF(ISBLANK(INDEX('Policy Characteristics'!D:D,MATCH($C818,'Policy Characteristics'!$C:$C,0))),"",INDEX('Policy Characteristics'!D:D,MATCH($C818,'Policy Characteristics'!$C:$C,0)))</f>
        <v>Industry Energy Efficiency Standards</v>
      </c>
      <c r="K818" s="358" t="str">
        <f>IF(ISBLANK(INDEX('Policy Characteristics'!E:E,MATCH($C818,'Policy Characteristics'!$C:$C,0))),"",INDEX('Policy Characteristics'!E:E,MATCH($C818,'Policy Characteristics'!$C:$C,0)))</f>
        <v>indst efficiency standards</v>
      </c>
      <c r="L818" s="380">
        <f>IF(ISBLANK(INDEX('Policy Characteristics'!F:F,MATCH($C818,'Policy Characteristics'!$C:$C,0))),"",INDEX('Policy Characteristics'!F:F,MATCH($C818,'Policy Characteristics'!$C:$C,0)))</f>
        <v>0</v>
      </c>
      <c r="M818" s="380">
        <f>IF(ISBLANK(INDEX('Policy Characteristics'!G:G,MATCH($C818,'Policy Characteristics'!$C:$C,0))),"",INDEX('Policy Characteristics'!G:G,MATCH($C818,'Policy Characteristics'!$C:$C,0)))</f>
        <v>0.25</v>
      </c>
      <c r="N818" s="380">
        <f>IF(ISBLANK(INDEX('Policy Characteristics'!H:H,MATCH($C818,'Policy Characteristics'!$C:$C,0))),"",INDEX('Policy Characteristics'!H:H,MATCH($C818,'Policy Characteristics'!$C:$C,0)))</f>
        <v>0.01</v>
      </c>
      <c r="O818" s="358" t="str">
        <f>IF(ISBLANK(INDEX('Policy Characteristics'!I:I,MATCH($C818,'Policy Characteristics'!$C:$C,0))),"",INDEX('Policy Characteristics'!I:I,MATCH($C818,'Policy Characteristics'!$C:$C,0)))</f>
        <v>% reduction in energy use</v>
      </c>
      <c r="P818" s="358"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8" s="358" t="str">
        <f>IF(ISBLANK(INDEX('Policy Characteristics'!K:K,MATCH($C818,'Policy Characteristics'!$C:$C,0))),"",INDEX('Policy Characteristics'!K:K,MATCH($C818,'Policy Characteristics'!$C:$C,0)))</f>
        <v>industry-ag-main.html#eff-stds</v>
      </c>
      <c r="R818" s="358" t="str">
        <f>IF(ISBLANK(INDEX('Policy Characteristics'!L:L,MATCH($C818,'Policy Characteristics'!$C:$C,0))),"",INDEX('Policy Characteristics'!L:L,MATCH($C818,'Policy Characteristics'!$C:$C,0)))</f>
        <v>industry-energy-efficiency-standards.html</v>
      </c>
    </row>
    <row r="819" spans="1:18" s="5" customFormat="1" x14ac:dyDescent="0.35">
      <c r="A819" s="358" t="str">
        <f>IF(ISBLANK(INDEX('Policy Characteristics'!A:A,MATCH($C819,'Policy Characteristics'!$C:$C,0))),"",INDEX('Policy Characteristics'!A:A,MATCH($C819,'Policy Characteristics'!$C:$C,0)))</f>
        <v>Industry</v>
      </c>
      <c r="B819" s="358" t="str">
        <f>IF(ISBLANK(INDEX('Policy Characteristics'!B:B,MATCH($C819,'Policy Characteristics'!$C:$C,0))),"",INDEX('Policy Characteristics'!B:B,MATCH($C819,'Policy Characteristics'!$C:$C,0)))</f>
        <v>Industry Energy Efficiency Standards</v>
      </c>
      <c r="C819" s="362" t="str">
        <f t="shared" si="38"/>
        <v>Percentage Improvement in Eqpt Efficiency Standards above BAU</v>
      </c>
      <c r="D819" s="9" t="s">
        <v>3244</v>
      </c>
      <c r="E819" s="53" t="s">
        <v>2822</v>
      </c>
      <c r="F819" s="195" t="s">
        <v>2679</v>
      </c>
      <c r="G819" s="53" t="s">
        <v>2826</v>
      </c>
      <c r="H819" s="54">
        <v>1055</v>
      </c>
      <c r="I819" s="53" t="s">
        <v>45</v>
      </c>
      <c r="J819" s="360" t="str">
        <f>IF(ISBLANK(INDEX('Policy Characteristics'!D:D,MATCH($C819,'Policy Characteristics'!$C:$C,0))),"",INDEX('Policy Characteristics'!D:D,MATCH($C819,'Policy Characteristics'!$C:$C,0)))</f>
        <v>Industry Energy Efficiency Standards</v>
      </c>
      <c r="K819" s="358" t="str">
        <f>IF(ISBLANK(INDEX('Policy Characteristics'!E:E,MATCH($C819,'Policy Characteristics'!$C:$C,0))),"",INDEX('Policy Characteristics'!E:E,MATCH($C819,'Policy Characteristics'!$C:$C,0)))</f>
        <v>indst efficiency standards</v>
      </c>
      <c r="L819" s="380">
        <f>IF(ISBLANK(INDEX('Policy Characteristics'!F:F,MATCH($C819,'Policy Characteristics'!$C:$C,0))),"",INDEX('Policy Characteristics'!F:F,MATCH($C819,'Policy Characteristics'!$C:$C,0)))</f>
        <v>0</v>
      </c>
      <c r="M819" s="380">
        <f>IF(ISBLANK(INDEX('Policy Characteristics'!G:G,MATCH($C819,'Policy Characteristics'!$C:$C,0))),"",INDEX('Policy Characteristics'!G:G,MATCH($C819,'Policy Characteristics'!$C:$C,0)))</f>
        <v>0.25</v>
      </c>
      <c r="N819" s="380">
        <f>IF(ISBLANK(INDEX('Policy Characteristics'!H:H,MATCH($C819,'Policy Characteristics'!$C:$C,0))),"",INDEX('Policy Characteristics'!H:H,MATCH($C819,'Policy Characteristics'!$C:$C,0)))</f>
        <v>0.01</v>
      </c>
      <c r="O819" s="358" t="str">
        <f>IF(ISBLANK(INDEX('Policy Characteristics'!I:I,MATCH($C819,'Policy Characteristics'!$C:$C,0))),"",INDEX('Policy Characteristics'!I:I,MATCH($C819,'Policy Characteristics'!$C:$C,0)))</f>
        <v>% reduction in energy use</v>
      </c>
      <c r="P819" s="358"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9" s="358" t="str">
        <f>IF(ISBLANK(INDEX('Policy Characteristics'!K:K,MATCH($C819,'Policy Characteristics'!$C:$C,0))),"",INDEX('Policy Characteristics'!K:K,MATCH($C819,'Policy Characteristics'!$C:$C,0)))</f>
        <v>industry-ag-main.html#eff-stds</v>
      </c>
      <c r="R819" s="358" t="str">
        <f>IF(ISBLANK(INDEX('Policy Characteristics'!L:L,MATCH($C819,'Policy Characteristics'!$C:$C,0))),"",INDEX('Policy Characteristics'!L:L,MATCH($C819,'Policy Characteristics'!$C:$C,0)))</f>
        <v>industry-energy-efficiency-standards.html</v>
      </c>
    </row>
    <row r="820" spans="1:18" s="5" customFormat="1" x14ac:dyDescent="0.35">
      <c r="A820" s="358" t="str">
        <f>IF(ISBLANK(INDEX('Policy Characteristics'!A:A,MATCH($C820,'Policy Characteristics'!$C:$C,0))),"",INDEX('Policy Characteristics'!A:A,MATCH($C820,'Policy Characteristics'!$C:$C,0)))</f>
        <v>Industry</v>
      </c>
      <c r="B820" s="358" t="str">
        <f>IF(ISBLANK(INDEX('Policy Characteristics'!B:B,MATCH($C820,'Policy Characteristics'!$C:$C,0))),"",INDEX('Policy Characteristics'!B:B,MATCH($C820,'Policy Characteristics'!$C:$C,0)))</f>
        <v>Industry Energy Efficiency Standards</v>
      </c>
      <c r="C820" s="362" t="str">
        <f t="shared" si="38"/>
        <v>Percentage Improvement in Eqpt Efficiency Standards above BAU</v>
      </c>
      <c r="D820" s="9" t="s">
        <v>3244</v>
      </c>
      <c r="E820" s="53" t="s">
        <v>2823</v>
      </c>
      <c r="F820" s="195" t="s">
        <v>2679</v>
      </c>
      <c r="G820" s="53" t="s">
        <v>2827</v>
      </c>
      <c r="H820" s="54">
        <v>1056</v>
      </c>
      <c r="I820" s="53" t="s">
        <v>45</v>
      </c>
      <c r="J820" s="360" t="str">
        <f>IF(ISBLANK(INDEX('Policy Characteristics'!D:D,MATCH($C820,'Policy Characteristics'!$C:$C,0))),"",INDEX('Policy Characteristics'!D:D,MATCH($C820,'Policy Characteristics'!$C:$C,0)))</f>
        <v>Industry Energy Efficiency Standards</v>
      </c>
      <c r="K820" s="358" t="str">
        <f>IF(ISBLANK(INDEX('Policy Characteristics'!E:E,MATCH($C820,'Policy Characteristics'!$C:$C,0))),"",INDEX('Policy Characteristics'!E:E,MATCH($C820,'Policy Characteristics'!$C:$C,0)))</f>
        <v>indst efficiency standards</v>
      </c>
      <c r="L820" s="380">
        <f>IF(ISBLANK(INDEX('Policy Characteristics'!F:F,MATCH($C820,'Policy Characteristics'!$C:$C,0))),"",INDEX('Policy Characteristics'!F:F,MATCH($C820,'Policy Characteristics'!$C:$C,0)))</f>
        <v>0</v>
      </c>
      <c r="M820" s="380">
        <f>IF(ISBLANK(INDEX('Policy Characteristics'!G:G,MATCH($C820,'Policy Characteristics'!$C:$C,0))),"",INDEX('Policy Characteristics'!G:G,MATCH($C820,'Policy Characteristics'!$C:$C,0)))</f>
        <v>0.25</v>
      </c>
      <c r="N820" s="380">
        <f>IF(ISBLANK(INDEX('Policy Characteristics'!H:H,MATCH($C820,'Policy Characteristics'!$C:$C,0))),"",INDEX('Policy Characteristics'!H:H,MATCH($C820,'Policy Characteristics'!$C:$C,0)))</f>
        <v>0.01</v>
      </c>
      <c r="O820" s="358" t="str">
        <f>IF(ISBLANK(INDEX('Policy Characteristics'!I:I,MATCH($C820,'Policy Characteristics'!$C:$C,0))),"",INDEX('Policy Characteristics'!I:I,MATCH($C820,'Policy Characteristics'!$C:$C,0)))</f>
        <v>% reduction in energy use</v>
      </c>
      <c r="P820" s="358"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0" s="358" t="str">
        <f>IF(ISBLANK(INDEX('Policy Characteristics'!K:K,MATCH($C820,'Policy Characteristics'!$C:$C,0))),"",INDEX('Policy Characteristics'!K:K,MATCH($C820,'Policy Characteristics'!$C:$C,0)))</f>
        <v>industry-ag-main.html#eff-stds</v>
      </c>
      <c r="R820" s="358" t="str">
        <f>IF(ISBLANK(INDEX('Policy Characteristics'!L:L,MATCH($C820,'Policy Characteristics'!$C:$C,0))),"",INDEX('Policy Characteristics'!L:L,MATCH($C820,'Policy Characteristics'!$C:$C,0)))</f>
        <v>industry-energy-efficiency-standards.html</v>
      </c>
    </row>
    <row r="821" spans="1:18" s="5" customFormat="1" x14ac:dyDescent="0.35">
      <c r="A821" s="358" t="str">
        <f>IF(ISBLANK(INDEX('Policy Characteristics'!A:A,MATCH($C821,'Policy Characteristics'!$C:$C,0))),"",INDEX('Policy Characteristics'!A:A,MATCH($C821,'Policy Characteristics'!$C:$C,0)))</f>
        <v>Industry</v>
      </c>
      <c r="B821" s="358" t="str">
        <f>IF(ISBLANK(INDEX('Policy Characteristics'!B:B,MATCH($C821,'Policy Characteristics'!$C:$C,0))),"",INDEX('Policy Characteristics'!B:B,MATCH($C821,'Policy Characteristics'!$C:$C,0)))</f>
        <v>Industry Energy Efficiency Standards</v>
      </c>
      <c r="C821" s="362" t="str">
        <f t="shared" si="38"/>
        <v>Percentage Improvement in Eqpt Efficiency Standards above BAU</v>
      </c>
      <c r="D821" s="9" t="s">
        <v>3244</v>
      </c>
      <c r="E821" s="53" t="s">
        <v>2820</v>
      </c>
      <c r="F821" s="195" t="s">
        <v>2679</v>
      </c>
      <c r="G821" s="53" t="s">
        <v>2825</v>
      </c>
      <c r="H821" s="54">
        <v>1057</v>
      </c>
      <c r="I821" s="53" t="s">
        <v>46</v>
      </c>
      <c r="J821" s="360" t="str">
        <f>IF(ISBLANK(INDEX('Policy Characteristics'!D:D,MATCH($C821,'Policy Characteristics'!$C:$C,0))),"",INDEX('Policy Characteristics'!D:D,MATCH($C821,'Policy Characteristics'!$C:$C,0)))</f>
        <v>Industry Energy Efficiency Standards</v>
      </c>
      <c r="K821" s="358" t="str">
        <f>IF(ISBLANK(INDEX('Policy Characteristics'!E:E,MATCH($C821,'Policy Characteristics'!$C:$C,0))),"",INDEX('Policy Characteristics'!E:E,MATCH($C821,'Policy Characteristics'!$C:$C,0)))</f>
        <v>indst efficiency standards</v>
      </c>
      <c r="L821" s="380">
        <f>IF(ISBLANK(INDEX('Policy Characteristics'!F:F,MATCH($C821,'Policy Characteristics'!$C:$C,0))),"",INDEX('Policy Characteristics'!F:F,MATCH($C821,'Policy Characteristics'!$C:$C,0)))</f>
        <v>0</v>
      </c>
      <c r="M821" s="380">
        <f>IF(ISBLANK(INDEX('Policy Characteristics'!G:G,MATCH($C821,'Policy Characteristics'!$C:$C,0))),"",INDEX('Policy Characteristics'!G:G,MATCH($C821,'Policy Characteristics'!$C:$C,0)))</f>
        <v>0.25</v>
      </c>
      <c r="N821" s="380">
        <f>IF(ISBLANK(INDEX('Policy Characteristics'!H:H,MATCH($C821,'Policy Characteristics'!$C:$C,0))),"",INDEX('Policy Characteristics'!H:H,MATCH($C821,'Policy Characteristics'!$C:$C,0)))</f>
        <v>0.01</v>
      </c>
      <c r="O821" s="358" t="str">
        <f>IF(ISBLANK(INDEX('Policy Characteristics'!I:I,MATCH($C821,'Policy Characteristics'!$C:$C,0))),"",INDEX('Policy Characteristics'!I:I,MATCH($C821,'Policy Characteristics'!$C:$C,0)))</f>
        <v>% reduction in energy use</v>
      </c>
      <c r="P821" s="358"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1" s="358" t="str">
        <f>IF(ISBLANK(INDEX('Policy Characteristics'!K:K,MATCH($C821,'Policy Characteristics'!$C:$C,0))),"",INDEX('Policy Characteristics'!K:K,MATCH($C821,'Policy Characteristics'!$C:$C,0)))</f>
        <v>industry-ag-main.html#eff-stds</v>
      </c>
      <c r="R821" s="358" t="str">
        <f>IF(ISBLANK(INDEX('Policy Characteristics'!L:L,MATCH($C821,'Policy Characteristics'!$C:$C,0))),"",INDEX('Policy Characteristics'!L:L,MATCH($C821,'Policy Characteristics'!$C:$C,0)))</f>
        <v>industry-energy-efficiency-standards.html</v>
      </c>
    </row>
    <row r="822" spans="1:18" s="5" customFormat="1" x14ac:dyDescent="0.35">
      <c r="A822" s="358" t="str">
        <f>IF(ISBLANK(INDEX('Policy Characteristics'!A:A,MATCH($C822,'Policy Characteristics'!$C:$C,0))),"",INDEX('Policy Characteristics'!A:A,MATCH($C822,'Policy Characteristics'!$C:$C,0)))</f>
        <v>Industry</v>
      </c>
      <c r="B822" s="358" t="str">
        <f>IF(ISBLANK(INDEX('Policy Characteristics'!B:B,MATCH($C822,'Policy Characteristics'!$C:$C,0))),"",INDEX('Policy Characteristics'!B:B,MATCH($C822,'Policy Characteristics'!$C:$C,0)))</f>
        <v>Industry Energy Efficiency Standards</v>
      </c>
      <c r="C822" s="362" t="str">
        <f t="shared" si="38"/>
        <v>Percentage Improvement in Eqpt Efficiency Standards above BAU</v>
      </c>
      <c r="D822" s="9" t="s">
        <v>3245</v>
      </c>
      <c r="E822" s="53" t="s">
        <v>2463</v>
      </c>
      <c r="F822" s="195" t="s">
        <v>3208</v>
      </c>
      <c r="G822" s="53" t="s">
        <v>2469</v>
      </c>
      <c r="H822" s="54">
        <v>1058</v>
      </c>
      <c r="I822" s="53" t="s">
        <v>45</v>
      </c>
      <c r="J822" s="360" t="str">
        <f>IF(ISBLANK(INDEX('Policy Characteristics'!D:D,MATCH($C822,'Policy Characteristics'!$C:$C,0))),"",INDEX('Policy Characteristics'!D:D,MATCH($C822,'Policy Characteristics'!$C:$C,0)))</f>
        <v>Industry Energy Efficiency Standards</v>
      </c>
      <c r="K822" s="358" t="str">
        <f>IF(ISBLANK(INDEX('Policy Characteristics'!E:E,MATCH($C822,'Policy Characteristics'!$C:$C,0))),"",INDEX('Policy Characteristics'!E:E,MATCH($C822,'Policy Characteristics'!$C:$C,0)))</f>
        <v>indst efficiency standards</v>
      </c>
      <c r="L822" s="380">
        <f>IF(ISBLANK(INDEX('Policy Characteristics'!F:F,MATCH($C822,'Policy Characteristics'!$C:$C,0))),"",INDEX('Policy Characteristics'!F:F,MATCH($C822,'Policy Characteristics'!$C:$C,0)))</f>
        <v>0</v>
      </c>
      <c r="M822" s="380">
        <f>IF(ISBLANK(INDEX('Policy Characteristics'!G:G,MATCH($C822,'Policy Characteristics'!$C:$C,0))),"",INDEX('Policy Characteristics'!G:G,MATCH($C822,'Policy Characteristics'!$C:$C,0)))</f>
        <v>0.25</v>
      </c>
      <c r="N822" s="380">
        <f>IF(ISBLANK(INDEX('Policy Characteristics'!H:H,MATCH($C822,'Policy Characteristics'!$C:$C,0))),"",INDEX('Policy Characteristics'!H:H,MATCH($C822,'Policy Characteristics'!$C:$C,0)))</f>
        <v>0.01</v>
      </c>
      <c r="O822" s="358" t="str">
        <f>IF(ISBLANK(INDEX('Policy Characteristics'!I:I,MATCH($C822,'Policy Characteristics'!$C:$C,0))),"",INDEX('Policy Characteristics'!I:I,MATCH($C822,'Policy Characteristics'!$C:$C,0)))</f>
        <v>% reduction in energy use</v>
      </c>
      <c r="P822" s="358"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2" s="358" t="str">
        <f>IF(ISBLANK(INDEX('Policy Characteristics'!K:K,MATCH($C822,'Policy Characteristics'!$C:$C,0))),"",INDEX('Policy Characteristics'!K:K,MATCH($C822,'Policy Characteristics'!$C:$C,0)))</f>
        <v>industry-ag-main.html#eff-stds</v>
      </c>
      <c r="R822" s="358" t="str">
        <f>IF(ISBLANK(INDEX('Policy Characteristics'!L:L,MATCH($C822,'Policy Characteristics'!$C:$C,0))),"",INDEX('Policy Characteristics'!L:L,MATCH($C822,'Policy Characteristics'!$C:$C,0)))</f>
        <v>industry-energy-efficiency-standards.html</v>
      </c>
    </row>
    <row r="823" spans="1:18" s="5" customFormat="1" x14ac:dyDescent="0.35">
      <c r="A823" s="358" t="str">
        <f>IF(ISBLANK(INDEX('Policy Characteristics'!A:A,MATCH($C823,'Policy Characteristics'!$C:$C,0))),"",INDEX('Policy Characteristics'!A:A,MATCH($C823,'Policy Characteristics'!$C:$C,0)))</f>
        <v>Industry</v>
      </c>
      <c r="B823" s="358" t="str">
        <f>IF(ISBLANK(INDEX('Policy Characteristics'!B:B,MATCH($C823,'Policy Characteristics'!$C:$C,0))),"",INDEX('Policy Characteristics'!B:B,MATCH($C823,'Policy Characteristics'!$C:$C,0)))</f>
        <v>Industry Energy Efficiency Standards</v>
      </c>
      <c r="C823" s="362" t="str">
        <f t="shared" si="38"/>
        <v>Percentage Improvement in Eqpt Efficiency Standards above BAU</v>
      </c>
      <c r="D823" s="9" t="s">
        <v>3245</v>
      </c>
      <c r="E823" s="53" t="s">
        <v>2464</v>
      </c>
      <c r="F823" s="195" t="s">
        <v>3208</v>
      </c>
      <c r="G823" s="53" t="s">
        <v>2472</v>
      </c>
      <c r="H823" s="54">
        <v>1059</v>
      </c>
      <c r="I823" s="53" t="s">
        <v>45</v>
      </c>
      <c r="J823" s="360" t="str">
        <f>IF(ISBLANK(INDEX('Policy Characteristics'!D:D,MATCH($C823,'Policy Characteristics'!$C:$C,0))),"",INDEX('Policy Characteristics'!D:D,MATCH($C823,'Policy Characteristics'!$C:$C,0)))</f>
        <v>Industry Energy Efficiency Standards</v>
      </c>
      <c r="K823" s="358" t="str">
        <f>IF(ISBLANK(INDEX('Policy Characteristics'!E:E,MATCH($C823,'Policy Characteristics'!$C:$C,0))),"",INDEX('Policy Characteristics'!E:E,MATCH($C823,'Policy Characteristics'!$C:$C,0)))</f>
        <v>indst efficiency standards</v>
      </c>
      <c r="L823" s="380">
        <f>IF(ISBLANK(INDEX('Policy Characteristics'!F:F,MATCH($C823,'Policy Characteristics'!$C:$C,0))),"",INDEX('Policy Characteristics'!F:F,MATCH($C823,'Policy Characteristics'!$C:$C,0)))</f>
        <v>0</v>
      </c>
      <c r="M823" s="380">
        <f>IF(ISBLANK(INDEX('Policy Characteristics'!G:G,MATCH($C823,'Policy Characteristics'!$C:$C,0))),"",INDEX('Policy Characteristics'!G:G,MATCH($C823,'Policy Characteristics'!$C:$C,0)))</f>
        <v>0.25</v>
      </c>
      <c r="N823" s="380">
        <f>IF(ISBLANK(INDEX('Policy Characteristics'!H:H,MATCH($C823,'Policy Characteristics'!$C:$C,0))),"",INDEX('Policy Characteristics'!H:H,MATCH($C823,'Policy Characteristics'!$C:$C,0)))</f>
        <v>0.01</v>
      </c>
      <c r="O823" s="358" t="str">
        <f>IF(ISBLANK(INDEX('Policy Characteristics'!I:I,MATCH($C823,'Policy Characteristics'!$C:$C,0))),"",INDEX('Policy Characteristics'!I:I,MATCH($C823,'Policy Characteristics'!$C:$C,0)))</f>
        <v>% reduction in energy use</v>
      </c>
      <c r="P823" s="358"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3" s="358" t="str">
        <f>IF(ISBLANK(INDEX('Policy Characteristics'!K:K,MATCH($C823,'Policy Characteristics'!$C:$C,0))),"",INDEX('Policy Characteristics'!K:K,MATCH($C823,'Policy Characteristics'!$C:$C,0)))</f>
        <v>industry-ag-main.html#eff-stds</v>
      </c>
      <c r="R823" s="358" t="str">
        <f>IF(ISBLANK(INDEX('Policy Characteristics'!L:L,MATCH($C823,'Policy Characteristics'!$C:$C,0))),"",INDEX('Policy Characteristics'!L:L,MATCH($C823,'Policy Characteristics'!$C:$C,0)))</f>
        <v>industry-energy-efficiency-standards.html</v>
      </c>
    </row>
    <row r="824" spans="1:18" s="5" customFormat="1" x14ac:dyDescent="0.35">
      <c r="A824" s="358" t="str">
        <f>IF(ISBLANK(INDEX('Policy Characteristics'!A:A,MATCH($C824,'Policy Characteristics'!$C:$C,0))),"",INDEX('Policy Characteristics'!A:A,MATCH($C824,'Policy Characteristics'!$C:$C,0)))</f>
        <v>Industry</v>
      </c>
      <c r="B824" s="358" t="str">
        <f>IF(ISBLANK(INDEX('Policy Characteristics'!B:B,MATCH($C824,'Policy Characteristics'!$C:$C,0))),"",INDEX('Policy Characteristics'!B:B,MATCH($C824,'Policy Characteristics'!$C:$C,0)))</f>
        <v>Industry Energy Efficiency Standards</v>
      </c>
      <c r="C824" s="362" t="str">
        <f t="shared" si="38"/>
        <v>Percentage Improvement in Eqpt Efficiency Standards above BAU</v>
      </c>
      <c r="D824" s="9" t="s">
        <v>3245</v>
      </c>
      <c r="E824" s="53" t="s">
        <v>2465</v>
      </c>
      <c r="F824" s="195" t="s">
        <v>3208</v>
      </c>
      <c r="G824" s="53" t="s">
        <v>2473</v>
      </c>
      <c r="H824" s="54">
        <v>1060</v>
      </c>
      <c r="I824" s="53" t="s">
        <v>45</v>
      </c>
      <c r="J824" s="360" t="str">
        <f>IF(ISBLANK(INDEX('Policy Characteristics'!D:D,MATCH($C824,'Policy Characteristics'!$C:$C,0))),"",INDEX('Policy Characteristics'!D:D,MATCH($C824,'Policy Characteristics'!$C:$C,0)))</f>
        <v>Industry Energy Efficiency Standards</v>
      </c>
      <c r="K824" s="358" t="str">
        <f>IF(ISBLANK(INDEX('Policy Characteristics'!E:E,MATCH($C824,'Policy Characteristics'!$C:$C,0))),"",INDEX('Policy Characteristics'!E:E,MATCH($C824,'Policy Characteristics'!$C:$C,0)))</f>
        <v>indst efficiency standards</v>
      </c>
      <c r="L824" s="380">
        <f>IF(ISBLANK(INDEX('Policy Characteristics'!F:F,MATCH($C824,'Policy Characteristics'!$C:$C,0))),"",INDEX('Policy Characteristics'!F:F,MATCH($C824,'Policy Characteristics'!$C:$C,0)))</f>
        <v>0</v>
      </c>
      <c r="M824" s="380">
        <f>IF(ISBLANK(INDEX('Policy Characteristics'!G:G,MATCH($C824,'Policy Characteristics'!$C:$C,0))),"",INDEX('Policy Characteristics'!G:G,MATCH($C824,'Policy Characteristics'!$C:$C,0)))</f>
        <v>0.25</v>
      </c>
      <c r="N824" s="380">
        <f>IF(ISBLANK(INDEX('Policy Characteristics'!H:H,MATCH($C824,'Policy Characteristics'!$C:$C,0))),"",INDEX('Policy Characteristics'!H:H,MATCH($C824,'Policy Characteristics'!$C:$C,0)))</f>
        <v>0.01</v>
      </c>
      <c r="O824" s="358" t="str">
        <f>IF(ISBLANK(INDEX('Policy Characteristics'!I:I,MATCH($C824,'Policy Characteristics'!$C:$C,0))),"",INDEX('Policy Characteristics'!I:I,MATCH($C824,'Policy Characteristics'!$C:$C,0)))</f>
        <v>% reduction in energy use</v>
      </c>
      <c r="P824" s="358"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4" s="358" t="str">
        <f>IF(ISBLANK(INDEX('Policy Characteristics'!K:K,MATCH($C824,'Policy Characteristics'!$C:$C,0))),"",INDEX('Policy Characteristics'!K:K,MATCH($C824,'Policy Characteristics'!$C:$C,0)))</f>
        <v>industry-ag-main.html#eff-stds</v>
      </c>
      <c r="R824" s="358" t="str">
        <f>IF(ISBLANK(INDEX('Policy Characteristics'!L:L,MATCH($C824,'Policy Characteristics'!$C:$C,0))),"",INDEX('Policy Characteristics'!L:L,MATCH($C824,'Policy Characteristics'!$C:$C,0)))</f>
        <v>industry-energy-efficiency-standards.html</v>
      </c>
    </row>
    <row r="825" spans="1:18" s="5" customFormat="1" x14ac:dyDescent="0.35">
      <c r="A825" s="358" t="str">
        <f>IF(ISBLANK(INDEX('Policy Characteristics'!A:A,MATCH($C825,'Policy Characteristics'!$C:$C,0))),"",INDEX('Policy Characteristics'!A:A,MATCH($C825,'Policy Characteristics'!$C:$C,0)))</f>
        <v>Industry</v>
      </c>
      <c r="B825" s="358" t="str">
        <f>IF(ISBLANK(INDEX('Policy Characteristics'!B:B,MATCH($C825,'Policy Characteristics'!$C:$C,0))),"",INDEX('Policy Characteristics'!B:B,MATCH($C825,'Policy Characteristics'!$C:$C,0)))</f>
        <v>Industry Energy Efficiency Standards</v>
      </c>
      <c r="C825" s="362" t="str">
        <f t="shared" si="38"/>
        <v>Percentage Improvement in Eqpt Efficiency Standards above BAU</v>
      </c>
      <c r="D825" s="9" t="s">
        <v>3245</v>
      </c>
      <c r="E825" s="53" t="s">
        <v>2466</v>
      </c>
      <c r="F825" s="195" t="s">
        <v>3208</v>
      </c>
      <c r="G825" s="53" t="s">
        <v>2470</v>
      </c>
      <c r="H825" s="54">
        <v>1061</v>
      </c>
      <c r="I825" s="53" t="s">
        <v>46</v>
      </c>
      <c r="J825" s="360" t="str">
        <f>IF(ISBLANK(INDEX('Policy Characteristics'!D:D,MATCH($C825,'Policy Characteristics'!$C:$C,0))),"",INDEX('Policy Characteristics'!D:D,MATCH($C825,'Policy Characteristics'!$C:$C,0)))</f>
        <v>Industry Energy Efficiency Standards</v>
      </c>
      <c r="K825" s="358" t="str">
        <f>IF(ISBLANK(INDEX('Policy Characteristics'!E:E,MATCH($C825,'Policy Characteristics'!$C:$C,0))),"",INDEX('Policy Characteristics'!E:E,MATCH($C825,'Policy Characteristics'!$C:$C,0)))</f>
        <v>indst efficiency standards</v>
      </c>
      <c r="L825" s="380">
        <f>IF(ISBLANK(INDEX('Policy Characteristics'!F:F,MATCH($C825,'Policy Characteristics'!$C:$C,0))),"",INDEX('Policy Characteristics'!F:F,MATCH($C825,'Policy Characteristics'!$C:$C,0)))</f>
        <v>0</v>
      </c>
      <c r="M825" s="380">
        <f>IF(ISBLANK(INDEX('Policy Characteristics'!G:G,MATCH($C825,'Policy Characteristics'!$C:$C,0))),"",INDEX('Policy Characteristics'!G:G,MATCH($C825,'Policy Characteristics'!$C:$C,0)))</f>
        <v>0.25</v>
      </c>
      <c r="N825" s="380">
        <f>IF(ISBLANK(INDEX('Policy Characteristics'!H:H,MATCH($C825,'Policy Characteristics'!$C:$C,0))),"",INDEX('Policy Characteristics'!H:H,MATCH($C825,'Policy Characteristics'!$C:$C,0)))</f>
        <v>0.01</v>
      </c>
      <c r="O825" s="358" t="str">
        <f>IF(ISBLANK(INDEX('Policy Characteristics'!I:I,MATCH($C825,'Policy Characteristics'!$C:$C,0))),"",INDEX('Policy Characteristics'!I:I,MATCH($C825,'Policy Characteristics'!$C:$C,0)))</f>
        <v>% reduction in energy use</v>
      </c>
      <c r="P825" s="358"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5" s="358" t="str">
        <f>IF(ISBLANK(INDEX('Policy Characteristics'!K:K,MATCH($C825,'Policy Characteristics'!$C:$C,0))),"",INDEX('Policy Characteristics'!K:K,MATCH($C825,'Policy Characteristics'!$C:$C,0)))</f>
        <v>industry-ag-main.html#eff-stds</v>
      </c>
      <c r="R825" s="358" t="str">
        <f>IF(ISBLANK(INDEX('Policy Characteristics'!L:L,MATCH($C825,'Policy Characteristics'!$C:$C,0))),"",INDEX('Policy Characteristics'!L:L,MATCH($C825,'Policy Characteristics'!$C:$C,0)))</f>
        <v>industry-energy-efficiency-standards.html</v>
      </c>
    </row>
    <row r="826" spans="1:18" s="5" customFormat="1" x14ac:dyDescent="0.35">
      <c r="A826" s="358" t="str">
        <f>IF(ISBLANK(INDEX('Policy Characteristics'!A:A,MATCH($C826,'Policy Characteristics'!$C:$C,0))),"",INDEX('Policy Characteristics'!A:A,MATCH($C826,'Policy Characteristics'!$C:$C,0)))</f>
        <v>Industry</v>
      </c>
      <c r="B826" s="358" t="str">
        <f>IF(ISBLANK(INDEX('Policy Characteristics'!B:B,MATCH($C826,'Policy Characteristics'!$C:$C,0))),"",INDEX('Policy Characteristics'!B:B,MATCH($C826,'Policy Characteristics'!$C:$C,0)))</f>
        <v>Industry Energy Efficiency Standards</v>
      </c>
      <c r="C826" s="362" t="str">
        <f t="shared" si="38"/>
        <v>Percentage Improvement in Eqpt Efficiency Standards above BAU</v>
      </c>
      <c r="D826" s="9" t="s">
        <v>3245</v>
      </c>
      <c r="E826" s="53" t="s">
        <v>2467</v>
      </c>
      <c r="F826" s="195" t="s">
        <v>3208</v>
      </c>
      <c r="G826" s="53" t="s">
        <v>2471</v>
      </c>
      <c r="H826" s="54">
        <v>1062</v>
      </c>
      <c r="I826" s="53" t="s">
        <v>45</v>
      </c>
      <c r="J826" s="360" t="str">
        <f>IF(ISBLANK(INDEX('Policy Characteristics'!D:D,MATCH($C826,'Policy Characteristics'!$C:$C,0))),"",INDEX('Policy Characteristics'!D:D,MATCH($C826,'Policy Characteristics'!$C:$C,0)))</f>
        <v>Industry Energy Efficiency Standards</v>
      </c>
      <c r="K826" s="358" t="str">
        <f>IF(ISBLANK(INDEX('Policy Characteristics'!E:E,MATCH($C826,'Policy Characteristics'!$C:$C,0))),"",INDEX('Policy Characteristics'!E:E,MATCH($C826,'Policy Characteristics'!$C:$C,0)))</f>
        <v>indst efficiency standards</v>
      </c>
      <c r="L826" s="380">
        <f>IF(ISBLANK(INDEX('Policy Characteristics'!F:F,MATCH($C826,'Policy Characteristics'!$C:$C,0))),"",INDEX('Policy Characteristics'!F:F,MATCH($C826,'Policy Characteristics'!$C:$C,0)))</f>
        <v>0</v>
      </c>
      <c r="M826" s="380">
        <f>IF(ISBLANK(INDEX('Policy Characteristics'!G:G,MATCH($C826,'Policy Characteristics'!$C:$C,0))),"",INDEX('Policy Characteristics'!G:G,MATCH($C826,'Policy Characteristics'!$C:$C,0)))</f>
        <v>0.25</v>
      </c>
      <c r="N826" s="380">
        <f>IF(ISBLANK(INDEX('Policy Characteristics'!H:H,MATCH($C826,'Policy Characteristics'!$C:$C,0))),"",INDEX('Policy Characteristics'!H:H,MATCH($C826,'Policy Characteristics'!$C:$C,0)))</f>
        <v>0.01</v>
      </c>
      <c r="O826" s="358" t="str">
        <f>IF(ISBLANK(INDEX('Policy Characteristics'!I:I,MATCH($C826,'Policy Characteristics'!$C:$C,0))),"",INDEX('Policy Characteristics'!I:I,MATCH($C826,'Policy Characteristics'!$C:$C,0)))</f>
        <v>% reduction in energy use</v>
      </c>
      <c r="P826" s="358"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6" s="358" t="str">
        <f>IF(ISBLANK(INDEX('Policy Characteristics'!K:K,MATCH($C826,'Policy Characteristics'!$C:$C,0))),"",INDEX('Policy Characteristics'!K:K,MATCH($C826,'Policy Characteristics'!$C:$C,0)))</f>
        <v>industry-ag-main.html#eff-stds</v>
      </c>
      <c r="R826" s="358" t="str">
        <f>IF(ISBLANK(INDEX('Policy Characteristics'!L:L,MATCH($C826,'Policy Characteristics'!$C:$C,0))),"",INDEX('Policy Characteristics'!L:L,MATCH($C826,'Policy Characteristics'!$C:$C,0)))</f>
        <v>industry-energy-efficiency-standards.html</v>
      </c>
    </row>
    <row r="827" spans="1:18" s="5" customFormat="1" x14ac:dyDescent="0.35">
      <c r="A827" s="358" t="str">
        <f>IF(ISBLANK(INDEX('Policy Characteristics'!A:A,MATCH($C827,'Policy Characteristics'!$C:$C,0))),"",INDEX('Policy Characteristics'!A:A,MATCH($C827,'Policy Characteristics'!$C:$C,0)))</f>
        <v>Industry</v>
      </c>
      <c r="B827" s="358" t="str">
        <f>IF(ISBLANK(INDEX('Policy Characteristics'!B:B,MATCH($C827,'Policy Characteristics'!$C:$C,0))),"",INDEX('Policy Characteristics'!B:B,MATCH($C827,'Policy Characteristics'!$C:$C,0)))</f>
        <v>Industry Energy Efficiency Standards</v>
      </c>
      <c r="C827" s="362" t="str">
        <f t="shared" si="38"/>
        <v>Percentage Improvement in Eqpt Efficiency Standards above BAU</v>
      </c>
      <c r="D827" s="9" t="s">
        <v>3245</v>
      </c>
      <c r="E827" s="53" t="s">
        <v>2468</v>
      </c>
      <c r="F827" s="195" t="s">
        <v>3208</v>
      </c>
      <c r="G827" s="53" t="s">
        <v>2474</v>
      </c>
      <c r="H827" s="54">
        <v>1063</v>
      </c>
      <c r="I827" s="53" t="s">
        <v>46</v>
      </c>
      <c r="J827" s="360" t="str">
        <f>IF(ISBLANK(INDEX('Policy Characteristics'!D:D,MATCH($C827,'Policy Characteristics'!$C:$C,0))),"",INDEX('Policy Characteristics'!D:D,MATCH($C827,'Policy Characteristics'!$C:$C,0)))</f>
        <v>Industry Energy Efficiency Standards</v>
      </c>
      <c r="K827" s="358" t="str">
        <f>IF(ISBLANK(INDEX('Policy Characteristics'!E:E,MATCH($C827,'Policy Characteristics'!$C:$C,0))),"",INDEX('Policy Characteristics'!E:E,MATCH($C827,'Policy Characteristics'!$C:$C,0)))</f>
        <v>indst efficiency standards</v>
      </c>
      <c r="L827" s="380">
        <f>IF(ISBLANK(INDEX('Policy Characteristics'!F:F,MATCH($C827,'Policy Characteristics'!$C:$C,0))),"",INDEX('Policy Characteristics'!F:F,MATCH($C827,'Policy Characteristics'!$C:$C,0)))</f>
        <v>0</v>
      </c>
      <c r="M827" s="380">
        <f>IF(ISBLANK(INDEX('Policy Characteristics'!G:G,MATCH($C827,'Policy Characteristics'!$C:$C,0))),"",INDEX('Policy Characteristics'!G:G,MATCH($C827,'Policy Characteristics'!$C:$C,0)))</f>
        <v>0.25</v>
      </c>
      <c r="N827" s="380">
        <f>IF(ISBLANK(INDEX('Policy Characteristics'!H:H,MATCH($C827,'Policy Characteristics'!$C:$C,0))),"",INDEX('Policy Characteristics'!H:H,MATCH($C827,'Policy Characteristics'!$C:$C,0)))</f>
        <v>0.01</v>
      </c>
      <c r="O827" s="358" t="str">
        <f>IF(ISBLANK(INDEX('Policy Characteristics'!I:I,MATCH($C827,'Policy Characteristics'!$C:$C,0))),"",INDEX('Policy Characteristics'!I:I,MATCH($C827,'Policy Characteristics'!$C:$C,0)))</f>
        <v>% reduction in energy use</v>
      </c>
      <c r="P827" s="358"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7" s="358" t="str">
        <f>IF(ISBLANK(INDEX('Policy Characteristics'!K:K,MATCH($C827,'Policy Characteristics'!$C:$C,0))),"",INDEX('Policy Characteristics'!K:K,MATCH($C827,'Policy Characteristics'!$C:$C,0)))</f>
        <v>industry-ag-main.html#eff-stds</v>
      </c>
      <c r="R827" s="358" t="str">
        <f>IF(ISBLANK(INDEX('Policy Characteristics'!L:L,MATCH($C827,'Policy Characteristics'!$C:$C,0))),"",INDEX('Policy Characteristics'!L:L,MATCH($C827,'Policy Characteristics'!$C:$C,0)))</f>
        <v>industry-energy-efficiency-standards.html</v>
      </c>
    </row>
    <row r="828" spans="1:18" s="5" customFormat="1" x14ac:dyDescent="0.35">
      <c r="A828" s="358" t="str">
        <f>IF(ISBLANK(INDEX('Policy Characteristics'!A:A,MATCH($C828,'Policy Characteristics'!$C:$C,0))),"",INDEX('Policy Characteristics'!A:A,MATCH($C828,'Policy Characteristics'!$C:$C,0)))</f>
        <v>Industry</v>
      </c>
      <c r="B828" s="358" t="str">
        <f>IF(ISBLANK(INDEX('Policy Characteristics'!B:B,MATCH($C828,'Policy Characteristics'!$C:$C,0))),"",INDEX('Policy Characteristics'!B:B,MATCH($C828,'Policy Characteristics'!$C:$C,0)))</f>
        <v>Industry Energy Efficiency Standards</v>
      </c>
      <c r="C828" s="362" t="str">
        <f t="shared" si="38"/>
        <v>Percentage Improvement in Eqpt Efficiency Standards above BAU</v>
      </c>
      <c r="D828" s="9" t="s">
        <v>3245</v>
      </c>
      <c r="E828" s="53" t="s">
        <v>2821</v>
      </c>
      <c r="F828" s="195" t="s">
        <v>3208</v>
      </c>
      <c r="G828" s="53" t="s">
        <v>2824</v>
      </c>
      <c r="H828" s="54">
        <v>1064</v>
      </c>
      <c r="I828" s="53" t="s">
        <v>46</v>
      </c>
      <c r="J828" s="360" t="str">
        <f>IF(ISBLANK(INDEX('Policy Characteristics'!D:D,MATCH($C828,'Policy Characteristics'!$C:$C,0))),"",INDEX('Policy Characteristics'!D:D,MATCH($C828,'Policy Characteristics'!$C:$C,0)))</f>
        <v>Industry Energy Efficiency Standards</v>
      </c>
      <c r="K828" s="358" t="str">
        <f>IF(ISBLANK(INDEX('Policy Characteristics'!E:E,MATCH($C828,'Policy Characteristics'!$C:$C,0))),"",INDEX('Policy Characteristics'!E:E,MATCH($C828,'Policy Characteristics'!$C:$C,0)))</f>
        <v>indst efficiency standards</v>
      </c>
      <c r="L828" s="380">
        <f>IF(ISBLANK(INDEX('Policy Characteristics'!F:F,MATCH($C828,'Policy Characteristics'!$C:$C,0))),"",INDEX('Policy Characteristics'!F:F,MATCH($C828,'Policy Characteristics'!$C:$C,0)))</f>
        <v>0</v>
      </c>
      <c r="M828" s="380">
        <f>IF(ISBLANK(INDEX('Policy Characteristics'!G:G,MATCH($C828,'Policy Characteristics'!$C:$C,0))),"",INDEX('Policy Characteristics'!G:G,MATCH($C828,'Policy Characteristics'!$C:$C,0)))</f>
        <v>0.25</v>
      </c>
      <c r="N828" s="380">
        <f>IF(ISBLANK(INDEX('Policy Characteristics'!H:H,MATCH($C828,'Policy Characteristics'!$C:$C,0))),"",INDEX('Policy Characteristics'!H:H,MATCH($C828,'Policy Characteristics'!$C:$C,0)))</f>
        <v>0.01</v>
      </c>
      <c r="O828" s="358" t="str">
        <f>IF(ISBLANK(INDEX('Policy Characteristics'!I:I,MATCH($C828,'Policy Characteristics'!$C:$C,0))),"",INDEX('Policy Characteristics'!I:I,MATCH($C828,'Policy Characteristics'!$C:$C,0)))</f>
        <v>% reduction in energy use</v>
      </c>
      <c r="P828" s="358"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8" s="358" t="str">
        <f>IF(ISBLANK(INDEX('Policy Characteristics'!K:K,MATCH($C828,'Policy Characteristics'!$C:$C,0))),"",INDEX('Policy Characteristics'!K:K,MATCH($C828,'Policy Characteristics'!$C:$C,0)))</f>
        <v>industry-ag-main.html#eff-stds</v>
      </c>
      <c r="R828" s="358" t="str">
        <f>IF(ISBLANK(INDEX('Policy Characteristics'!L:L,MATCH($C828,'Policy Characteristics'!$C:$C,0))),"",INDEX('Policy Characteristics'!L:L,MATCH($C828,'Policy Characteristics'!$C:$C,0)))</f>
        <v>industry-energy-efficiency-standards.html</v>
      </c>
    </row>
    <row r="829" spans="1:18" s="5" customFormat="1" x14ac:dyDescent="0.35">
      <c r="A829" s="358" t="str">
        <f>IF(ISBLANK(INDEX('Policy Characteristics'!A:A,MATCH($C829,'Policy Characteristics'!$C:$C,0))),"",INDEX('Policy Characteristics'!A:A,MATCH($C829,'Policy Characteristics'!$C:$C,0)))</f>
        <v>Industry</v>
      </c>
      <c r="B829" s="358" t="str">
        <f>IF(ISBLANK(INDEX('Policy Characteristics'!B:B,MATCH($C829,'Policy Characteristics'!$C:$C,0))),"",INDEX('Policy Characteristics'!B:B,MATCH($C829,'Policy Characteristics'!$C:$C,0)))</f>
        <v>Industry Energy Efficiency Standards</v>
      </c>
      <c r="C829" s="362" t="str">
        <f t="shared" si="38"/>
        <v>Percentage Improvement in Eqpt Efficiency Standards above BAU</v>
      </c>
      <c r="D829" s="9" t="s">
        <v>3245</v>
      </c>
      <c r="E829" s="53" t="s">
        <v>2822</v>
      </c>
      <c r="F829" s="195" t="s">
        <v>3208</v>
      </c>
      <c r="G829" s="53" t="s">
        <v>2826</v>
      </c>
      <c r="H829" s="54">
        <v>1065</v>
      </c>
      <c r="I829" s="53" t="s">
        <v>46</v>
      </c>
      <c r="J829" s="360" t="str">
        <f>IF(ISBLANK(INDEX('Policy Characteristics'!D:D,MATCH($C829,'Policy Characteristics'!$C:$C,0))),"",INDEX('Policy Characteristics'!D:D,MATCH($C829,'Policy Characteristics'!$C:$C,0)))</f>
        <v>Industry Energy Efficiency Standards</v>
      </c>
      <c r="K829" s="358" t="str">
        <f>IF(ISBLANK(INDEX('Policy Characteristics'!E:E,MATCH($C829,'Policy Characteristics'!$C:$C,0))),"",INDEX('Policy Characteristics'!E:E,MATCH($C829,'Policy Characteristics'!$C:$C,0)))</f>
        <v>indst efficiency standards</v>
      </c>
      <c r="L829" s="380">
        <f>IF(ISBLANK(INDEX('Policy Characteristics'!F:F,MATCH($C829,'Policy Characteristics'!$C:$C,0))),"",INDEX('Policy Characteristics'!F:F,MATCH($C829,'Policy Characteristics'!$C:$C,0)))</f>
        <v>0</v>
      </c>
      <c r="M829" s="380">
        <f>IF(ISBLANK(INDEX('Policy Characteristics'!G:G,MATCH($C829,'Policy Characteristics'!$C:$C,0))),"",INDEX('Policy Characteristics'!G:G,MATCH($C829,'Policy Characteristics'!$C:$C,0)))</f>
        <v>0.25</v>
      </c>
      <c r="N829" s="380">
        <f>IF(ISBLANK(INDEX('Policy Characteristics'!H:H,MATCH($C829,'Policy Characteristics'!$C:$C,0))),"",INDEX('Policy Characteristics'!H:H,MATCH($C829,'Policy Characteristics'!$C:$C,0)))</f>
        <v>0.01</v>
      </c>
      <c r="O829" s="358" t="str">
        <f>IF(ISBLANK(INDEX('Policy Characteristics'!I:I,MATCH($C829,'Policy Characteristics'!$C:$C,0))),"",INDEX('Policy Characteristics'!I:I,MATCH($C829,'Policy Characteristics'!$C:$C,0)))</f>
        <v>% reduction in energy use</v>
      </c>
      <c r="P829" s="358"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9" s="358" t="str">
        <f>IF(ISBLANK(INDEX('Policy Characteristics'!K:K,MATCH($C829,'Policy Characteristics'!$C:$C,0))),"",INDEX('Policy Characteristics'!K:K,MATCH($C829,'Policy Characteristics'!$C:$C,0)))</f>
        <v>industry-ag-main.html#eff-stds</v>
      </c>
      <c r="R829" s="358" t="str">
        <f>IF(ISBLANK(INDEX('Policy Characteristics'!L:L,MATCH($C829,'Policy Characteristics'!$C:$C,0))),"",INDEX('Policy Characteristics'!L:L,MATCH($C829,'Policy Characteristics'!$C:$C,0)))</f>
        <v>industry-energy-efficiency-standards.html</v>
      </c>
    </row>
    <row r="830" spans="1:18" s="5" customFormat="1" x14ac:dyDescent="0.35">
      <c r="A830" s="358" t="str">
        <f>IF(ISBLANK(INDEX('Policy Characteristics'!A:A,MATCH($C830,'Policy Characteristics'!$C:$C,0))),"",INDEX('Policy Characteristics'!A:A,MATCH($C830,'Policy Characteristics'!$C:$C,0)))</f>
        <v>Industry</v>
      </c>
      <c r="B830" s="358" t="str">
        <f>IF(ISBLANK(INDEX('Policy Characteristics'!B:B,MATCH($C830,'Policy Characteristics'!$C:$C,0))),"",INDEX('Policy Characteristics'!B:B,MATCH($C830,'Policy Characteristics'!$C:$C,0)))</f>
        <v>Industry Energy Efficiency Standards</v>
      </c>
      <c r="C830" s="362" t="str">
        <f t="shared" si="38"/>
        <v>Percentage Improvement in Eqpt Efficiency Standards above BAU</v>
      </c>
      <c r="D830" s="9" t="s">
        <v>3245</v>
      </c>
      <c r="E830" s="53" t="s">
        <v>2823</v>
      </c>
      <c r="F830" s="195" t="s">
        <v>3208</v>
      </c>
      <c r="G830" s="53" t="s">
        <v>2827</v>
      </c>
      <c r="H830" s="54">
        <v>1066</v>
      </c>
      <c r="I830" s="53" t="s">
        <v>45</v>
      </c>
      <c r="J830" s="360" t="str">
        <f>IF(ISBLANK(INDEX('Policy Characteristics'!D:D,MATCH($C830,'Policy Characteristics'!$C:$C,0))),"",INDEX('Policy Characteristics'!D:D,MATCH($C830,'Policy Characteristics'!$C:$C,0)))</f>
        <v>Industry Energy Efficiency Standards</v>
      </c>
      <c r="K830" s="358" t="str">
        <f>IF(ISBLANK(INDEX('Policy Characteristics'!E:E,MATCH($C830,'Policy Characteristics'!$C:$C,0))),"",INDEX('Policy Characteristics'!E:E,MATCH($C830,'Policy Characteristics'!$C:$C,0)))</f>
        <v>indst efficiency standards</v>
      </c>
      <c r="L830" s="380">
        <f>IF(ISBLANK(INDEX('Policy Characteristics'!F:F,MATCH($C830,'Policy Characteristics'!$C:$C,0))),"",INDEX('Policy Characteristics'!F:F,MATCH($C830,'Policy Characteristics'!$C:$C,0)))</f>
        <v>0</v>
      </c>
      <c r="M830" s="380">
        <f>IF(ISBLANK(INDEX('Policy Characteristics'!G:G,MATCH($C830,'Policy Characteristics'!$C:$C,0))),"",INDEX('Policy Characteristics'!G:G,MATCH($C830,'Policy Characteristics'!$C:$C,0)))</f>
        <v>0.25</v>
      </c>
      <c r="N830" s="380">
        <f>IF(ISBLANK(INDEX('Policy Characteristics'!H:H,MATCH($C830,'Policy Characteristics'!$C:$C,0))),"",INDEX('Policy Characteristics'!H:H,MATCH($C830,'Policy Characteristics'!$C:$C,0)))</f>
        <v>0.01</v>
      </c>
      <c r="O830" s="358" t="str">
        <f>IF(ISBLANK(INDEX('Policy Characteristics'!I:I,MATCH($C830,'Policy Characteristics'!$C:$C,0))),"",INDEX('Policy Characteristics'!I:I,MATCH($C830,'Policy Characteristics'!$C:$C,0)))</f>
        <v>% reduction in energy use</v>
      </c>
      <c r="P830" s="358"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0" s="358" t="str">
        <f>IF(ISBLANK(INDEX('Policy Characteristics'!K:K,MATCH($C830,'Policy Characteristics'!$C:$C,0))),"",INDEX('Policy Characteristics'!K:K,MATCH($C830,'Policy Characteristics'!$C:$C,0)))</f>
        <v>industry-ag-main.html#eff-stds</v>
      </c>
      <c r="R830" s="358" t="str">
        <f>IF(ISBLANK(INDEX('Policy Characteristics'!L:L,MATCH($C830,'Policy Characteristics'!$C:$C,0))),"",INDEX('Policy Characteristics'!L:L,MATCH($C830,'Policy Characteristics'!$C:$C,0)))</f>
        <v>industry-energy-efficiency-standards.html</v>
      </c>
    </row>
    <row r="831" spans="1:18" s="5" customFormat="1" x14ac:dyDescent="0.35">
      <c r="A831" s="358" t="str">
        <f>IF(ISBLANK(INDEX('Policy Characteristics'!A:A,MATCH($C831,'Policy Characteristics'!$C:$C,0))),"",INDEX('Policy Characteristics'!A:A,MATCH($C831,'Policy Characteristics'!$C:$C,0)))</f>
        <v>Industry</v>
      </c>
      <c r="B831" s="358" t="str">
        <f>IF(ISBLANK(INDEX('Policy Characteristics'!B:B,MATCH($C831,'Policy Characteristics'!$C:$C,0))),"",INDEX('Policy Characteristics'!B:B,MATCH($C831,'Policy Characteristics'!$C:$C,0)))</f>
        <v>Industry Energy Efficiency Standards</v>
      </c>
      <c r="C831" s="362" t="str">
        <f t="shared" si="38"/>
        <v>Percentage Improvement in Eqpt Efficiency Standards above BAU</v>
      </c>
      <c r="D831" s="9" t="s">
        <v>3245</v>
      </c>
      <c r="E831" s="53" t="s">
        <v>2820</v>
      </c>
      <c r="F831" s="195" t="s">
        <v>3208</v>
      </c>
      <c r="G831" s="53" t="s">
        <v>2825</v>
      </c>
      <c r="H831" s="54">
        <v>1067</v>
      </c>
      <c r="I831" s="53" t="s">
        <v>46</v>
      </c>
      <c r="J831" s="360" t="str">
        <f>IF(ISBLANK(INDEX('Policy Characteristics'!D:D,MATCH($C831,'Policy Characteristics'!$C:$C,0))),"",INDEX('Policy Characteristics'!D:D,MATCH($C831,'Policy Characteristics'!$C:$C,0)))</f>
        <v>Industry Energy Efficiency Standards</v>
      </c>
      <c r="K831" s="358" t="str">
        <f>IF(ISBLANK(INDEX('Policy Characteristics'!E:E,MATCH($C831,'Policy Characteristics'!$C:$C,0))),"",INDEX('Policy Characteristics'!E:E,MATCH($C831,'Policy Characteristics'!$C:$C,0)))</f>
        <v>indst efficiency standards</v>
      </c>
      <c r="L831" s="380">
        <f>IF(ISBLANK(INDEX('Policy Characteristics'!F:F,MATCH($C831,'Policy Characteristics'!$C:$C,0))),"",INDEX('Policy Characteristics'!F:F,MATCH($C831,'Policy Characteristics'!$C:$C,0)))</f>
        <v>0</v>
      </c>
      <c r="M831" s="380">
        <f>IF(ISBLANK(INDEX('Policy Characteristics'!G:G,MATCH($C831,'Policy Characteristics'!$C:$C,0))),"",INDEX('Policy Characteristics'!G:G,MATCH($C831,'Policy Characteristics'!$C:$C,0)))</f>
        <v>0.25</v>
      </c>
      <c r="N831" s="380">
        <f>IF(ISBLANK(INDEX('Policy Characteristics'!H:H,MATCH($C831,'Policy Characteristics'!$C:$C,0))),"",INDEX('Policy Characteristics'!H:H,MATCH($C831,'Policy Characteristics'!$C:$C,0)))</f>
        <v>0.01</v>
      </c>
      <c r="O831" s="358" t="str">
        <f>IF(ISBLANK(INDEX('Policy Characteristics'!I:I,MATCH($C831,'Policy Characteristics'!$C:$C,0))),"",INDEX('Policy Characteristics'!I:I,MATCH($C831,'Policy Characteristics'!$C:$C,0)))</f>
        <v>% reduction in energy use</v>
      </c>
      <c r="P831" s="358"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1" s="358" t="str">
        <f>IF(ISBLANK(INDEX('Policy Characteristics'!K:K,MATCH($C831,'Policy Characteristics'!$C:$C,0))),"",INDEX('Policy Characteristics'!K:K,MATCH($C831,'Policy Characteristics'!$C:$C,0)))</f>
        <v>industry-ag-main.html#eff-stds</v>
      </c>
      <c r="R831" s="358" t="str">
        <f>IF(ISBLANK(INDEX('Policy Characteristics'!L:L,MATCH($C831,'Policy Characteristics'!$C:$C,0))),"",INDEX('Policy Characteristics'!L:L,MATCH($C831,'Policy Characteristics'!$C:$C,0)))</f>
        <v>industry-energy-efficiency-standards.html</v>
      </c>
    </row>
    <row r="832" spans="1:18" s="5" customFormat="1" x14ac:dyDescent="0.35">
      <c r="A832" s="358" t="str">
        <f>IF(ISBLANK(INDEX('Policy Characteristics'!A:A,MATCH($C832,'Policy Characteristics'!$C:$C,0))),"",INDEX('Policy Characteristics'!A:A,MATCH($C832,'Policy Characteristics'!$C:$C,0)))</f>
        <v>Industry</v>
      </c>
      <c r="B832" s="358" t="str">
        <f>IF(ISBLANK(INDEX('Policy Characteristics'!B:B,MATCH($C832,'Policy Characteristics'!$C:$C,0))),"",INDEX('Policy Characteristics'!B:B,MATCH($C832,'Policy Characteristics'!$C:$C,0)))</f>
        <v>Industry Energy Efficiency Standards</v>
      </c>
      <c r="C832" s="362" t="str">
        <f t="shared" si="38"/>
        <v>Percentage Improvement in Eqpt Efficiency Standards above BAU</v>
      </c>
      <c r="D832" s="9" t="s">
        <v>3246</v>
      </c>
      <c r="E832" s="53" t="s">
        <v>2463</v>
      </c>
      <c r="F832" s="195" t="s">
        <v>3209</v>
      </c>
      <c r="G832" s="53" t="s">
        <v>2469</v>
      </c>
      <c r="H832" s="54">
        <v>1068</v>
      </c>
      <c r="I832" s="53" t="s">
        <v>45</v>
      </c>
      <c r="J832" s="360" t="str">
        <f>IF(ISBLANK(INDEX('Policy Characteristics'!D:D,MATCH($C832,'Policy Characteristics'!$C:$C,0))),"",INDEX('Policy Characteristics'!D:D,MATCH($C832,'Policy Characteristics'!$C:$C,0)))</f>
        <v>Industry Energy Efficiency Standards</v>
      </c>
      <c r="K832" s="358" t="str">
        <f>IF(ISBLANK(INDEX('Policy Characteristics'!E:E,MATCH($C832,'Policy Characteristics'!$C:$C,0))),"",INDEX('Policy Characteristics'!E:E,MATCH($C832,'Policy Characteristics'!$C:$C,0)))</f>
        <v>indst efficiency standards</v>
      </c>
      <c r="L832" s="380">
        <f>IF(ISBLANK(INDEX('Policy Characteristics'!F:F,MATCH($C832,'Policy Characteristics'!$C:$C,0))),"",INDEX('Policy Characteristics'!F:F,MATCH($C832,'Policy Characteristics'!$C:$C,0)))</f>
        <v>0</v>
      </c>
      <c r="M832" s="380">
        <f>IF(ISBLANK(INDEX('Policy Characteristics'!G:G,MATCH($C832,'Policy Characteristics'!$C:$C,0))),"",INDEX('Policy Characteristics'!G:G,MATCH($C832,'Policy Characteristics'!$C:$C,0)))</f>
        <v>0.25</v>
      </c>
      <c r="N832" s="380">
        <f>IF(ISBLANK(INDEX('Policy Characteristics'!H:H,MATCH($C832,'Policy Characteristics'!$C:$C,0))),"",INDEX('Policy Characteristics'!H:H,MATCH($C832,'Policy Characteristics'!$C:$C,0)))</f>
        <v>0.01</v>
      </c>
      <c r="O832" s="358" t="str">
        <f>IF(ISBLANK(INDEX('Policy Characteristics'!I:I,MATCH($C832,'Policy Characteristics'!$C:$C,0))),"",INDEX('Policy Characteristics'!I:I,MATCH($C832,'Policy Characteristics'!$C:$C,0)))</f>
        <v>% reduction in energy use</v>
      </c>
      <c r="P832" s="358"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2" s="358" t="str">
        <f>IF(ISBLANK(INDEX('Policy Characteristics'!K:K,MATCH($C832,'Policy Characteristics'!$C:$C,0))),"",INDEX('Policy Characteristics'!K:K,MATCH($C832,'Policy Characteristics'!$C:$C,0)))</f>
        <v>industry-ag-main.html#eff-stds</v>
      </c>
      <c r="R832" s="358" t="str">
        <f>IF(ISBLANK(INDEX('Policy Characteristics'!L:L,MATCH($C832,'Policy Characteristics'!$C:$C,0))),"",INDEX('Policy Characteristics'!L:L,MATCH($C832,'Policy Characteristics'!$C:$C,0)))</f>
        <v>industry-energy-efficiency-standards.html</v>
      </c>
    </row>
    <row r="833" spans="1:18" s="5" customFormat="1" x14ac:dyDescent="0.35">
      <c r="A833" s="358" t="str">
        <f>IF(ISBLANK(INDEX('Policy Characteristics'!A:A,MATCH($C833,'Policy Characteristics'!$C:$C,0))),"",INDEX('Policy Characteristics'!A:A,MATCH($C833,'Policy Characteristics'!$C:$C,0)))</f>
        <v>Industry</v>
      </c>
      <c r="B833" s="358" t="str">
        <f>IF(ISBLANK(INDEX('Policy Characteristics'!B:B,MATCH($C833,'Policy Characteristics'!$C:$C,0))),"",INDEX('Policy Characteristics'!B:B,MATCH($C833,'Policy Characteristics'!$C:$C,0)))</f>
        <v>Industry Energy Efficiency Standards</v>
      </c>
      <c r="C833" s="362" t="str">
        <f t="shared" si="38"/>
        <v>Percentage Improvement in Eqpt Efficiency Standards above BAU</v>
      </c>
      <c r="D833" s="9" t="s">
        <v>3246</v>
      </c>
      <c r="E833" s="53" t="s">
        <v>2464</v>
      </c>
      <c r="F833" s="195" t="s">
        <v>3209</v>
      </c>
      <c r="G833" s="53" t="s">
        <v>2472</v>
      </c>
      <c r="H833" s="54">
        <v>1069</v>
      </c>
      <c r="I833" s="53" t="s">
        <v>46</v>
      </c>
      <c r="J833" s="360" t="str">
        <f>IF(ISBLANK(INDEX('Policy Characteristics'!D:D,MATCH($C833,'Policy Characteristics'!$C:$C,0))),"",INDEX('Policy Characteristics'!D:D,MATCH($C833,'Policy Characteristics'!$C:$C,0)))</f>
        <v>Industry Energy Efficiency Standards</v>
      </c>
      <c r="K833" s="358" t="str">
        <f>IF(ISBLANK(INDEX('Policy Characteristics'!E:E,MATCH($C833,'Policy Characteristics'!$C:$C,0))),"",INDEX('Policy Characteristics'!E:E,MATCH($C833,'Policy Characteristics'!$C:$C,0)))</f>
        <v>indst efficiency standards</v>
      </c>
      <c r="L833" s="380">
        <f>IF(ISBLANK(INDEX('Policy Characteristics'!F:F,MATCH($C833,'Policy Characteristics'!$C:$C,0))),"",INDEX('Policy Characteristics'!F:F,MATCH($C833,'Policy Characteristics'!$C:$C,0)))</f>
        <v>0</v>
      </c>
      <c r="M833" s="380">
        <f>IF(ISBLANK(INDEX('Policy Characteristics'!G:G,MATCH($C833,'Policy Characteristics'!$C:$C,0))),"",INDEX('Policy Characteristics'!G:G,MATCH($C833,'Policy Characteristics'!$C:$C,0)))</f>
        <v>0.25</v>
      </c>
      <c r="N833" s="380">
        <f>IF(ISBLANK(INDEX('Policy Characteristics'!H:H,MATCH($C833,'Policy Characteristics'!$C:$C,0))),"",INDEX('Policy Characteristics'!H:H,MATCH($C833,'Policy Characteristics'!$C:$C,0)))</f>
        <v>0.01</v>
      </c>
      <c r="O833" s="358" t="str">
        <f>IF(ISBLANK(INDEX('Policy Characteristics'!I:I,MATCH($C833,'Policy Characteristics'!$C:$C,0))),"",INDEX('Policy Characteristics'!I:I,MATCH($C833,'Policy Characteristics'!$C:$C,0)))</f>
        <v>% reduction in energy use</v>
      </c>
      <c r="P833" s="358"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3" s="358" t="str">
        <f>IF(ISBLANK(INDEX('Policy Characteristics'!K:K,MATCH($C833,'Policy Characteristics'!$C:$C,0))),"",INDEX('Policy Characteristics'!K:K,MATCH($C833,'Policy Characteristics'!$C:$C,0)))</f>
        <v>industry-ag-main.html#eff-stds</v>
      </c>
      <c r="R833" s="358" t="str">
        <f>IF(ISBLANK(INDEX('Policy Characteristics'!L:L,MATCH($C833,'Policy Characteristics'!$C:$C,0))),"",INDEX('Policy Characteristics'!L:L,MATCH($C833,'Policy Characteristics'!$C:$C,0)))</f>
        <v>industry-energy-efficiency-standards.html</v>
      </c>
    </row>
    <row r="834" spans="1:18" s="5" customFormat="1" x14ac:dyDescent="0.35">
      <c r="A834" s="358" t="str">
        <f>IF(ISBLANK(INDEX('Policy Characteristics'!A:A,MATCH($C834,'Policy Characteristics'!$C:$C,0))),"",INDEX('Policy Characteristics'!A:A,MATCH($C834,'Policy Characteristics'!$C:$C,0)))</f>
        <v>Industry</v>
      </c>
      <c r="B834" s="358" t="str">
        <f>IF(ISBLANK(INDEX('Policy Characteristics'!B:B,MATCH($C834,'Policy Characteristics'!$C:$C,0))),"",INDEX('Policy Characteristics'!B:B,MATCH($C834,'Policy Characteristics'!$C:$C,0)))</f>
        <v>Industry Energy Efficiency Standards</v>
      </c>
      <c r="C834" s="362" t="str">
        <f t="shared" si="38"/>
        <v>Percentage Improvement in Eqpt Efficiency Standards above BAU</v>
      </c>
      <c r="D834" s="9" t="s">
        <v>3246</v>
      </c>
      <c r="E834" s="53" t="s">
        <v>2465</v>
      </c>
      <c r="F834" s="195" t="s">
        <v>3209</v>
      </c>
      <c r="G834" s="53" t="s">
        <v>2473</v>
      </c>
      <c r="H834" s="54">
        <v>1070</v>
      </c>
      <c r="I834" s="53" t="s">
        <v>45</v>
      </c>
      <c r="J834" s="360" t="str">
        <f>IF(ISBLANK(INDEX('Policy Characteristics'!D:D,MATCH($C834,'Policy Characteristics'!$C:$C,0))),"",INDEX('Policy Characteristics'!D:D,MATCH($C834,'Policy Characteristics'!$C:$C,0)))</f>
        <v>Industry Energy Efficiency Standards</v>
      </c>
      <c r="K834" s="358" t="str">
        <f>IF(ISBLANK(INDEX('Policy Characteristics'!E:E,MATCH($C834,'Policy Characteristics'!$C:$C,0))),"",INDEX('Policy Characteristics'!E:E,MATCH($C834,'Policy Characteristics'!$C:$C,0)))</f>
        <v>indst efficiency standards</v>
      </c>
      <c r="L834" s="380">
        <f>IF(ISBLANK(INDEX('Policy Characteristics'!F:F,MATCH($C834,'Policy Characteristics'!$C:$C,0))),"",INDEX('Policy Characteristics'!F:F,MATCH($C834,'Policy Characteristics'!$C:$C,0)))</f>
        <v>0</v>
      </c>
      <c r="M834" s="380">
        <f>IF(ISBLANK(INDEX('Policy Characteristics'!G:G,MATCH($C834,'Policy Characteristics'!$C:$C,0))),"",INDEX('Policy Characteristics'!G:G,MATCH($C834,'Policy Characteristics'!$C:$C,0)))</f>
        <v>0.25</v>
      </c>
      <c r="N834" s="380">
        <f>IF(ISBLANK(INDEX('Policy Characteristics'!H:H,MATCH($C834,'Policy Characteristics'!$C:$C,0))),"",INDEX('Policy Characteristics'!H:H,MATCH($C834,'Policy Characteristics'!$C:$C,0)))</f>
        <v>0.01</v>
      </c>
      <c r="O834" s="358" t="str">
        <f>IF(ISBLANK(INDEX('Policy Characteristics'!I:I,MATCH($C834,'Policy Characteristics'!$C:$C,0))),"",INDEX('Policy Characteristics'!I:I,MATCH($C834,'Policy Characteristics'!$C:$C,0)))</f>
        <v>% reduction in energy use</v>
      </c>
      <c r="P834" s="358"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4" s="358" t="str">
        <f>IF(ISBLANK(INDEX('Policy Characteristics'!K:K,MATCH($C834,'Policy Characteristics'!$C:$C,0))),"",INDEX('Policy Characteristics'!K:K,MATCH($C834,'Policy Characteristics'!$C:$C,0)))</f>
        <v>industry-ag-main.html#eff-stds</v>
      </c>
      <c r="R834" s="358" t="str">
        <f>IF(ISBLANK(INDEX('Policy Characteristics'!L:L,MATCH($C834,'Policy Characteristics'!$C:$C,0))),"",INDEX('Policy Characteristics'!L:L,MATCH($C834,'Policy Characteristics'!$C:$C,0)))</f>
        <v>industry-energy-efficiency-standards.html</v>
      </c>
    </row>
    <row r="835" spans="1:18" s="5" customFormat="1" x14ac:dyDescent="0.35">
      <c r="A835" s="358" t="str">
        <f>IF(ISBLANK(INDEX('Policy Characteristics'!A:A,MATCH($C835,'Policy Characteristics'!$C:$C,0))),"",INDEX('Policy Characteristics'!A:A,MATCH($C835,'Policy Characteristics'!$C:$C,0)))</f>
        <v>Industry</v>
      </c>
      <c r="B835" s="358" t="str">
        <f>IF(ISBLANK(INDEX('Policy Characteristics'!B:B,MATCH($C835,'Policy Characteristics'!$C:$C,0))),"",INDEX('Policy Characteristics'!B:B,MATCH($C835,'Policy Characteristics'!$C:$C,0)))</f>
        <v>Industry Energy Efficiency Standards</v>
      </c>
      <c r="C835" s="362" t="str">
        <f t="shared" si="38"/>
        <v>Percentage Improvement in Eqpt Efficiency Standards above BAU</v>
      </c>
      <c r="D835" s="9" t="s">
        <v>3246</v>
      </c>
      <c r="E835" s="53" t="s">
        <v>2466</v>
      </c>
      <c r="F835" s="195" t="s">
        <v>3209</v>
      </c>
      <c r="G835" s="53" t="s">
        <v>2470</v>
      </c>
      <c r="H835" s="54">
        <v>1071</v>
      </c>
      <c r="I835" s="53" t="s">
        <v>46</v>
      </c>
      <c r="J835" s="360" t="str">
        <f>IF(ISBLANK(INDEX('Policy Characteristics'!D:D,MATCH($C835,'Policy Characteristics'!$C:$C,0))),"",INDEX('Policy Characteristics'!D:D,MATCH($C835,'Policy Characteristics'!$C:$C,0)))</f>
        <v>Industry Energy Efficiency Standards</v>
      </c>
      <c r="K835" s="358" t="str">
        <f>IF(ISBLANK(INDEX('Policy Characteristics'!E:E,MATCH($C835,'Policy Characteristics'!$C:$C,0))),"",INDEX('Policy Characteristics'!E:E,MATCH($C835,'Policy Characteristics'!$C:$C,0)))</f>
        <v>indst efficiency standards</v>
      </c>
      <c r="L835" s="380">
        <f>IF(ISBLANK(INDEX('Policy Characteristics'!F:F,MATCH($C835,'Policy Characteristics'!$C:$C,0))),"",INDEX('Policy Characteristics'!F:F,MATCH($C835,'Policy Characteristics'!$C:$C,0)))</f>
        <v>0</v>
      </c>
      <c r="M835" s="380">
        <f>IF(ISBLANK(INDEX('Policy Characteristics'!G:G,MATCH($C835,'Policy Characteristics'!$C:$C,0))),"",INDEX('Policy Characteristics'!G:G,MATCH($C835,'Policy Characteristics'!$C:$C,0)))</f>
        <v>0.25</v>
      </c>
      <c r="N835" s="380">
        <f>IF(ISBLANK(INDEX('Policy Characteristics'!H:H,MATCH($C835,'Policy Characteristics'!$C:$C,0))),"",INDEX('Policy Characteristics'!H:H,MATCH($C835,'Policy Characteristics'!$C:$C,0)))</f>
        <v>0.01</v>
      </c>
      <c r="O835" s="358" t="str">
        <f>IF(ISBLANK(INDEX('Policy Characteristics'!I:I,MATCH($C835,'Policy Characteristics'!$C:$C,0))),"",INDEX('Policy Characteristics'!I:I,MATCH($C835,'Policy Characteristics'!$C:$C,0)))</f>
        <v>% reduction in energy use</v>
      </c>
      <c r="P835" s="358"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5" s="358" t="str">
        <f>IF(ISBLANK(INDEX('Policy Characteristics'!K:K,MATCH($C835,'Policy Characteristics'!$C:$C,0))),"",INDEX('Policy Characteristics'!K:K,MATCH($C835,'Policy Characteristics'!$C:$C,0)))</f>
        <v>industry-ag-main.html#eff-stds</v>
      </c>
      <c r="R835" s="358" t="str">
        <f>IF(ISBLANK(INDEX('Policy Characteristics'!L:L,MATCH($C835,'Policy Characteristics'!$C:$C,0))),"",INDEX('Policy Characteristics'!L:L,MATCH($C835,'Policy Characteristics'!$C:$C,0)))</f>
        <v>industry-energy-efficiency-standards.html</v>
      </c>
    </row>
    <row r="836" spans="1:18" s="5" customFormat="1" x14ac:dyDescent="0.35">
      <c r="A836" s="358" t="str">
        <f>IF(ISBLANK(INDEX('Policy Characteristics'!A:A,MATCH($C836,'Policy Characteristics'!$C:$C,0))),"",INDEX('Policy Characteristics'!A:A,MATCH($C836,'Policy Characteristics'!$C:$C,0)))</f>
        <v>Industry</v>
      </c>
      <c r="B836" s="358" t="str">
        <f>IF(ISBLANK(INDEX('Policy Characteristics'!B:B,MATCH($C836,'Policy Characteristics'!$C:$C,0))),"",INDEX('Policy Characteristics'!B:B,MATCH($C836,'Policy Characteristics'!$C:$C,0)))</f>
        <v>Industry Energy Efficiency Standards</v>
      </c>
      <c r="C836" s="362" t="str">
        <f t="shared" si="38"/>
        <v>Percentage Improvement in Eqpt Efficiency Standards above BAU</v>
      </c>
      <c r="D836" s="9" t="s">
        <v>3246</v>
      </c>
      <c r="E836" s="53" t="s">
        <v>2467</v>
      </c>
      <c r="F836" s="195" t="s">
        <v>3209</v>
      </c>
      <c r="G836" s="53" t="s">
        <v>2471</v>
      </c>
      <c r="H836" s="54">
        <v>1072</v>
      </c>
      <c r="I836" s="53" t="s">
        <v>45</v>
      </c>
      <c r="J836" s="360" t="str">
        <f>IF(ISBLANK(INDEX('Policy Characteristics'!D:D,MATCH($C836,'Policy Characteristics'!$C:$C,0))),"",INDEX('Policy Characteristics'!D:D,MATCH($C836,'Policy Characteristics'!$C:$C,0)))</f>
        <v>Industry Energy Efficiency Standards</v>
      </c>
      <c r="K836" s="358" t="str">
        <f>IF(ISBLANK(INDEX('Policy Characteristics'!E:E,MATCH($C836,'Policy Characteristics'!$C:$C,0))),"",INDEX('Policy Characteristics'!E:E,MATCH($C836,'Policy Characteristics'!$C:$C,0)))</f>
        <v>indst efficiency standards</v>
      </c>
      <c r="L836" s="380">
        <f>IF(ISBLANK(INDEX('Policy Characteristics'!F:F,MATCH($C836,'Policy Characteristics'!$C:$C,0))),"",INDEX('Policy Characteristics'!F:F,MATCH($C836,'Policy Characteristics'!$C:$C,0)))</f>
        <v>0</v>
      </c>
      <c r="M836" s="380">
        <f>IF(ISBLANK(INDEX('Policy Characteristics'!G:G,MATCH($C836,'Policy Characteristics'!$C:$C,0))),"",INDEX('Policy Characteristics'!G:G,MATCH($C836,'Policy Characteristics'!$C:$C,0)))</f>
        <v>0.25</v>
      </c>
      <c r="N836" s="380">
        <f>IF(ISBLANK(INDEX('Policy Characteristics'!H:H,MATCH($C836,'Policy Characteristics'!$C:$C,0))),"",INDEX('Policy Characteristics'!H:H,MATCH($C836,'Policy Characteristics'!$C:$C,0)))</f>
        <v>0.01</v>
      </c>
      <c r="O836" s="358" t="str">
        <f>IF(ISBLANK(INDEX('Policy Characteristics'!I:I,MATCH($C836,'Policy Characteristics'!$C:$C,0))),"",INDEX('Policy Characteristics'!I:I,MATCH($C836,'Policy Characteristics'!$C:$C,0)))</f>
        <v>% reduction in energy use</v>
      </c>
      <c r="P836" s="358"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6" s="358" t="str">
        <f>IF(ISBLANK(INDEX('Policy Characteristics'!K:K,MATCH($C836,'Policy Characteristics'!$C:$C,0))),"",INDEX('Policy Characteristics'!K:K,MATCH($C836,'Policy Characteristics'!$C:$C,0)))</f>
        <v>industry-ag-main.html#eff-stds</v>
      </c>
      <c r="R836" s="358" t="str">
        <f>IF(ISBLANK(INDEX('Policy Characteristics'!L:L,MATCH($C836,'Policy Characteristics'!$C:$C,0))),"",INDEX('Policy Characteristics'!L:L,MATCH($C836,'Policy Characteristics'!$C:$C,0)))</f>
        <v>industry-energy-efficiency-standards.html</v>
      </c>
    </row>
    <row r="837" spans="1:18" s="5" customFormat="1" x14ac:dyDescent="0.35">
      <c r="A837" s="358" t="str">
        <f>IF(ISBLANK(INDEX('Policy Characteristics'!A:A,MATCH($C837,'Policy Characteristics'!$C:$C,0))),"",INDEX('Policy Characteristics'!A:A,MATCH($C837,'Policy Characteristics'!$C:$C,0)))</f>
        <v>Industry</v>
      </c>
      <c r="B837" s="358" t="str">
        <f>IF(ISBLANK(INDEX('Policy Characteristics'!B:B,MATCH($C837,'Policy Characteristics'!$C:$C,0))),"",INDEX('Policy Characteristics'!B:B,MATCH($C837,'Policy Characteristics'!$C:$C,0)))</f>
        <v>Industry Energy Efficiency Standards</v>
      </c>
      <c r="C837" s="362" t="str">
        <f t="shared" si="38"/>
        <v>Percentage Improvement in Eqpt Efficiency Standards above BAU</v>
      </c>
      <c r="D837" s="9" t="s">
        <v>3246</v>
      </c>
      <c r="E837" s="53" t="s">
        <v>2468</v>
      </c>
      <c r="F837" s="195" t="s">
        <v>3209</v>
      </c>
      <c r="G837" s="53" t="s">
        <v>2474</v>
      </c>
      <c r="H837" s="54">
        <v>1073</v>
      </c>
      <c r="I837" s="53" t="s">
        <v>46</v>
      </c>
      <c r="J837" s="360" t="str">
        <f>IF(ISBLANK(INDEX('Policy Characteristics'!D:D,MATCH($C837,'Policy Characteristics'!$C:$C,0))),"",INDEX('Policy Characteristics'!D:D,MATCH($C837,'Policy Characteristics'!$C:$C,0)))</f>
        <v>Industry Energy Efficiency Standards</v>
      </c>
      <c r="K837" s="358" t="str">
        <f>IF(ISBLANK(INDEX('Policy Characteristics'!E:E,MATCH($C837,'Policy Characteristics'!$C:$C,0))),"",INDEX('Policy Characteristics'!E:E,MATCH($C837,'Policy Characteristics'!$C:$C,0)))</f>
        <v>indst efficiency standards</v>
      </c>
      <c r="L837" s="380">
        <f>IF(ISBLANK(INDEX('Policy Characteristics'!F:F,MATCH($C837,'Policy Characteristics'!$C:$C,0))),"",INDEX('Policy Characteristics'!F:F,MATCH($C837,'Policy Characteristics'!$C:$C,0)))</f>
        <v>0</v>
      </c>
      <c r="M837" s="380">
        <f>IF(ISBLANK(INDEX('Policy Characteristics'!G:G,MATCH($C837,'Policy Characteristics'!$C:$C,0))),"",INDEX('Policy Characteristics'!G:G,MATCH($C837,'Policy Characteristics'!$C:$C,0)))</f>
        <v>0.25</v>
      </c>
      <c r="N837" s="380">
        <f>IF(ISBLANK(INDEX('Policy Characteristics'!H:H,MATCH($C837,'Policy Characteristics'!$C:$C,0))),"",INDEX('Policy Characteristics'!H:H,MATCH($C837,'Policy Characteristics'!$C:$C,0)))</f>
        <v>0.01</v>
      </c>
      <c r="O837" s="358" t="str">
        <f>IF(ISBLANK(INDEX('Policy Characteristics'!I:I,MATCH($C837,'Policy Characteristics'!$C:$C,0))),"",INDEX('Policy Characteristics'!I:I,MATCH($C837,'Policy Characteristics'!$C:$C,0)))</f>
        <v>% reduction in energy use</v>
      </c>
      <c r="P837" s="358"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7" s="358" t="str">
        <f>IF(ISBLANK(INDEX('Policy Characteristics'!K:K,MATCH($C837,'Policy Characteristics'!$C:$C,0))),"",INDEX('Policy Characteristics'!K:K,MATCH($C837,'Policy Characteristics'!$C:$C,0)))</f>
        <v>industry-ag-main.html#eff-stds</v>
      </c>
      <c r="R837" s="358" t="str">
        <f>IF(ISBLANK(INDEX('Policy Characteristics'!L:L,MATCH($C837,'Policy Characteristics'!$C:$C,0))),"",INDEX('Policy Characteristics'!L:L,MATCH($C837,'Policy Characteristics'!$C:$C,0)))</f>
        <v>industry-energy-efficiency-standards.html</v>
      </c>
    </row>
    <row r="838" spans="1:18" s="5" customFormat="1" x14ac:dyDescent="0.35">
      <c r="A838" s="358" t="str">
        <f>IF(ISBLANK(INDEX('Policy Characteristics'!A:A,MATCH($C838,'Policy Characteristics'!$C:$C,0))),"",INDEX('Policy Characteristics'!A:A,MATCH($C838,'Policy Characteristics'!$C:$C,0)))</f>
        <v>Industry</v>
      </c>
      <c r="B838" s="358" t="str">
        <f>IF(ISBLANK(INDEX('Policy Characteristics'!B:B,MATCH($C838,'Policy Characteristics'!$C:$C,0))),"",INDEX('Policy Characteristics'!B:B,MATCH($C838,'Policy Characteristics'!$C:$C,0)))</f>
        <v>Industry Energy Efficiency Standards</v>
      </c>
      <c r="C838" s="362" t="str">
        <f t="shared" si="38"/>
        <v>Percentage Improvement in Eqpt Efficiency Standards above BAU</v>
      </c>
      <c r="D838" s="9" t="s">
        <v>3246</v>
      </c>
      <c r="E838" s="53" t="s">
        <v>2821</v>
      </c>
      <c r="F838" s="195" t="s">
        <v>3209</v>
      </c>
      <c r="G838" s="53" t="s">
        <v>2824</v>
      </c>
      <c r="H838" s="54">
        <v>1074</v>
      </c>
      <c r="I838" s="53" t="s">
        <v>46</v>
      </c>
      <c r="J838" s="360" t="str">
        <f>IF(ISBLANK(INDEX('Policy Characteristics'!D:D,MATCH($C838,'Policy Characteristics'!$C:$C,0))),"",INDEX('Policy Characteristics'!D:D,MATCH($C838,'Policy Characteristics'!$C:$C,0)))</f>
        <v>Industry Energy Efficiency Standards</v>
      </c>
      <c r="K838" s="358" t="str">
        <f>IF(ISBLANK(INDEX('Policy Characteristics'!E:E,MATCH($C838,'Policy Characteristics'!$C:$C,0))),"",INDEX('Policy Characteristics'!E:E,MATCH($C838,'Policy Characteristics'!$C:$C,0)))</f>
        <v>indst efficiency standards</v>
      </c>
      <c r="L838" s="380">
        <f>IF(ISBLANK(INDEX('Policy Characteristics'!F:F,MATCH($C838,'Policy Characteristics'!$C:$C,0))),"",INDEX('Policy Characteristics'!F:F,MATCH($C838,'Policy Characteristics'!$C:$C,0)))</f>
        <v>0</v>
      </c>
      <c r="M838" s="380">
        <f>IF(ISBLANK(INDEX('Policy Characteristics'!G:G,MATCH($C838,'Policy Characteristics'!$C:$C,0))),"",INDEX('Policy Characteristics'!G:G,MATCH($C838,'Policy Characteristics'!$C:$C,0)))</f>
        <v>0.25</v>
      </c>
      <c r="N838" s="380">
        <f>IF(ISBLANK(INDEX('Policy Characteristics'!H:H,MATCH($C838,'Policy Characteristics'!$C:$C,0))),"",INDEX('Policy Characteristics'!H:H,MATCH($C838,'Policy Characteristics'!$C:$C,0)))</f>
        <v>0.01</v>
      </c>
      <c r="O838" s="358" t="str">
        <f>IF(ISBLANK(INDEX('Policy Characteristics'!I:I,MATCH($C838,'Policy Characteristics'!$C:$C,0))),"",INDEX('Policy Characteristics'!I:I,MATCH($C838,'Policy Characteristics'!$C:$C,0)))</f>
        <v>% reduction in energy use</v>
      </c>
      <c r="P838" s="358"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8" s="358" t="str">
        <f>IF(ISBLANK(INDEX('Policy Characteristics'!K:K,MATCH($C838,'Policy Characteristics'!$C:$C,0))),"",INDEX('Policy Characteristics'!K:K,MATCH($C838,'Policy Characteristics'!$C:$C,0)))</f>
        <v>industry-ag-main.html#eff-stds</v>
      </c>
      <c r="R838" s="358" t="str">
        <f>IF(ISBLANK(INDEX('Policy Characteristics'!L:L,MATCH($C838,'Policy Characteristics'!$C:$C,0))),"",INDEX('Policy Characteristics'!L:L,MATCH($C838,'Policy Characteristics'!$C:$C,0)))</f>
        <v>industry-energy-efficiency-standards.html</v>
      </c>
    </row>
    <row r="839" spans="1:18" s="5" customFormat="1" x14ac:dyDescent="0.35">
      <c r="A839" s="358" t="str">
        <f>IF(ISBLANK(INDEX('Policy Characteristics'!A:A,MATCH($C839,'Policy Characteristics'!$C:$C,0))),"",INDEX('Policy Characteristics'!A:A,MATCH($C839,'Policy Characteristics'!$C:$C,0)))</f>
        <v>Industry</v>
      </c>
      <c r="B839" s="358" t="str">
        <f>IF(ISBLANK(INDEX('Policy Characteristics'!B:B,MATCH($C839,'Policy Characteristics'!$C:$C,0))),"",INDEX('Policy Characteristics'!B:B,MATCH($C839,'Policy Characteristics'!$C:$C,0)))</f>
        <v>Industry Energy Efficiency Standards</v>
      </c>
      <c r="C839" s="362" t="str">
        <f t="shared" si="38"/>
        <v>Percentage Improvement in Eqpt Efficiency Standards above BAU</v>
      </c>
      <c r="D839" s="9" t="s">
        <v>3246</v>
      </c>
      <c r="E839" s="53" t="s">
        <v>2822</v>
      </c>
      <c r="F839" s="195" t="s">
        <v>3209</v>
      </c>
      <c r="G839" s="53" t="s">
        <v>2826</v>
      </c>
      <c r="H839" s="54">
        <v>1075</v>
      </c>
      <c r="I839" s="53" t="s">
        <v>46</v>
      </c>
      <c r="J839" s="360" t="str">
        <f>IF(ISBLANK(INDEX('Policy Characteristics'!D:D,MATCH($C839,'Policy Characteristics'!$C:$C,0))),"",INDEX('Policy Characteristics'!D:D,MATCH($C839,'Policy Characteristics'!$C:$C,0)))</f>
        <v>Industry Energy Efficiency Standards</v>
      </c>
      <c r="K839" s="358" t="str">
        <f>IF(ISBLANK(INDEX('Policy Characteristics'!E:E,MATCH($C839,'Policy Characteristics'!$C:$C,0))),"",INDEX('Policy Characteristics'!E:E,MATCH($C839,'Policy Characteristics'!$C:$C,0)))</f>
        <v>indst efficiency standards</v>
      </c>
      <c r="L839" s="380">
        <f>IF(ISBLANK(INDEX('Policy Characteristics'!F:F,MATCH($C839,'Policy Characteristics'!$C:$C,0))),"",INDEX('Policy Characteristics'!F:F,MATCH($C839,'Policy Characteristics'!$C:$C,0)))</f>
        <v>0</v>
      </c>
      <c r="M839" s="380">
        <f>IF(ISBLANK(INDEX('Policy Characteristics'!G:G,MATCH($C839,'Policy Characteristics'!$C:$C,0))),"",INDEX('Policy Characteristics'!G:G,MATCH($C839,'Policy Characteristics'!$C:$C,0)))</f>
        <v>0.25</v>
      </c>
      <c r="N839" s="380">
        <f>IF(ISBLANK(INDEX('Policy Characteristics'!H:H,MATCH($C839,'Policy Characteristics'!$C:$C,0))),"",INDEX('Policy Characteristics'!H:H,MATCH($C839,'Policy Characteristics'!$C:$C,0)))</f>
        <v>0.01</v>
      </c>
      <c r="O839" s="358" t="str">
        <f>IF(ISBLANK(INDEX('Policy Characteristics'!I:I,MATCH($C839,'Policy Characteristics'!$C:$C,0))),"",INDEX('Policy Characteristics'!I:I,MATCH($C839,'Policy Characteristics'!$C:$C,0)))</f>
        <v>% reduction in energy use</v>
      </c>
      <c r="P839" s="358"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9" s="358" t="str">
        <f>IF(ISBLANK(INDEX('Policy Characteristics'!K:K,MATCH($C839,'Policy Characteristics'!$C:$C,0))),"",INDEX('Policy Characteristics'!K:K,MATCH($C839,'Policy Characteristics'!$C:$C,0)))</f>
        <v>industry-ag-main.html#eff-stds</v>
      </c>
      <c r="R839" s="358" t="str">
        <f>IF(ISBLANK(INDEX('Policy Characteristics'!L:L,MATCH($C839,'Policy Characteristics'!$C:$C,0))),"",INDEX('Policy Characteristics'!L:L,MATCH($C839,'Policy Characteristics'!$C:$C,0)))</f>
        <v>industry-energy-efficiency-standards.html</v>
      </c>
    </row>
    <row r="840" spans="1:18" s="5" customFormat="1" x14ac:dyDescent="0.35">
      <c r="A840" s="358" t="str">
        <f>IF(ISBLANK(INDEX('Policy Characteristics'!A:A,MATCH($C840,'Policy Characteristics'!$C:$C,0))),"",INDEX('Policy Characteristics'!A:A,MATCH($C840,'Policy Characteristics'!$C:$C,0)))</f>
        <v>Industry</v>
      </c>
      <c r="B840" s="358" t="str">
        <f>IF(ISBLANK(INDEX('Policy Characteristics'!B:B,MATCH($C840,'Policy Characteristics'!$C:$C,0))),"",INDEX('Policy Characteristics'!B:B,MATCH($C840,'Policy Characteristics'!$C:$C,0)))</f>
        <v>Industry Energy Efficiency Standards</v>
      </c>
      <c r="C840" s="362" t="str">
        <f t="shared" si="38"/>
        <v>Percentage Improvement in Eqpt Efficiency Standards above BAU</v>
      </c>
      <c r="D840" s="9" t="s">
        <v>3246</v>
      </c>
      <c r="E840" s="53" t="s">
        <v>2823</v>
      </c>
      <c r="F840" s="195" t="s">
        <v>3209</v>
      </c>
      <c r="G840" s="53" t="s">
        <v>2827</v>
      </c>
      <c r="H840" s="54">
        <v>1076</v>
      </c>
      <c r="I840" s="53" t="s">
        <v>45</v>
      </c>
      <c r="J840" s="360" t="str">
        <f>IF(ISBLANK(INDEX('Policy Characteristics'!D:D,MATCH($C840,'Policy Characteristics'!$C:$C,0))),"",INDEX('Policy Characteristics'!D:D,MATCH($C840,'Policy Characteristics'!$C:$C,0)))</f>
        <v>Industry Energy Efficiency Standards</v>
      </c>
      <c r="K840" s="358" t="str">
        <f>IF(ISBLANK(INDEX('Policy Characteristics'!E:E,MATCH($C840,'Policy Characteristics'!$C:$C,0))),"",INDEX('Policy Characteristics'!E:E,MATCH($C840,'Policy Characteristics'!$C:$C,0)))</f>
        <v>indst efficiency standards</v>
      </c>
      <c r="L840" s="380">
        <f>IF(ISBLANK(INDEX('Policy Characteristics'!F:F,MATCH($C840,'Policy Characteristics'!$C:$C,0))),"",INDEX('Policy Characteristics'!F:F,MATCH($C840,'Policy Characteristics'!$C:$C,0)))</f>
        <v>0</v>
      </c>
      <c r="M840" s="380">
        <f>IF(ISBLANK(INDEX('Policy Characteristics'!G:G,MATCH($C840,'Policy Characteristics'!$C:$C,0))),"",INDEX('Policy Characteristics'!G:G,MATCH($C840,'Policy Characteristics'!$C:$C,0)))</f>
        <v>0.25</v>
      </c>
      <c r="N840" s="380">
        <f>IF(ISBLANK(INDEX('Policy Characteristics'!H:H,MATCH($C840,'Policy Characteristics'!$C:$C,0))),"",INDEX('Policy Characteristics'!H:H,MATCH($C840,'Policy Characteristics'!$C:$C,0)))</f>
        <v>0.01</v>
      </c>
      <c r="O840" s="358" t="str">
        <f>IF(ISBLANK(INDEX('Policy Characteristics'!I:I,MATCH($C840,'Policy Characteristics'!$C:$C,0))),"",INDEX('Policy Characteristics'!I:I,MATCH($C840,'Policy Characteristics'!$C:$C,0)))</f>
        <v>% reduction in energy use</v>
      </c>
      <c r="P840" s="358"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0" s="358" t="str">
        <f>IF(ISBLANK(INDEX('Policy Characteristics'!K:K,MATCH($C840,'Policy Characteristics'!$C:$C,0))),"",INDEX('Policy Characteristics'!K:K,MATCH($C840,'Policy Characteristics'!$C:$C,0)))</f>
        <v>industry-ag-main.html#eff-stds</v>
      </c>
      <c r="R840" s="358" t="str">
        <f>IF(ISBLANK(INDEX('Policy Characteristics'!L:L,MATCH($C840,'Policy Characteristics'!$C:$C,0))),"",INDEX('Policy Characteristics'!L:L,MATCH($C840,'Policy Characteristics'!$C:$C,0)))</f>
        <v>industry-energy-efficiency-standards.html</v>
      </c>
    </row>
    <row r="841" spans="1:18" s="5" customFormat="1" x14ac:dyDescent="0.35">
      <c r="A841" s="358" t="str">
        <f>IF(ISBLANK(INDEX('Policy Characteristics'!A:A,MATCH($C841,'Policy Characteristics'!$C:$C,0))),"",INDEX('Policy Characteristics'!A:A,MATCH($C841,'Policy Characteristics'!$C:$C,0)))</f>
        <v>Industry</v>
      </c>
      <c r="B841" s="358" t="str">
        <f>IF(ISBLANK(INDEX('Policy Characteristics'!B:B,MATCH($C841,'Policy Characteristics'!$C:$C,0))),"",INDEX('Policy Characteristics'!B:B,MATCH($C841,'Policy Characteristics'!$C:$C,0)))</f>
        <v>Industry Energy Efficiency Standards</v>
      </c>
      <c r="C841" s="362" t="str">
        <f t="shared" si="38"/>
        <v>Percentage Improvement in Eqpt Efficiency Standards above BAU</v>
      </c>
      <c r="D841" s="9" t="s">
        <v>3246</v>
      </c>
      <c r="E841" s="53" t="s">
        <v>2820</v>
      </c>
      <c r="F841" s="195" t="s">
        <v>3209</v>
      </c>
      <c r="G841" s="53" t="s">
        <v>2825</v>
      </c>
      <c r="H841" s="54">
        <v>1077</v>
      </c>
      <c r="I841" s="53" t="s">
        <v>46</v>
      </c>
      <c r="J841" s="360" t="str">
        <f>IF(ISBLANK(INDEX('Policy Characteristics'!D:D,MATCH($C841,'Policy Characteristics'!$C:$C,0))),"",INDEX('Policy Characteristics'!D:D,MATCH($C841,'Policy Characteristics'!$C:$C,0)))</f>
        <v>Industry Energy Efficiency Standards</v>
      </c>
      <c r="K841" s="358" t="str">
        <f>IF(ISBLANK(INDEX('Policy Characteristics'!E:E,MATCH($C841,'Policy Characteristics'!$C:$C,0))),"",INDEX('Policy Characteristics'!E:E,MATCH($C841,'Policy Characteristics'!$C:$C,0)))</f>
        <v>indst efficiency standards</v>
      </c>
      <c r="L841" s="380">
        <f>IF(ISBLANK(INDEX('Policy Characteristics'!F:F,MATCH($C841,'Policy Characteristics'!$C:$C,0))),"",INDEX('Policy Characteristics'!F:F,MATCH($C841,'Policy Characteristics'!$C:$C,0)))</f>
        <v>0</v>
      </c>
      <c r="M841" s="380">
        <f>IF(ISBLANK(INDEX('Policy Characteristics'!G:G,MATCH($C841,'Policy Characteristics'!$C:$C,0))),"",INDEX('Policy Characteristics'!G:G,MATCH($C841,'Policy Characteristics'!$C:$C,0)))</f>
        <v>0.25</v>
      </c>
      <c r="N841" s="380">
        <f>IF(ISBLANK(INDEX('Policy Characteristics'!H:H,MATCH($C841,'Policy Characteristics'!$C:$C,0))),"",INDEX('Policy Characteristics'!H:H,MATCH($C841,'Policy Characteristics'!$C:$C,0)))</f>
        <v>0.01</v>
      </c>
      <c r="O841" s="358" t="str">
        <f>IF(ISBLANK(INDEX('Policy Characteristics'!I:I,MATCH($C841,'Policy Characteristics'!$C:$C,0))),"",INDEX('Policy Characteristics'!I:I,MATCH($C841,'Policy Characteristics'!$C:$C,0)))</f>
        <v>% reduction in energy use</v>
      </c>
      <c r="P841" s="358"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1" s="358" t="str">
        <f>IF(ISBLANK(INDEX('Policy Characteristics'!K:K,MATCH($C841,'Policy Characteristics'!$C:$C,0))),"",INDEX('Policy Characteristics'!K:K,MATCH($C841,'Policy Characteristics'!$C:$C,0)))</f>
        <v>industry-ag-main.html#eff-stds</v>
      </c>
      <c r="R841" s="358" t="str">
        <f>IF(ISBLANK(INDEX('Policy Characteristics'!L:L,MATCH($C841,'Policy Characteristics'!$C:$C,0))),"",INDEX('Policy Characteristics'!L:L,MATCH($C841,'Policy Characteristics'!$C:$C,0)))</f>
        <v>industry-energy-efficiency-standards.html</v>
      </c>
    </row>
    <row r="842" spans="1:18" s="5" customFormat="1" x14ac:dyDescent="0.35">
      <c r="A842" s="358" t="str">
        <f>IF(ISBLANK(INDEX('Policy Characteristics'!A:A,MATCH($C842,'Policy Characteristics'!$C:$C,0))),"",INDEX('Policy Characteristics'!A:A,MATCH($C842,'Policy Characteristics'!$C:$C,0)))</f>
        <v>Industry</v>
      </c>
      <c r="B842" s="358" t="str">
        <f>IF(ISBLANK(INDEX('Policy Characteristics'!B:B,MATCH($C842,'Policy Characteristics'!$C:$C,0))),"",INDEX('Policy Characteristics'!B:B,MATCH($C842,'Policy Characteristics'!$C:$C,0)))</f>
        <v>Industry Energy Efficiency Standards</v>
      </c>
      <c r="C842" s="362" t="str">
        <f t="shared" si="38"/>
        <v>Percentage Improvement in Eqpt Efficiency Standards above BAU</v>
      </c>
      <c r="D842" s="9" t="s">
        <v>3247</v>
      </c>
      <c r="E842" s="53" t="s">
        <v>2463</v>
      </c>
      <c r="F842" s="195" t="s">
        <v>3210</v>
      </c>
      <c r="G842" s="53" t="s">
        <v>2469</v>
      </c>
      <c r="H842" s="54">
        <v>1078</v>
      </c>
      <c r="I842" s="53" t="s">
        <v>45</v>
      </c>
      <c r="J842" s="360" t="str">
        <f>IF(ISBLANK(INDEX('Policy Characteristics'!D:D,MATCH($C842,'Policy Characteristics'!$C:$C,0))),"",INDEX('Policy Characteristics'!D:D,MATCH($C842,'Policy Characteristics'!$C:$C,0)))</f>
        <v>Industry Energy Efficiency Standards</v>
      </c>
      <c r="K842" s="358" t="str">
        <f>IF(ISBLANK(INDEX('Policy Characteristics'!E:E,MATCH($C842,'Policy Characteristics'!$C:$C,0))),"",INDEX('Policy Characteristics'!E:E,MATCH($C842,'Policy Characteristics'!$C:$C,0)))</f>
        <v>indst efficiency standards</v>
      </c>
      <c r="L842" s="380">
        <f>IF(ISBLANK(INDEX('Policy Characteristics'!F:F,MATCH($C842,'Policy Characteristics'!$C:$C,0))),"",INDEX('Policy Characteristics'!F:F,MATCH($C842,'Policy Characteristics'!$C:$C,0)))</f>
        <v>0</v>
      </c>
      <c r="M842" s="380">
        <f>IF(ISBLANK(INDEX('Policy Characteristics'!G:G,MATCH($C842,'Policy Characteristics'!$C:$C,0))),"",INDEX('Policy Characteristics'!G:G,MATCH($C842,'Policy Characteristics'!$C:$C,0)))</f>
        <v>0.25</v>
      </c>
      <c r="N842" s="380">
        <f>IF(ISBLANK(INDEX('Policy Characteristics'!H:H,MATCH($C842,'Policy Characteristics'!$C:$C,0))),"",INDEX('Policy Characteristics'!H:H,MATCH($C842,'Policy Characteristics'!$C:$C,0)))</f>
        <v>0.01</v>
      </c>
      <c r="O842" s="358" t="str">
        <f>IF(ISBLANK(INDEX('Policy Characteristics'!I:I,MATCH($C842,'Policy Characteristics'!$C:$C,0))),"",INDEX('Policy Characteristics'!I:I,MATCH($C842,'Policy Characteristics'!$C:$C,0)))</f>
        <v>% reduction in energy use</v>
      </c>
      <c r="P842" s="358"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2" s="358" t="str">
        <f>IF(ISBLANK(INDEX('Policy Characteristics'!K:K,MATCH($C842,'Policy Characteristics'!$C:$C,0))),"",INDEX('Policy Characteristics'!K:K,MATCH($C842,'Policy Characteristics'!$C:$C,0)))</f>
        <v>industry-ag-main.html#eff-stds</v>
      </c>
      <c r="R842" s="358" t="str">
        <f>IF(ISBLANK(INDEX('Policy Characteristics'!L:L,MATCH($C842,'Policy Characteristics'!$C:$C,0))),"",INDEX('Policy Characteristics'!L:L,MATCH($C842,'Policy Characteristics'!$C:$C,0)))</f>
        <v>industry-energy-efficiency-standards.html</v>
      </c>
    </row>
    <row r="843" spans="1:18" s="5" customFormat="1" x14ac:dyDescent="0.35">
      <c r="A843" s="358" t="str">
        <f>IF(ISBLANK(INDEX('Policy Characteristics'!A:A,MATCH($C843,'Policy Characteristics'!$C:$C,0))),"",INDEX('Policy Characteristics'!A:A,MATCH($C843,'Policy Characteristics'!$C:$C,0)))</f>
        <v>Industry</v>
      </c>
      <c r="B843" s="358" t="str">
        <f>IF(ISBLANK(INDEX('Policy Characteristics'!B:B,MATCH($C843,'Policy Characteristics'!$C:$C,0))),"",INDEX('Policy Characteristics'!B:B,MATCH($C843,'Policy Characteristics'!$C:$C,0)))</f>
        <v>Industry Energy Efficiency Standards</v>
      </c>
      <c r="C843" s="362" t="str">
        <f t="shared" si="38"/>
        <v>Percentage Improvement in Eqpt Efficiency Standards above BAU</v>
      </c>
      <c r="D843" s="9" t="s">
        <v>3247</v>
      </c>
      <c r="E843" s="53" t="s">
        <v>2464</v>
      </c>
      <c r="F843" s="195" t="s">
        <v>3210</v>
      </c>
      <c r="G843" s="53" t="s">
        <v>2472</v>
      </c>
      <c r="H843" s="54">
        <v>1079</v>
      </c>
      <c r="I843" s="53" t="s">
        <v>45</v>
      </c>
      <c r="J843" s="360" t="str">
        <f>IF(ISBLANK(INDEX('Policy Characteristics'!D:D,MATCH($C843,'Policy Characteristics'!$C:$C,0))),"",INDEX('Policy Characteristics'!D:D,MATCH($C843,'Policy Characteristics'!$C:$C,0)))</f>
        <v>Industry Energy Efficiency Standards</v>
      </c>
      <c r="K843" s="358" t="str">
        <f>IF(ISBLANK(INDEX('Policy Characteristics'!E:E,MATCH($C843,'Policy Characteristics'!$C:$C,0))),"",INDEX('Policy Characteristics'!E:E,MATCH($C843,'Policy Characteristics'!$C:$C,0)))</f>
        <v>indst efficiency standards</v>
      </c>
      <c r="L843" s="380">
        <f>IF(ISBLANK(INDEX('Policy Characteristics'!F:F,MATCH($C843,'Policy Characteristics'!$C:$C,0))),"",INDEX('Policy Characteristics'!F:F,MATCH($C843,'Policy Characteristics'!$C:$C,0)))</f>
        <v>0</v>
      </c>
      <c r="M843" s="380">
        <f>IF(ISBLANK(INDEX('Policy Characteristics'!G:G,MATCH($C843,'Policy Characteristics'!$C:$C,0))),"",INDEX('Policy Characteristics'!G:G,MATCH($C843,'Policy Characteristics'!$C:$C,0)))</f>
        <v>0.25</v>
      </c>
      <c r="N843" s="380">
        <f>IF(ISBLANK(INDEX('Policy Characteristics'!H:H,MATCH($C843,'Policy Characteristics'!$C:$C,0))),"",INDEX('Policy Characteristics'!H:H,MATCH($C843,'Policy Characteristics'!$C:$C,0)))</f>
        <v>0.01</v>
      </c>
      <c r="O843" s="358" t="str">
        <f>IF(ISBLANK(INDEX('Policy Characteristics'!I:I,MATCH($C843,'Policy Characteristics'!$C:$C,0))),"",INDEX('Policy Characteristics'!I:I,MATCH($C843,'Policy Characteristics'!$C:$C,0)))</f>
        <v>% reduction in energy use</v>
      </c>
      <c r="P843" s="358"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3" s="358" t="str">
        <f>IF(ISBLANK(INDEX('Policy Characteristics'!K:K,MATCH($C843,'Policy Characteristics'!$C:$C,0))),"",INDEX('Policy Characteristics'!K:K,MATCH($C843,'Policy Characteristics'!$C:$C,0)))</f>
        <v>industry-ag-main.html#eff-stds</v>
      </c>
      <c r="R843" s="358" t="str">
        <f>IF(ISBLANK(INDEX('Policy Characteristics'!L:L,MATCH($C843,'Policy Characteristics'!$C:$C,0))),"",INDEX('Policy Characteristics'!L:L,MATCH($C843,'Policy Characteristics'!$C:$C,0)))</f>
        <v>industry-energy-efficiency-standards.html</v>
      </c>
    </row>
    <row r="844" spans="1:18" s="5" customFormat="1" x14ac:dyDescent="0.35">
      <c r="A844" s="358" t="str">
        <f>IF(ISBLANK(INDEX('Policy Characteristics'!A:A,MATCH($C844,'Policy Characteristics'!$C:$C,0))),"",INDEX('Policy Characteristics'!A:A,MATCH($C844,'Policy Characteristics'!$C:$C,0)))</f>
        <v>Industry</v>
      </c>
      <c r="B844" s="358" t="str">
        <f>IF(ISBLANK(INDEX('Policy Characteristics'!B:B,MATCH($C844,'Policy Characteristics'!$C:$C,0))),"",INDEX('Policy Characteristics'!B:B,MATCH($C844,'Policy Characteristics'!$C:$C,0)))</f>
        <v>Industry Energy Efficiency Standards</v>
      </c>
      <c r="C844" s="362" t="str">
        <f t="shared" si="38"/>
        <v>Percentage Improvement in Eqpt Efficiency Standards above BAU</v>
      </c>
      <c r="D844" s="9" t="s">
        <v>3247</v>
      </c>
      <c r="E844" s="53" t="s">
        <v>2465</v>
      </c>
      <c r="F844" s="195" t="s">
        <v>3210</v>
      </c>
      <c r="G844" s="53" t="s">
        <v>2473</v>
      </c>
      <c r="H844" s="54">
        <v>1080</v>
      </c>
      <c r="I844" s="53" t="s">
        <v>45</v>
      </c>
      <c r="J844" s="360" t="str">
        <f>IF(ISBLANK(INDEX('Policy Characteristics'!D:D,MATCH($C844,'Policy Characteristics'!$C:$C,0))),"",INDEX('Policy Characteristics'!D:D,MATCH($C844,'Policy Characteristics'!$C:$C,0)))</f>
        <v>Industry Energy Efficiency Standards</v>
      </c>
      <c r="K844" s="358" t="str">
        <f>IF(ISBLANK(INDEX('Policy Characteristics'!E:E,MATCH($C844,'Policy Characteristics'!$C:$C,0))),"",INDEX('Policy Characteristics'!E:E,MATCH($C844,'Policy Characteristics'!$C:$C,0)))</f>
        <v>indst efficiency standards</v>
      </c>
      <c r="L844" s="380">
        <f>IF(ISBLANK(INDEX('Policy Characteristics'!F:F,MATCH($C844,'Policy Characteristics'!$C:$C,0))),"",INDEX('Policy Characteristics'!F:F,MATCH($C844,'Policy Characteristics'!$C:$C,0)))</f>
        <v>0</v>
      </c>
      <c r="M844" s="380">
        <f>IF(ISBLANK(INDEX('Policy Characteristics'!G:G,MATCH($C844,'Policy Characteristics'!$C:$C,0))),"",INDEX('Policy Characteristics'!G:G,MATCH($C844,'Policy Characteristics'!$C:$C,0)))</f>
        <v>0.25</v>
      </c>
      <c r="N844" s="380">
        <f>IF(ISBLANK(INDEX('Policy Characteristics'!H:H,MATCH($C844,'Policy Characteristics'!$C:$C,0))),"",INDEX('Policy Characteristics'!H:H,MATCH($C844,'Policy Characteristics'!$C:$C,0)))</f>
        <v>0.01</v>
      </c>
      <c r="O844" s="358" t="str">
        <f>IF(ISBLANK(INDEX('Policy Characteristics'!I:I,MATCH($C844,'Policy Characteristics'!$C:$C,0))),"",INDEX('Policy Characteristics'!I:I,MATCH($C844,'Policy Characteristics'!$C:$C,0)))</f>
        <v>% reduction in energy use</v>
      </c>
      <c r="P844" s="358"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4" s="358" t="str">
        <f>IF(ISBLANK(INDEX('Policy Characteristics'!K:K,MATCH($C844,'Policy Characteristics'!$C:$C,0))),"",INDEX('Policy Characteristics'!K:K,MATCH($C844,'Policy Characteristics'!$C:$C,0)))</f>
        <v>industry-ag-main.html#eff-stds</v>
      </c>
      <c r="R844" s="358" t="str">
        <f>IF(ISBLANK(INDEX('Policy Characteristics'!L:L,MATCH($C844,'Policy Characteristics'!$C:$C,0))),"",INDEX('Policy Characteristics'!L:L,MATCH($C844,'Policy Characteristics'!$C:$C,0)))</f>
        <v>industry-energy-efficiency-standards.html</v>
      </c>
    </row>
    <row r="845" spans="1:18" s="5" customFormat="1" x14ac:dyDescent="0.35">
      <c r="A845" s="358" t="str">
        <f>IF(ISBLANK(INDEX('Policy Characteristics'!A:A,MATCH($C845,'Policy Characteristics'!$C:$C,0))),"",INDEX('Policy Characteristics'!A:A,MATCH($C845,'Policy Characteristics'!$C:$C,0)))</f>
        <v>Industry</v>
      </c>
      <c r="B845" s="358" t="str">
        <f>IF(ISBLANK(INDEX('Policy Characteristics'!B:B,MATCH($C845,'Policy Characteristics'!$C:$C,0))),"",INDEX('Policy Characteristics'!B:B,MATCH($C845,'Policy Characteristics'!$C:$C,0)))</f>
        <v>Industry Energy Efficiency Standards</v>
      </c>
      <c r="C845" s="362" t="str">
        <f t="shared" si="38"/>
        <v>Percentage Improvement in Eqpt Efficiency Standards above BAU</v>
      </c>
      <c r="D845" s="9" t="s">
        <v>3247</v>
      </c>
      <c r="E845" s="53" t="s">
        <v>2466</v>
      </c>
      <c r="F845" s="195" t="s">
        <v>3210</v>
      </c>
      <c r="G845" s="53" t="s">
        <v>2470</v>
      </c>
      <c r="H845" s="54">
        <v>1081</v>
      </c>
      <c r="I845" s="53" t="s">
        <v>46</v>
      </c>
      <c r="J845" s="360" t="str">
        <f>IF(ISBLANK(INDEX('Policy Characteristics'!D:D,MATCH($C845,'Policy Characteristics'!$C:$C,0))),"",INDEX('Policy Characteristics'!D:D,MATCH($C845,'Policy Characteristics'!$C:$C,0)))</f>
        <v>Industry Energy Efficiency Standards</v>
      </c>
      <c r="K845" s="358" t="str">
        <f>IF(ISBLANK(INDEX('Policy Characteristics'!E:E,MATCH($C845,'Policy Characteristics'!$C:$C,0))),"",INDEX('Policy Characteristics'!E:E,MATCH($C845,'Policy Characteristics'!$C:$C,0)))</f>
        <v>indst efficiency standards</v>
      </c>
      <c r="L845" s="380">
        <f>IF(ISBLANK(INDEX('Policy Characteristics'!F:F,MATCH($C845,'Policy Characteristics'!$C:$C,0))),"",INDEX('Policy Characteristics'!F:F,MATCH($C845,'Policy Characteristics'!$C:$C,0)))</f>
        <v>0</v>
      </c>
      <c r="M845" s="380">
        <f>IF(ISBLANK(INDEX('Policy Characteristics'!G:G,MATCH($C845,'Policy Characteristics'!$C:$C,0))),"",INDEX('Policy Characteristics'!G:G,MATCH($C845,'Policy Characteristics'!$C:$C,0)))</f>
        <v>0.25</v>
      </c>
      <c r="N845" s="380">
        <f>IF(ISBLANK(INDEX('Policy Characteristics'!H:H,MATCH($C845,'Policy Characteristics'!$C:$C,0))),"",INDEX('Policy Characteristics'!H:H,MATCH($C845,'Policy Characteristics'!$C:$C,0)))</f>
        <v>0.01</v>
      </c>
      <c r="O845" s="358" t="str">
        <f>IF(ISBLANK(INDEX('Policy Characteristics'!I:I,MATCH($C845,'Policy Characteristics'!$C:$C,0))),"",INDEX('Policy Characteristics'!I:I,MATCH($C845,'Policy Characteristics'!$C:$C,0)))</f>
        <v>% reduction in energy use</v>
      </c>
      <c r="P845" s="358"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5" s="358" t="str">
        <f>IF(ISBLANK(INDEX('Policy Characteristics'!K:K,MATCH($C845,'Policy Characteristics'!$C:$C,0))),"",INDEX('Policy Characteristics'!K:K,MATCH($C845,'Policy Characteristics'!$C:$C,0)))</f>
        <v>industry-ag-main.html#eff-stds</v>
      </c>
      <c r="R845" s="358" t="str">
        <f>IF(ISBLANK(INDEX('Policy Characteristics'!L:L,MATCH($C845,'Policy Characteristics'!$C:$C,0))),"",INDEX('Policy Characteristics'!L:L,MATCH($C845,'Policy Characteristics'!$C:$C,0)))</f>
        <v>industry-energy-efficiency-standards.html</v>
      </c>
    </row>
    <row r="846" spans="1:18" s="5" customFormat="1" x14ac:dyDescent="0.35">
      <c r="A846" s="358" t="str">
        <f>IF(ISBLANK(INDEX('Policy Characteristics'!A:A,MATCH($C846,'Policy Characteristics'!$C:$C,0))),"",INDEX('Policy Characteristics'!A:A,MATCH($C846,'Policy Characteristics'!$C:$C,0)))</f>
        <v>Industry</v>
      </c>
      <c r="B846" s="358" t="str">
        <f>IF(ISBLANK(INDEX('Policy Characteristics'!B:B,MATCH($C846,'Policy Characteristics'!$C:$C,0))),"",INDEX('Policy Characteristics'!B:B,MATCH($C846,'Policy Characteristics'!$C:$C,0)))</f>
        <v>Industry Energy Efficiency Standards</v>
      </c>
      <c r="C846" s="362" t="str">
        <f t="shared" si="38"/>
        <v>Percentage Improvement in Eqpt Efficiency Standards above BAU</v>
      </c>
      <c r="D846" s="9" t="s">
        <v>3247</v>
      </c>
      <c r="E846" s="53" t="s">
        <v>2467</v>
      </c>
      <c r="F846" s="195" t="s">
        <v>3210</v>
      </c>
      <c r="G846" s="53" t="s">
        <v>2471</v>
      </c>
      <c r="H846" s="54">
        <v>1082</v>
      </c>
      <c r="I846" s="53" t="s">
        <v>45</v>
      </c>
      <c r="J846" s="360" t="str">
        <f>IF(ISBLANK(INDEX('Policy Characteristics'!D:D,MATCH($C846,'Policy Characteristics'!$C:$C,0))),"",INDEX('Policy Characteristics'!D:D,MATCH($C846,'Policy Characteristics'!$C:$C,0)))</f>
        <v>Industry Energy Efficiency Standards</v>
      </c>
      <c r="K846" s="358" t="str">
        <f>IF(ISBLANK(INDEX('Policy Characteristics'!E:E,MATCH($C846,'Policy Characteristics'!$C:$C,0))),"",INDEX('Policy Characteristics'!E:E,MATCH($C846,'Policy Characteristics'!$C:$C,0)))</f>
        <v>indst efficiency standards</v>
      </c>
      <c r="L846" s="380">
        <f>IF(ISBLANK(INDEX('Policy Characteristics'!F:F,MATCH($C846,'Policy Characteristics'!$C:$C,0))),"",INDEX('Policy Characteristics'!F:F,MATCH($C846,'Policy Characteristics'!$C:$C,0)))</f>
        <v>0</v>
      </c>
      <c r="M846" s="380">
        <f>IF(ISBLANK(INDEX('Policy Characteristics'!G:G,MATCH($C846,'Policy Characteristics'!$C:$C,0))),"",INDEX('Policy Characteristics'!G:G,MATCH($C846,'Policy Characteristics'!$C:$C,0)))</f>
        <v>0.25</v>
      </c>
      <c r="N846" s="380">
        <f>IF(ISBLANK(INDEX('Policy Characteristics'!H:H,MATCH($C846,'Policy Characteristics'!$C:$C,0))),"",INDEX('Policy Characteristics'!H:H,MATCH($C846,'Policy Characteristics'!$C:$C,0)))</f>
        <v>0.01</v>
      </c>
      <c r="O846" s="358" t="str">
        <f>IF(ISBLANK(INDEX('Policy Characteristics'!I:I,MATCH($C846,'Policy Characteristics'!$C:$C,0))),"",INDEX('Policy Characteristics'!I:I,MATCH($C846,'Policy Characteristics'!$C:$C,0)))</f>
        <v>% reduction in energy use</v>
      </c>
      <c r="P846" s="358"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6" s="358" t="str">
        <f>IF(ISBLANK(INDEX('Policy Characteristics'!K:K,MATCH($C846,'Policy Characteristics'!$C:$C,0))),"",INDEX('Policy Characteristics'!K:K,MATCH($C846,'Policy Characteristics'!$C:$C,0)))</f>
        <v>industry-ag-main.html#eff-stds</v>
      </c>
      <c r="R846" s="358" t="str">
        <f>IF(ISBLANK(INDEX('Policy Characteristics'!L:L,MATCH($C846,'Policy Characteristics'!$C:$C,0))),"",INDEX('Policy Characteristics'!L:L,MATCH($C846,'Policy Characteristics'!$C:$C,0)))</f>
        <v>industry-energy-efficiency-standards.html</v>
      </c>
    </row>
    <row r="847" spans="1:18" s="5" customFormat="1" x14ac:dyDescent="0.35">
      <c r="A847" s="358" t="str">
        <f>IF(ISBLANK(INDEX('Policy Characteristics'!A:A,MATCH($C847,'Policy Characteristics'!$C:$C,0))),"",INDEX('Policy Characteristics'!A:A,MATCH($C847,'Policy Characteristics'!$C:$C,0)))</f>
        <v>Industry</v>
      </c>
      <c r="B847" s="358" t="str">
        <f>IF(ISBLANK(INDEX('Policy Characteristics'!B:B,MATCH($C847,'Policy Characteristics'!$C:$C,0))),"",INDEX('Policy Characteristics'!B:B,MATCH($C847,'Policy Characteristics'!$C:$C,0)))</f>
        <v>Industry Energy Efficiency Standards</v>
      </c>
      <c r="C847" s="362" t="str">
        <f t="shared" si="38"/>
        <v>Percentage Improvement in Eqpt Efficiency Standards above BAU</v>
      </c>
      <c r="D847" s="9" t="s">
        <v>3247</v>
      </c>
      <c r="E847" s="53" t="s">
        <v>2468</v>
      </c>
      <c r="F847" s="195" t="s">
        <v>3210</v>
      </c>
      <c r="G847" s="53" t="s">
        <v>2474</v>
      </c>
      <c r="H847" s="54">
        <v>1083</v>
      </c>
      <c r="I847" s="53" t="s">
        <v>46</v>
      </c>
      <c r="J847" s="360" t="str">
        <f>IF(ISBLANK(INDEX('Policy Characteristics'!D:D,MATCH($C847,'Policy Characteristics'!$C:$C,0))),"",INDEX('Policy Characteristics'!D:D,MATCH($C847,'Policy Characteristics'!$C:$C,0)))</f>
        <v>Industry Energy Efficiency Standards</v>
      </c>
      <c r="K847" s="358" t="str">
        <f>IF(ISBLANK(INDEX('Policy Characteristics'!E:E,MATCH($C847,'Policy Characteristics'!$C:$C,0))),"",INDEX('Policy Characteristics'!E:E,MATCH($C847,'Policy Characteristics'!$C:$C,0)))</f>
        <v>indst efficiency standards</v>
      </c>
      <c r="L847" s="380">
        <f>IF(ISBLANK(INDEX('Policy Characteristics'!F:F,MATCH($C847,'Policy Characteristics'!$C:$C,0))),"",INDEX('Policy Characteristics'!F:F,MATCH($C847,'Policy Characteristics'!$C:$C,0)))</f>
        <v>0</v>
      </c>
      <c r="M847" s="380">
        <f>IF(ISBLANK(INDEX('Policy Characteristics'!G:G,MATCH($C847,'Policy Characteristics'!$C:$C,0))),"",INDEX('Policy Characteristics'!G:G,MATCH($C847,'Policy Characteristics'!$C:$C,0)))</f>
        <v>0.25</v>
      </c>
      <c r="N847" s="380">
        <f>IF(ISBLANK(INDEX('Policy Characteristics'!H:H,MATCH($C847,'Policy Characteristics'!$C:$C,0))),"",INDEX('Policy Characteristics'!H:H,MATCH($C847,'Policy Characteristics'!$C:$C,0)))</f>
        <v>0.01</v>
      </c>
      <c r="O847" s="358" t="str">
        <f>IF(ISBLANK(INDEX('Policy Characteristics'!I:I,MATCH($C847,'Policy Characteristics'!$C:$C,0))),"",INDEX('Policy Characteristics'!I:I,MATCH($C847,'Policy Characteristics'!$C:$C,0)))</f>
        <v>% reduction in energy use</v>
      </c>
      <c r="P847" s="358"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7" s="358" t="str">
        <f>IF(ISBLANK(INDEX('Policy Characteristics'!K:K,MATCH($C847,'Policy Characteristics'!$C:$C,0))),"",INDEX('Policy Characteristics'!K:K,MATCH($C847,'Policy Characteristics'!$C:$C,0)))</f>
        <v>industry-ag-main.html#eff-stds</v>
      </c>
      <c r="R847" s="358" t="str">
        <f>IF(ISBLANK(INDEX('Policy Characteristics'!L:L,MATCH($C847,'Policy Characteristics'!$C:$C,0))),"",INDEX('Policy Characteristics'!L:L,MATCH($C847,'Policy Characteristics'!$C:$C,0)))</f>
        <v>industry-energy-efficiency-standards.html</v>
      </c>
    </row>
    <row r="848" spans="1:18" s="5" customFormat="1" x14ac:dyDescent="0.35">
      <c r="A848" s="358" t="str">
        <f>IF(ISBLANK(INDEX('Policy Characteristics'!A:A,MATCH($C848,'Policy Characteristics'!$C:$C,0))),"",INDEX('Policy Characteristics'!A:A,MATCH($C848,'Policy Characteristics'!$C:$C,0)))</f>
        <v>Industry</v>
      </c>
      <c r="B848" s="358" t="str">
        <f>IF(ISBLANK(INDEX('Policy Characteristics'!B:B,MATCH($C848,'Policy Characteristics'!$C:$C,0))),"",INDEX('Policy Characteristics'!B:B,MATCH($C848,'Policy Characteristics'!$C:$C,0)))</f>
        <v>Industry Energy Efficiency Standards</v>
      </c>
      <c r="C848" s="362" t="str">
        <f t="shared" si="38"/>
        <v>Percentage Improvement in Eqpt Efficiency Standards above BAU</v>
      </c>
      <c r="D848" s="9" t="s">
        <v>3247</v>
      </c>
      <c r="E848" s="53" t="s">
        <v>2821</v>
      </c>
      <c r="F848" s="195" t="s">
        <v>3210</v>
      </c>
      <c r="G848" s="53" t="s">
        <v>2824</v>
      </c>
      <c r="H848" s="54">
        <v>1084</v>
      </c>
      <c r="I848" s="53" t="s">
        <v>46</v>
      </c>
      <c r="J848" s="360" t="str">
        <f>IF(ISBLANK(INDEX('Policy Characteristics'!D:D,MATCH($C848,'Policy Characteristics'!$C:$C,0))),"",INDEX('Policy Characteristics'!D:D,MATCH($C848,'Policy Characteristics'!$C:$C,0)))</f>
        <v>Industry Energy Efficiency Standards</v>
      </c>
      <c r="K848" s="358" t="str">
        <f>IF(ISBLANK(INDEX('Policy Characteristics'!E:E,MATCH($C848,'Policy Characteristics'!$C:$C,0))),"",INDEX('Policy Characteristics'!E:E,MATCH($C848,'Policy Characteristics'!$C:$C,0)))</f>
        <v>indst efficiency standards</v>
      </c>
      <c r="L848" s="380">
        <f>IF(ISBLANK(INDEX('Policy Characteristics'!F:F,MATCH($C848,'Policy Characteristics'!$C:$C,0))),"",INDEX('Policy Characteristics'!F:F,MATCH($C848,'Policy Characteristics'!$C:$C,0)))</f>
        <v>0</v>
      </c>
      <c r="M848" s="380">
        <f>IF(ISBLANK(INDEX('Policy Characteristics'!G:G,MATCH($C848,'Policy Characteristics'!$C:$C,0))),"",INDEX('Policy Characteristics'!G:G,MATCH($C848,'Policy Characteristics'!$C:$C,0)))</f>
        <v>0.25</v>
      </c>
      <c r="N848" s="380">
        <f>IF(ISBLANK(INDEX('Policy Characteristics'!H:H,MATCH($C848,'Policy Characteristics'!$C:$C,0))),"",INDEX('Policy Characteristics'!H:H,MATCH($C848,'Policy Characteristics'!$C:$C,0)))</f>
        <v>0.01</v>
      </c>
      <c r="O848" s="358" t="str">
        <f>IF(ISBLANK(INDEX('Policy Characteristics'!I:I,MATCH($C848,'Policy Characteristics'!$C:$C,0))),"",INDEX('Policy Characteristics'!I:I,MATCH($C848,'Policy Characteristics'!$C:$C,0)))</f>
        <v>% reduction in energy use</v>
      </c>
      <c r="P848" s="358"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8" s="358" t="str">
        <f>IF(ISBLANK(INDEX('Policy Characteristics'!K:K,MATCH($C848,'Policy Characteristics'!$C:$C,0))),"",INDEX('Policy Characteristics'!K:K,MATCH($C848,'Policy Characteristics'!$C:$C,0)))</f>
        <v>industry-ag-main.html#eff-stds</v>
      </c>
      <c r="R848" s="358" t="str">
        <f>IF(ISBLANK(INDEX('Policy Characteristics'!L:L,MATCH($C848,'Policy Characteristics'!$C:$C,0))),"",INDEX('Policy Characteristics'!L:L,MATCH($C848,'Policy Characteristics'!$C:$C,0)))</f>
        <v>industry-energy-efficiency-standards.html</v>
      </c>
    </row>
    <row r="849" spans="1:18" s="5" customFormat="1" x14ac:dyDescent="0.35">
      <c r="A849" s="358" t="str">
        <f>IF(ISBLANK(INDEX('Policy Characteristics'!A:A,MATCH($C849,'Policy Characteristics'!$C:$C,0))),"",INDEX('Policy Characteristics'!A:A,MATCH($C849,'Policy Characteristics'!$C:$C,0)))</f>
        <v>Industry</v>
      </c>
      <c r="B849" s="358" t="str">
        <f>IF(ISBLANK(INDEX('Policy Characteristics'!B:B,MATCH($C849,'Policy Characteristics'!$C:$C,0))),"",INDEX('Policy Characteristics'!B:B,MATCH($C849,'Policy Characteristics'!$C:$C,0)))</f>
        <v>Industry Energy Efficiency Standards</v>
      </c>
      <c r="C849" s="362" t="str">
        <f t="shared" si="38"/>
        <v>Percentage Improvement in Eqpt Efficiency Standards above BAU</v>
      </c>
      <c r="D849" s="9" t="s">
        <v>3247</v>
      </c>
      <c r="E849" s="53" t="s">
        <v>2822</v>
      </c>
      <c r="F849" s="195" t="s">
        <v>3210</v>
      </c>
      <c r="G849" s="53" t="s">
        <v>2826</v>
      </c>
      <c r="H849" s="54">
        <v>1085</v>
      </c>
      <c r="I849" s="53" t="s">
        <v>45</v>
      </c>
      <c r="J849" s="360" t="str">
        <f>IF(ISBLANK(INDEX('Policy Characteristics'!D:D,MATCH($C849,'Policy Characteristics'!$C:$C,0))),"",INDEX('Policy Characteristics'!D:D,MATCH($C849,'Policy Characteristics'!$C:$C,0)))</f>
        <v>Industry Energy Efficiency Standards</v>
      </c>
      <c r="K849" s="358" t="str">
        <f>IF(ISBLANK(INDEX('Policy Characteristics'!E:E,MATCH($C849,'Policy Characteristics'!$C:$C,0))),"",INDEX('Policy Characteristics'!E:E,MATCH($C849,'Policy Characteristics'!$C:$C,0)))</f>
        <v>indst efficiency standards</v>
      </c>
      <c r="L849" s="380">
        <f>IF(ISBLANK(INDEX('Policy Characteristics'!F:F,MATCH($C849,'Policy Characteristics'!$C:$C,0))),"",INDEX('Policy Characteristics'!F:F,MATCH($C849,'Policy Characteristics'!$C:$C,0)))</f>
        <v>0</v>
      </c>
      <c r="M849" s="380">
        <f>IF(ISBLANK(INDEX('Policy Characteristics'!G:G,MATCH($C849,'Policy Characteristics'!$C:$C,0))),"",INDEX('Policy Characteristics'!G:G,MATCH($C849,'Policy Characteristics'!$C:$C,0)))</f>
        <v>0.25</v>
      </c>
      <c r="N849" s="380">
        <f>IF(ISBLANK(INDEX('Policy Characteristics'!H:H,MATCH($C849,'Policy Characteristics'!$C:$C,0))),"",INDEX('Policy Characteristics'!H:H,MATCH($C849,'Policy Characteristics'!$C:$C,0)))</f>
        <v>0.01</v>
      </c>
      <c r="O849" s="358" t="str">
        <f>IF(ISBLANK(INDEX('Policy Characteristics'!I:I,MATCH($C849,'Policy Characteristics'!$C:$C,0))),"",INDEX('Policy Characteristics'!I:I,MATCH($C849,'Policy Characteristics'!$C:$C,0)))</f>
        <v>% reduction in energy use</v>
      </c>
      <c r="P849" s="358"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9" s="358" t="str">
        <f>IF(ISBLANK(INDEX('Policy Characteristics'!K:K,MATCH($C849,'Policy Characteristics'!$C:$C,0))),"",INDEX('Policy Characteristics'!K:K,MATCH($C849,'Policy Characteristics'!$C:$C,0)))</f>
        <v>industry-ag-main.html#eff-stds</v>
      </c>
      <c r="R849" s="358" t="str">
        <f>IF(ISBLANK(INDEX('Policy Characteristics'!L:L,MATCH($C849,'Policy Characteristics'!$C:$C,0))),"",INDEX('Policy Characteristics'!L:L,MATCH($C849,'Policy Characteristics'!$C:$C,0)))</f>
        <v>industry-energy-efficiency-standards.html</v>
      </c>
    </row>
    <row r="850" spans="1:18" s="5" customFormat="1" x14ac:dyDescent="0.35">
      <c r="A850" s="358" t="str">
        <f>IF(ISBLANK(INDEX('Policy Characteristics'!A:A,MATCH($C850,'Policy Characteristics'!$C:$C,0))),"",INDEX('Policy Characteristics'!A:A,MATCH($C850,'Policy Characteristics'!$C:$C,0)))</f>
        <v>Industry</v>
      </c>
      <c r="B850" s="358" t="str">
        <f>IF(ISBLANK(INDEX('Policy Characteristics'!B:B,MATCH($C850,'Policy Characteristics'!$C:$C,0))),"",INDEX('Policy Characteristics'!B:B,MATCH($C850,'Policy Characteristics'!$C:$C,0)))</f>
        <v>Industry Energy Efficiency Standards</v>
      </c>
      <c r="C850" s="362" t="str">
        <f t="shared" si="38"/>
        <v>Percentage Improvement in Eqpt Efficiency Standards above BAU</v>
      </c>
      <c r="D850" s="9" t="s">
        <v>3247</v>
      </c>
      <c r="E850" s="53" t="s">
        <v>2823</v>
      </c>
      <c r="F850" s="195" t="s">
        <v>3210</v>
      </c>
      <c r="G850" s="53" t="s">
        <v>2827</v>
      </c>
      <c r="H850" s="54">
        <v>1086</v>
      </c>
      <c r="I850" s="53" t="s">
        <v>45</v>
      </c>
      <c r="J850" s="360" t="str">
        <f>IF(ISBLANK(INDEX('Policy Characteristics'!D:D,MATCH($C850,'Policy Characteristics'!$C:$C,0))),"",INDEX('Policy Characteristics'!D:D,MATCH($C850,'Policy Characteristics'!$C:$C,0)))</f>
        <v>Industry Energy Efficiency Standards</v>
      </c>
      <c r="K850" s="358" t="str">
        <f>IF(ISBLANK(INDEX('Policy Characteristics'!E:E,MATCH($C850,'Policy Characteristics'!$C:$C,0))),"",INDEX('Policy Characteristics'!E:E,MATCH($C850,'Policy Characteristics'!$C:$C,0)))</f>
        <v>indst efficiency standards</v>
      </c>
      <c r="L850" s="380">
        <f>IF(ISBLANK(INDEX('Policy Characteristics'!F:F,MATCH($C850,'Policy Characteristics'!$C:$C,0))),"",INDEX('Policy Characteristics'!F:F,MATCH($C850,'Policy Characteristics'!$C:$C,0)))</f>
        <v>0</v>
      </c>
      <c r="M850" s="380">
        <f>IF(ISBLANK(INDEX('Policy Characteristics'!G:G,MATCH($C850,'Policy Characteristics'!$C:$C,0))),"",INDEX('Policy Characteristics'!G:G,MATCH($C850,'Policy Characteristics'!$C:$C,0)))</f>
        <v>0.25</v>
      </c>
      <c r="N850" s="380">
        <f>IF(ISBLANK(INDEX('Policy Characteristics'!H:H,MATCH($C850,'Policy Characteristics'!$C:$C,0))),"",INDEX('Policy Characteristics'!H:H,MATCH($C850,'Policy Characteristics'!$C:$C,0)))</f>
        <v>0.01</v>
      </c>
      <c r="O850" s="358" t="str">
        <f>IF(ISBLANK(INDEX('Policy Characteristics'!I:I,MATCH($C850,'Policy Characteristics'!$C:$C,0))),"",INDEX('Policy Characteristics'!I:I,MATCH($C850,'Policy Characteristics'!$C:$C,0)))</f>
        <v>% reduction in energy use</v>
      </c>
      <c r="P850" s="358"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0" s="358" t="str">
        <f>IF(ISBLANK(INDEX('Policy Characteristics'!K:K,MATCH($C850,'Policy Characteristics'!$C:$C,0))),"",INDEX('Policy Characteristics'!K:K,MATCH($C850,'Policy Characteristics'!$C:$C,0)))</f>
        <v>industry-ag-main.html#eff-stds</v>
      </c>
      <c r="R850" s="358" t="str">
        <f>IF(ISBLANK(INDEX('Policy Characteristics'!L:L,MATCH($C850,'Policy Characteristics'!$C:$C,0))),"",INDEX('Policy Characteristics'!L:L,MATCH($C850,'Policy Characteristics'!$C:$C,0)))</f>
        <v>industry-energy-efficiency-standards.html</v>
      </c>
    </row>
    <row r="851" spans="1:18" s="5" customFormat="1" x14ac:dyDescent="0.35">
      <c r="A851" s="358" t="str">
        <f>IF(ISBLANK(INDEX('Policy Characteristics'!A:A,MATCH($C851,'Policy Characteristics'!$C:$C,0))),"",INDEX('Policy Characteristics'!A:A,MATCH($C851,'Policy Characteristics'!$C:$C,0)))</f>
        <v>Industry</v>
      </c>
      <c r="B851" s="358" t="str">
        <f>IF(ISBLANK(INDEX('Policy Characteristics'!B:B,MATCH($C851,'Policy Characteristics'!$C:$C,0))),"",INDEX('Policy Characteristics'!B:B,MATCH($C851,'Policy Characteristics'!$C:$C,0)))</f>
        <v>Industry Energy Efficiency Standards</v>
      </c>
      <c r="C851" s="362" t="str">
        <f t="shared" ref="C851:C914" si="39">C$722</f>
        <v>Percentage Improvement in Eqpt Efficiency Standards above BAU</v>
      </c>
      <c r="D851" s="9" t="s">
        <v>3247</v>
      </c>
      <c r="E851" s="53" t="s">
        <v>2820</v>
      </c>
      <c r="F851" s="195" t="s">
        <v>3210</v>
      </c>
      <c r="G851" s="53" t="s">
        <v>2825</v>
      </c>
      <c r="H851" s="54">
        <v>1087</v>
      </c>
      <c r="I851" s="53" t="s">
        <v>46</v>
      </c>
      <c r="J851" s="360" t="str">
        <f>IF(ISBLANK(INDEX('Policy Characteristics'!D:D,MATCH($C851,'Policy Characteristics'!$C:$C,0))),"",INDEX('Policy Characteristics'!D:D,MATCH($C851,'Policy Characteristics'!$C:$C,0)))</f>
        <v>Industry Energy Efficiency Standards</v>
      </c>
      <c r="K851" s="358" t="str">
        <f>IF(ISBLANK(INDEX('Policy Characteristics'!E:E,MATCH($C851,'Policy Characteristics'!$C:$C,0))),"",INDEX('Policy Characteristics'!E:E,MATCH($C851,'Policy Characteristics'!$C:$C,0)))</f>
        <v>indst efficiency standards</v>
      </c>
      <c r="L851" s="380">
        <f>IF(ISBLANK(INDEX('Policy Characteristics'!F:F,MATCH($C851,'Policy Characteristics'!$C:$C,0))),"",INDEX('Policy Characteristics'!F:F,MATCH($C851,'Policy Characteristics'!$C:$C,0)))</f>
        <v>0</v>
      </c>
      <c r="M851" s="380">
        <f>IF(ISBLANK(INDEX('Policy Characteristics'!G:G,MATCH($C851,'Policy Characteristics'!$C:$C,0))),"",INDEX('Policy Characteristics'!G:G,MATCH($C851,'Policy Characteristics'!$C:$C,0)))</f>
        <v>0.25</v>
      </c>
      <c r="N851" s="380">
        <f>IF(ISBLANK(INDEX('Policy Characteristics'!H:H,MATCH($C851,'Policy Characteristics'!$C:$C,0))),"",INDEX('Policy Characteristics'!H:H,MATCH($C851,'Policy Characteristics'!$C:$C,0)))</f>
        <v>0.01</v>
      </c>
      <c r="O851" s="358" t="str">
        <f>IF(ISBLANK(INDEX('Policy Characteristics'!I:I,MATCH($C851,'Policy Characteristics'!$C:$C,0))),"",INDEX('Policy Characteristics'!I:I,MATCH($C851,'Policy Characteristics'!$C:$C,0)))</f>
        <v>% reduction in energy use</v>
      </c>
      <c r="P851" s="358"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1" s="358" t="str">
        <f>IF(ISBLANK(INDEX('Policy Characteristics'!K:K,MATCH($C851,'Policy Characteristics'!$C:$C,0))),"",INDEX('Policy Characteristics'!K:K,MATCH($C851,'Policy Characteristics'!$C:$C,0)))</f>
        <v>industry-ag-main.html#eff-stds</v>
      </c>
      <c r="R851" s="358" t="str">
        <f>IF(ISBLANK(INDEX('Policy Characteristics'!L:L,MATCH($C851,'Policy Characteristics'!$C:$C,0))),"",INDEX('Policy Characteristics'!L:L,MATCH($C851,'Policy Characteristics'!$C:$C,0)))</f>
        <v>industry-energy-efficiency-standards.html</v>
      </c>
    </row>
    <row r="852" spans="1:18" s="5" customFormat="1" x14ac:dyDescent="0.35">
      <c r="A852" s="358" t="str">
        <f>IF(ISBLANK(INDEX('Policy Characteristics'!A:A,MATCH($C852,'Policy Characteristics'!$C:$C,0))),"",INDEX('Policy Characteristics'!A:A,MATCH($C852,'Policy Characteristics'!$C:$C,0)))</f>
        <v>Industry</v>
      </c>
      <c r="B852" s="358" t="str">
        <f>IF(ISBLANK(INDEX('Policy Characteristics'!B:B,MATCH($C852,'Policy Characteristics'!$C:$C,0))),"",INDEX('Policy Characteristics'!B:B,MATCH($C852,'Policy Characteristics'!$C:$C,0)))</f>
        <v>Industry Energy Efficiency Standards</v>
      </c>
      <c r="C852" s="362" t="str">
        <f t="shared" si="39"/>
        <v>Percentage Improvement in Eqpt Efficiency Standards above BAU</v>
      </c>
      <c r="D852" s="9" t="s">
        <v>3248</v>
      </c>
      <c r="E852" s="53" t="s">
        <v>2463</v>
      </c>
      <c r="F852" s="195" t="s">
        <v>2680</v>
      </c>
      <c r="G852" s="53" t="s">
        <v>2469</v>
      </c>
      <c r="H852" s="54">
        <v>1088</v>
      </c>
      <c r="I852" s="53" t="s">
        <v>45</v>
      </c>
      <c r="J852" s="360" t="str">
        <f>IF(ISBLANK(INDEX('Policy Characteristics'!D:D,MATCH($C852,'Policy Characteristics'!$C:$C,0))),"",INDEX('Policy Characteristics'!D:D,MATCH($C852,'Policy Characteristics'!$C:$C,0)))</f>
        <v>Industry Energy Efficiency Standards</v>
      </c>
      <c r="K852" s="358" t="str">
        <f>IF(ISBLANK(INDEX('Policy Characteristics'!E:E,MATCH($C852,'Policy Characteristics'!$C:$C,0))),"",INDEX('Policy Characteristics'!E:E,MATCH($C852,'Policy Characteristics'!$C:$C,0)))</f>
        <v>indst efficiency standards</v>
      </c>
      <c r="L852" s="380">
        <f>IF(ISBLANK(INDEX('Policy Characteristics'!F:F,MATCH($C852,'Policy Characteristics'!$C:$C,0))),"",INDEX('Policy Characteristics'!F:F,MATCH($C852,'Policy Characteristics'!$C:$C,0)))</f>
        <v>0</v>
      </c>
      <c r="M852" s="380">
        <f>IF(ISBLANK(INDEX('Policy Characteristics'!G:G,MATCH($C852,'Policy Characteristics'!$C:$C,0))),"",INDEX('Policy Characteristics'!G:G,MATCH($C852,'Policy Characteristics'!$C:$C,0)))</f>
        <v>0.25</v>
      </c>
      <c r="N852" s="380">
        <f>IF(ISBLANK(INDEX('Policy Characteristics'!H:H,MATCH($C852,'Policy Characteristics'!$C:$C,0))),"",INDEX('Policy Characteristics'!H:H,MATCH($C852,'Policy Characteristics'!$C:$C,0)))</f>
        <v>0.01</v>
      </c>
      <c r="O852" s="358" t="str">
        <f>IF(ISBLANK(INDEX('Policy Characteristics'!I:I,MATCH($C852,'Policy Characteristics'!$C:$C,0))),"",INDEX('Policy Characteristics'!I:I,MATCH($C852,'Policy Characteristics'!$C:$C,0)))</f>
        <v>% reduction in energy use</v>
      </c>
      <c r="P852" s="358"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2" s="358" t="str">
        <f>IF(ISBLANK(INDEX('Policy Characteristics'!K:K,MATCH($C852,'Policy Characteristics'!$C:$C,0))),"",INDEX('Policy Characteristics'!K:K,MATCH($C852,'Policy Characteristics'!$C:$C,0)))</f>
        <v>industry-ag-main.html#eff-stds</v>
      </c>
      <c r="R852" s="358" t="str">
        <f>IF(ISBLANK(INDEX('Policy Characteristics'!L:L,MATCH($C852,'Policy Characteristics'!$C:$C,0))),"",INDEX('Policy Characteristics'!L:L,MATCH($C852,'Policy Characteristics'!$C:$C,0)))</f>
        <v>industry-energy-efficiency-standards.html</v>
      </c>
    </row>
    <row r="853" spans="1:18" s="5" customFormat="1" x14ac:dyDescent="0.35">
      <c r="A853" s="358" t="str">
        <f>IF(ISBLANK(INDEX('Policy Characteristics'!A:A,MATCH($C853,'Policy Characteristics'!$C:$C,0))),"",INDEX('Policy Characteristics'!A:A,MATCH($C853,'Policy Characteristics'!$C:$C,0)))</f>
        <v>Industry</v>
      </c>
      <c r="B853" s="358" t="str">
        <f>IF(ISBLANK(INDEX('Policy Characteristics'!B:B,MATCH($C853,'Policy Characteristics'!$C:$C,0))),"",INDEX('Policy Characteristics'!B:B,MATCH($C853,'Policy Characteristics'!$C:$C,0)))</f>
        <v>Industry Energy Efficiency Standards</v>
      </c>
      <c r="C853" s="362" t="str">
        <f t="shared" si="39"/>
        <v>Percentage Improvement in Eqpt Efficiency Standards above BAU</v>
      </c>
      <c r="D853" s="9" t="s">
        <v>3248</v>
      </c>
      <c r="E853" s="53" t="s">
        <v>2464</v>
      </c>
      <c r="F853" s="195" t="s">
        <v>2680</v>
      </c>
      <c r="G853" s="53" t="s">
        <v>2472</v>
      </c>
      <c r="H853" s="54">
        <v>1089</v>
      </c>
      <c r="I853" s="53" t="s">
        <v>45</v>
      </c>
      <c r="J853" s="360" t="str">
        <f>IF(ISBLANK(INDEX('Policy Characteristics'!D:D,MATCH($C853,'Policy Characteristics'!$C:$C,0))),"",INDEX('Policy Characteristics'!D:D,MATCH($C853,'Policy Characteristics'!$C:$C,0)))</f>
        <v>Industry Energy Efficiency Standards</v>
      </c>
      <c r="K853" s="358" t="str">
        <f>IF(ISBLANK(INDEX('Policy Characteristics'!E:E,MATCH($C853,'Policy Characteristics'!$C:$C,0))),"",INDEX('Policy Characteristics'!E:E,MATCH($C853,'Policy Characteristics'!$C:$C,0)))</f>
        <v>indst efficiency standards</v>
      </c>
      <c r="L853" s="380">
        <f>IF(ISBLANK(INDEX('Policy Characteristics'!F:F,MATCH($C853,'Policy Characteristics'!$C:$C,0))),"",INDEX('Policy Characteristics'!F:F,MATCH($C853,'Policy Characteristics'!$C:$C,0)))</f>
        <v>0</v>
      </c>
      <c r="M853" s="380">
        <f>IF(ISBLANK(INDEX('Policy Characteristics'!G:G,MATCH($C853,'Policy Characteristics'!$C:$C,0))),"",INDEX('Policy Characteristics'!G:G,MATCH($C853,'Policy Characteristics'!$C:$C,0)))</f>
        <v>0.25</v>
      </c>
      <c r="N853" s="380">
        <f>IF(ISBLANK(INDEX('Policy Characteristics'!H:H,MATCH($C853,'Policy Characteristics'!$C:$C,0))),"",INDEX('Policy Characteristics'!H:H,MATCH($C853,'Policy Characteristics'!$C:$C,0)))</f>
        <v>0.01</v>
      </c>
      <c r="O853" s="358" t="str">
        <f>IF(ISBLANK(INDEX('Policy Characteristics'!I:I,MATCH($C853,'Policy Characteristics'!$C:$C,0))),"",INDEX('Policy Characteristics'!I:I,MATCH($C853,'Policy Characteristics'!$C:$C,0)))</f>
        <v>% reduction in energy use</v>
      </c>
      <c r="P853" s="358"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3" s="358" t="str">
        <f>IF(ISBLANK(INDEX('Policy Characteristics'!K:K,MATCH($C853,'Policy Characteristics'!$C:$C,0))),"",INDEX('Policy Characteristics'!K:K,MATCH($C853,'Policy Characteristics'!$C:$C,0)))</f>
        <v>industry-ag-main.html#eff-stds</v>
      </c>
      <c r="R853" s="358" t="str">
        <f>IF(ISBLANK(INDEX('Policy Characteristics'!L:L,MATCH($C853,'Policy Characteristics'!$C:$C,0))),"",INDEX('Policy Characteristics'!L:L,MATCH($C853,'Policy Characteristics'!$C:$C,0)))</f>
        <v>industry-energy-efficiency-standards.html</v>
      </c>
    </row>
    <row r="854" spans="1:18" s="5" customFormat="1" x14ac:dyDescent="0.35">
      <c r="A854" s="358" t="str">
        <f>IF(ISBLANK(INDEX('Policy Characteristics'!A:A,MATCH($C854,'Policy Characteristics'!$C:$C,0))),"",INDEX('Policy Characteristics'!A:A,MATCH($C854,'Policy Characteristics'!$C:$C,0)))</f>
        <v>Industry</v>
      </c>
      <c r="B854" s="358" t="str">
        <f>IF(ISBLANK(INDEX('Policy Characteristics'!B:B,MATCH($C854,'Policy Characteristics'!$C:$C,0))),"",INDEX('Policy Characteristics'!B:B,MATCH($C854,'Policy Characteristics'!$C:$C,0)))</f>
        <v>Industry Energy Efficiency Standards</v>
      </c>
      <c r="C854" s="362" t="str">
        <f t="shared" si="39"/>
        <v>Percentage Improvement in Eqpt Efficiency Standards above BAU</v>
      </c>
      <c r="D854" s="9" t="s">
        <v>3248</v>
      </c>
      <c r="E854" s="53" t="s">
        <v>2465</v>
      </c>
      <c r="F854" s="195" t="s">
        <v>2680</v>
      </c>
      <c r="G854" s="53" t="s">
        <v>2473</v>
      </c>
      <c r="H854" s="54">
        <v>1090</v>
      </c>
      <c r="I854" s="53" t="s">
        <v>45</v>
      </c>
      <c r="J854" s="360" t="str">
        <f>IF(ISBLANK(INDEX('Policy Characteristics'!D:D,MATCH($C854,'Policy Characteristics'!$C:$C,0))),"",INDEX('Policy Characteristics'!D:D,MATCH($C854,'Policy Characteristics'!$C:$C,0)))</f>
        <v>Industry Energy Efficiency Standards</v>
      </c>
      <c r="K854" s="358" t="str">
        <f>IF(ISBLANK(INDEX('Policy Characteristics'!E:E,MATCH($C854,'Policy Characteristics'!$C:$C,0))),"",INDEX('Policy Characteristics'!E:E,MATCH($C854,'Policy Characteristics'!$C:$C,0)))</f>
        <v>indst efficiency standards</v>
      </c>
      <c r="L854" s="380">
        <f>IF(ISBLANK(INDEX('Policy Characteristics'!F:F,MATCH($C854,'Policy Characteristics'!$C:$C,0))),"",INDEX('Policy Characteristics'!F:F,MATCH($C854,'Policy Characteristics'!$C:$C,0)))</f>
        <v>0</v>
      </c>
      <c r="M854" s="380">
        <f>IF(ISBLANK(INDEX('Policy Characteristics'!G:G,MATCH($C854,'Policy Characteristics'!$C:$C,0))),"",INDEX('Policy Characteristics'!G:G,MATCH($C854,'Policy Characteristics'!$C:$C,0)))</f>
        <v>0.25</v>
      </c>
      <c r="N854" s="380">
        <f>IF(ISBLANK(INDEX('Policy Characteristics'!H:H,MATCH($C854,'Policy Characteristics'!$C:$C,0))),"",INDEX('Policy Characteristics'!H:H,MATCH($C854,'Policy Characteristics'!$C:$C,0)))</f>
        <v>0.01</v>
      </c>
      <c r="O854" s="358" t="str">
        <f>IF(ISBLANK(INDEX('Policy Characteristics'!I:I,MATCH($C854,'Policy Characteristics'!$C:$C,0))),"",INDEX('Policy Characteristics'!I:I,MATCH($C854,'Policy Characteristics'!$C:$C,0)))</f>
        <v>% reduction in energy use</v>
      </c>
      <c r="P854" s="358"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4" s="358" t="str">
        <f>IF(ISBLANK(INDEX('Policy Characteristics'!K:K,MATCH($C854,'Policy Characteristics'!$C:$C,0))),"",INDEX('Policy Characteristics'!K:K,MATCH($C854,'Policy Characteristics'!$C:$C,0)))</f>
        <v>industry-ag-main.html#eff-stds</v>
      </c>
      <c r="R854" s="358" t="str">
        <f>IF(ISBLANK(INDEX('Policy Characteristics'!L:L,MATCH($C854,'Policy Characteristics'!$C:$C,0))),"",INDEX('Policy Characteristics'!L:L,MATCH($C854,'Policy Characteristics'!$C:$C,0)))</f>
        <v>industry-energy-efficiency-standards.html</v>
      </c>
    </row>
    <row r="855" spans="1:18" s="5" customFormat="1" x14ac:dyDescent="0.35">
      <c r="A855" s="358" t="str">
        <f>IF(ISBLANK(INDEX('Policy Characteristics'!A:A,MATCH($C855,'Policy Characteristics'!$C:$C,0))),"",INDEX('Policy Characteristics'!A:A,MATCH($C855,'Policy Characteristics'!$C:$C,0)))</f>
        <v>Industry</v>
      </c>
      <c r="B855" s="358" t="str">
        <f>IF(ISBLANK(INDEX('Policy Characteristics'!B:B,MATCH($C855,'Policy Characteristics'!$C:$C,0))),"",INDEX('Policy Characteristics'!B:B,MATCH($C855,'Policy Characteristics'!$C:$C,0)))</f>
        <v>Industry Energy Efficiency Standards</v>
      </c>
      <c r="C855" s="362" t="str">
        <f t="shared" si="39"/>
        <v>Percentage Improvement in Eqpt Efficiency Standards above BAU</v>
      </c>
      <c r="D855" s="9" t="s">
        <v>3248</v>
      </c>
      <c r="E855" s="53" t="s">
        <v>2466</v>
      </c>
      <c r="F855" s="195" t="s">
        <v>2680</v>
      </c>
      <c r="G855" s="53" t="s">
        <v>2470</v>
      </c>
      <c r="H855" s="54">
        <v>1091</v>
      </c>
      <c r="I855" s="53" t="s">
        <v>46</v>
      </c>
      <c r="J855" s="360" t="str">
        <f>IF(ISBLANK(INDEX('Policy Characteristics'!D:D,MATCH($C855,'Policy Characteristics'!$C:$C,0))),"",INDEX('Policy Characteristics'!D:D,MATCH($C855,'Policy Characteristics'!$C:$C,0)))</f>
        <v>Industry Energy Efficiency Standards</v>
      </c>
      <c r="K855" s="358" t="str">
        <f>IF(ISBLANK(INDEX('Policy Characteristics'!E:E,MATCH($C855,'Policy Characteristics'!$C:$C,0))),"",INDEX('Policy Characteristics'!E:E,MATCH($C855,'Policy Characteristics'!$C:$C,0)))</f>
        <v>indst efficiency standards</v>
      </c>
      <c r="L855" s="380">
        <f>IF(ISBLANK(INDEX('Policy Characteristics'!F:F,MATCH($C855,'Policy Characteristics'!$C:$C,0))),"",INDEX('Policy Characteristics'!F:F,MATCH($C855,'Policy Characteristics'!$C:$C,0)))</f>
        <v>0</v>
      </c>
      <c r="M855" s="380">
        <f>IF(ISBLANK(INDEX('Policy Characteristics'!G:G,MATCH($C855,'Policy Characteristics'!$C:$C,0))),"",INDEX('Policy Characteristics'!G:G,MATCH($C855,'Policy Characteristics'!$C:$C,0)))</f>
        <v>0.25</v>
      </c>
      <c r="N855" s="380">
        <f>IF(ISBLANK(INDEX('Policy Characteristics'!H:H,MATCH($C855,'Policy Characteristics'!$C:$C,0))),"",INDEX('Policy Characteristics'!H:H,MATCH($C855,'Policy Characteristics'!$C:$C,0)))</f>
        <v>0.01</v>
      </c>
      <c r="O855" s="358" t="str">
        <f>IF(ISBLANK(INDEX('Policy Characteristics'!I:I,MATCH($C855,'Policy Characteristics'!$C:$C,0))),"",INDEX('Policy Characteristics'!I:I,MATCH($C855,'Policy Characteristics'!$C:$C,0)))</f>
        <v>% reduction in energy use</v>
      </c>
      <c r="P855" s="358"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5" s="358" t="str">
        <f>IF(ISBLANK(INDEX('Policy Characteristics'!K:K,MATCH($C855,'Policy Characteristics'!$C:$C,0))),"",INDEX('Policy Characteristics'!K:K,MATCH($C855,'Policy Characteristics'!$C:$C,0)))</f>
        <v>industry-ag-main.html#eff-stds</v>
      </c>
      <c r="R855" s="358" t="str">
        <f>IF(ISBLANK(INDEX('Policy Characteristics'!L:L,MATCH($C855,'Policy Characteristics'!$C:$C,0))),"",INDEX('Policy Characteristics'!L:L,MATCH($C855,'Policy Characteristics'!$C:$C,0)))</f>
        <v>industry-energy-efficiency-standards.html</v>
      </c>
    </row>
    <row r="856" spans="1:18" s="5" customFormat="1" x14ac:dyDescent="0.35">
      <c r="A856" s="358" t="str">
        <f>IF(ISBLANK(INDEX('Policy Characteristics'!A:A,MATCH($C856,'Policy Characteristics'!$C:$C,0))),"",INDEX('Policy Characteristics'!A:A,MATCH($C856,'Policy Characteristics'!$C:$C,0)))</f>
        <v>Industry</v>
      </c>
      <c r="B856" s="358" t="str">
        <f>IF(ISBLANK(INDEX('Policy Characteristics'!B:B,MATCH($C856,'Policy Characteristics'!$C:$C,0))),"",INDEX('Policy Characteristics'!B:B,MATCH($C856,'Policy Characteristics'!$C:$C,0)))</f>
        <v>Industry Energy Efficiency Standards</v>
      </c>
      <c r="C856" s="362" t="str">
        <f t="shared" si="39"/>
        <v>Percentage Improvement in Eqpt Efficiency Standards above BAU</v>
      </c>
      <c r="D856" s="9" t="s">
        <v>3248</v>
      </c>
      <c r="E856" s="53" t="s">
        <v>2467</v>
      </c>
      <c r="F856" s="195" t="s">
        <v>2680</v>
      </c>
      <c r="G856" s="53" t="s">
        <v>2471</v>
      </c>
      <c r="H856" s="54">
        <v>1092</v>
      </c>
      <c r="I856" s="53" t="s">
        <v>45</v>
      </c>
      <c r="J856" s="360" t="str">
        <f>IF(ISBLANK(INDEX('Policy Characteristics'!D:D,MATCH($C856,'Policy Characteristics'!$C:$C,0))),"",INDEX('Policy Characteristics'!D:D,MATCH($C856,'Policy Characteristics'!$C:$C,0)))</f>
        <v>Industry Energy Efficiency Standards</v>
      </c>
      <c r="K856" s="358" t="str">
        <f>IF(ISBLANK(INDEX('Policy Characteristics'!E:E,MATCH($C856,'Policy Characteristics'!$C:$C,0))),"",INDEX('Policy Characteristics'!E:E,MATCH($C856,'Policy Characteristics'!$C:$C,0)))</f>
        <v>indst efficiency standards</v>
      </c>
      <c r="L856" s="380">
        <f>IF(ISBLANK(INDEX('Policy Characteristics'!F:F,MATCH($C856,'Policy Characteristics'!$C:$C,0))),"",INDEX('Policy Characteristics'!F:F,MATCH($C856,'Policy Characteristics'!$C:$C,0)))</f>
        <v>0</v>
      </c>
      <c r="M856" s="380">
        <f>IF(ISBLANK(INDEX('Policy Characteristics'!G:G,MATCH($C856,'Policy Characteristics'!$C:$C,0))),"",INDEX('Policy Characteristics'!G:G,MATCH($C856,'Policy Characteristics'!$C:$C,0)))</f>
        <v>0.25</v>
      </c>
      <c r="N856" s="380">
        <f>IF(ISBLANK(INDEX('Policy Characteristics'!H:H,MATCH($C856,'Policy Characteristics'!$C:$C,0))),"",INDEX('Policy Characteristics'!H:H,MATCH($C856,'Policy Characteristics'!$C:$C,0)))</f>
        <v>0.01</v>
      </c>
      <c r="O856" s="358" t="str">
        <f>IF(ISBLANK(INDEX('Policy Characteristics'!I:I,MATCH($C856,'Policy Characteristics'!$C:$C,0))),"",INDEX('Policy Characteristics'!I:I,MATCH($C856,'Policy Characteristics'!$C:$C,0)))</f>
        <v>% reduction in energy use</v>
      </c>
      <c r="P856" s="358"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6" s="358" t="str">
        <f>IF(ISBLANK(INDEX('Policy Characteristics'!K:K,MATCH($C856,'Policy Characteristics'!$C:$C,0))),"",INDEX('Policy Characteristics'!K:K,MATCH($C856,'Policy Characteristics'!$C:$C,0)))</f>
        <v>industry-ag-main.html#eff-stds</v>
      </c>
      <c r="R856" s="358" t="str">
        <f>IF(ISBLANK(INDEX('Policy Characteristics'!L:L,MATCH($C856,'Policy Characteristics'!$C:$C,0))),"",INDEX('Policy Characteristics'!L:L,MATCH($C856,'Policy Characteristics'!$C:$C,0)))</f>
        <v>industry-energy-efficiency-standards.html</v>
      </c>
    </row>
    <row r="857" spans="1:18" s="5" customFormat="1" x14ac:dyDescent="0.35">
      <c r="A857" s="358" t="str">
        <f>IF(ISBLANK(INDEX('Policy Characteristics'!A:A,MATCH($C857,'Policy Characteristics'!$C:$C,0))),"",INDEX('Policy Characteristics'!A:A,MATCH($C857,'Policy Characteristics'!$C:$C,0)))</f>
        <v>Industry</v>
      </c>
      <c r="B857" s="358" t="str">
        <f>IF(ISBLANK(INDEX('Policy Characteristics'!B:B,MATCH($C857,'Policy Characteristics'!$C:$C,0))),"",INDEX('Policy Characteristics'!B:B,MATCH($C857,'Policy Characteristics'!$C:$C,0)))</f>
        <v>Industry Energy Efficiency Standards</v>
      </c>
      <c r="C857" s="362" t="str">
        <f t="shared" si="39"/>
        <v>Percentage Improvement in Eqpt Efficiency Standards above BAU</v>
      </c>
      <c r="D857" s="9" t="s">
        <v>3248</v>
      </c>
      <c r="E857" s="53" t="s">
        <v>2468</v>
      </c>
      <c r="F857" s="195" t="s">
        <v>2680</v>
      </c>
      <c r="G857" s="53" t="s">
        <v>2474</v>
      </c>
      <c r="H857" s="54">
        <v>1093</v>
      </c>
      <c r="I857" s="53" t="s">
        <v>46</v>
      </c>
      <c r="J857" s="360" t="str">
        <f>IF(ISBLANK(INDEX('Policy Characteristics'!D:D,MATCH($C857,'Policy Characteristics'!$C:$C,0))),"",INDEX('Policy Characteristics'!D:D,MATCH($C857,'Policy Characteristics'!$C:$C,0)))</f>
        <v>Industry Energy Efficiency Standards</v>
      </c>
      <c r="K857" s="358" t="str">
        <f>IF(ISBLANK(INDEX('Policy Characteristics'!E:E,MATCH($C857,'Policy Characteristics'!$C:$C,0))),"",INDEX('Policy Characteristics'!E:E,MATCH($C857,'Policy Characteristics'!$C:$C,0)))</f>
        <v>indst efficiency standards</v>
      </c>
      <c r="L857" s="380">
        <f>IF(ISBLANK(INDEX('Policy Characteristics'!F:F,MATCH($C857,'Policy Characteristics'!$C:$C,0))),"",INDEX('Policy Characteristics'!F:F,MATCH($C857,'Policy Characteristics'!$C:$C,0)))</f>
        <v>0</v>
      </c>
      <c r="M857" s="380">
        <f>IF(ISBLANK(INDEX('Policy Characteristics'!G:G,MATCH($C857,'Policy Characteristics'!$C:$C,0))),"",INDEX('Policy Characteristics'!G:G,MATCH($C857,'Policy Characteristics'!$C:$C,0)))</f>
        <v>0.25</v>
      </c>
      <c r="N857" s="380">
        <f>IF(ISBLANK(INDEX('Policy Characteristics'!H:H,MATCH($C857,'Policy Characteristics'!$C:$C,0))),"",INDEX('Policy Characteristics'!H:H,MATCH($C857,'Policy Characteristics'!$C:$C,0)))</f>
        <v>0.01</v>
      </c>
      <c r="O857" s="358" t="str">
        <f>IF(ISBLANK(INDEX('Policy Characteristics'!I:I,MATCH($C857,'Policy Characteristics'!$C:$C,0))),"",INDEX('Policy Characteristics'!I:I,MATCH($C857,'Policy Characteristics'!$C:$C,0)))</f>
        <v>% reduction in energy use</v>
      </c>
      <c r="P857" s="358"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7" s="358" t="str">
        <f>IF(ISBLANK(INDEX('Policy Characteristics'!K:K,MATCH($C857,'Policy Characteristics'!$C:$C,0))),"",INDEX('Policy Characteristics'!K:K,MATCH($C857,'Policy Characteristics'!$C:$C,0)))</f>
        <v>industry-ag-main.html#eff-stds</v>
      </c>
      <c r="R857" s="358" t="str">
        <f>IF(ISBLANK(INDEX('Policy Characteristics'!L:L,MATCH($C857,'Policy Characteristics'!$C:$C,0))),"",INDEX('Policy Characteristics'!L:L,MATCH($C857,'Policy Characteristics'!$C:$C,0)))</f>
        <v>industry-energy-efficiency-standards.html</v>
      </c>
    </row>
    <row r="858" spans="1:18" s="5" customFormat="1" x14ac:dyDescent="0.35">
      <c r="A858" s="358" t="str">
        <f>IF(ISBLANK(INDEX('Policy Characteristics'!A:A,MATCH($C858,'Policy Characteristics'!$C:$C,0))),"",INDEX('Policy Characteristics'!A:A,MATCH($C858,'Policy Characteristics'!$C:$C,0)))</f>
        <v>Industry</v>
      </c>
      <c r="B858" s="358" t="str">
        <f>IF(ISBLANK(INDEX('Policy Characteristics'!B:B,MATCH($C858,'Policy Characteristics'!$C:$C,0))),"",INDEX('Policy Characteristics'!B:B,MATCH($C858,'Policy Characteristics'!$C:$C,0)))</f>
        <v>Industry Energy Efficiency Standards</v>
      </c>
      <c r="C858" s="362" t="str">
        <f t="shared" si="39"/>
        <v>Percentage Improvement in Eqpt Efficiency Standards above BAU</v>
      </c>
      <c r="D858" s="9" t="s">
        <v>3248</v>
      </c>
      <c r="E858" s="53" t="s">
        <v>2821</v>
      </c>
      <c r="F858" s="195" t="s">
        <v>2680</v>
      </c>
      <c r="G858" s="53" t="s">
        <v>2824</v>
      </c>
      <c r="H858" s="54">
        <v>1094</v>
      </c>
      <c r="I858" s="53" t="s">
        <v>46</v>
      </c>
      <c r="J858" s="360" t="str">
        <f>IF(ISBLANK(INDEX('Policy Characteristics'!D:D,MATCH($C858,'Policy Characteristics'!$C:$C,0))),"",INDEX('Policy Characteristics'!D:D,MATCH($C858,'Policy Characteristics'!$C:$C,0)))</f>
        <v>Industry Energy Efficiency Standards</v>
      </c>
      <c r="K858" s="358" t="str">
        <f>IF(ISBLANK(INDEX('Policy Characteristics'!E:E,MATCH($C858,'Policy Characteristics'!$C:$C,0))),"",INDEX('Policy Characteristics'!E:E,MATCH($C858,'Policy Characteristics'!$C:$C,0)))</f>
        <v>indst efficiency standards</v>
      </c>
      <c r="L858" s="380">
        <f>IF(ISBLANK(INDEX('Policy Characteristics'!F:F,MATCH($C858,'Policy Characteristics'!$C:$C,0))),"",INDEX('Policy Characteristics'!F:F,MATCH($C858,'Policy Characteristics'!$C:$C,0)))</f>
        <v>0</v>
      </c>
      <c r="M858" s="380">
        <f>IF(ISBLANK(INDEX('Policy Characteristics'!G:G,MATCH($C858,'Policy Characteristics'!$C:$C,0))),"",INDEX('Policy Characteristics'!G:G,MATCH($C858,'Policy Characteristics'!$C:$C,0)))</f>
        <v>0.25</v>
      </c>
      <c r="N858" s="380">
        <f>IF(ISBLANK(INDEX('Policy Characteristics'!H:H,MATCH($C858,'Policy Characteristics'!$C:$C,0))),"",INDEX('Policy Characteristics'!H:H,MATCH($C858,'Policy Characteristics'!$C:$C,0)))</f>
        <v>0.01</v>
      </c>
      <c r="O858" s="358" t="str">
        <f>IF(ISBLANK(INDEX('Policy Characteristics'!I:I,MATCH($C858,'Policy Characteristics'!$C:$C,0))),"",INDEX('Policy Characteristics'!I:I,MATCH($C858,'Policy Characteristics'!$C:$C,0)))</f>
        <v>% reduction in energy use</v>
      </c>
      <c r="P858" s="358"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8" s="358" t="str">
        <f>IF(ISBLANK(INDEX('Policy Characteristics'!K:K,MATCH($C858,'Policy Characteristics'!$C:$C,0))),"",INDEX('Policy Characteristics'!K:K,MATCH($C858,'Policy Characteristics'!$C:$C,0)))</f>
        <v>industry-ag-main.html#eff-stds</v>
      </c>
      <c r="R858" s="358" t="str">
        <f>IF(ISBLANK(INDEX('Policy Characteristics'!L:L,MATCH($C858,'Policy Characteristics'!$C:$C,0))),"",INDEX('Policy Characteristics'!L:L,MATCH($C858,'Policy Characteristics'!$C:$C,0)))</f>
        <v>industry-energy-efficiency-standards.html</v>
      </c>
    </row>
    <row r="859" spans="1:18" s="5" customFormat="1" x14ac:dyDescent="0.35">
      <c r="A859" s="358" t="str">
        <f>IF(ISBLANK(INDEX('Policy Characteristics'!A:A,MATCH($C859,'Policy Characteristics'!$C:$C,0))),"",INDEX('Policy Characteristics'!A:A,MATCH($C859,'Policy Characteristics'!$C:$C,0)))</f>
        <v>Industry</v>
      </c>
      <c r="B859" s="358" t="str">
        <f>IF(ISBLANK(INDEX('Policy Characteristics'!B:B,MATCH($C859,'Policy Characteristics'!$C:$C,0))),"",INDEX('Policy Characteristics'!B:B,MATCH($C859,'Policy Characteristics'!$C:$C,0)))</f>
        <v>Industry Energy Efficiency Standards</v>
      </c>
      <c r="C859" s="362" t="str">
        <f t="shared" si="39"/>
        <v>Percentage Improvement in Eqpt Efficiency Standards above BAU</v>
      </c>
      <c r="D859" s="9" t="s">
        <v>3248</v>
      </c>
      <c r="E859" s="53" t="s">
        <v>2822</v>
      </c>
      <c r="F859" s="195" t="s">
        <v>2680</v>
      </c>
      <c r="G859" s="53" t="s">
        <v>2826</v>
      </c>
      <c r="H859" s="54">
        <v>1095</v>
      </c>
      <c r="I859" s="53" t="s">
        <v>45</v>
      </c>
      <c r="J859" s="360" t="str">
        <f>IF(ISBLANK(INDEX('Policy Characteristics'!D:D,MATCH($C859,'Policy Characteristics'!$C:$C,0))),"",INDEX('Policy Characteristics'!D:D,MATCH($C859,'Policy Characteristics'!$C:$C,0)))</f>
        <v>Industry Energy Efficiency Standards</v>
      </c>
      <c r="K859" s="358" t="str">
        <f>IF(ISBLANK(INDEX('Policy Characteristics'!E:E,MATCH($C859,'Policy Characteristics'!$C:$C,0))),"",INDEX('Policy Characteristics'!E:E,MATCH($C859,'Policy Characteristics'!$C:$C,0)))</f>
        <v>indst efficiency standards</v>
      </c>
      <c r="L859" s="380">
        <f>IF(ISBLANK(INDEX('Policy Characteristics'!F:F,MATCH($C859,'Policy Characteristics'!$C:$C,0))),"",INDEX('Policy Characteristics'!F:F,MATCH($C859,'Policy Characteristics'!$C:$C,0)))</f>
        <v>0</v>
      </c>
      <c r="M859" s="380">
        <f>IF(ISBLANK(INDEX('Policy Characteristics'!G:G,MATCH($C859,'Policy Characteristics'!$C:$C,0))),"",INDEX('Policy Characteristics'!G:G,MATCH($C859,'Policy Characteristics'!$C:$C,0)))</f>
        <v>0.25</v>
      </c>
      <c r="N859" s="380">
        <f>IF(ISBLANK(INDEX('Policy Characteristics'!H:H,MATCH($C859,'Policy Characteristics'!$C:$C,0))),"",INDEX('Policy Characteristics'!H:H,MATCH($C859,'Policy Characteristics'!$C:$C,0)))</f>
        <v>0.01</v>
      </c>
      <c r="O859" s="358" t="str">
        <f>IF(ISBLANK(INDEX('Policy Characteristics'!I:I,MATCH($C859,'Policy Characteristics'!$C:$C,0))),"",INDEX('Policy Characteristics'!I:I,MATCH($C859,'Policy Characteristics'!$C:$C,0)))</f>
        <v>% reduction in energy use</v>
      </c>
      <c r="P859" s="358"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9" s="358" t="str">
        <f>IF(ISBLANK(INDEX('Policy Characteristics'!K:K,MATCH($C859,'Policy Characteristics'!$C:$C,0))),"",INDEX('Policy Characteristics'!K:K,MATCH($C859,'Policy Characteristics'!$C:$C,0)))</f>
        <v>industry-ag-main.html#eff-stds</v>
      </c>
      <c r="R859" s="358" t="str">
        <f>IF(ISBLANK(INDEX('Policy Characteristics'!L:L,MATCH($C859,'Policy Characteristics'!$C:$C,0))),"",INDEX('Policy Characteristics'!L:L,MATCH($C859,'Policy Characteristics'!$C:$C,0)))</f>
        <v>industry-energy-efficiency-standards.html</v>
      </c>
    </row>
    <row r="860" spans="1:18" s="5" customFormat="1" x14ac:dyDescent="0.35">
      <c r="A860" s="358" t="str">
        <f>IF(ISBLANK(INDEX('Policy Characteristics'!A:A,MATCH($C860,'Policy Characteristics'!$C:$C,0))),"",INDEX('Policy Characteristics'!A:A,MATCH($C860,'Policy Characteristics'!$C:$C,0)))</f>
        <v>Industry</v>
      </c>
      <c r="B860" s="358" t="str">
        <f>IF(ISBLANK(INDEX('Policy Characteristics'!B:B,MATCH($C860,'Policy Characteristics'!$C:$C,0))),"",INDEX('Policy Characteristics'!B:B,MATCH($C860,'Policy Characteristics'!$C:$C,0)))</f>
        <v>Industry Energy Efficiency Standards</v>
      </c>
      <c r="C860" s="362" t="str">
        <f t="shared" si="39"/>
        <v>Percentage Improvement in Eqpt Efficiency Standards above BAU</v>
      </c>
      <c r="D860" s="9" t="s">
        <v>3248</v>
      </c>
      <c r="E860" s="53" t="s">
        <v>2823</v>
      </c>
      <c r="F860" s="195" t="s">
        <v>2680</v>
      </c>
      <c r="G860" s="53" t="s">
        <v>2827</v>
      </c>
      <c r="H860" s="54">
        <v>1096</v>
      </c>
      <c r="I860" s="53" t="s">
        <v>45</v>
      </c>
      <c r="J860" s="360" t="str">
        <f>IF(ISBLANK(INDEX('Policy Characteristics'!D:D,MATCH($C860,'Policy Characteristics'!$C:$C,0))),"",INDEX('Policy Characteristics'!D:D,MATCH($C860,'Policy Characteristics'!$C:$C,0)))</f>
        <v>Industry Energy Efficiency Standards</v>
      </c>
      <c r="K860" s="358" t="str">
        <f>IF(ISBLANK(INDEX('Policy Characteristics'!E:E,MATCH($C860,'Policy Characteristics'!$C:$C,0))),"",INDEX('Policy Characteristics'!E:E,MATCH($C860,'Policy Characteristics'!$C:$C,0)))</f>
        <v>indst efficiency standards</v>
      </c>
      <c r="L860" s="380">
        <f>IF(ISBLANK(INDEX('Policy Characteristics'!F:F,MATCH($C860,'Policy Characteristics'!$C:$C,0))),"",INDEX('Policy Characteristics'!F:F,MATCH($C860,'Policy Characteristics'!$C:$C,0)))</f>
        <v>0</v>
      </c>
      <c r="M860" s="380">
        <f>IF(ISBLANK(INDEX('Policy Characteristics'!G:G,MATCH($C860,'Policy Characteristics'!$C:$C,0))),"",INDEX('Policy Characteristics'!G:G,MATCH($C860,'Policy Characteristics'!$C:$C,0)))</f>
        <v>0.25</v>
      </c>
      <c r="N860" s="380">
        <f>IF(ISBLANK(INDEX('Policy Characteristics'!H:H,MATCH($C860,'Policy Characteristics'!$C:$C,0))),"",INDEX('Policy Characteristics'!H:H,MATCH($C860,'Policy Characteristics'!$C:$C,0)))</f>
        <v>0.01</v>
      </c>
      <c r="O860" s="358" t="str">
        <f>IF(ISBLANK(INDEX('Policy Characteristics'!I:I,MATCH($C860,'Policy Characteristics'!$C:$C,0))),"",INDEX('Policy Characteristics'!I:I,MATCH($C860,'Policy Characteristics'!$C:$C,0)))</f>
        <v>% reduction in energy use</v>
      </c>
      <c r="P860" s="358"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0" s="358" t="str">
        <f>IF(ISBLANK(INDEX('Policy Characteristics'!K:K,MATCH($C860,'Policy Characteristics'!$C:$C,0))),"",INDEX('Policy Characteristics'!K:K,MATCH($C860,'Policy Characteristics'!$C:$C,0)))</f>
        <v>industry-ag-main.html#eff-stds</v>
      </c>
      <c r="R860" s="358" t="str">
        <f>IF(ISBLANK(INDEX('Policy Characteristics'!L:L,MATCH($C860,'Policy Characteristics'!$C:$C,0))),"",INDEX('Policy Characteristics'!L:L,MATCH($C860,'Policy Characteristics'!$C:$C,0)))</f>
        <v>industry-energy-efficiency-standards.html</v>
      </c>
    </row>
    <row r="861" spans="1:18" s="5" customFormat="1" x14ac:dyDescent="0.35">
      <c r="A861" s="358" t="str">
        <f>IF(ISBLANK(INDEX('Policy Characteristics'!A:A,MATCH($C861,'Policy Characteristics'!$C:$C,0))),"",INDEX('Policy Characteristics'!A:A,MATCH($C861,'Policy Characteristics'!$C:$C,0)))</f>
        <v>Industry</v>
      </c>
      <c r="B861" s="358" t="str">
        <f>IF(ISBLANK(INDEX('Policy Characteristics'!B:B,MATCH($C861,'Policy Characteristics'!$C:$C,0))),"",INDEX('Policy Characteristics'!B:B,MATCH($C861,'Policy Characteristics'!$C:$C,0)))</f>
        <v>Industry Energy Efficiency Standards</v>
      </c>
      <c r="C861" s="362" t="str">
        <f t="shared" si="39"/>
        <v>Percentage Improvement in Eqpt Efficiency Standards above BAU</v>
      </c>
      <c r="D861" s="9" t="s">
        <v>3248</v>
      </c>
      <c r="E861" s="53" t="s">
        <v>2820</v>
      </c>
      <c r="F861" s="195" t="s">
        <v>2680</v>
      </c>
      <c r="G861" s="53" t="s">
        <v>2825</v>
      </c>
      <c r="H861" s="54">
        <v>1097</v>
      </c>
      <c r="I861" s="53" t="s">
        <v>46</v>
      </c>
      <c r="J861" s="360" t="str">
        <f>IF(ISBLANK(INDEX('Policy Characteristics'!D:D,MATCH($C861,'Policy Characteristics'!$C:$C,0))),"",INDEX('Policy Characteristics'!D:D,MATCH($C861,'Policy Characteristics'!$C:$C,0)))</f>
        <v>Industry Energy Efficiency Standards</v>
      </c>
      <c r="K861" s="358" t="str">
        <f>IF(ISBLANK(INDEX('Policy Characteristics'!E:E,MATCH($C861,'Policy Characteristics'!$C:$C,0))),"",INDEX('Policy Characteristics'!E:E,MATCH($C861,'Policy Characteristics'!$C:$C,0)))</f>
        <v>indst efficiency standards</v>
      </c>
      <c r="L861" s="380">
        <f>IF(ISBLANK(INDEX('Policy Characteristics'!F:F,MATCH($C861,'Policy Characteristics'!$C:$C,0))),"",INDEX('Policy Characteristics'!F:F,MATCH($C861,'Policy Characteristics'!$C:$C,0)))</f>
        <v>0</v>
      </c>
      <c r="M861" s="380">
        <f>IF(ISBLANK(INDEX('Policy Characteristics'!G:G,MATCH($C861,'Policy Characteristics'!$C:$C,0))),"",INDEX('Policy Characteristics'!G:G,MATCH($C861,'Policy Characteristics'!$C:$C,0)))</f>
        <v>0.25</v>
      </c>
      <c r="N861" s="380">
        <f>IF(ISBLANK(INDEX('Policy Characteristics'!H:H,MATCH($C861,'Policy Characteristics'!$C:$C,0))),"",INDEX('Policy Characteristics'!H:H,MATCH($C861,'Policy Characteristics'!$C:$C,0)))</f>
        <v>0.01</v>
      </c>
      <c r="O861" s="358" t="str">
        <f>IF(ISBLANK(INDEX('Policy Characteristics'!I:I,MATCH($C861,'Policy Characteristics'!$C:$C,0))),"",INDEX('Policy Characteristics'!I:I,MATCH($C861,'Policy Characteristics'!$C:$C,0)))</f>
        <v>% reduction in energy use</v>
      </c>
      <c r="P861" s="358"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1" s="358" t="str">
        <f>IF(ISBLANK(INDEX('Policy Characteristics'!K:K,MATCH($C861,'Policy Characteristics'!$C:$C,0))),"",INDEX('Policy Characteristics'!K:K,MATCH($C861,'Policy Characteristics'!$C:$C,0)))</f>
        <v>industry-ag-main.html#eff-stds</v>
      </c>
      <c r="R861" s="358" t="str">
        <f>IF(ISBLANK(INDEX('Policy Characteristics'!L:L,MATCH($C861,'Policy Characteristics'!$C:$C,0))),"",INDEX('Policy Characteristics'!L:L,MATCH($C861,'Policy Characteristics'!$C:$C,0)))</f>
        <v>industry-energy-efficiency-standards.html</v>
      </c>
    </row>
    <row r="862" spans="1:18" s="5" customFormat="1" x14ac:dyDescent="0.35">
      <c r="A862" s="358" t="str">
        <f>IF(ISBLANK(INDEX('Policy Characteristics'!A:A,MATCH($C862,'Policy Characteristics'!$C:$C,0))),"",INDEX('Policy Characteristics'!A:A,MATCH($C862,'Policy Characteristics'!$C:$C,0)))</f>
        <v>Industry</v>
      </c>
      <c r="B862" s="358" t="str">
        <f>IF(ISBLANK(INDEX('Policy Characteristics'!B:B,MATCH($C862,'Policy Characteristics'!$C:$C,0))),"",INDEX('Policy Characteristics'!B:B,MATCH($C862,'Policy Characteristics'!$C:$C,0)))</f>
        <v>Industry Energy Efficiency Standards</v>
      </c>
      <c r="C862" s="362" t="str">
        <f t="shared" si="39"/>
        <v>Percentage Improvement in Eqpt Efficiency Standards above BAU</v>
      </c>
      <c r="D862" s="9" t="s">
        <v>3249</v>
      </c>
      <c r="E862" s="53" t="s">
        <v>2463</v>
      </c>
      <c r="F862" s="195" t="s">
        <v>3211</v>
      </c>
      <c r="G862" s="53" t="s">
        <v>2469</v>
      </c>
      <c r="H862" s="54">
        <v>1098</v>
      </c>
      <c r="I862" s="53" t="s">
        <v>45</v>
      </c>
      <c r="J862" s="360" t="str">
        <f>IF(ISBLANK(INDEX('Policy Characteristics'!D:D,MATCH($C862,'Policy Characteristics'!$C:$C,0))),"",INDEX('Policy Characteristics'!D:D,MATCH($C862,'Policy Characteristics'!$C:$C,0)))</f>
        <v>Industry Energy Efficiency Standards</v>
      </c>
      <c r="K862" s="358" t="str">
        <f>IF(ISBLANK(INDEX('Policy Characteristics'!E:E,MATCH($C862,'Policy Characteristics'!$C:$C,0))),"",INDEX('Policy Characteristics'!E:E,MATCH($C862,'Policy Characteristics'!$C:$C,0)))</f>
        <v>indst efficiency standards</v>
      </c>
      <c r="L862" s="380">
        <f>IF(ISBLANK(INDEX('Policy Characteristics'!F:F,MATCH($C862,'Policy Characteristics'!$C:$C,0))),"",INDEX('Policy Characteristics'!F:F,MATCH($C862,'Policy Characteristics'!$C:$C,0)))</f>
        <v>0</v>
      </c>
      <c r="M862" s="380">
        <f>IF(ISBLANK(INDEX('Policy Characteristics'!G:G,MATCH($C862,'Policy Characteristics'!$C:$C,0))),"",INDEX('Policy Characteristics'!G:G,MATCH($C862,'Policy Characteristics'!$C:$C,0)))</f>
        <v>0.25</v>
      </c>
      <c r="N862" s="380">
        <f>IF(ISBLANK(INDEX('Policy Characteristics'!H:H,MATCH($C862,'Policy Characteristics'!$C:$C,0))),"",INDEX('Policy Characteristics'!H:H,MATCH($C862,'Policy Characteristics'!$C:$C,0)))</f>
        <v>0.01</v>
      </c>
      <c r="O862" s="358" t="str">
        <f>IF(ISBLANK(INDEX('Policy Characteristics'!I:I,MATCH($C862,'Policy Characteristics'!$C:$C,0))),"",INDEX('Policy Characteristics'!I:I,MATCH($C862,'Policy Characteristics'!$C:$C,0)))</f>
        <v>% reduction in energy use</v>
      </c>
      <c r="P862" s="358"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2" s="358" t="str">
        <f>IF(ISBLANK(INDEX('Policy Characteristics'!K:K,MATCH($C862,'Policy Characteristics'!$C:$C,0))),"",INDEX('Policy Characteristics'!K:K,MATCH($C862,'Policy Characteristics'!$C:$C,0)))</f>
        <v>industry-ag-main.html#eff-stds</v>
      </c>
      <c r="R862" s="358" t="str">
        <f>IF(ISBLANK(INDEX('Policy Characteristics'!L:L,MATCH($C862,'Policy Characteristics'!$C:$C,0))),"",INDEX('Policy Characteristics'!L:L,MATCH($C862,'Policy Characteristics'!$C:$C,0)))</f>
        <v>industry-energy-efficiency-standards.html</v>
      </c>
    </row>
    <row r="863" spans="1:18" s="5" customFormat="1" x14ac:dyDescent="0.35">
      <c r="A863" s="358" t="str">
        <f>IF(ISBLANK(INDEX('Policy Characteristics'!A:A,MATCH($C863,'Policy Characteristics'!$C:$C,0))),"",INDEX('Policy Characteristics'!A:A,MATCH($C863,'Policy Characteristics'!$C:$C,0)))</f>
        <v>Industry</v>
      </c>
      <c r="B863" s="358" t="str">
        <f>IF(ISBLANK(INDEX('Policy Characteristics'!B:B,MATCH($C863,'Policy Characteristics'!$C:$C,0))),"",INDEX('Policy Characteristics'!B:B,MATCH($C863,'Policy Characteristics'!$C:$C,0)))</f>
        <v>Industry Energy Efficiency Standards</v>
      </c>
      <c r="C863" s="362" t="str">
        <f t="shared" si="39"/>
        <v>Percentage Improvement in Eqpt Efficiency Standards above BAU</v>
      </c>
      <c r="D863" s="9" t="s">
        <v>3249</v>
      </c>
      <c r="E863" s="53" t="s">
        <v>2464</v>
      </c>
      <c r="F863" s="195" t="s">
        <v>3211</v>
      </c>
      <c r="G863" s="53" t="s">
        <v>2472</v>
      </c>
      <c r="H863" s="54">
        <v>1099</v>
      </c>
      <c r="I863" s="53" t="s">
        <v>45</v>
      </c>
      <c r="J863" s="360" t="str">
        <f>IF(ISBLANK(INDEX('Policy Characteristics'!D:D,MATCH($C863,'Policy Characteristics'!$C:$C,0))),"",INDEX('Policy Characteristics'!D:D,MATCH($C863,'Policy Characteristics'!$C:$C,0)))</f>
        <v>Industry Energy Efficiency Standards</v>
      </c>
      <c r="K863" s="358" t="str">
        <f>IF(ISBLANK(INDEX('Policy Characteristics'!E:E,MATCH($C863,'Policy Characteristics'!$C:$C,0))),"",INDEX('Policy Characteristics'!E:E,MATCH($C863,'Policy Characteristics'!$C:$C,0)))</f>
        <v>indst efficiency standards</v>
      </c>
      <c r="L863" s="380">
        <f>IF(ISBLANK(INDEX('Policy Characteristics'!F:F,MATCH($C863,'Policy Characteristics'!$C:$C,0))),"",INDEX('Policy Characteristics'!F:F,MATCH($C863,'Policy Characteristics'!$C:$C,0)))</f>
        <v>0</v>
      </c>
      <c r="M863" s="380">
        <f>IF(ISBLANK(INDEX('Policy Characteristics'!G:G,MATCH($C863,'Policy Characteristics'!$C:$C,0))),"",INDEX('Policy Characteristics'!G:G,MATCH($C863,'Policy Characteristics'!$C:$C,0)))</f>
        <v>0.25</v>
      </c>
      <c r="N863" s="380">
        <f>IF(ISBLANK(INDEX('Policy Characteristics'!H:H,MATCH($C863,'Policy Characteristics'!$C:$C,0))),"",INDEX('Policy Characteristics'!H:H,MATCH($C863,'Policy Characteristics'!$C:$C,0)))</f>
        <v>0.01</v>
      </c>
      <c r="O863" s="358" t="str">
        <f>IF(ISBLANK(INDEX('Policy Characteristics'!I:I,MATCH($C863,'Policy Characteristics'!$C:$C,0))),"",INDEX('Policy Characteristics'!I:I,MATCH($C863,'Policy Characteristics'!$C:$C,0)))</f>
        <v>% reduction in energy use</v>
      </c>
      <c r="P863" s="358"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3" s="358" t="str">
        <f>IF(ISBLANK(INDEX('Policy Characteristics'!K:K,MATCH($C863,'Policy Characteristics'!$C:$C,0))),"",INDEX('Policy Characteristics'!K:K,MATCH($C863,'Policy Characteristics'!$C:$C,0)))</f>
        <v>industry-ag-main.html#eff-stds</v>
      </c>
      <c r="R863" s="358" t="str">
        <f>IF(ISBLANK(INDEX('Policy Characteristics'!L:L,MATCH($C863,'Policy Characteristics'!$C:$C,0))),"",INDEX('Policy Characteristics'!L:L,MATCH($C863,'Policy Characteristics'!$C:$C,0)))</f>
        <v>industry-energy-efficiency-standards.html</v>
      </c>
    </row>
    <row r="864" spans="1:18" s="5" customFormat="1" x14ac:dyDescent="0.35">
      <c r="A864" s="358" t="str">
        <f>IF(ISBLANK(INDEX('Policy Characteristics'!A:A,MATCH($C864,'Policy Characteristics'!$C:$C,0))),"",INDEX('Policy Characteristics'!A:A,MATCH($C864,'Policy Characteristics'!$C:$C,0)))</f>
        <v>Industry</v>
      </c>
      <c r="B864" s="358" t="str">
        <f>IF(ISBLANK(INDEX('Policy Characteristics'!B:B,MATCH($C864,'Policy Characteristics'!$C:$C,0))),"",INDEX('Policy Characteristics'!B:B,MATCH($C864,'Policy Characteristics'!$C:$C,0)))</f>
        <v>Industry Energy Efficiency Standards</v>
      </c>
      <c r="C864" s="362" t="str">
        <f t="shared" si="39"/>
        <v>Percentage Improvement in Eqpt Efficiency Standards above BAU</v>
      </c>
      <c r="D864" s="9" t="s">
        <v>3249</v>
      </c>
      <c r="E864" s="53" t="s">
        <v>2465</v>
      </c>
      <c r="F864" s="195" t="s">
        <v>3211</v>
      </c>
      <c r="G864" s="53" t="s">
        <v>2473</v>
      </c>
      <c r="H864" s="54">
        <v>1100</v>
      </c>
      <c r="I864" s="53" t="s">
        <v>45</v>
      </c>
      <c r="J864" s="360" t="str">
        <f>IF(ISBLANK(INDEX('Policy Characteristics'!D:D,MATCH($C864,'Policy Characteristics'!$C:$C,0))),"",INDEX('Policy Characteristics'!D:D,MATCH($C864,'Policy Characteristics'!$C:$C,0)))</f>
        <v>Industry Energy Efficiency Standards</v>
      </c>
      <c r="K864" s="358" t="str">
        <f>IF(ISBLANK(INDEX('Policy Characteristics'!E:E,MATCH($C864,'Policy Characteristics'!$C:$C,0))),"",INDEX('Policy Characteristics'!E:E,MATCH($C864,'Policy Characteristics'!$C:$C,0)))</f>
        <v>indst efficiency standards</v>
      </c>
      <c r="L864" s="380">
        <f>IF(ISBLANK(INDEX('Policy Characteristics'!F:F,MATCH($C864,'Policy Characteristics'!$C:$C,0))),"",INDEX('Policy Characteristics'!F:F,MATCH($C864,'Policy Characteristics'!$C:$C,0)))</f>
        <v>0</v>
      </c>
      <c r="M864" s="380">
        <f>IF(ISBLANK(INDEX('Policy Characteristics'!G:G,MATCH($C864,'Policy Characteristics'!$C:$C,0))),"",INDEX('Policy Characteristics'!G:G,MATCH($C864,'Policy Characteristics'!$C:$C,0)))</f>
        <v>0.25</v>
      </c>
      <c r="N864" s="380">
        <f>IF(ISBLANK(INDEX('Policy Characteristics'!H:H,MATCH($C864,'Policy Characteristics'!$C:$C,0))),"",INDEX('Policy Characteristics'!H:H,MATCH($C864,'Policy Characteristics'!$C:$C,0)))</f>
        <v>0.01</v>
      </c>
      <c r="O864" s="358" t="str">
        <f>IF(ISBLANK(INDEX('Policy Characteristics'!I:I,MATCH($C864,'Policy Characteristics'!$C:$C,0))),"",INDEX('Policy Characteristics'!I:I,MATCH($C864,'Policy Characteristics'!$C:$C,0)))</f>
        <v>% reduction in energy use</v>
      </c>
      <c r="P864" s="358"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4" s="358" t="str">
        <f>IF(ISBLANK(INDEX('Policy Characteristics'!K:K,MATCH($C864,'Policy Characteristics'!$C:$C,0))),"",INDEX('Policy Characteristics'!K:K,MATCH($C864,'Policy Characteristics'!$C:$C,0)))</f>
        <v>industry-ag-main.html#eff-stds</v>
      </c>
      <c r="R864" s="358" t="str">
        <f>IF(ISBLANK(INDEX('Policy Characteristics'!L:L,MATCH($C864,'Policy Characteristics'!$C:$C,0))),"",INDEX('Policy Characteristics'!L:L,MATCH($C864,'Policy Characteristics'!$C:$C,0)))</f>
        <v>industry-energy-efficiency-standards.html</v>
      </c>
    </row>
    <row r="865" spans="1:18" s="5" customFormat="1" x14ac:dyDescent="0.35">
      <c r="A865" s="358" t="str">
        <f>IF(ISBLANK(INDEX('Policy Characteristics'!A:A,MATCH($C865,'Policy Characteristics'!$C:$C,0))),"",INDEX('Policy Characteristics'!A:A,MATCH($C865,'Policy Characteristics'!$C:$C,0)))</f>
        <v>Industry</v>
      </c>
      <c r="B865" s="358" t="str">
        <f>IF(ISBLANK(INDEX('Policy Characteristics'!B:B,MATCH($C865,'Policy Characteristics'!$C:$C,0))),"",INDEX('Policy Characteristics'!B:B,MATCH($C865,'Policy Characteristics'!$C:$C,0)))</f>
        <v>Industry Energy Efficiency Standards</v>
      </c>
      <c r="C865" s="362" t="str">
        <f t="shared" si="39"/>
        <v>Percentage Improvement in Eqpt Efficiency Standards above BAU</v>
      </c>
      <c r="D865" s="9" t="s">
        <v>3249</v>
      </c>
      <c r="E865" s="53" t="s">
        <v>2466</v>
      </c>
      <c r="F865" s="195" t="s">
        <v>3211</v>
      </c>
      <c r="G865" s="53" t="s">
        <v>2470</v>
      </c>
      <c r="H865" s="54">
        <v>1101</v>
      </c>
      <c r="I865" s="53" t="s">
        <v>46</v>
      </c>
      <c r="J865" s="360" t="str">
        <f>IF(ISBLANK(INDEX('Policy Characteristics'!D:D,MATCH($C865,'Policy Characteristics'!$C:$C,0))),"",INDEX('Policy Characteristics'!D:D,MATCH($C865,'Policy Characteristics'!$C:$C,0)))</f>
        <v>Industry Energy Efficiency Standards</v>
      </c>
      <c r="K865" s="358" t="str">
        <f>IF(ISBLANK(INDEX('Policy Characteristics'!E:E,MATCH($C865,'Policy Characteristics'!$C:$C,0))),"",INDEX('Policy Characteristics'!E:E,MATCH($C865,'Policy Characteristics'!$C:$C,0)))</f>
        <v>indst efficiency standards</v>
      </c>
      <c r="L865" s="380">
        <f>IF(ISBLANK(INDEX('Policy Characteristics'!F:F,MATCH($C865,'Policy Characteristics'!$C:$C,0))),"",INDEX('Policy Characteristics'!F:F,MATCH($C865,'Policy Characteristics'!$C:$C,0)))</f>
        <v>0</v>
      </c>
      <c r="M865" s="380">
        <f>IF(ISBLANK(INDEX('Policy Characteristics'!G:G,MATCH($C865,'Policy Characteristics'!$C:$C,0))),"",INDEX('Policy Characteristics'!G:G,MATCH($C865,'Policy Characteristics'!$C:$C,0)))</f>
        <v>0.25</v>
      </c>
      <c r="N865" s="380">
        <f>IF(ISBLANK(INDEX('Policy Characteristics'!H:H,MATCH($C865,'Policy Characteristics'!$C:$C,0))),"",INDEX('Policy Characteristics'!H:H,MATCH($C865,'Policy Characteristics'!$C:$C,0)))</f>
        <v>0.01</v>
      </c>
      <c r="O865" s="358" t="str">
        <f>IF(ISBLANK(INDEX('Policy Characteristics'!I:I,MATCH($C865,'Policy Characteristics'!$C:$C,0))),"",INDEX('Policy Characteristics'!I:I,MATCH($C865,'Policy Characteristics'!$C:$C,0)))</f>
        <v>% reduction in energy use</v>
      </c>
      <c r="P865" s="358"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5" s="358" t="str">
        <f>IF(ISBLANK(INDEX('Policy Characteristics'!K:K,MATCH($C865,'Policy Characteristics'!$C:$C,0))),"",INDEX('Policy Characteristics'!K:K,MATCH($C865,'Policy Characteristics'!$C:$C,0)))</f>
        <v>industry-ag-main.html#eff-stds</v>
      </c>
      <c r="R865" s="358" t="str">
        <f>IF(ISBLANK(INDEX('Policy Characteristics'!L:L,MATCH($C865,'Policy Characteristics'!$C:$C,0))),"",INDEX('Policy Characteristics'!L:L,MATCH($C865,'Policy Characteristics'!$C:$C,0)))</f>
        <v>industry-energy-efficiency-standards.html</v>
      </c>
    </row>
    <row r="866" spans="1:18" s="5" customFormat="1" x14ac:dyDescent="0.35">
      <c r="A866" s="358" t="str">
        <f>IF(ISBLANK(INDEX('Policy Characteristics'!A:A,MATCH($C866,'Policy Characteristics'!$C:$C,0))),"",INDEX('Policy Characteristics'!A:A,MATCH($C866,'Policy Characteristics'!$C:$C,0)))</f>
        <v>Industry</v>
      </c>
      <c r="B866" s="358" t="str">
        <f>IF(ISBLANK(INDEX('Policy Characteristics'!B:B,MATCH($C866,'Policy Characteristics'!$C:$C,0))),"",INDEX('Policy Characteristics'!B:B,MATCH($C866,'Policy Characteristics'!$C:$C,0)))</f>
        <v>Industry Energy Efficiency Standards</v>
      </c>
      <c r="C866" s="362" t="str">
        <f t="shared" si="39"/>
        <v>Percentage Improvement in Eqpt Efficiency Standards above BAU</v>
      </c>
      <c r="D866" s="9" t="s">
        <v>3249</v>
      </c>
      <c r="E866" s="53" t="s">
        <v>2467</v>
      </c>
      <c r="F866" s="195" t="s">
        <v>3211</v>
      </c>
      <c r="G866" s="53" t="s">
        <v>2471</v>
      </c>
      <c r="H866" s="54">
        <v>1102</v>
      </c>
      <c r="I866" s="53" t="s">
        <v>45</v>
      </c>
      <c r="J866" s="360" t="str">
        <f>IF(ISBLANK(INDEX('Policy Characteristics'!D:D,MATCH($C866,'Policy Characteristics'!$C:$C,0))),"",INDEX('Policy Characteristics'!D:D,MATCH($C866,'Policy Characteristics'!$C:$C,0)))</f>
        <v>Industry Energy Efficiency Standards</v>
      </c>
      <c r="K866" s="358" t="str">
        <f>IF(ISBLANK(INDEX('Policy Characteristics'!E:E,MATCH($C866,'Policy Characteristics'!$C:$C,0))),"",INDEX('Policy Characteristics'!E:E,MATCH($C866,'Policy Characteristics'!$C:$C,0)))</f>
        <v>indst efficiency standards</v>
      </c>
      <c r="L866" s="380">
        <f>IF(ISBLANK(INDEX('Policy Characteristics'!F:F,MATCH($C866,'Policy Characteristics'!$C:$C,0))),"",INDEX('Policy Characteristics'!F:F,MATCH($C866,'Policy Characteristics'!$C:$C,0)))</f>
        <v>0</v>
      </c>
      <c r="M866" s="380">
        <f>IF(ISBLANK(INDEX('Policy Characteristics'!G:G,MATCH($C866,'Policy Characteristics'!$C:$C,0))),"",INDEX('Policy Characteristics'!G:G,MATCH($C866,'Policy Characteristics'!$C:$C,0)))</f>
        <v>0.25</v>
      </c>
      <c r="N866" s="380">
        <f>IF(ISBLANK(INDEX('Policy Characteristics'!H:H,MATCH($C866,'Policy Characteristics'!$C:$C,0))),"",INDEX('Policy Characteristics'!H:H,MATCH($C866,'Policy Characteristics'!$C:$C,0)))</f>
        <v>0.01</v>
      </c>
      <c r="O866" s="358" t="str">
        <f>IF(ISBLANK(INDEX('Policy Characteristics'!I:I,MATCH($C866,'Policy Characteristics'!$C:$C,0))),"",INDEX('Policy Characteristics'!I:I,MATCH($C866,'Policy Characteristics'!$C:$C,0)))</f>
        <v>% reduction in energy use</v>
      </c>
      <c r="P866" s="358"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6" s="358" t="str">
        <f>IF(ISBLANK(INDEX('Policy Characteristics'!K:K,MATCH($C866,'Policy Characteristics'!$C:$C,0))),"",INDEX('Policy Characteristics'!K:K,MATCH($C866,'Policy Characteristics'!$C:$C,0)))</f>
        <v>industry-ag-main.html#eff-stds</v>
      </c>
      <c r="R866" s="358" t="str">
        <f>IF(ISBLANK(INDEX('Policy Characteristics'!L:L,MATCH($C866,'Policy Characteristics'!$C:$C,0))),"",INDEX('Policy Characteristics'!L:L,MATCH($C866,'Policy Characteristics'!$C:$C,0)))</f>
        <v>industry-energy-efficiency-standards.html</v>
      </c>
    </row>
    <row r="867" spans="1:18" s="5" customFormat="1" x14ac:dyDescent="0.35">
      <c r="A867" s="358" t="str">
        <f>IF(ISBLANK(INDEX('Policy Characteristics'!A:A,MATCH($C867,'Policy Characteristics'!$C:$C,0))),"",INDEX('Policy Characteristics'!A:A,MATCH($C867,'Policy Characteristics'!$C:$C,0)))</f>
        <v>Industry</v>
      </c>
      <c r="B867" s="358" t="str">
        <f>IF(ISBLANK(INDEX('Policy Characteristics'!B:B,MATCH($C867,'Policy Characteristics'!$C:$C,0))),"",INDEX('Policy Characteristics'!B:B,MATCH($C867,'Policy Characteristics'!$C:$C,0)))</f>
        <v>Industry Energy Efficiency Standards</v>
      </c>
      <c r="C867" s="362" t="str">
        <f t="shared" si="39"/>
        <v>Percentage Improvement in Eqpt Efficiency Standards above BAU</v>
      </c>
      <c r="D867" s="9" t="s">
        <v>3249</v>
      </c>
      <c r="E867" s="53" t="s">
        <v>2468</v>
      </c>
      <c r="F867" s="195" t="s">
        <v>3211</v>
      </c>
      <c r="G867" s="53" t="s">
        <v>2474</v>
      </c>
      <c r="H867" s="54">
        <v>1103</v>
      </c>
      <c r="I867" s="53" t="s">
        <v>46</v>
      </c>
      <c r="J867" s="360" t="str">
        <f>IF(ISBLANK(INDEX('Policy Characteristics'!D:D,MATCH($C867,'Policy Characteristics'!$C:$C,0))),"",INDEX('Policy Characteristics'!D:D,MATCH($C867,'Policy Characteristics'!$C:$C,0)))</f>
        <v>Industry Energy Efficiency Standards</v>
      </c>
      <c r="K867" s="358" t="str">
        <f>IF(ISBLANK(INDEX('Policy Characteristics'!E:E,MATCH($C867,'Policy Characteristics'!$C:$C,0))),"",INDEX('Policy Characteristics'!E:E,MATCH($C867,'Policy Characteristics'!$C:$C,0)))</f>
        <v>indst efficiency standards</v>
      </c>
      <c r="L867" s="380">
        <f>IF(ISBLANK(INDEX('Policy Characteristics'!F:F,MATCH($C867,'Policy Characteristics'!$C:$C,0))),"",INDEX('Policy Characteristics'!F:F,MATCH($C867,'Policy Characteristics'!$C:$C,0)))</f>
        <v>0</v>
      </c>
      <c r="M867" s="380">
        <f>IF(ISBLANK(INDEX('Policy Characteristics'!G:G,MATCH($C867,'Policy Characteristics'!$C:$C,0))),"",INDEX('Policy Characteristics'!G:G,MATCH($C867,'Policy Characteristics'!$C:$C,0)))</f>
        <v>0.25</v>
      </c>
      <c r="N867" s="380">
        <f>IF(ISBLANK(INDEX('Policy Characteristics'!H:H,MATCH($C867,'Policy Characteristics'!$C:$C,0))),"",INDEX('Policy Characteristics'!H:H,MATCH($C867,'Policy Characteristics'!$C:$C,0)))</f>
        <v>0.01</v>
      </c>
      <c r="O867" s="358" t="str">
        <f>IF(ISBLANK(INDEX('Policy Characteristics'!I:I,MATCH($C867,'Policy Characteristics'!$C:$C,0))),"",INDEX('Policy Characteristics'!I:I,MATCH($C867,'Policy Characteristics'!$C:$C,0)))</f>
        <v>% reduction in energy use</v>
      </c>
      <c r="P867" s="358"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7" s="358" t="str">
        <f>IF(ISBLANK(INDEX('Policy Characteristics'!K:K,MATCH($C867,'Policy Characteristics'!$C:$C,0))),"",INDEX('Policy Characteristics'!K:K,MATCH($C867,'Policy Characteristics'!$C:$C,0)))</f>
        <v>industry-ag-main.html#eff-stds</v>
      </c>
      <c r="R867" s="358" t="str">
        <f>IF(ISBLANK(INDEX('Policy Characteristics'!L:L,MATCH($C867,'Policy Characteristics'!$C:$C,0))),"",INDEX('Policy Characteristics'!L:L,MATCH($C867,'Policy Characteristics'!$C:$C,0)))</f>
        <v>industry-energy-efficiency-standards.html</v>
      </c>
    </row>
    <row r="868" spans="1:18" s="5" customFormat="1" x14ac:dyDescent="0.35">
      <c r="A868" s="358" t="str">
        <f>IF(ISBLANK(INDEX('Policy Characteristics'!A:A,MATCH($C868,'Policy Characteristics'!$C:$C,0))),"",INDEX('Policy Characteristics'!A:A,MATCH($C868,'Policy Characteristics'!$C:$C,0)))</f>
        <v>Industry</v>
      </c>
      <c r="B868" s="358" t="str">
        <f>IF(ISBLANK(INDEX('Policy Characteristics'!B:B,MATCH($C868,'Policy Characteristics'!$C:$C,0))),"",INDEX('Policy Characteristics'!B:B,MATCH($C868,'Policy Characteristics'!$C:$C,0)))</f>
        <v>Industry Energy Efficiency Standards</v>
      </c>
      <c r="C868" s="362" t="str">
        <f t="shared" si="39"/>
        <v>Percentage Improvement in Eqpt Efficiency Standards above BAU</v>
      </c>
      <c r="D868" s="9" t="s">
        <v>3249</v>
      </c>
      <c r="E868" s="53" t="s">
        <v>2821</v>
      </c>
      <c r="F868" s="195" t="s">
        <v>3211</v>
      </c>
      <c r="G868" s="53" t="s">
        <v>2824</v>
      </c>
      <c r="H868" s="54">
        <v>1104</v>
      </c>
      <c r="I868" s="53" t="s">
        <v>46</v>
      </c>
      <c r="J868" s="360" t="str">
        <f>IF(ISBLANK(INDEX('Policy Characteristics'!D:D,MATCH($C868,'Policy Characteristics'!$C:$C,0))),"",INDEX('Policy Characteristics'!D:D,MATCH($C868,'Policy Characteristics'!$C:$C,0)))</f>
        <v>Industry Energy Efficiency Standards</v>
      </c>
      <c r="K868" s="358" t="str">
        <f>IF(ISBLANK(INDEX('Policy Characteristics'!E:E,MATCH($C868,'Policy Characteristics'!$C:$C,0))),"",INDEX('Policy Characteristics'!E:E,MATCH($C868,'Policy Characteristics'!$C:$C,0)))</f>
        <v>indst efficiency standards</v>
      </c>
      <c r="L868" s="380">
        <f>IF(ISBLANK(INDEX('Policy Characteristics'!F:F,MATCH($C868,'Policy Characteristics'!$C:$C,0))),"",INDEX('Policy Characteristics'!F:F,MATCH($C868,'Policy Characteristics'!$C:$C,0)))</f>
        <v>0</v>
      </c>
      <c r="M868" s="380">
        <f>IF(ISBLANK(INDEX('Policy Characteristics'!G:G,MATCH($C868,'Policy Characteristics'!$C:$C,0))),"",INDEX('Policy Characteristics'!G:G,MATCH($C868,'Policy Characteristics'!$C:$C,0)))</f>
        <v>0.25</v>
      </c>
      <c r="N868" s="380">
        <f>IF(ISBLANK(INDEX('Policy Characteristics'!H:H,MATCH($C868,'Policy Characteristics'!$C:$C,0))),"",INDEX('Policy Characteristics'!H:H,MATCH($C868,'Policy Characteristics'!$C:$C,0)))</f>
        <v>0.01</v>
      </c>
      <c r="O868" s="358" t="str">
        <f>IF(ISBLANK(INDEX('Policy Characteristics'!I:I,MATCH($C868,'Policy Characteristics'!$C:$C,0))),"",INDEX('Policy Characteristics'!I:I,MATCH($C868,'Policy Characteristics'!$C:$C,0)))</f>
        <v>% reduction in energy use</v>
      </c>
      <c r="P868" s="358"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8" s="358" t="str">
        <f>IF(ISBLANK(INDEX('Policy Characteristics'!K:K,MATCH($C868,'Policy Characteristics'!$C:$C,0))),"",INDEX('Policy Characteristics'!K:K,MATCH($C868,'Policy Characteristics'!$C:$C,0)))</f>
        <v>industry-ag-main.html#eff-stds</v>
      </c>
      <c r="R868" s="358" t="str">
        <f>IF(ISBLANK(INDEX('Policy Characteristics'!L:L,MATCH($C868,'Policy Characteristics'!$C:$C,0))),"",INDEX('Policy Characteristics'!L:L,MATCH($C868,'Policy Characteristics'!$C:$C,0)))</f>
        <v>industry-energy-efficiency-standards.html</v>
      </c>
    </row>
    <row r="869" spans="1:18" s="5" customFormat="1" x14ac:dyDescent="0.35">
      <c r="A869" s="358" t="str">
        <f>IF(ISBLANK(INDEX('Policy Characteristics'!A:A,MATCH($C869,'Policy Characteristics'!$C:$C,0))),"",INDEX('Policy Characteristics'!A:A,MATCH($C869,'Policy Characteristics'!$C:$C,0)))</f>
        <v>Industry</v>
      </c>
      <c r="B869" s="358" t="str">
        <f>IF(ISBLANK(INDEX('Policy Characteristics'!B:B,MATCH($C869,'Policy Characteristics'!$C:$C,0))),"",INDEX('Policy Characteristics'!B:B,MATCH($C869,'Policy Characteristics'!$C:$C,0)))</f>
        <v>Industry Energy Efficiency Standards</v>
      </c>
      <c r="C869" s="362" t="str">
        <f t="shared" si="39"/>
        <v>Percentage Improvement in Eqpt Efficiency Standards above BAU</v>
      </c>
      <c r="D869" s="9" t="s">
        <v>3249</v>
      </c>
      <c r="E869" s="53" t="s">
        <v>2822</v>
      </c>
      <c r="F869" s="195" t="s">
        <v>3211</v>
      </c>
      <c r="G869" s="53" t="s">
        <v>2826</v>
      </c>
      <c r="H869" s="54">
        <v>1105</v>
      </c>
      <c r="I869" s="53" t="s">
        <v>45</v>
      </c>
      <c r="J869" s="360" t="str">
        <f>IF(ISBLANK(INDEX('Policy Characteristics'!D:D,MATCH($C869,'Policy Characteristics'!$C:$C,0))),"",INDEX('Policy Characteristics'!D:D,MATCH($C869,'Policy Characteristics'!$C:$C,0)))</f>
        <v>Industry Energy Efficiency Standards</v>
      </c>
      <c r="K869" s="358" t="str">
        <f>IF(ISBLANK(INDEX('Policy Characteristics'!E:E,MATCH($C869,'Policy Characteristics'!$C:$C,0))),"",INDEX('Policy Characteristics'!E:E,MATCH($C869,'Policy Characteristics'!$C:$C,0)))</f>
        <v>indst efficiency standards</v>
      </c>
      <c r="L869" s="380">
        <f>IF(ISBLANK(INDEX('Policy Characteristics'!F:F,MATCH($C869,'Policy Characteristics'!$C:$C,0))),"",INDEX('Policy Characteristics'!F:F,MATCH($C869,'Policy Characteristics'!$C:$C,0)))</f>
        <v>0</v>
      </c>
      <c r="M869" s="380">
        <f>IF(ISBLANK(INDEX('Policy Characteristics'!G:G,MATCH($C869,'Policy Characteristics'!$C:$C,0))),"",INDEX('Policy Characteristics'!G:G,MATCH($C869,'Policy Characteristics'!$C:$C,0)))</f>
        <v>0.25</v>
      </c>
      <c r="N869" s="380">
        <f>IF(ISBLANK(INDEX('Policy Characteristics'!H:H,MATCH($C869,'Policy Characteristics'!$C:$C,0))),"",INDEX('Policy Characteristics'!H:H,MATCH($C869,'Policy Characteristics'!$C:$C,0)))</f>
        <v>0.01</v>
      </c>
      <c r="O869" s="358" t="str">
        <f>IF(ISBLANK(INDEX('Policy Characteristics'!I:I,MATCH($C869,'Policy Characteristics'!$C:$C,0))),"",INDEX('Policy Characteristics'!I:I,MATCH($C869,'Policy Characteristics'!$C:$C,0)))</f>
        <v>% reduction in energy use</v>
      </c>
      <c r="P869" s="358"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9" s="358" t="str">
        <f>IF(ISBLANK(INDEX('Policy Characteristics'!K:K,MATCH($C869,'Policy Characteristics'!$C:$C,0))),"",INDEX('Policy Characteristics'!K:K,MATCH($C869,'Policy Characteristics'!$C:$C,0)))</f>
        <v>industry-ag-main.html#eff-stds</v>
      </c>
      <c r="R869" s="358" t="str">
        <f>IF(ISBLANK(INDEX('Policy Characteristics'!L:L,MATCH($C869,'Policy Characteristics'!$C:$C,0))),"",INDEX('Policy Characteristics'!L:L,MATCH($C869,'Policy Characteristics'!$C:$C,0)))</f>
        <v>industry-energy-efficiency-standards.html</v>
      </c>
    </row>
    <row r="870" spans="1:18" s="5" customFormat="1" x14ac:dyDescent="0.35">
      <c r="A870" s="358" t="str">
        <f>IF(ISBLANK(INDEX('Policy Characteristics'!A:A,MATCH($C870,'Policy Characteristics'!$C:$C,0))),"",INDEX('Policy Characteristics'!A:A,MATCH($C870,'Policy Characteristics'!$C:$C,0)))</f>
        <v>Industry</v>
      </c>
      <c r="B870" s="358" t="str">
        <f>IF(ISBLANK(INDEX('Policy Characteristics'!B:B,MATCH($C870,'Policy Characteristics'!$C:$C,0))),"",INDEX('Policy Characteristics'!B:B,MATCH($C870,'Policy Characteristics'!$C:$C,0)))</f>
        <v>Industry Energy Efficiency Standards</v>
      </c>
      <c r="C870" s="362" t="str">
        <f t="shared" si="39"/>
        <v>Percentage Improvement in Eqpt Efficiency Standards above BAU</v>
      </c>
      <c r="D870" s="9" t="s">
        <v>3249</v>
      </c>
      <c r="E870" s="53" t="s">
        <v>2823</v>
      </c>
      <c r="F870" s="195" t="s">
        <v>3211</v>
      </c>
      <c r="G870" s="53" t="s">
        <v>2827</v>
      </c>
      <c r="H870" s="54">
        <v>1106</v>
      </c>
      <c r="I870" s="53" t="s">
        <v>45</v>
      </c>
      <c r="J870" s="360" t="str">
        <f>IF(ISBLANK(INDEX('Policy Characteristics'!D:D,MATCH($C870,'Policy Characteristics'!$C:$C,0))),"",INDEX('Policy Characteristics'!D:D,MATCH($C870,'Policy Characteristics'!$C:$C,0)))</f>
        <v>Industry Energy Efficiency Standards</v>
      </c>
      <c r="K870" s="358" t="str">
        <f>IF(ISBLANK(INDEX('Policy Characteristics'!E:E,MATCH($C870,'Policy Characteristics'!$C:$C,0))),"",INDEX('Policy Characteristics'!E:E,MATCH($C870,'Policy Characteristics'!$C:$C,0)))</f>
        <v>indst efficiency standards</v>
      </c>
      <c r="L870" s="380">
        <f>IF(ISBLANK(INDEX('Policy Characteristics'!F:F,MATCH($C870,'Policy Characteristics'!$C:$C,0))),"",INDEX('Policy Characteristics'!F:F,MATCH($C870,'Policy Characteristics'!$C:$C,0)))</f>
        <v>0</v>
      </c>
      <c r="M870" s="380">
        <f>IF(ISBLANK(INDEX('Policy Characteristics'!G:G,MATCH($C870,'Policy Characteristics'!$C:$C,0))),"",INDEX('Policy Characteristics'!G:G,MATCH($C870,'Policy Characteristics'!$C:$C,0)))</f>
        <v>0.25</v>
      </c>
      <c r="N870" s="380">
        <f>IF(ISBLANK(INDEX('Policy Characteristics'!H:H,MATCH($C870,'Policy Characteristics'!$C:$C,0))),"",INDEX('Policy Characteristics'!H:H,MATCH($C870,'Policy Characteristics'!$C:$C,0)))</f>
        <v>0.01</v>
      </c>
      <c r="O870" s="358" t="str">
        <f>IF(ISBLANK(INDEX('Policy Characteristics'!I:I,MATCH($C870,'Policy Characteristics'!$C:$C,0))),"",INDEX('Policy Characteristics'!I:I,MATCH($C870,'Policy Characteristics'!$C:$C,0)))</f>
        <v>% reduction in energy use</v>
      </c>
      <c r="P870" s="358"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0" s="358" t="str">
        <f>IF(ISBLANK(INDEX('Policy Characteristics'!K:K,MATCH($C870,'Policy Characteristics'!$C:$C,0))),"",INDEX('Policy Characteristics'!K:K,MATCH($C870,'Policy Characteristics'!$C:$C,0)))</f>
        <v>industry-ag-main.html#eff-stds</v>
      </c>
      <c r="R870" s="358" t="str">
        <f>IF(ISBLANK(INDEX('Policy Characteristics'!L:L,MATCH($C870,'Policy Characteristics'!$C:$C,0))),"",INDEX('Policy Characteristics'!L:L,MATCH($C870,'Policy Characteristics'!$C:$C,0)))</f>
        <v>industry-energy-efficiency-standards.html</v>
      </c>
    </row>
    <row r="871" spans="1:18" s="5" customFormat="1" x14ac:dyDescent="0.35">
      <c r="A871" s="358" t="str">
        <f>IF(ISBLANK(INDEX('Policy Characteristics'!A:A,MATCH($C871,'Policy Characteristics'!$C:$C,0))),"",INDEX('Policy Characteristics'!A:A,MATCH($C871,'Policy Characteristics'!$C:$C,0)))</f>
        <v>Industry</v>
      </c>
      <c r="B871" s="358" t="str">
        <f>IF(ISBLANK(INDEX('Policy Characteristics'!B:B,MATCH($C871,'Policy Characteristics'!$C:$C,0))),"",INDEX('Policy Characteristics'!B:B,MATCH($C871,'Policy Characteristics'!$C:$C,0)))</f>
        <v>Industry Energy Efficiency Standards</v>
      </c>
      <c r="C871" s="362" t="str">
        <f t="shared" si="39"/>
        <v>Percentage Improvement in Eqpt Efficiency Standards above BAU</v>
      </c>
      <c r="D871" s="9" t="s">
        <v>3249</v>
      </c>
      <c r="E871" s="53" t="s">
        <v>2820</v>
      </c>
      <c r="F871" s="195" t="s">
        <v>3211</v>
      </c>
      <c r="G871" s="53" t="s">
        <v>2825</v>
      </c>
      <c r="H871" s="54">
        <v>1107</v>
      </c>
      <c r="I871" s="53" t="s">
        <v>46</v>
      </c>
      <c r="J871" s="360" t="str">
        <f>IF(ISBLANK(INDEX('Policy Characteristics'!D:D,MATCH($C871,'Policy Characteristics'!$C:$C,0))),"",INDEX('Policy Characteristics'!D:D,MATCH($C871,'Policy Characteristics'!$C:$C,0)))</f>
        <v>Industry Energy Efficiency Standards</v>
      </c>
      <c r="K871" s="358" t="str">
        <f>IF(ISBLANK(INDEX('Policy Characteristics'!E:E,MATCH($C871,'Policy Characteristics'!$C:$C,0))),"",INDEX('Policy Characteristics'!E:E,MATCH($C871,'Policy Characteristics'!$C:$C,0)))</f>
        <v>indst efficiency standards</v>
      </c>
      <c r="L871" s="380">
        <f>IF(ISBLANK(INDEX('Policy Characteristics'!F:F,MATCH($C871,'Policy Characteristics'!$C:$C,0))),"",INDEX('Policy Characteristics'!F:F,MATCH($C871,'Policy Characteristics'!$C:$C,0)))</f>
        <v>0</v>
      </c>
      <c r="M871" s="380">
        <f>IF(ISBLANK(INDEX('Policy Characteristics'!G:G,MATCH($C871,'Policy Characteristics'!$C:$C,0))),"",INDEX('Policy Characteristics'!G:G,MATCH($C871,'Policy Characteristics'!$C:$C,0)))</f>
        <v>0.25</v>
      </c>
      <c r="N871" s="380">
        <f>IF(ISBLANK(INDEX('Policy Characteristics'!H:H,MATCH($C871,'Policy Characteristics'!$C:$C,0))),"",INDEX('Policy Characteristics'!H:H,MATCH($C871,'Policy Characteristics'!$C:$C,0)))</f>
        <v>0.01</v>
      </c>
      <c r="O871" s="358" t="str">
        <f>IF(ISBLANK(INDEX('Policy Characteristics'!I:I,MATCH($C871,'Policy Characteristics'!$C:$C,0))),"",INDEX('Policy Characteristics'!I:I,MATCH($C871,'Policy Characteristics'!$C:$C,0)))</f>
        <v>% reduction in energy use</v>
      </c>
      <c r="P871" s="358"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1" s="358" t="str">
        <f>IF(ISBLANK(INDEX('Policy Characteristics'!K:K,MATCH($C871,'Policy Characteristics'!$C:$C,0))),"",INDEX('Policy Characteristics'!K:K,MATCH($C871,'Policy Characteristics'!$C:$C,0)))</f>
        <v>industry-ag-main.html#eff-stds</v>
      </c>
      <c r="R871" s="358" t="str">
        <f>IF(ISBLANK(INDEX('Policy Characteristics'!L:L,MATCH($C871,'Policy Characteristics'!$C:$C,0))),"",INDEX('Policy Characteristics'!L:L,MATCH($C871,'Policy Characteristics'!$C:$C,0)))</f>
        <v>industry-energy-efficiency-standards.html</v>
      </c>
    </row>
    <row r="872" spans="1:18" s="5" customFormat="1" x14ac:dyDescent="0.35">
      <c r="A872" s="358" t="str">
        <f>IF(ISBLANK(INDEX('Policy Characteristics'!A:A,MATCH($C872,'Policy Characteristics'!$C:$C,0))),"",INDEX('Policy Characteristics'!A:A,MATCH($C872,'Policy Characteristics'!$C:$C,0)))</f>
        <v>Industry</v>
      </c>
      <c r="B872" s="358" t="str">
        <f>IF(ISBLANK(INDEX('Policy Characteristics'!B:B,MATCH($C872,'Policy Characteristics'!$C:$C,0))),"",INDEX('Policy Characteristics'!B:B,MATCH($C872,'Policy Characteristics'!$C:$C,0)))</f>
        <v>Industry Energy Efficiency Standards</v>
      </c>
      <c r="C872" s="362" t="str">
        <f t="shared" si="39"/>
        <v>Percentage Improvement in Eqpt Efficiency Standards above BAU</v>
      </c>
      <c r="D872" s="9" t="s">
        <v>3250</v>
      </c>
      <c r="E872" s="53" t="s">
        <v>2463</v>
      </c>
      <c r="F872" s="195" t="s">
        <v>3212</v>
      </c>
      <c r="G872" s="53" t="s">
        <v>2469</v>
      </c>
      <c r="H872" s="54">
        <v>1108</v>
      </c>
      <c r="I872" s="53" t="s">
        <v>45</v>
      </c>
      <c r="J872" s="360" t="str">
        <f>IF(ISBLANK(INDEX('Policy Characteristics'!D:D,MATCH($C872,'Policy Characteristics'!$C:$C,0))),"",INDEX('Policy Characteristics'!D:D,MATCH($C872,'Policy Characteristics'!$C:$C,0)))</f>
        <v>Industry Energy Efficiency Standards</v>
      </c>
      <c r="K872" s="358" t="str">
        <f>IF(ISBLANK(INDEX('Policy Characteristics'!E:E,MATCH($C872,'Policy Characteristics'!$C:$C,0))),"",INDEX('Policy Characteristics'!E:E,MATCH($C872,'Policy Characteristics'!$C:$C,0)))</f>
        <v>indst efficiency standards</v>
      </c>
      <c r="L872" s="380">
        <f>IF(ISBLANK(INDEX('Policy Characteristics'!F:F,MATCH($C872,'Policy Characteristics'!$C:$C,0))),"",INDEX('Policy Characteristics'!F:F,MATCH($C872,'Policy Characteristics'!$C:$C,0)))</f>
        <v>0</v>
      </c>
      <c r="M872" s="380">
        <f>IF(ISBLANK(INDEX('Policy Characteristics'!G:G,MATCH($C872,'Policy Characteristics'!$C:$C,0))),"",INDEX('Policy Characteristics'!G:G,MATCH($C872,'Policy Characteristics'!$C:$C,0)))</f>
        <v>0.25</v>
      </c>
      <c r="N872" s="380">
        <f>IF(ISBLANK(INDEX('Policy Characteristics'!H:H,MATCH($C872,'Policy Characteristics'!$C:$C,0))),"",INDEX('Policy Characteristics'!H:H,MATCH($C872,'Policy Characteristics'!$C:$C,0)))</f>
        <v>0.01</v>
      </c>
      <c r="O872" s="358" t="str">
        <f>IF(ISBLANK(INDEX('Policy Characteristics'!I:I,MATCH($C872,'Policy Characteristics'!$C:$C,0))),"",INDEX('Policy Characteristics'!I:I,MATCH($C872,'Policy Characteristics'!$C:$C,0)))</f>
        <v>% reduction in energy use</v>
      </c>
      <c r="P872" s="358"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2" s="358" t="str">
        <f>IF(ISBLANK(INDEX('Policy Characteristics'!K:K,MATCH($C872,'Policy Characteristics'!$C:$C,0))),"",INDEX('Policy Characteristics'!K:K,MATCH($C872,'Policy Characteristics'!$C:$C,0)))</f>
        <v>industry-ag-main.html#eff-stds</v>
      </c>
      <c r="R872" s="358" t="str">
        <f>IF(ISBLANK(INDEX('Policy Characteristics'!L:L,MATCH($C872,'Policy Characteristics'!$C:$C,0))),"",INDEX('Policy Characteristics'!L:L,MATCH($C872,'Policy Characteristics'!$C:$C,0)))</f>
        <v>industry-energy-efficiency-standards.html</v>
      </c>
    </row>
    <row r="873" spans="1:18" s="5" customFormat="1" x14ac:dyDescent="0.35">
      <c r="A873" s="358" t="str">
        <f>IF(ISBLANK(INDEX('Policy Characteristics'!A:A,MATCH($C873,'Policy Characteristics'!$C:$C,0))),"",INDEX('Policy Characteristics'!A:A,MATCH($C873,'Policy Characteristics'!$C:$C,0)))</f>
        <v>Industry</v>
      </c>
      <c r="B873" s="358" t="str">
        <f>IF(ISBLANK(INDEX('Policy Characteristics'!B:B,MATCH($C873,'Policy Characteristics'!$C:$C,0))),"",INDEX('Policy Characteristics'!B:B,MATCH($C873,'Policy Characteristics'!$C:$C,0)))</f>
        <v>Industry Energy Efficiency Standards</v>
      </c>
      <c r="C873" s="362" t="str">
        <f t="shared" si="39"/>
        <v>Percentage Improvement in Eqpt Efficiency Standards above BAU</v>
      </c>
      <c r="D873" s="9" t="s">
        <v>3250</v>
      </c>
      <c r="E873" s="53" t="s">
        <v>2464</v>
      </c>
      <c r="F873" s="195" t="s">
        <v>3212</v>
      </c>
      <c r="G873" s="53" t="s">
        <v>2472</v>
      </c>
      <c r="H873" s="54">
        <v>1109</v>
      </c>
      <c r="I873" s="53" t="s">
        <v>46</v>
      </c>
      <c r="J873" s="360" t="str">
        <f>IF(ISBLANK(INDEX('Policy Characteristics'!D:D,MATCH($C873,'Policy Characteristics'!$C:$C,0))),"",INDEX('Policy Characteristics'!D:D,MATCH($C873,'Policy Characteristics'!$C:$C,0)))</f>
        <v>Industry Energy Efficiency Standards</v>
      </c>
      <c r="K873" s="358" t="str">
        <f>IF(ISBLANK(INDEX('Policy Characteristics'!E:E,MATCH($C873,'Policy Characteristics'!$C:$C,0))),"",INDEX('Policy Characteristics'!E:E,MATCH($C873,'Policy Characteristics'!$C:$C,0)))</f>
        <v>indst efficiency standards</v>
      </c>
      <c r="L873" s="380">
        <f>IF(ISBLANK(INDEX('Policy Characteristics'!F:F,MATCH($C873,'Policy Characteristics'!$C:$C,0))),"",INDEX('Policy Characteristics'!F:F,MATCH($C873,'Policy Characteristics'!$C:$C,0)))</f>
        <v>0</v>
      </c>
      <c r="M873" s="380">
        <f>IF(ISBLANK(INDEX('Policy Characteristics'!G:G,MATCH($C873,'Policy Characteristics'!$C:$C,0))),"",INDEX('Policy Characteristics'!G:G,MATCH($C873,'Policy Characteristics'!$C:$C,0)))</f>
        <v>0.25</v>
      </c>
      <c r="N873" s="380">
        <f>IF(ISBLANK(INDEX('Policy Characteristics'!H:H,MATCH($C873,'Policy Characteristics'!$C:$C,0))),"",INDEX('Policy Characteristics'!H:H,MATCH($C873,'Policy Characteristics'!$C:$C,0)))</f>
        <v>0.01</v>
      </c>
      <c r="O873" s="358" t="str">
        <f>IF(ISBLANK(INDEX('Policy Characteristics'!I:I,MATCH($C873,'Policy Characteristics'!$C:$C,0))),"",INDEX('Policy Characteristics'!I:I,MATCH($C873,'Policy Characteristics'!$C:$C,0)))</f>
        <v>% reduction in energy use</v>
      </c>
      <c r="P873" s="358"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3" s="358" t="str">
        <f>IF(ISBLANK(INDEX('Policy Characteristics'!K:K,MATCH($C873,'Policy Characteristics'!$C:$C,0))),"",INDEX('Policy Characteristics'!K:K,MATCH($C873,'Policy Characteristics'!$C:$C,0)))</f>
        <v>industry-ag-main.html#eff-stds</v>
      </c>
      <c r="R873" s="358" t="str">
        <f>IF(ISBLANK(INDEX('Policy Characteristics'!L:L,MATCH($C873,'Policy Characteristics'!$C:$C,0))),"",INDEX('Policy Characteristics'!L:L,MATCH($C873,'Policy Characteristics'!$C:$C,0)))</f>
        <v>industry-energy-efficiency-standards.html</v>
      </c>
    </row>
    <row r="874" spans="1:18" s="5" customFormat="1" x14ac:dyDescent="0.35">
      <c r="A874" s="358" t="str">
        <f>IF(ISBLANK(INDEX('Policy Characteristics'!A:A,MATCH($C874,'Policy Characteristics'!$C:$C,0))),"",INDEX('Policy Characteristics'!A:A,MATCH($C874,'Policy Characteristics'!$C:$C,0)))</f>
        <v>Industry</v>
      </c>
      <c r="B874" s="358" t="str">
        <f>IF(ISBLANK(INDEX('Policy Characteristics'!B:B,MATCH($C874,'Policy Characteristics'!$C:$C,0))),"",INDEX('Policy Characteristics'!B:B,MATCH($C874,'Policy Characteristics'!$C:$C,0)))</f>
        <v>Industry Energy Efficiency Standards</v>
      </c>
      <c r="C874" s="362" t="str">
        <f t="shared" si="39"/>
        <v>Percentage Improvement in Eqpt Efficiency Standards above BAU</v>
      </c>
      <c r="D874" s="9" t="s">
        <v>3250</v>
      </c>
      <c r="E874" s="53" t="s">
        <v>2465</v>
      </c>
      <c r="F874" s="195" t="s">
        <v>3212</v>
      </c>
      <c r="G874" s="53" t="s">
        <v>2473</v>
      </c>
      <c r="H874" s="54">
        <v>1110</v>
      </c>
      <c r="I874" s="53" t="s">
        <v>45</v>
      </c>
      <c r="J874" s="360" t="str">
        <f>IF(ISBLANK(INDEX('Policy Characteristics'!D:D,MATCH($C874,'Policy Characteristics'!$C:$C,0))),"",INDEX('Policy Characteristics'!D:D,MATCH($C874,'Policy Characteristics'!$C:$C,0)))</f>
        <v>Industry Energy Efficiency Standards</v>
      </c>
      <c r="K874" s="358" t="str">
        <f>IF(ISBLANK(INDEX('Policy Characteristics'!E:E,MATCH($C874,'Policy Characteristics'!$C:$C,0))),"",INDEX('Policy Characteristics'!E:E,MATCH($C874,'Policy Characteristics'!$C:$C,0)))</f>
        <v>indst efficiency standards</v>
      </c>
      <c r="L874" s="380">
        <f>IF(ISBLANK(INDEX('Policy Characteristics'!F:F,MATCH($C874,'Policy Characteristics'!$C:$C,0))),"",INDEX('Policy Characteristics'!F:F,MATCH($C874,'Policy Characteristics'!$C:$C,0)))</f>
        <v>0</v>
      </c>
      <c r="M874" s="380">
        <f>IF(ISBLANK(INDEX('Policy Characteristics'!G:G,MATCH($C874,'Policy Characteristics'!$C:$C,0))),"",INDEX('Policy Characteristics'!G:G,MATCH($C874,'Policy Characteristics'!$C:$C,0)))</f>
        <v>0.25</v>
      </c>
      <c r="N874" s="380">
        <f>IF(ISBLANK(INDEX('Policy Characteristics'!H:H,MATCH($C874,'Policy Characteristics'!$C:$C,0))),"",INDEX('Policy Characteristics'!H:H,MATCH($C874,'Policy Characteristics'!$C:$C,0)))</f>
        <v>0.01</v>
      </c>
      <c r="O874" s="358" t="str">
        <f>IF(ISBLANK(INDEX('Policy Characteristics'!I:I,MATCH($C874,'Policy Characteristics'!$C:$C,0))),"",INDEX('Policy Characteristics'!I:I,MATCH($C874,'Policy Characteristics'!$C:$C,0)))</f>
        <v>% reduction in energy use</v>
      </c>
      <c r="P874" s="358"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4" s="358" t="str">
        <f>IF(ISBLANK(INDEX('Policy Characteristics'!K:K,MATCH($C874,'Policy Characteristics'!$C:$C,0))),"",INDEX('Policy Characteristics'!K:K,MATCH($C874,'Policy Characteristics'!$C:$C,0)))</f>
        <v>industry-ag-main.html#eff-stds</v>
      </c>
      <c r="R874" s="358" t="str">
        <f>IF(ISBLANK(INDEX('Policy Characteristics'!L:L,MATCH($C874,'Policy Characteristics'!$C:$C,0))),"",INDEX('Policy Characteristics'!L:L,MATCH($C874,'Policy Characteristics'!$C:$C,0)))</f>
        <v>industry-energy-efficiency-standards.html</v>
      </c>
    </row>
    <row r="875" spans="1:18" s="5" customFormat="1" x14ac:dyDescent="0.35">
      <c r="A875" s="358" t="str">
        <f>IF(ISBLANK(INDEX('Policy Characteristics'!A:A,MATCH($C875,'Policy Characteristics'!$C:$C,0))),"",INDEX('Policy Characteristics'!A:A,MATCH($C875,'Policy Characteristics'!$C:$C,0)))</f>
        <v>Industry</v>
      </c>
      <c r="B875" s="358" t="str">
        <f>IF(ISBLANK(INDEX('Policy Characteristics'!B:B,MATCH($C875,'Policy Characteristics'!$C:$C,0))),"",INDEX('Policy Characteristics'!B:B,MATCH($C875,'Policy Characteristics'!$C:$C,0)))</f>
        <v>Industry Energy Efficiency Standards</v>
      </c>
      <c r="C875" s="362" t="str">
        <f t="shared" si="39"/>
        <v>Percentage Improvement in Eqpt Efficiency Standards above BAU</v>
      </c>
      <c r="D875" s="9" t="s">
        <v>3250</v>
      </c>
      <c r="E875" s="53" t="s">
        <v>2466</v>
      </c>
      <c r="F875" s="195" t="s">
        <v>3212</v>
      </c>
      <c r="G875" s="53" t="s">
        <v>2470</v>
      </c>
      <c r="H875" s="54">
        <v>1111</v>
      </c>
      <c r="I875" s="53" t="s">
        <v>46</v>
      </c>
      <c r="J875" s="360" t="str">
        <f>IF(ISBLANK(INDEX('Policy Characteristics'!D:D,MATCH($C875,'Policy Characteristics'!$C:$C,0))),"",INDEX('Policy Characteristics'!D:D,MATCH($C875,'Policy Characteristics'!$C:$C,0)))</f>
        <v>Industry Energy Efficiency Standards</v>
      </c>
      <c r="K875" s="358" t="str">
        <f>IF(ISBLANK(INDEX('Policy Characteristics'!E:E,MATCH($C875,'Policy Characteristics'!$C:$C,0))),"",INDEX('Policy Characteristics'!E:E,MATCH($C875,'Policy Characteristics'!$C:$C,0)))</f>
        <v>indst efficiency standards</v>
      </c>
      <c r="L875" s="380">
        <f>IF(ISBLANK(INDEX('Policy Characteristics'!F:F,MATCH($C875,'Policy Characteristics'!$C:$C,0))),"",INDEX('Policy Characteristics'!F:F,MATCH($C875,'Policy Characteristics'!$C:$C,0)))</f>
        <v>0</v>
      </c>
      <c r="M875" s="380">
        <f>IF(ISBLANK(INDEX('Policy Characteristics'!G:G,MATCH($C875,'Policy Characteristics'!$C:$C,0))),"",INDEX('Policy Characteristics'!G:G,MATCH($C875,'Policy Characteristics'!$C:$C,0)))</f>
        <v>0.25</v>
      </c>
      <c r="N875" s="380">
        <f>IF(ISBLANK(INDEX('Policy Characteristics'!H:H,MATCH($C875,'Policy Characteristics'!$C:$C,0))),"",INDEX('Policy Characteristics'!H:H,MATCH($C875,'Policy Characteristics'!$C:$C,0)))</f>
        <v>0.01</v>
      </c>
      <c r="O875" s="358" t="str">
        <f>IF(ISBLANK(INDEX('Policy Characteristics'!I:I,MATCH($C875,'Policy Characteristics'!$C:$C,0))),"",INDEX('Policy Characteristics'!I:I,MATCH($C875,'Policy Characteristics'!$C:$C,0)))</f>
        <v>% reduction in energy use</v>
      </c>
      <c r="P875" s="358"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5" s="358" t="str">
        <f>IF(ISBLANK(INDEX('Policy Characteristics'!K:K,MATCH($C875,'Policy Characteristics'!$C:$C,0))),"",INDEX('Policy Characteristics'!K:K,MATCH($C875,'Policy Characteristics'!$C:$C,0)))</f>
        <v>industry-ag-main.html#eff-stds</v>
      </c>
      <c r="R875" s="358" t="str">
        <f>IF(ISBLANK(INDEX('Policy Characteristics'!L:L,MATCH($C875,'Policy Characteristics'!$C:$C,0))),"",INDEX('Policy Characteristics'!L:L,MATCH($C875,'Policy Characteristics'!$C:$C,0)))</f>
        <v>industry-energy-efficiency-standards.html</v>
      </c>
    </row>
    <row r="876" spans="1:18" s="5" customFormat="1" x14ac:dyDescent="0.35">
      <c r="A876" s="358" t="str">
        <f>IF(ISBLANK(INDEX('Policy Characteristics'!A:A,MATCH($C876,'Policy Characteristics'!$C:$C,0))),"",INDEX('Policy Characteristics'!A:A,MATCH($C876,'Policy Characteristics'!$C:$C,0)))</f>
        <v>Industry</v>
      </c>
      <c r="B876" s="358" t="str">
        <f>IF(ISBLANK(INDEX('Policy Characteristics'!B:B,MATCH($C876,'Policy Characteristics'!$C:$C,0))),"",INDEX('Policy Characteristics'!B:B,MATCH($C876,'Policy Characteristics'!$C:$C,0)))</f>
        <v>Industry Energy Efficiency Standards</v>
      </c>
      <c r="C876" s="362" t="str">
        <f t="shared" si="39"/>
        <v>Percentage Improvement in Eqpt Efficiency Standards above BAU</v>
      </c>
      <c r="D876" s="9" t="s">
        <v>3250</v>
      </c>
      <c r="E876" s="53" t="s">
        <v>2467</v>
      </c>
      <c r="F876" s="195" t="s">
        <v>3212</v>
      </c>
      <c r="G876" s="53" t="s">
        <v>2471</v>
      </c>
      <c r="H876" s="54">
        <v>1112</v>
      </c>
      <c r="I876" s="53" t="s">
        <v>45</v>
      </c>
      <c r="J876" s="360" t="str">
        <f>IF(ISBLANK(INDEX('Policy Characteristics'!D:D,MATCH($C876,'Policy Characteristics'!$C:$C,0))),"",INDEX('Policy Characteristics'!D:D,MATCH($C876,'Policy Characteristics'!$C:$C,0)))</f>
        <v>Industry Energy Efficiency Standards</v>
      </c>
      <c r="K876" s="358" t="str">
        <f>IF(ISBLANK(INDEX('Policy Characteristics'!E:E,MATCH($C876,'Policy Characteristics'!$C:$C,0))),"",INDEX('Policy Characteristics'!E:E,MATCH($C876,'Policy Characteristics'!$C:$C,0)))</f>
        <v>indst efficiency standards</v>
      </c>
      <c r="L876" s="380">
        <f>IF(ISBLANK(INDEX('Policy Characteristics'!F:F,MATCH($C876,'Policy Characteristics'!$C:$C,0))),"",INDEX('Policy Characteristics'!F:F,MATCH($C876,'Policy Characteristics'!$C:$C,0)))</f>
        <v>0</v>
      </c>
      <c r="M876" s="380">
        <f>IF(ISBLANK(INDEX('Policy Characteristics'!G:G,MATCH($C876,'Policy Characteristics'!$C:$C,0))),"",INDEX('Policy Characteristics'!G:G,MATCH($C876,'Policy Characteristics'!$C:$C,0)))</f>
        <v>0.25</v>
      </c>
      <c r="N876" s="380">
        <f>IF(ISBLANK(INDEX('Policy Characteristics'!H:H,MATCH($C876,'Policy Characteristics'!$C:$C,0))),"",INDEX('Policy Characteristics'!H:H,MATCH($C876,'Policy Characteristics'!$C:$C,0)))</f>
        <v>0.01</v>
      </c>
      <c r="O876" s="358" t="str">
        <f>IF(ISBLANK(INDEX('Policy Characteristics'!I:I,MATCH($C876,'Policy Characteristics'!$C:$C,0))),"",INDEX('Policy Characteristics'!I:I,MATCH($C876,'Policy Characteristics'!$C:$C,0)))</f>
        <v>% reduction in energy use</v>
      </c>
      <c r="P876" s="358"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6" s="358" t="str">
        <f>IF(ISBLANK(INDEX('Policy Characteristics'!K:K,MATCH($C876,'Policy Characteristics'!$C:$C,0))),"",INDEX('Policy Characteristics'!K:K,MATCH($C876,'Policy Characteristics'!$C:$C,0)))</f>
        <v>industry-ag-main.html#eff-stds</v>
      </c>
      <c r="R876" s="358" t="str">
        <f>IF(ISBLANK(INDEX('Policy Characteristics'!L:L,MATCH($C876,'Policy Characteristics'!$C:$C,0))),"",INDEX('Policy Characteristics'!L:L,MATCH($C876,'Policy Characteristics'!$C:$C,0)))</f>
        <v>industry-energy-efficiency-standards.html</v>
      </c>
    </row>
    <row r="877" spans="1:18" s="5" customFormat="1" x14ac:dyDescent="0.35">
      <c r="A877" s="358" t="str">
        <f>IF(ISBLANK(INDEX('Policy Characteristics'!A:A,MATCH($C877,'Policy Characteristics'!$C:$C,0))),"",INDEX('Policy Characteristics'!A:A,MATCH($C877,'Policy Characteristics'!$C:$C,0)))</f>
        <v>Industry</v>
      </c>
      <c r="B877" s="358" t="str">
        <f>IF(ISBLANK(INDEX('Policy Characteristics'!B:B,MATCH($C877,'Policy Characteristics'!$C:$C,0))),"",INDEX('Policy Characteristics'!B:B,MATCH($C877,'Policy Characteristics'!$C:$C,0)))</f>
        <v>Industry Energy Efficiency Standards</v>
      </c>
      <c r="C877" s="362" t="str">
        <f t="shared" si="39"/>
        <v>Percentage Improvement in Eqpt Efficiency Standards above BAU</v>
      </c>
      <c r="D877" s="9" t="s">
        <v>3250</v>
      </c>
      <c r="E877" s="53" t="s">
        <v>2468</v>
      </c>
      <c r="F877" s="195" t="s">
        <v>3212</v>
      </c>
      <c r="G877" s="53" t="s">
        <v>2474</v>
      </c>
      <c r="H877" s="54">
        <v>1113</v>
      </c>
      <c r="I877" s="53" t="s">
        <v>46</v>
      </c>
      <c r="J877" s="360" t="str">
        <f>IF(ISBLANK(INDEX('Policy Characteristics'!D:D,MATCH($C877,'Policy Characteristics'!$C:$C,0))),"",INDEX('Policy Characteristics'!D:D,MATCH($C877,'Policy Characteristics'!$C:$C,0)))</f>
        <v>Industry Energy Efficiency Standards</v>
      </c>
      <c r="K877" s="358" t="str">
        <f>IF(ISBLANK(INDEX('Policy Characteristics'!E:E,MATCH($C877,'Policy Characteristics'!$C:$C,0))),"",INDEX('Policy Characteristics'!E:E,MATCH($C877,'Policy Characteristics'!$C:$C,0)))</f>
        <v>indst efficiency standards</v>
      </c>
      <c r="L877" s="380">
        <f>IF(ISBLANK(INDEX('Policy Characteristics'!F:F,MATCH($C877,'Policy Characteristics'!$C:$C,0))),"",INDEX('Policy Characteristics'!F:F,MATCH($C877,'Policy Characteristics'!$C:$C,0)))</f>
        <v>0</v>
      </c>
      <c r="M877" s="380">
        <f>IF(ISBLANK(INDEX('Policy Characteristics'!G:G,MATCH($C877,'Policy Characteristics'!$C:$C,0))),"",INDEX('Policy Characteristics'!G:G,MATCH($C877,'Policy Characteristics'!$C:$C,0)))</f>
        <v>0.25</v>
      </c>
      <c r="N877" s="380">
        <f>IF(ISBLANK(INDEX('Policy Characteristics'!H:H,MATCH($C877,'Policy Characteristics'!$C:$C,0))),"",INDEX('Policy Characteristics'!H:H,MATCH($C877,'Policy Characteristics'!$C:$C,0)))</f>
        <v>0.01</v>
      </c>
      <c r="O877" s="358" t="str">
        <f>IF(ISBLANK(INDEX('Policy Characteristics'!I:I,MATCH($C877,'Policy Characteristics'!$C:$C,0))),"",INDEX('Policy Characteristics'!I:I,MATCH($C877,'Policy Characteristics'!$C:$C,0)))</f>
        <v>% reduction in energy use</v>
      </c>
      <c r="P877" s="358"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7" s="358" t="str">
        <f>IF(ISBLANK(INDEX('Policy Characteristics'!K:K,MATCH($C877,'Policy Characteristics'!$C:$C,0))),"",INDEX('Policy Characteristics'!K:K,MATCH($C877,'Policy Characteristics'!$C:$C,0)))</f>
        <v>industry-ag-main.html#eff-stds</v>
      </c>
      <c r="R877" s="358" t="str">
        <f>IF(ISBLANK(INDEX('Policy Characteristics'!L:L,MATCH($C877,'Policy Characteristics'!$C:$C,0))),"",INDEX('Policy Characteristics'!L:L,MATCH($C877,'Policy Characteristics'!$C:$C,0)))</f>
        <v>industry-energy-efficiency-standards.html</v>
      </c>
    </row>
    <row r="878" spans="1:18" s="5" customFormat="1" x14ac:dyDescent="0.35">
      <c r="A878" s="358" t="str">
        <f>IF(ISBLANK(INDEX('Policy Characteristics'!A:A,MATCH($C878,'Policy Characteristics'!$C:$C,0))),"",INDEX('Policy Characteristics'!A:A,MATCH($C878,'Policy Characteristics'!$C:$C,0)))</f>
        <v>Industry</v>
      </c>
      <c r="B878" s="358" t="str">
        <f>IF(ISBLANK(INDEX('Policy Characteristics'!B:B,MATCH($C878,'Policy Characteristics'!$C:$C,0))),"",INDEX('Policy Characteristics'!B:B,MATCH($C878,'Policy Characteristics'!$C:$C,0)))</f>
        <v>Industry Energy Efficiency Standards</v>
      </c>
      <c r="C878" s="362" t="str">
        <f t="shared" si="39"/>
        <v>Percentage Improvement in Eqpt Efficiency Standards above BAU</v>
      </c>
      <c r="D878" s="9" t="s">
        <v>3250</v>
      </c>
      <c r="E878" s="53" t="s">
        <v>2821</v>
      </c>
      <c r="F878" s="195" t="s">
        <v>3212</v>
      </c>
      <c r="G878" s="53" t="s">
        <v>2824</v>
      </c>
      <c r="H878" s="54">
        <v>1114</v>
      </c>
      <c r="I878" s="53" t="s">
        <v>46</v>
      </c>
      <c r="J878" s="360" t="str">
        <f>IF(ISBLANK(INDEX('Policy Characteristics'!D:D,MATCH($C878,'Policy Characteristics'!$C:$C,0))),"",INDEX('Policy Characteristics'!D:D,MATCH($C878,'Policy Characteristics'!$C:$C,0)))</f>
        <v>Industry Energy Efficiency Standards</v>
      </c>
      <c r="K878" s="358" t="str">
        <f>IF(ISBLANK(INDEX('Policy Characteristics'!E:E,MATCH($C878,'Policy Characteristics'!$C:$C,0))),"",INDEX('Policy Characteristics'!E:E,MATCH($C878,'Policy Characteristics'!$C:$C,0)))</f>
        <v>indst efficiency standards</v>
      </c>
      <c r="L878" s="380">
        <f>IF(ISBLANK(INDEX('Policy Characteristics'!F:F,MATCH($C878,'Policy Characteristics'!$C:$C,0))),"",INDEX('Policy Characteristics'!F:F,MATCH($C878,'Policy Characteristics'!$C:$C,0)))</f>
        <v>0</v>
      </c>
      <c r="M878" s="380">
        <f>IF(ISBLANK(INDEX('Policy Characteristics'!G:G,MATCH($C878,'Policy Characteristics'!$C:$C,0))),"",INDEX('Policy Characteristics'!G:G,MATCH($C878,'Policy Characteristics'!$C:$C,0)))</f>
        <v>0.25</v>
      </c>
      <c r="N878" s="380">
        <f>IF(ISBLANK(INDEX('Policy Characteristics'!H:H,MATCH($C878,'Policy Characteristics'!$C:$C,0))),"",INDEX('Policy Characteristics'!H:H,MATCH($C878,'Policy Characteristics'!$C:$C,0)))</f>
        <v>0.01</v>
      </c>
      <c r="O878" s="358" t="str">
        <f>IF(ISBLANK(INDEX('Policy Characteristics'!I:I,MATCH($C878,'Policy Characteristics'!$C:$C,0))),"",INDEX('Policy Characteristics'!I:I,MATCH($C878,'Policy Characteristics'!$C:$C,0)))</f>
        <v>% reduction in energy use</v>
      </c>
      <c r="P878" s="358"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8" s="358" t="str">
        <f>IF(ISBLANK(INDEX('Policy Characteristics'!K:K,MATCH($C878,'Policy Characteristics'!$C:$C,0))),"",INDEX('Policy Characteristics'!K:K,MATCH($C878,'Policy Characteristics'!$C:$C,0)))</f>
        <v>industry-ag-main.html#eff-stds</v>
      </c>
      <c r="R878" s="358" t="str">
        <f>IF(ISBLANK(INDEX('Policy Characteristics'!L:L,MATCH($C878,'Policy Characteristics'!$C:$C,0))),"",INDEX('Policy Characteristics'!L:L,MATCH($C878,'Policy Characteristics'!$C:$C,0)))</f>
        <v>industry-energy-efficiency-standards.html</v>
      </c>
    </row>
    <row r="879" spans="1:18" s="5" customFormat="1" x14ac:dyDescent="0.35">
      <c r="A879" s="358" t="str">
        <f>IF(ISBLANK(INDEX('Policy Characteristics'!A:A,MATCH($C879,'Policy Characteristics'!$C:$C,0))),"",INDEX('Policy Characteristics'!A:A,MATCH($C879,'Policy Characteristics'!$C:$C,0)))</f>
        <v>Industry</v>
      </c>
      <c r="B879" s="358" t="str">
        <f>IF(ISBLANK(INDEX('Policy Characteristics'!B:B,MATCH($C879,'Policy Characteristics'!$C:$C,0))),"",INDEX('Policy Characteristics'!B:B,MATCH($C879,'Policy Characteristics'!$C:$C,0)))</f>
        <v>Industry Energy Efficiency Standards</v>
      </c>
      <c r="C879" s="362" t="str">
        <f t="shared" si="39"/>
        <v>Percentage Improvement in Eqpt Efficiency Standards above BAU</v>
      </c>
      <c r="D879" s="9" t="s">
        <v>3250</v>
      </c>
      <c r="E879" s="53" t="s">
        <v>2822</v>
      </c>
      <c r="F879" s="195" t="s">
        <v>3212</v>
      </c>
      <c r="G879" s="53" t="s">
        <v>2826</v>
      </c>
      <c r="H879" s="54">
        <v>1115</v>
      </c>
      <c r="I879" s="53" t="s">
        <v>46</v>
      </c>
      <c r="J879" s="360" t="str">
        <f>IF(ISBLANK(INDEX('Policy Characteristics'!D:D,MATCH($C879,'Policy Characteristics'!$C:$C,0))),"",INDEX('Policy Characteristics'!D:D,MATCH($C879,'Policy Characteristics'!$C:$C,0)))</f>
        <v>Industry Energy Efficiency Standards</v>
      </c>
      <c r="K879" s="358" t="str">
        <f>IF(ISBLANK(INDEX('Policy Characteristics'!E:E,MATCH($C879,'Policy Characteristics'!$C:$C,0))),"",INDEX('Policy Characteristics'!E:E,MATCH($C879,'Policy Characteristics'!$C:$C,0)))</f>
        <v>indst efficiency standards</v>
      </c>
      <c r="L879" s="380">
        <f>IF(ISBLANK(INDEX('Policy Characteristics'!F:F,MATCH($C879,'Policy Characteristics'!$C:$C,0))),"",INDEX('Policy Characteristics'!F:F,MATCH($C879,'Policy Characteristics'!$C:$C,0)))</f>
        <v>0</v>
      </c>
      <c r="M879" s="380">
        <f>IF(ISBLANK(INDEX('Policy Characteristics'!G:G,MATCH($C879,'Policy Characteristics'!$C:$C,0))),"",INDEX('Policy Characteristics'!G:G,MATCH($C879,'Policy Characteristics'!$C:$C,0)))</f>
        <v>0.25</v>
      </c>
      <c r="N879" s="380">
        <f>IF(ISBLANK(INDEX('Policy Characteristics'!H:H,MATCH($C879,'Policy Characteristics'!$C:$C,0))),"",INDEX('Policy Characteristics'!H:H,MATCH($C879,'Policy Characteristics'!$C:$C,0)))</f>
        <v>0.01</v>
      </c>
      <c r="O879" s="358" t="str">
        <f>IF(ISBLANK(INDEX('Policy Characteristics'!I:I,MATCH($C879,'Policy Characteristics'!$C:$C,0))),"",INDEX('Policy Characteristics'!I:I,MATCH($C879,'Policy Characteristics'!$C:$C,0)))</f>
        <v>% reduction in energy use</v>
      </c>
      <c r="P879" s="358"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9" s="358" t="str">
        <f>IF(ISBLANK(INDEX('Policy Characteristics'!K:K,MATCH($C879,'Policy Characteristics'!$C:$C,0))),"",INDEX('Policy Characteristics'!K:K,MATCH($C879,'Policy Characteristics'!$C:$C,0)))</f>
        <v>industry-ag-main.html#eff-stds</v>
      </c>
      <c r="R879" s="358" t="str">
        <f>IF(ISBLANK(INDEX('Policy Characteristics'!L:L,MATCH($C879,'Policy Characteristics'!$C:$C,0))),"",INDEX('Policy Characteristics'!L:L,MATCH($C879,'Policy Characteristics'!$C:$C,0)))</f>
        <v>industry-energy-efficiency-standards.html</v>
      </c>
    </row>
    <row r="880" spans="1:18" s="5" customFormat="1" x14ac:dyDescent="0.35">
      <c r="A880" s="358" t="str">
        <f>IF(ISBLANK(INDEX('Policy Characteristics'!A:A,MATCH($C880,'Policy Characteristics'!$C:$C,0))),"",INDEX('Policy Characteristics'!A:A,MATCH($C880,'Policy Characteristics'!$C:$C,0)))</f>
        <v>Industry</v>
      </c>
      <c r="B880" s="358" t="str">
        <f>IF(ISBLANK(INDEX('Policy Characteristics'!B:B,MATCH($C880,'Policy Characteristics'!$C:$C,0))),"",INDEX('Policy Characteristics'!B:B,MATCH($C880,'Policy Characteristics'!$C:$C,0)))</f>
        <v>Industry Energy Efficiency Standards</v>
      </c>
      <c r="C880" s="362" t="str">
        <f t="shared" si="39"/>
        <v>Percentage Improvement in Eqpt Efficiency Standards above BAU</v>
      </c>
      <c r="D880" s="9" t="s">
        <v>3250</v>
      </c>
      <c r="E880" s="53" t="s">
        <v>2823</v>
      </c>
      <c r="F880" s="195" t="s">
        <v>3212</v>
      </c>
      <c r="G880" s="53" t="s">
        <v>2827</v>
      </c>
      <c r="H880" s="54">
        <v>1116</v>
      </c>
      <c r="I880" s="53" t="s">
        <v>45</v>
      </c>
      <c r="J880" s="360" t="str">
        <f>IF(ISBLANK(INDEX('Policy Characteristics'!D:D,MATCH($C880,'Policy Characteristics'!$C:$C,0))),"",INDEX('Policy Characteristics'!D:D,MATCH($C880,'Policy Characteristics'!$C:$C,0)))</f>
        <v>Industry Energy Efficiency Standards</v>
      </c>
      <c r="K880" s="358" t="str">
        <f>IF(ISBLANK(INDEX('Policy Characteristics'!E:E,MATCH($C880,'Policy Characteristics'!$C:$C,0))),"",INDEX('Policy Characteristics'!E:E,MATCH($C880,'Policy Characteristics'!$C:$C,0)))</f>
        <v>indst efficiency standards</v>
      </c>
      <c r="L880" s="380">
        <f>IF(ISBLANK(INDEX('Policy Characteristics'!F:F,MATCH($C880,'Policy Characteristics'!$C:$C,0))),"",INDEX('Policy Characteristics'!F:F,MATCH($C880,'Policy Characteristics'!$C:$C,0)))</f>
        <v>0</v>
      </c>
      <c r="M880" s="380">
        <f>IF(ISBLANK(INDEX('Policy Characteristics'!G:G,MATCH($C880,'Policy Characteristics'!$C:$C,0))),"",INDEX('Policy Characteristics'!G:G,MATCH($C880,'Policy Characteristics'!$C:$C,0)))</f>
        <v>0.25</v>
      </c>
      <c r="N880" s="380">
        <f>IF(ISBLANK(INDEX('Policy Characteristics'!H:H,MATCH($C880,'Policy Characteristics'!$C:$C,0))),"",INDEX('Policy Characteristics'!H:H,MATCH($C880,'Policy Characteristics'!$C:$C,0)))</f>
        <v>0.01</v>
      </c>
      <c r="O880" s="358" t="str">
        <f>IF(ISBLANK(INDEX('Policy Characteristics'!I:I,MATCH($C880,'Policy Characteristics'!$C:$C,0))),"",INDEX('Policy Characteristics'!I:I,MATCH($C880,'Policy Characteristics'!$C:$C,0)))</f>
        <v>% reduction in energy use</v>
      </c>
      <c r="P880" s="358"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0" s="358" t="str">
        <f>IF(ISBLANK(INDEX('Policy Characteristics'!K:K,MATCH($C880,'Policy Characteristics'!$C:$C,0))),"",INDEX('Policy Characteristics'!K:K,MATCH($C880,'Policy Characteristics'!$C:$C,0)))</f>
        <v>industry-ag-main.html#eff-stds</v>
      </c>
      <c r="R880" s="358" t="str">
        <f>IF(ISBLANK(INDEX('Policy Characteristics'!L:L,MATCH($C880,'Policy Characteristics'!$C:$C,0))),"",INDEX('Policy Characteristics'!L:L,MATCH($C880,'Policy Characteristics'!$C:$C,0)))</f>
        <v>industry-energy-efficiency-standards.html</v>
      </c>
    </row>
    <row r="881" spans="1:18" s="5" customFormat="1" x14ac:dyDescent="0.35">
      <c r="A881" s="358" t="str">
        <f>IF(ISBLANK(INDEX('Policy Characteristics'!A:A,MATCH($C881,'Policy Characteristics'!$C:$C,0))),"",INDEX('Policy Characteristics'!A:A,MATCH($C881,'Policy Characteristics'!$C:$C,0)))</f>
        <v>Industry</v>
      </c>
      <c r="B881" s="358" t="str">
        <f>IF(ISBLANK(INDEX('Policy Characteristics'!B:B,MATCH($C881,'Policy Characteristics'!$C:$C,0))),"",INDEX('Policy Characteristics'!B:B,MATCH($C881,'Policy Characteristics'!$C:$C,0)))</f>
        <v>Industry Energy Efficiency Standards</v>
      </c>
      <c r="C881" s="362" t="str">
        <f t="shared" si="39"/>
        <v>Percentage Improvement in Eqpt Efficiency Standards above BAU</v>
      </c>
      <c r="D881" s="9" t="s">
        <v>3250</v>
      </c>
      <c r="E881" s="53" t="s">
        <v>2820</v>
      </c>
      <c r="F881" s="195" t="s">
        <v>3212</v>
      </c>
      <c r="G881" s="53" t="s">
        <v>2825</v>
      </c>
      <c r="H881" s="54">
        <v>1117</v>
      </c>
      <c r="I881" s="53" t="s">
        <v>46</v>
      </c>
      <c r="J881" s="360" t="str">
        <f>IF(ISBLANK(INDEX('Policy Characteristics'!D:D,MATCH($C881,'Policy Characteristics'!$C:$C,0))),"",INDEX('Policy Characteristics'!D:D,MATCH($C881,'Policy Characteristics'!$C:$C,0)))</f>
        <v>Industry Energy Efficiency Standards</v>
      </c>
      <c r="K881" s="358" t="str">
        <f>IF(ISBLANK(INDEX('Policy Characteristics'!E:E,MATCH($C881,'Policy Characteristics'!$C:$C,0))),"",INDEX('Policy Characteristics'!E:E,MATCH($C881,'Policy Characteristics'!$C:$C,0)))</f>
        <v>indst efficiency standards</v>
      </c>
      <c r="L881" s="380">
        <f>IF(ISBLANK(INDEX('Policy Characteristics'!F:F,MATCH($C881,'Policy Characteristics'!$C:$C,0))),"",INDEX('Policy Characteristics'!F:F,MATCH($C881,'Policy Characteristics'!$C:$C,0)))</f>
        <v>0</v>
      </c>
      <c r="M881" s="380">
        <f>IF(ISBLANK(INDEX('Policy Characteristics'!G:G,MATCH($C881,'Policy Characteristics'!$C:$C,0))),"",INDEX('Policy Characteristics'!G:G,MATCH($C881,'Policy Characteristics'!$C:$C,0)))</f>
        <v>0.25</v>
      </c>
      <c r="N881" s="380">
        <f>IF(ISBLANK(INDEX('Policy Characteristics'!H:H,MATCH($C881,'Policy Characteristics'!$C:$C,0))),"",INDEX('Policy Characteristics'!H:H,MATCH($C881,'Policy Characteristics'!$C:$C,0)))</f>
        <v>0.01</v>
      </c>
      <c r="O881" s="358" t="str">
        <f>IF(ISBLANK(INDEX('Policy Characteristics'!I:I,MATCH($C881,'Policy Characteristics'!$C:$C,0))),"",INDEX('Policy Characteristics'!I:I,MATCH($C881,'Policy Characteristics'!$C:$C,0)))</f>
        <v>% reduction in energy use</v>
      </c>
      <c r="P881" s="358"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1" s="358" t="str">
        <f>IF(ISBLANK(INDEX('Policy Characteristics'!K:K,MATCH($C881,'Policy Characteristics'!$C:$C,0))),"",INDEX('Policy Characteristics'!K:K,MATCH($C881,'Policy Characteristics'!$C:$C,0)))</f>
        <v>industry-ag-main.html#eff-stds</v>
      </c>
      <c r="R881" s="358" t="str">
        <f>IF(ISBLANK(INDEX('Policy Characteristics'!L:L,MATCH($C881,'Policy Characteristics'!$C:$C,0))),"",INDEX('Policy Characteristics'!L:L,MATCH($C881,'Policy Characteristics'!$C:$C,0)))</f>
        <v>industry-energy-efficiency-standards.html</v>
      </c>
    </row>
    <row r="882" spans="1:18" s="5" customFormat="1" x14ac:dyDescent="0.35">
      <c r="A882" s="358" t="str">
        <f>IF(ISBLANK(INDEX('Policy Characteristics'!A:A,MATCH($C882,'Policy Characteristics'!$C:$C,0))),"",INDEX('Policy Characteristics'!A:A,MATCH($C882,'Policy Characteristics'!$C:$C,0)))</f>
        <v>Industry</v>
      </c>
      <c r="B882" s="358" t="str">
        <f>IF(ISBLANK(INDEX('Policy Characteristics'!B:B,MATCH($C882,'Policy Characteristics'!$C:$C,0))),"",INDEX('Policy Characteristics'!B:B,MATCH($C882,'Policy Characteristics'!$C:$C,0)))</f>
        <v>Industry Energy Efficiency Standards</v>
      </c>
      <c r="C882" s="362" t="str">
        <f t="shared" si="39"/>
        <v>Percentage Improvement in Eqpt Efficiency Standards above BAU</v>
      </c>
      <c r="D882" s="9" t="s">
        <v>3251</v>
      </c>
      <c r="E882" s="53" t="s">
        <v>2463</v>
      </c>
      <c r="F882" s="195" t="s">
        <v>3213</v>
      </c>
      <c r="G882" s="53" t="s">
        <v>2469</v>
      </c>
      <c r="H882" s="54">
        <v>1118</v>
      </c>
      <c r="I882" s="53" t="s">
        <v>45</v>
      </c>
      <c r="J882" s="360" t="str">
        <f>IF(ISBLANK(INDEX('Policy Characteristics'!D:D,MATCH($C882,'Policy Characteristics'!$C:$C,0))),"",INDEX('Policy Characteristics'!D:D,MATCH($C882,'Policy Characteristics'!$C:$C,0)))</f>
        <v>Industry Energy Efficiency Standards</v>
      </c>
      <c r="K882" s="358" t="str">
        <f>IF(ISBLANK(INDEX('Policy Characteristics'!E:E,MATCH($C882,'Policy Characteristics'!$C:$C,0))),"",INDEX('Policy Characteristics'!E:E,MATCH($C882,'Policy Characteristics'!$C:$C,0)))</f>
        <v>indst efficiency standards</v>
      </c>
      <c r="L882" s="380">
        <f>IF(ISBLANK(INDEX('Policy Characteristics'!F:F,MATCH($C882,'Policy Characteristics'!$C:$C,0))),"",INDEX('Policy Characteristics'!F:F,MATCH($C882,'Policy Characteristics'!$C:$C,0)))</f>
        <v>0</v>
      </c>
      <c r="M882" s="380">
        <f>IF(ISBLANK(INDEX('Policy Characteristics'!G:G,MATCH($C882,'Policy Characteristics'!$C:$C,0))),"",INDEX('Policy Characteristics'!G:G,MATCH($C882,'Policy Characteristics'!$C:$C,0)))</f>
        <v>0.25</v>
      </c>
      <c r="N882" s="380">
        <f>IF(ISBLANK(INDEX('Policy Characteristics'!H:H,MATCH($C882,'Policy Characteristics'!$C:$C,0))),"",INDEX('Policy Characteristics'!H:H,MATCH($C882,'Policy Characteristics'!$C:$C,0)))</f>
        <v>0.01</v>
      </c>
      <c r="O882" s="358" t="str">
        <f>IF(ISBLANK(INDEX('Policy Characteristics'!I:I,MATCH($C882,'Policy Characteristics'!$C:$C,0))),"",INDEX('Policy Characteristics'!I:I,MATCH($C882,'Policy Characteristics'!$C:$C,0)))</f>
        <v>% reduction in energy use</v>
      </c>
      <c r="P882" s="358"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2" s="358" t="str">
        <f>IF(ISBLANK(INDEX('Policy Characteristics'!K:K,MATCH($C882,'Policy Characteristics'!$C:$C,0))),"",INDEX('Policy Characteristics'!K:K,MATCH($C882,'Policy Characteristics'!$C:$C,0)))</f>
        <v>industry-ag-main.html#eff-stds</v>
      </c>
      <c r="R882" s="358" t="str">
        <f>IF(ISBLANK(INDEX('Policy Characteristics'!L:L,MATCH($C882,'Policy Characteristics'!$C:$C,0))),"",INDEX('Policy Characteristics'!L:L,MATCH($C882,'Policy Characteristics'!$C:$C,0)))</f>
        <v>industry-energy-efficiency-standards.html</v>
      </c>
    </row>
    <row r="883" spans="1:18" s="5" customFormat="1" x14ac:dyDescent="0.35">
      <c r="A883" s="358" t="str">
        <f>IF(ISBLANK(INDEX('Policy Characteristics'!A:A,MATCH($C883,'Policy Characteristics'!$C:$C,0))),"",INDEX('Policy Characteristics'!A:A,MATCH($C883,'Policy Characteristics'!$C:$C,0)))</f>
        <v>Industry</v>
      </c>
      <c r="B883" s="358" t="str">
        <f>IF(ISBLANK(INDEX('Policy Characteristics'!B:B,MATCH($C883,'Policy Characteristics'!$C:$C,0))),"",INDEX('Policy Characteristics'!B:B,MATCH($C883,'Policy Characteristics'!$C:$C,0)))</f>
        <v>Industry Energy Efficiency Standards</v>
      </c>
      <c r="C883" s="362" t="str">
        <f t="shared" si="39"/>
        <v>Percentage Improvement in Eqpt Efficiency Standards above BAU</v>
      </c>
      <c r="D883" s="9" t="s">
        <v>3251</v>
      </c>
      <c r="E883" s="53" t="s">
        <v>2464</v>
      </c>
      <c r="F883" s="195" t="s">
        <v>3213</v>
      </c>
      <c r="G883" s="53" t="s">
        <v>2472</v>
      </c>
      <c r="H883" s="54">
        <v>1119</v>
      </c>
      <c r="I883" s="53" t="s">
        <v>46</v>
      </c>
      <c r="J883" s="360" t="str">
        <f>IF(ISBLANK(INDEX('Policy Characteristics'!D:D,MATCH($C883,'Policy Characteristics'!$C:$C,0))),"",INDEX('Policy Characteristics'!D:D,MATCH($C883,'Policy Characteristics'!$C:$C,0)))</f>
        <v>Industry Energy Efficiency Standards</v>
      </c>
      <c r="K883" s="358" t="str">
        <f>IF(ISBLANK(INDEX('Policy Characteristics'!E:E,MATCH($C883,'Policy Characteristics'!$C:$C,0))),"",INDEX('Policy Characteristics'!E:E,MATCH($C883,'Policy Characteristics'!$C:$C,0)))</f>
        <v>indst efficiency standards</v>
      </c>
      <c r="L883" s="380">
        <f>IF(ISBLANK(INDEX('Policy Characteristics'!F:F,MATCH($C883,'Policy Characteristics'!$C:$C,0))),"",INDEX('Policy Characteristics'!F:F,MATCH($C883,'Policy Characteristics'!$C:$C,0)))</f>
        <v>0</v>
      </c>
      <c r="M883" s="380">
        <f>IF(ISBLANK(INDEX('Policy Characteristics'!G:G,MATCH($C883,'Policy Characteristics'!$C:$C,0))),"",INDEX('Policy Characteristics'!G:G,MATCH($C883,'Policy Characteristics'!$C:$C,0)))</f>
        <v>0.25</v>
      </c>
      <c r="N883" s="380">
        <f>IF(ISBLANK(INDEX('Policy Characteristics'!H:H,MATCH($C883,'Policy Characteristics'!$C:$C,0))),"",INDEX('Policy Characteristics'!H:H,MATCH($C883,'Policy Characteristics'!$C:$C,0)))</f>
        <v>0.01</v>
      </c>
      <c r="O883" s="358" t="str">
        <f>IF(ISBLANK(INDEX('Policy Characteristics'!I:I,MATCH($C883,'Policy Characteristics'!$C:$C,0))),"",INDEX('Policy Characteristics'!I:I,MATCH($C883,'Policy Characteristics'!$C:$C,0)))</f>
        <v>% reduction in energy use</v>
      </c>
      <c r="P883" s="358"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3" s="358" t="str">
        <f>IF(ISBLANK(INDEX('Policy Characteristics'!K:K,MATCH($C883,'Policy Characteristics'!$C:$C,0))),"",INDEX('Policy Characteristics'!K:K,MATCH($C883,'Policy Characteristics'!$C:$C,0)))</f>
        <v>industry-ag-main.html#eff-stds</v>
      </c>
      <c r="R883" s="358" t="str">
        <f>IF(ISBLANK(INDEX('Policy Characteristics'!L:L,MATCH($C883,'Policy Characteristics'!$C:$C,0))),"",INDEX('Policy Characteristics'!L:L,MATCH($C883,'Policy Characteristics'!$C:$C,0)))</f>
        <v>industry-energy-efficiency-standards.html</v>
      </c>
    </row>
    <row r="884" spans="1:18" s="5" customFormat="1" x14ac:dyDescent="0.35">
      <c r="A884" s="358" t="str">
        <f>IF(ISBLANK(INDEX('Policy Characteristics'!A:A,MATCH($C884,'Policy Characteristics'!$C:$C,0))),"",INDEX('Policy Characteristics'!A:A,MATCH($C884,'Policy Characteristics'!$C:$C,0)))</f>
        <v>Industry</v>
      </c>
      <c r="B884" s="358" t="str">
        <f>IF(ISBLANK(INDEX('Policy Characteristics'!B:B,MATCH($C884,'Policy Characteristics'!$C:$C,0))),"",INDEX('Policy Characteristics'!B:B,MATCH($C884,'Policy Characteristics'!$C:$C,0)))</f>
        <v>Industry Energy Efficiency Standards</v>
      </c>
      <c r="C884" s="362" t="str">
        <f t="shared" si="39"/>
        <v>Percentage Improvement in Eqpt Efficiency Standards above BAU</v>
      </c>
      <c r="D884" s="9" t="s">
        <v>3251</v>
      </c>
      <c r="E884" s="53" t="s">
        <v>2465</v>
      </c>
      <c r="F884" s="195" t="s">
        <v>3213</v>
      </c>
      <c r="G884" s="53" t="s">
        <v>2473</v>
      </c>
      <c r="H884" s="54">
        <v>1120</v>
      </c>
      <c r="I884" s="53" t="s">
        <v>45</v>
      </c>
      <c r="J884" s="360" t="str">
        <f>IF(ISBLANK(INDEX('Policy Characteristics'!D:D,MATCH($C884,'Policy Characteristics'!$C:$C,0))),"",INDEX('Policy Characteristics'!D:D,MATCH($C884,'Policy Characteristics'!$C:$C,0)))</f>
        <v>Industry Energy Efficiency Standards</v>
      </c>
      <c r="K884" s="358" t="str">
        <f>IF(ISBLANK(INDEX('Policy Characteristics'!E:E,MATCH($C884,'Policy Characteristics'!$C:$C,0))),"",INDEX('Policy Characteristics'!E:E,MATCH($C884,'Policy Characteristics'!$C:$C,0)))</f>
        <v>indst efficiency standards</v>
      </c>
      <c r="L884" s="380">
        <f>IF(ISBLANK(INDEX('Policy Characteristics'!F:F,MATCH($C884,'Policy Characteristics'!$C:$C,0))),"",INDEX('Policy Characteristics'!F:F,MATCH($C884,'Policy Characteristics'!$C:$C,0)))</f>
        <v>0</v>
      </c>
      <c r="M884" s="380">
        <f>IF(ISBLANK(INDEX('Policy Characteristics'!G:G,MATCH($C884,'Policy Characteristics'!$C:$C,0))),"",INDEX('Policy Characteristics'!G:G,MATCH($C884,'Policy Characteristics'!$C:$C,0)))</f>
        <v>0.25</v>
      </c>
      <c r="N884" s="380">
        <f>IF(ISBLANK(INDEX('Policy Characteristics'!H:H,MATCH($C884,'Policy Characteristics'!$C:$C,0))),"",INDEX('Policy Characteristics'!H:H,MATCH($C884,'Policy Characteristics'!$C:$C,0)))</f>
        <v>0.01</v>
      </c>
      <c r="O884" s="358" t="str">
        <f>IF(ISBLANK(INDEX('Policy Characteristics'!I:I,MATCH($C884,'Policy Characteristics'!$C:$C,0))),"",INDEX('Policy Characteristics'!I:I,MATCH($C884,'Policy Characteristics'!$C:$C,0)))</f>
        <v>% reduction in energy use</v>
      </c>
      <c r="P884" s="358"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4" s="358" t="str">
        <f>IF(ISBLANK(INDEX('Policy Characteristics'!K:K,MATCH($C884,'Policy Characteristics'!$C:$C,0))),"",INDEX('Policy Characteristics'!K:K,MATCH($C884,'Policy Characteristics'!$C:$C,0)))</f>
        <v>industry-ag-main.html#eff-stds</v>
      </c>
      <c r="R884" s="358" t="str">
        <f>IF(ISBLANK(INDEX('Policy Characteristics'!L:L,MATCH($C884,'Policy Characteristics'!$C:$C,0))),"",INDEX('Policy Characteristics'!L:L,MATCH($C884,'Policy Characteristics'!$C:$C,0)))</f>
        <v>industry-energy-efficiency-standards.html</v>
      </c>
    </row>
    <row r="885" spans="1:18" s="5" customFormat="1" x14ac:dyDescent="0.35">
      <c r="A885" s="358" t="str">
        <f>IF(ISBLANK(INDEX('Policy Characteristics'!A:A,MATCH($C885,'Policy Characteristics'!$C:$C,0))),"",INDEX('Policy Characteristics'!A:A,MATCH($C885,'Policy Characteristics'!$C:$C,0)))</f>
        <v>Industry</v>
      </c>
      <c r="B885" s="358" t="str">
        <f>IF(ISBLANK(INDEX('Policy Characteristics'!B:B,MATCH($C885,'Policy Characteristics'!$C:$C,0))),"",INDEX('Policy Characteristics'!B:B,MATCH($C885,'Policy Characteristics'!$C:$C,0)))</f>
        <v>Industry Energy Efficiency Standards</v>
      </c>
      <c r="C885" s="362" t="str">
        <f t="shared" si="39"/>
        <v>Percentage Improvement in Eqpt Efficiency Standards above BAU</v>
      </c>
      <c r="D885" s="9" t="s">
        <v>3251</v>
      </c>
      <c r="E885" s="53" t="s">
        <v>2466</v>
      </c>
      <c r="F885" s="195" t="s">
        <v>3213</v>
      </c>
      <c r="G885" s="53" t="s">
        <v>2470</v>
      </c>
      <c r="H885" s="54">
        <v>1121</v>
      </c>
      <c r="I885" s="53" t="s">
        <v>46</v>
      </c>
      <c r="J885" s="360" t="str">
        <f>IF(ISBLANK(INDEX('Policy Characteristics'!D:D,MATCH($C885,'Policy Characteristics'!$C:$C,0))),"",INDEX('Policy Characteristics'!D:D,MATCH($C885,'Policy Characteristics'!$C:$C,0)))</f>
        <v>Industry Energy Efficiency Standards</v>
      </c>
      <c r="K885" s="358" t="str">
        <f>IF(ISBLANK(INDEX('Policy Characteristics'!E:E,MATCH($C885,'Policy Characteristics'!$C:$C,0))),"",INDEX('Policy Characteristics'!E:E,MATCH($C885,'Policy Characteristics'!$C:$C,0)))</f>
        <v>indst efficiency standards</v>
      </c>
      <c r="L885" s="380">
        <f>IF(ISBLANK(INDEX('Policy Characteristics'!F:F,MATCH($C885,'Policy Characteristics'!$C:$C,0))),"",INDEX('Policy Characteristics'!F:F,MATCH($C885,'Policy Characteristics'!$C:$C,0)))</f>
        <v>0</v>
      </c>
      <c r="M885" s="380">
        <f>IF(ISBLANK(INDEX('Policy Characteristics'!G:G,MATCH($C885,'Policy Characteristics'!$C:$C,0))),"",INDEX('Policy Characteristics'!G:G,MATCH($C885,'Policy Characteristics'!$C:$C,0)))</f>
        <v>0.25</v>
      </c>
      <c r="N885" s="380">
        <f>IF(ISBLANK(INDEX('Policy Characteristics'!H:H,MATCH($C885,'Policy Characteristics'!$C:$C,0))),"",INDEX('Policy Characteristics'!H:H,MATCH($C885,'Policy Characteristics'!$C:$C,0)))</f>
        <v>0.01</v>
      </c>
      <c r="O885" s="358" t="str">
        <f>IF(ISBLANK(INDEX('Policy Characteristics'!I:I,MATCH($C885,'Policy Characteristics'!$C:$C,0))),"",INDEX('Policy Characteristics'!I:I,MATCH($C885,'Policy Characteristics'!$C:$C,0)))</f>
        <v>% reduction in energy use</v>
      </c>
      <c r="P885" s="358"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5" s="358" t="str">
        <f>IF(ISBLANK(INDEX('Policy Characteristics'!K:K,MATCH($C885,'Policy Characteristics'!$C:$C,0))),"",INDEX('Policy Characteristics'!K:K,MATCH($C885,'Policy Characteristics'!$C:$C,0)))</f>
        <v>industry-ag-main.html#eff-stds</v>
      </c>
      <c r="R885" s="358" t="str">
        <f>IF(ISBLANK(INDEX('Policy Characteristics'!L:L,MATCH($C885,'Policy Characteristics'!$C:$C,0))),"",INDEX('Policy Characteristics'!L:L,MATCH($C885,'Policy Characteristics'!$C:$C,0)))</f>
        <v>industry-energy-efficiency-standards.html</v>
      </c>
    </row>
    <row r="886" spans="1:18" s="5" customFormat="1" x14ac:dyDescent="0.35">
      <c r="A886" s="358" t="str">
        <f>IF(ISBLANK(INDEX('Policy Characteristics'!A:A,MATCH($C886,'Policy Characteristics'!$C:$C,0))),"",INDEX('Policy Characteristics'!A:A,MATCH($C886,'Policy Characteristics'!$C:$C,0)))</f>
        <v>Industry</v>
      </c>
      <c r="B886" s="358" t="str">
        <f>IF(ISBLANK(INDEX('Policy Characteristics'!B:B,MATCH($C886,'Policy Characteristics'!$C:$C,0))),"",INDEX('Policy Characteristics'!B:B,MATCH($C886,'Policy Characteristics'!$C:$C,0)))</f>
        <v>Industry Energy Efficiency Standards</v>
      </c>
      <c r="C886" s="362" t="str">
        <f t="shared" si="39"/>
        <v>Percentage Improvement in Eqpt Efficiency Standards above BAU</v>
      </c>
      <c r="D886" s="9" t="s">
        <v>3251</v>
      </c>
      <c r="E886" s="53" t="s">
        <v>2467</v>
      </c>
      <c r="F886" s="195" t="s">
        <v>3213</v>
      </c>
      <c r="G886" s="53" t="s">
        <v>2471</v>
      </c>
      <c r="H886" s="54">
        <v>1122</v>
      </c>
      <c r="I886" s="53" t="s">
        <v>45</v>
      </c>
      <c r="J886" s="360" t="str">
        <f>IF(ISBLANK(INDEX('Policy Characteristics'!D:D,MATCH($C886,'Policy Characteristics'!$C:$C,0))),"",INDEX('Policy Characteristics'!D:D,MATCH($C886,'Policy Characteristics'!$C:$C,0)))</f>
        <v>Industry Energy Efficiency Standards</v>
      </c>
      <c r="K886" s="358" t="str">
        <f>IF(ISBLANK(INDEX('Policy Characteristics'!E:E,MATCH($C886,'Policy Characteristics'!$C:$C,0))),"",INDEX('Policy Characteristics'!E:E,MATCH($C886,'Policy Characteristics'!$C:$C,0)))</f>
        <v>indst efficiency standards</v>
      </c>
      <c r="L886" s="380">
        <f>IF(ISBLANK(INDEX('Policy Characteristics'!F:F,MATCH($C886,'Policy Characteristics'!$C:$C,0))),"",INDEX('Policy Characteristics'!F:F,MATCH($C886,'Policy Characteristics'!$C:$C,0)))</f>
        <v>0</v>
      </c>
      <c r="M886" s="380">
        <f>IF(ISBLANK(INDEX('Policy Characteristics'!G:G,MATCH($C886,'Policy Characteristics'!$C:$C,0))),"",INDEX('Policy Characteristics'!G:G,MATCH($C886,'Policy Characteristics'!$C:$C,0)))</f>
        <v>0.25</v>
      </c>
      <c r="N886" s="380">
        <f>IF(ISBLANK(INDEX('Policy Characteristics'!H:H,MATCH($C886,'Policy Characteristics'!$C:$C,0))),"",INDEX('Policy Characteristics'!H:H,MATCH($C886,'Policy Characteristics'!$C:$C,0)))</f>
        <v>0.01</v>
      </c>
      <c r="O886" s="358" t="str">
        <f>IF(ISBLANK(INDEX('Policy Characteristics'!I:I,MATCH($C886,'Policy Characteristics'!$C:$C,0))),"",INDEX('Policy Characteristics'!I:I,MATCH($C886,'Policy Characteristics'!$C:$C,0)))</f>
        <v>% reduction in energy use</v>
      </c>
      <c r="P886" s="358"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6" s="358" t="str">
        <f>IF(ISBLANK(INDEX('Policy Characteristics'!K:K,MATCH($C886,'Policy Characteristics'!$C:$C,0))),"",INDEX('Policy Characteristics'!K:K,MATCH($C886,'Policy Characteristics'!$C:$C,0)))</f>
        <v>industry-ag-main.html#eff-stds</v>
      </c>
      <c r="R886" s="358" t="str">
        <f>IF(ISBLANK(INDEX('Policy Characteristics'!L:L,MATCH($C886,'Policy Characteristics'!$C:$C,0))),"",INDEX('Policy Characteristics'!L:L,MATCH($C886,'Policy Characteristics'!$C:$C,0)))</f>
        <v>industry-energy-efficiency-standards.html</v>
      </c>
    </row>
    <row r="887" spans="1:18" s="5" customFormat="1" x14ac:dyDescent="0.35">
      <c r="A887" s="358" t="str">
        <f>IF(ISBLANK(INDEX('Policy Characteristics'!A:A,MATCH($C887,'Policy Characteristics'!$C:$C,0))),"",INDEX('Policy Characteristics'!A:A,MATCH($C887,'Policy Characteristics'!$C:$C,0)))</f>
        <v>Industry</v>
      </c>
      <c r="B887" s="358" t="str">
        <f>IF(ISBLANK(INDEX('Policy Characteristics'!B:B,MATCH($C887,'Policy Characteristics'!$C:$C,0))),"",INDEX('Policy Characteristics'!B:B,MATCH($C887,'Policy Characteristics'!$C:$C,0)))</f>
        <v>Industry Energy Efficiency Standards</v>
      </c>
      <c r="C887" s="362" t="str">
        <f t="shared" si="39"/>
        <v>Percentage Improvement in Eqpt Efficiency Standards above BAU</v>
      </c>
      <c r="D887" s="9" t="s">
        <v>3251</v>
      </c>
      <c r="E887" s="53" t="s">
        <v>2468</v>
      </c>
      <c r="F887" s="195" t="s">
        <v>3213</v>
      </c>
      <c r="G887" s="53" t="s">
        <v>2474</v>
      </c>
      <c r="H887" s="54">
        <v>1123</v>
      </c>
      <c r="I887" s="53" t="s">
        <v>46</v>
      </c>
      <c r="J887" s="360" t="str">
        <f>IF(ISBLANK(INDEX('Policy Characteristics'!D:D,MATCH($C887,'Policy Characteristics'!$C:$C,0))),"",INDEX('Policy Characteristics'!D:D,MATCH($C887,'Policy Characteristics'!$C:$C,0)))</f>
        <v>Industry Energy Efficiency Standards</v>
      </c>
      <c r="K887" s="358" t="str">
        <f>IF(ISBLANK(INDEX('Policy Characteristics'!E:E,MATCH($C887,'Policy Characteristics'!$C:$C,0))),"",INDEX('Policy Characteristics'!E:E,MATCH($C887,'Policy Characteristics'!$C:$C,0)))</f>
        <v>indst efficiency standards</v>
      </c>
      <c r="L887" s="380">
        <f>IF(ISBLANK(INDEX('Policy Characteristics'!F:F,MATCH($C887,'Policy Characteristics'!$C:$C,0))),"",INDEX('Policy Characteristics'!F:F,MATCH($C887,'Policy Characteristics'!$C:$C,0)))</f>
        <v>0</v>
      </c>
      <c r="M887" s="380">
        <f>IF(ISBLANK(INDEX('Policy Characteristics'!G:G,MATCH($C887,'Policy Characteristics'!$C:$C,0))),"",INDEX('Policy Characteristics'!G:G,MATCH($C887,'Policy Characteristics'!$C:$C,0)))</f>
        <v>0.25</v>
      </c>
      <c r="N887" s="380">
        <f>IF(ISBLANK(INDEX('Policy Characteristics'!H:H,MATCH($C887,'Policy Characteristics'!$C:$C,0))),"",INDEX('Policy Characteristics'!H:H,MATCH($C887,'Policy Characteristics'!$C:$C,0)))</f>
        <v>0.01</v>
      </c>
      <c r="O887" s="358" t="str">
        <f>IF(ISBLANK(INDEX('Policy Characteristics'!I:I,MATCH($C887,'Policy Characteristics'!$C:$C,0))),"",INDEX('Policy Characteristics'!I:I,MATCH($C887,'Policy Characteristics'!$C:$C,0)))</f>
        <v>% reduction in energy use</v>
      </c>
      <c r="P887" s="358"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7" s="358" t="str">
        <f>IF(ISBLANK(INDEX('Policy Characteristics'!K:K,MATCH($C887,'Policy Characteristics'!$C:$C,0))),"",INDEX('Policy Characteristics'!K:K,MATCH($C887,'Policy Characteristics'!$C:$C,0)))</f>
        <v>industry-ag-main.html#eff-stds</v>
      </c>
      <c r="R887" s="358" t="str">
        <f>IF(ISBLANK(INDEX('Policy Characteristics'!L:L,MATCH($C887,'Policy Characteristics'!$C:$C,0))),"",INDEX('Policy Characteristics'!L:L,MATCH($C887,'Policy Characteristics'!$C:$C,0)))</f>
        <v>industry-energy-efficiency-standards.html</v>
      </c>
    </row>
    <row r="888" spans="1:18" s="5" customFormat="1" x14ac:dyDescent="0.35">
      <c r="A888" s="358" t="str">
        <f>IF(ISBLANK(INDEX('Policy Characteristics'!A:A,MATCH($C888,'Policy Characteristics'!$C:$C,0))),"",INDEX('Policy Characteristics'!A:A,MATCH($C888,'Policy Characteristics'!$C:$C,0)))</f>
        <v>Industry</v>
      </c>
      <c r="B888" s="358" t="str">
        <f>IF(ISBLANK(INDEX('Policy Characteristics'!B:B,MATCH($C888,'Policy Characteristics'!$C:$C,0))),"",INDEX('Policy Characteristics'!B:B,MATCH($C888,'Policy Characteristics'!$C:$C,0)))</f>
        <v>Industry Energy Efficiency Standards</v>
      </c>
      <c r="C888" s="362" t="str">
        <f t="shared" si="39"/>
        <v>Percentage Improvement in Eqpt Efficiency Standards above BAU</v>
      </c>
      <c r="D888" s="9" t="s">
        <v>3251</v>
      </c>
      <c r="E888" s="53" t="s">
        <v>2821</v>
      </c>
      <c r="F888" s="195" t="s">
        <v>3213</v>
      </c>
      <c r="G888" s="53" t="s">
        <v>2824</v>
      </c>
      <c r="H888" s="54">
        <v>1124</v>
      </c>
      <c r="I888" s="53" t="s">
        <v>46</v>
      </c>
      <c r="J888" s="360" t="str">
        <f>IF(ISBLANK(INDEX('Policy Characteristics'!D:D,MATCH($C888,'Policy Characteristics'!$C:$C,0))),"",INDEX('Policy Characteristics'!D:D,MATCH($C888,'Policy Characteristics'!$C:$C,0)))</f>
        <v>Industry Energy Efficiency Standards</v>
      </c>
      <c r="K888" s="358" t="str">
        <f>IF(ISBLANK(INDEX('Policy Characteristics'!E:E,MATCH($C888,'Policy Characteristics'!$C:$C,0))),"",INDEX('Policy Characteristics'!E:E,MATCH($C888,'Policy Characteristics'!$C:$C,0)))</f>
        <v>indst efficiency standards</v>
      </c>
      <c r="L888" s="380">
        <f>IF(ISBLANK(INDEX('Policy Characteristics'!F:F,MATCH($C888,'Policy Characteristics'!$C:$C,0))),"",INDEX('Policy Characteristics'!F:F,MATCH($C888,'Policy Characteristics'!$C:$C,0)))</f>
        <v>0</v>
      </c>
      <c r="M888" s="380">
        <f>IF(ISBLANK(INDEX('Policy Characteristics'!G:G,MATCH($C888,'Policy Characteristics'!$C:$C,0))),"",INDEX('Policy Characteristics'!G:G,MATCH($C888,'Policy Characteristics'!$C:$C,0)))</f>
        <v>0.25</v>
      </c>
      <c r="N888" s="380">
        <f>IF(ISBLANK(INDEX('Policy Characteristics'!H:H,MATCH($C888,'Policy Characteristics'!$C:$C,0))),"",INDEX('Policy Characteristics'!H:H,MATCH($C888,'Policy Characteristics'!$C:$C,0)))</f>
        <v>0.01</v>
      </c>
      <c r="O888" s="358" t="str">
        <f>IF(ISBLANK(INDEX('Policy Characteristics'!I:I,MATCH($C888,'Policy Characteristics'!$C:$C,0))),"",INDEX('Policy Characteristics'!I:I,MATCH($C888,'Policy Characteristics'!$C:$C,0)))</f>
        <v>% reduction in energy use</v>
      </c>
      <c r="P888" s="358"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8" s="358" t="str">
        <f>IF(ISBLANK(INDEX('Policy Characteristics'!K:K,MATCH($C888,'Policy Characteristics'!$C:$C,0))),"",INDEX('Policy Characteristics'!K:K,MATCH($C888,'Policy Characteristics'!$C:$C,0)))</f>
        <v>industry-ag-main.html#eff-stds</v>
      </c>
      <c r="R888" s="358" t="str">
        <f>IF(ISBLANK(INDEX('Policy Characteristics'!L:L,MATCH($C888,'Policy Characteristics'!$C:$C,0))),"",INDEX('Policy Characteristics'!L:L,MATCH($C888,'Policy Characteristics'!$C:$C,0)))</f>
        <v>industry-energy-efficiency-standards.html</v>
      </c>
    </row>
    <row r="889" spans="1:18" s="5" customFormat="1" x14ac:dyDescent="0.35">
      <c r="A889" s="358" t="str">
        <f>IF(ISBLANK(INDEX('Policy Characteristics'!A:A,MATCH($C889,'Policy Characteristics'!$C:$C,0))),"",INDEX('Policy Characteristics'!A:A,MATCH($C889,'Policy Characteristics'!$C:$C,0)))</f>
        <v>Industry</v>
      </c>
      <c r="B889" s="358" t="str">
        <f>IF(ISBLANK(INDEX('Policy Characteristics'!B:B,MATCH($C889,'Policy Characteristics'!$C:$C,0))),"",INDEX('Policy Characteristics'!B:B,MATCH($C889,'Policy Characteristics'!$C:$C,0)))</f>
        <v>Industry Energy Efficiency Standards</v>
      </c>
      <c r="C889" s="362" t="str">
        <f t="shared" si="39"/>
        <v>Percentage Improvement in Eqpt Efficiency Standards above BAU</v>
      </c>
      <c r="D889" s="9" t="s">
        <v>3251</v>
      </c>
      <c r="E889" s="53" t="s">
        <v>2822</v>
      </c>
      <c r="F889" s="195" t="s">
        <v>3213</v>
      </c>
      <c r="G889" s="53" t="s">
        <v>2826</v>
      </c>
      <c r="H889" s="54">
        <v>1125</v>
      </c>
      <c r="I889" s="53" t="s">
        <v>46</v>
      </c>
      <c r="J889" s="360" t="str">
        <f>IF(ISBLANK(INDEX('Policy Characteristics'!D:D,MATCH($C889,'Policy Characteristics'!$C:$C,0))),"",INDEX('Policy Characteristics'!D:D,MATCH($C889,'Policy Characteristics'!$C:$C,0)))</f>
        <v>Industry Energy Efficiency Standards</v>
      </c>
      <c r="K889" s="358" t="str">
        <f>IF(ISBLANK(INDEX('Policy Characteristics'!E:E,MATCH($C889,'Policy Characteristics'!$C:$C,0))),"",INDEX('Policy Characteristics'!E:E,MATCH($C889,'Policy Characteristics'!$C:$C,0)))</f>
        <v>indst efficiency standards</v>
      </c>
      <c r="L889" s="380">
        <f>IF(ISBLANK(INDEX('Policy Characteristics'!F:F,MATCH($C889,'Policy Characteristics'!$C:$C,0))),"",INDEX('Policy Characteristics'!F:F,MATCH($C889,'Policy Characteristics'!$C:$C,0)))</f>
        <v>0</v>
      </c>
      <c r="M889" s="380">
        <f>IF(ISBLANK(INDEX('Policy Characteristics'!G:G,MATCH($C889,'Policy Characteristics'!$C:$C,0))),"",INDEX('Policy Characteristics'!G:G,MATCH($C889,'Policy Characteristics'!$C:$C,0)))</f>
        <v>0.25</v>
      </c>
      <c r="N889" s="380">
        <f>IF(ISBLANK(INDEX('Policy Characteristics'!H:H,MATCH($C889,'Policy Characteristics'!$C:$C,0))),"",INDEX('Policy Characteristics'!H:H,MATCH($C889,'Policy Characteristics'!$C:$C,0)))</f>
        <v>0.01</v>
      </c>
      <c r="O889" s="358" t="str">
        <f>IF(ISBLANK(INDEX('Policy Characteristics'!I:I,MATCH($C889,'Policy Characteristics'!$C:$C,0))),"",INDEX('Policy Characteristics'!I:I,MATCH($C889,'Policy Characteristics'!$C:$C,0)))</f>
        <v>% reduction in energy use</v>
      </c>
      <c r="P889" s="358"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9" s="358" t="str">
        <f>IF(ISBLANK(INDEX('Policy Characteristics'!K:K,MATCH($C889,'Policy Characteristics'!$C:$C,0))),"",INDEX('Policy Characteristics'!K:K,MATCH($C889,'Policy Characteristics'!$C:$C,0)))</f>
        <v>industry-ag-main.html#eff-stds</v>
      </c>
      <c r="R889" s="358" t="str">
        <f>IF(ISBLANK(INDEX('Policy Characteristics'!L:L,MATCH($C889,'Policy Characteristics'!$C:$C,0))),"",INDEX('Policy Characteristics'!L:L,MATCH($C889,'Policy Characteristics'!$C:$C,0)))</f>
        <v>industry-energy-efficiency-standards.html</v>
      </c>
    </row>
    <row r="890" spans="1:18" s="5" customFormat="1" x14ac:dyDescent="0.35">
      <c r="A890" s="358" t="str">
        <f>IF(ISBLANK(INDEX('Policy Characteristics'!A:A,MATCH($C890,'Policy Characteristics'!$C:$C,0))),"",INDEX('Policy Characteristics'!A:A,MATCH($C890,'Policy Characteristics'!$C:$C,0)))</f>
        <v>Industry</v>
      </c>
      <c r="B890" s="358" t="str">
        <f>IF(ISBLANK(INDEX('Policy Characteristics'!B:B,MATCH($C890,'Policy Characteristics'!$C:$C,0))),"",INDEX('Policy Characteristics'!B:B,MATCH($C890,'Policy Characteristics'!$C:$C,0)))</f>
        <v>Industry Energy Efficiency Standards</v>
      </c>
      <c r="C890" s="362" t="str">
        <f t="shared" si="39"/>
        <v>Percentage Improvement in Eqpt Efficiency Standards above BAU</v>
      </c>
      <c r="D890" s="9" t="s">
        <v>3251</v>
      </c>
      <c r="E890" s="53" t="s">
        <v>2823</v>
      </c>
      <c r="F890" s="195" t="s">
        <v>3213</v>
      </c>
      <c r="G890" s="53" t="s">
        <v>2827</v>
      </c>
      <c r="H890" s="54">
        <v>1126</v>
      </c>
      <c r="I890" s="53" t="s">
        <v>45</v>
      </c>
      <c r="J890" s="360" t="str">
        <f>IF(ISBLANK(INDEX('Policy Characteristics'!D:D,MATCH($C890,'Policy Characteristics'!$C:$C,0))),"",INDEX('Policy Characteristics'!D:D,MATCH($C890,'Policy Characteristics'!$C:$C,0)))</f>
        <v>Industry Energy Efficiency Standards</v>
      </c>
      <c r="K890" s="358" t="str">
        <f>IF(ISBLANK(INDEX('Policy Characteristics'!E:E,MATCH($C890,'Policy Characteristics'!$C:$C,0))),"",INDEX('Policy Characteristics'!E:E,MATCH($C890,'Policy Characteristics'!$C:$C,0)))</f>
        <v>indst efficiency standards</v>
      </c>
      <c r="L890" s="380">
        <f>IF(ISBLANK(INDEX('Policy Characteristics'!F:F,MATCH($C890,'Policy Characteristics'!$C:$C,0))),"",INDEX('Policy Characteristics'!F:F,MATCH($C890,'Policy Characteristics'!$C:$C,0)))</f>
        <v>0</v>
      </c>
      <c r="M890" s="380">
        <f>IF(ISBLANK(INDEX('Policy Characteristics'!G:G,MATCH($C890,'Policy Characteristics'!$C:$C,0))),"",INDEX('Policy Characteristics'!G:G,MATCH($C890,'Policy Characteristics'!$C:$C,0)))</f>
        <v>0.25</v>
      </c>
      <c r="N890" s="380">
        <f>IF(ISBLANK(INDEX('Policy Characteristics'!H:H,MATCH($C890,'Policy Characteristics'!$C:$C,0))),"",INDEX('Policy Characteristics'!H:H,MATCH($C890,'Policy Characteristics'!$C:$C,0)))</f>
        <v>0.01</v>
      </c>
      <c r="O890" s="358" t="str">
        <f>IF(ISBLANK(INDEX('Policy Characteristics'!I:I,MATCH($C890,'Policy Characteristics'!$C:$C,0))),"",INDEX('Policy Characteristics'!I:I,MATCH($C890,'Policy Characteristics'!$C:$C,0)))</f>
        <v>% reduction in energy use</v>
      </c>
      <c r="P890" s="358"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0" s="358" t="str">
        <f>IF(ISBLANK(INDEX('Policy Characteristics'!K:K,MATCH($C890,'Policy Characteristics'!$C:$C,0))),"",INDEX('Policy Characteristics'!K:K,MATCH($C890,'Policy Characteristics'!$C:$C,0)))</f>
        <v>industry-ag-main.html#eff-stds</v>
      </c>
      <c r="R890" s="358" t="str">
        <f>IF(ISBLANK(INDEX('Policy Characteristics'!L:L,MATCH($C890,'Policy Characteristics'!$C:$C,0))),"",INDEX('Policy Characteristics'!L:L,MATCH($C890,'Policy Characteristics'!$C:$C,0)))</f>
        <v>industry-energy-efficiency-standards.html</v>
      </c>
    </row>
    <row r="891" spans="1:18" s="5" customFormat="1" x14ac:dyDescent="0.35">
      <c r="A891" s="358" t="str">
        <f>IF(ISBLANK(INDEX('Policy Characteristics'!A:A,MATCH($C891,'Policy Characteristics'!$C:$C,0))),"",INDEX('Policy Characteristics'!A:A,MATCH($C891,'Policy Characteristics'!$C:$C,0)))</f>
        <v>Industry</v>
      </c>
      <c r="B891" s="358" t="str">
        <f>IF(ISBLANK(INDEX('Policy Characteristics'!B:B,MATCH($C891,'Policy Characteristics'!$C:$C,0))),"",INDEX('Policy Characteristics'!B:B,MATCH($C891,'Policy Characteristics'!$C:$C,0)))</f>
        <v>Industry Energy Efficiency Standards</v>
      </c>
      <c r="C891" s="362" t="str">
        <f t="shared" si="39"/>
        <v>Percentage Improvement in Eqpt Efficiency Standards above BAU</v>
      </c>
      <c r="D891" s="9" t="s">
        <v>3251</v>
      </c>
      <c r="E891" s="53" t="s">
        <v>2820</v>
      </c>
      <c r="F891" s="195" t="s">
        <v>3213</v>
      </c>
      <c r="G891" s="53" t="s">
        <v>2825</v>
      </c>
      <c r="H891" s="54">
        <v>1127</v>
      </c>
      <c r="I891" s="53" t="s">
        <v>46</v>
      </c>
      <c r="J891" s="360" t="str">
        <f>IF(ISBLANK(INDEX('Policy Characteristics'!D:D,MATCH($C891,'Policy Characteristics'!$C:$C,0))),"",INDEX('Policy Characteristics'!D:D,MATCH($C891,'Policy Characteristics'!$C:$C,0)))</f>
        <v>Industry Energy Efficiency Standards</v>
      </c>
      <c r="K891" s="358" t="str">
        <f>IF(ISBLANK(INDEX('Policy Characteristics'!E:E,MATCH($C891,'Policy Characteristics'!$C:$C,0))),"",INDEX('Policy Characteristics'!E:E,MATCH($C891,'Policy Characteristics'!$C:$C,0)))</f>
        <v>indst efficiency standards</v>
      </c>
      <c r="L891" s="380">
        <f>IF(ISBLANK(INDEX('Policy Characteristics'!F:F,MATCH($C891,'Policy Characteristics'!$C:$C,0))),"",INDEX('Policy Characteristics'!F:F,MATCH($C891,'Policy Characteristics'!$C:$C,0)))</f>
        <v>0</v>
      </c>
      <c r="M891" s="380">
        <f>IF(ISBLANK(INDEX('Policy Characteristics'!G:G,MATCH($C891,'Policy Characteristics'!$C:$C,0))),"",INDEX('Policy Characteristics'!G:G,MATCH($C891,'Policy Characteristics'!$C:$C,0)))</f>
        <v>0.25</v>
      </c>
      <c r="N891" s="380">
        <f>IF(ISBLANK(INDEX('Policy Characteristics'!H:H,MATCH($C891,'Policy Characteristics'!$C:$C,0))),"",INDEX('Policy Characteristics'!H:H,MATCH($C891,'Policy Characteristics'!$C:$C,0)))</f>
        <v>0.01</v>
      </c>
      <c r="O891" s="358" t="str">
        <f>IF(ISBLANK(INDEX('Policy Characteristics'!I:I,MATCH($C891,'Policy Characteristics'!$C:$C,0))),"",INDEX('Policy Characteristics'!I:I,MATCH($C891,'Policy Characteristics'!$C:$C,0)))</f>
        <v>% reduction in energy use</v>
      </c>
      <c r="P891" s="358"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1" s="358" t="str">
        <f>IF(ISBLANK(INDEX('Policy Characteristics'!K:K,MATCH($C891,'Policy Characteristics'!$C:$C,0))),"",INDEX('Policy Characteristics'!K:K,MATCH($C891,'Policy Characteristics'!$C:$C,0)))</f>
        <v>industry-ag-main.html#eff-stds</v>
      </c>
      <c r="R891" s="358" t="str">
        <f>IF(ISBLANK(INDEX('Policy Characteristics'!L:L,MATCH($C891,'Policy Characteristics'!$C:$C,0))),"",INDEX('Policy Characteristics'!L:L,MATCH($C891,'Policy Characteristics'!$C:$C,0)))</f>
        <v>industry-energy-efficiency-standards.html</v>
      </c>
    </row>
    <row r="892" spans="1:18" s="5" customFormat="1" x14ac:dyDescent="0.35">
      <c r="A892" s="358" t="str">
        <f>IF(ISBLANK(INDEX('Policy Characteristics'!A:A,MATCH($C892,'Policy Characteristics'!$C:$C,0))),"",INDEX('Policy Characteristics'!A:A,MATCH($C892,'Policy Characteristics'!$C:$C,0)))</f>
        <v>Industry</v>
      </c>
      <c r="B892" s="358" t="str">
        <f>IF(ISBLANK(INDEX('Policy Characteristics'!B:B,MATCH($C892,'Policy Characteristics'!$C:$C,0))),"",INDEX('Policy Characteristics'!B:B,MATCH($C892,'Policy Characteristics'!$C:$C,0)))</f>
        <v>Industry Energy Efficiency Standards</v>
      </c>
      <c r="C892" s="362" t="str">
        <f t="shared" si="39"/>
        <v>Percentage Improvement in Eqpt Efficiency Standards above BAU</v>
      </c>
      <c r="D892" s="9" t="s">
        <v>3252</v>
      </c>
      <c r="E892" s="53" t="s">
        <v>2463</v>
      </c>
      <c r="F892" s="195" t="s">
        <v>3214</v>
      </c>
      <c r="G892" s="53" t="s">
        <v>2469</v>
      </c>
      <c r="H892" s="54">
        <v>1128</v>
      </c>
      <c r="I892" s="53" t="s">
        <v>45</v>
      </c>
      <c r="J892" s="360" t="str">
        <f>IF(ISBLANK(INDEX('Policy Characteristics'!D:D,MATCH($C892,'Policy Characteristics'!$C:$C,0))),"",INDEX('Policy Characteristics'!D:D,MATCH($C892,'Policy Characteristics'!$C:$C,0)))</f>
        <v>Industry Energy Efficiency Standards</v>
      </c>
      <c r="K892" s="358" t="str">
        <f>IF(ISBLANK(INDEX('Policy Characteristics'!E:E,MATCH($C892,'Policy Characteristics'!$C:$C,0))),"",INDEX('Policy Characteristics'!E:E,MATCH($C892,'Policy Characteristics'!$C:$C,0)))</f>
        <v>indst efficiency standards</v>
      </c>
      <c r="L892" s="380">
        <f>IF(ISBLANK(INDEX('Policy Characteristics'!F:F,MATCH($C892,'Policy Characteristics'!$C:$C,0))),"",INDEX('Policy Characteristics'!F:F,MATCH($C892,'Policy Characteristics'!$C:$C,0)))</f>
        <v>0</v>
      </c>
      <c r="M892" s="380">
        <f>IF(ISBLANK(INDEX('Policy Characteristics'!G:G,MATCH($C892,'Policy Characteristics'!$C:$C,0))),"",INDEX('Policy Characteristics'!G:G,MATCH($C892,'Policy Characteristics'!$C:$C,0)))</f>
        <v>0.25</v>
      </c>
      <c r="N892" s="380">
        <f>IF(ISBLANK(INDEX('Policy Characteristics'!H:H,MATCH($C892,'Policy Characteristics'!$C:$C,0))),"",INDEX('Policy Characteristics'!H:H,MATCH($C892,'Policy Characteristics'!$C:$C,0)))</f>
        <v>0.01</v>
      </c>
      <c r="O892" s="358" t="str">
        <f>IF(ISBLANK(INDEX('Policy Characteristics'!I:I,MATCH($C892,'Policy Characteristics'!$C:$C,0))),"",INDEX('Policy Characteristics'!I:I,MATCH($C892,'Policy Characteristics'!$C:$C,0)))</f>
        <v>% reduction in energy use</v>
      </c>
      <c r="P892" s="358"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2" s="358" t="str">
        <f>IF(ISBLANK(INDEX('Policy Characteristics'!K:K,MATCH($C892,'Policy Characteristics'!$C:$C,0))),"",INDEX('Policy Characteristics'!K:K,MATCH($C892,'Policy Characteristics'!$C:$C,0)))</f>
        <v>industry-ag-main.html#eff-stds</v>
      </c>
      <c r="R892" s="358" t="str">
        <f>IF(ISBLANK(INDEX('Policy Characteristics'!L:L,MATCH($C892,'Policy Characteristics'!$C:$C,0))),"",INDEX('Policy Characteristics'!L:L,MATCH($C892,'Policy Characteristics'!$C:$C,0)))</f>
        <v>industry-energy-efficiency-standards.html</v>
      </c>
    </row>
    <row r="893" spans="1:18" s="5" customFormat="1" x14ac:dyDescent="0.35">
      <c r="A893" s="358" t="str">
        <f>IF(ISBLANK(INDEX('Policy Characteristics'!A:A,MATCH($C893,'Policy Characteristics'!$C:$C,0))),"",INDEX('Policy Characteristics'!A:A,MATCH($C893,'Policy Characteristics'!$C:$C,0)))</f>
        <v>Industry</v>
      </c>
      <c r="B893" s="358" t="str">
        <f>IF(ISBLANK(INDEX('Policy Characteristics'!B:B,MATCH($C893,'Policy Characteristics'!$C:$C,0))),"",INDEX('Policy Characteristics'!B:B,MATCH($C893,'Policy Characteristics'!$C:$C,0)))</f>
        <v>Industry Energy Efficiency Standards</v>
      </c>
      <c r="C893" s="362" t="str">
        <f t="shared" si="39"/>
        <v>Percentage Improvement in Eqpt Efficiency Standards above BAU</v>
      </c>
      <c r="D893" s="9" t="s">
        <v>3252</v>
      </c>
      <c r="E893" s="53" t="s">
        <v>2464</v>
      </c>
      <c r="F893" s="195" t="s">
        <v>3214</v>
      </c>
      <c r="G893" s="53" t="s">
        <v>2472</v>
      </c>
      <c r="H893" s="54">
        <v>1129</v>
      </c>
      <c r="I893" s="53" t="s">
        <v>46</v>
      </c>
      <c r="J893" s="360" t="str">
        <f>IF(ISBLANK(INDEX('Policy Characteristics'!D:D,MATCH($C893,'Policy Characteristics'!$C:$C,0))),"",INDEX('Policy Characteristics'!D:D,MATCH($C893,'Policy Characteristics'!$C:$C,0)))</f>
        <v>Industry Energy Efficiency Standards</v>
      </c>
      <c r="K893" s="358" t="str">
        <f>IF(ISBLANK(INDEX('Policy Characteristics'!E:E,MATCH($C893,'Policy Characteristics'!$C:$C,0))),"",INDEX('Policy Characteristics'!E:E,MATCH($C893,'Policy Characteristics'!$C:$C,0)))</f>
        <v>indst efficiency standards</v>
      </c>
      <c r="L893" s="380">
        <f>IF(ISBLANK(INDEX('Policy Characteristics'!F:F,MATCH($C893,'Policy Characteristics'!$C:$C,0))),"",INDEX('Policy Characteristics'!F:F,MATCH($C893,'Policy Characteristics'!$C:$C,0)))</f>
        <v>0</v>
      </c>
      <c r="M893" s="380">
        <f>IF(ISBLANK(INDEX('Policy Characteristics'!G:G,MATCH($C893,'Policy Characteristics'!$C:$C,0))),"",INDEX('Policy Characteristics'!G:G,MATCH($C893,'Policy Characteristics'!$C:$C,0)))</f>
        <v>0.25</v>
      </c>
      <c r="N893" s="380">
        <f>IF(ISBLANK(INDEX('Policy Characteristics'!H:H,MATCH($C893,'Policy Characteristics'!$C:$C,0))),"",INDEX('Policy Characteristics'!H:H,MATCH($C893,'Policy Characteristics'!$C:$C,0)))</f>
        <v>0.01</v>
      </c>
      <c r="O893" s="358" t="str">
        <f>IF(ISBLANK(INDEX('Policy Characteristics'!I:I,MATCH($C893,'Policy Characteristics'!$C:$C,0))),"",INDEX('Policy Characteristics'!I:I,MATCH($C893,'Policy Characteristics'!$C:$C,0)))</f>
        <v>% reduction in energy use</v>
      </c>
      <c r="P893" s="358"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3" s="358" t="str">
        <f>IF(ISBLANK(INDEX('Policy Characteristics'!K:K,MATCH($C893,'Policy Characteristics'!$C:$C,0))),"",INDEX('Policy Characteristics'!K:K,MATCH($C893,'Policy Characteristics'!$C:$C,0)))</f>
        <v>industry-ag-main.html#eff-stds</v>
      </c>
      <c r="R893" s="358" t="str">
        <f>IF(ISBLANK(INDEX('Policy Characteristics'!L:L,MATCH($C893,'Policy Characteristics'!$C:$C,0))),"",INDEX('Policy Characteristics'!L:L,MATCH($C893,'Policy Characteristics'!$C:$C,0)))</f>
        <v>industry-energy-efficiency-standards.html</v>
      </c>
    </row>
    <row r="894" spans="1:18" s="5" customFormat="1" x14ac:dyDescent="0.35">
      <c r="A894" s="358" t="str">
        <f>IF(ISBLANK(INDEX('Policy Characteristics'!A:A,MATCH($C894,'Policy Characteristics'!$C:$C,0))),"",INDEX('Policy Characteristics'!A:A,MATCH($C894,'Policy Characteristics'!$C:$C,0)))</f>
        <v>Industry</v>
      </c>
      <c r="B894" s="358" t="str">
        <f>IF(ISBLANK(INDEX('Policy Characteristics'!B:B,MATCH($C894,'Policy Characteristics'!$C:$C,0))),"",INDEX('Policy Characteristics'!B:B,MATCH($C894,'Policy Characteristics'!$C:$C,0)))</f>
        <v>Industry Energy Efficiency Standards</v>
      </c>
      <c r="C894" s="362" t="str">
        <f t="shared" si="39"/>
        <v>Percentage Improvement in Eqpt Efficiency Standards above BAU</v>
      </c>
      <c r="D894" s="9" t="s">
        <v>3252</v>
      </c>
      <c r="E894" s="53" t="s">
        <v>2465</v>
      </c>
      <c r="F894" s="195" t="s">
        <v>3214</v>
      </c>
      <c r="G894" s="53" t="s">
        <v>2473</v>
      </c>
      <c r="H894" s="54">
        <v>1130</v>
      </c>
      <c r="I894" s="53" t="s">
        <v>45</v>
      </c>
      <c r="J894" s="360" t="str">
        <f>IF(ISBLANK(INDEX('Policy Characteristics'!D:D,MATCH($C894,'Policy Characteristics'!$C:$C,0))),"",INDEX('Policy Characteristics'!D:D,MATCH($C894,'Policy Characteristics'!$C:$C,0)))</f>
        <v>Industry Energy Efficiency Standards</v>
      </c>
      <c r="K894" s="358" t="str">
        <f>IF(ISBLANK(INDEX('Policy Characteristics'!E:E,MATCH($C894,'Policy Characteristics'!$C:$C,0))),"",INDEX('Policy Characteristics'!E:E,MATCH($C894,'Policy Characteristics'!$C:$C,0)))</f>
        <v>indst efficiency standards</v>
      </c>
      <c r="L894" s="380">
        <f>IF(ISBLANK(INDEX('Policy Characteristics'!F:F,MATCH($C894,'Policy Characteristics'!$C:$C,0))),"",INDEX('Policy Characteristics'!F:F,MATCH($C894,'Policy Characteristics'!$C:$C,0)))</f>
        <v>0</v>
      </c>
      <c r="M894" s="380">
        <f>IF(ISBLANK(INDEX('Policy Characteristics'!G:G,MATCH($C894,'Policy Characteristics'!$C:$C,0))),"",INDEX('Policy Characteristics'!G:G,MATCH($C894,'Policy Characteristics'!$C:$C,0)))</f>
        <v>0.25</v>
      </c>
      <c r="N894" s="380">
        <f>IF(ISBLANK(INDEX('Policy Characteristics'!H:H,MATCH($C894,'Policy Characteristics'!$C:$C,0))),"",INDEX('Policy Characteristics'!H:H,MATCH($C894,'Policy Characteristics'!$C:$C,0)))</f>
        <v>0.01</v>
      </c>
      <c r="O894" s="358" t="str">
        <f>IF(ISBLANK(INDEX('Policy Characteristics'!I:I,MATCH($C894,'Policy Characteristics'!$C:$C,0))),"",INDEX('Policy Characteristics'!I:I,MATCH($C894,'Policy Characteristics'!$C:$C,0)))</f>
        <v>% reduction in energy use</v>
      </c>
      <c r="P894" s="358"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4" s="358" t="str">
        <f>IF(ISBLANK(INDEX('Policy Characteristics'!K:K,MATCH($C894,'Policy Characteristics'!$C:$C,0))),"",INDEX('Policy Characteristics'!K:K,MATCH($C894,'Policy Characteristics'!$C:$C,0)))</f>
        <v>industry-ag-main.html#eff-stds</v>
      </c>
      <c r="R894" s="358" t="str">
        <f>IF(ISBLANK(INDEX('Policy Characteristics'!L:L,MATCH($C894,'Policy Characteristics'!$C:$C,0))),"",INDEX('Policy Characteristics'!L:L,MATCH($C894,'Policy Characteristics'!$C:$C,0)))</f>
        <v>industry-energy-efficiency-standards.html</v>
      </c>
    </row>
    <row r="895" spans="1:18" s="5" customFormat="1" x14ac:dyDescent="0.35">
      <c r="A895" s="358" t="str">
        <f>IF(ISBLANK(INDEX('Policy Characteristics'!A:A,MATCH($C895,'Policy Characteristics'!$C:$C,0))),"",INDEX('Policy Characteristics'!A:A,MATCH($C895,'Policy Characteristics'!$C:$C,0)))</f>
        <v>Industry</v>
      </c>
      <c r="B895" s="358" t="str">
        <f>IF(ISBLANK(INDEX('Policy Characteristics'!B:B,MATCH($C895,'Policy Characteristics'!$C:$C,0))),"",INDEX('Policy Characteristics'!B:B,MATCH($C895,'Policy Characteristics'!$C:$C,0)))</f>
        <v>Industry Energy Efficiency Standards</v>
      </c>
      <c r="C895" s="362" t="str">
        <f t="shared" si="39"/>
        <v>Percentage Improvement in Eqpt Efficiency Standards above BAU</v>
      </c>
      <c r="D895" s="9" t="s">
        <v>3252</v>
      </c>
      <c r="E895" s="53" t="s">
        <v>2466</v>
      </c>
      <c r="F895" s="195" t="s">
        <v>3214</v>
      </c>
      <c r="G895" s="53" t="s">
        <v>2470</v>
      </c>
      <c r="H895" s="54">
        <v>1131</v>
      </c>
      <c r="I895" s="53" t="s">
        <v>46</v>
      </c>
      <c r="J895" s="360" t="str">
        <f>IF(ISBLANK(INDEX('Policy Characteristics'!D:D,MATCH($C895,'Policy Characteristics'!$C:$C,0))),"",INDEX('Policy Characteristics'!D:D,MATCH($C895,'Policy Characteristics'!$C:$C,0)))</f>
        <v>Industry Energy Efficiency Standards</v>
      </c>
      <c r="K895" s="358" t="str">
        <f>IF(ISBLANK(INDEX('Policy Characteristics'!E:E,MATCH($C895,'Policy Characteristics'!$C:$C,0))),"",INDEX('Policy Characteristics'!E:E,MATCH($C895,'Policy Characteristics'!$C:$C,0)))</f>
        <v>indst efficiency standards</v>
      </c>
      <c r="L895" s="380">
        <f>IF(ISBLANK(INDEX('Policy Characteristics'!F:F,MATCH($C895,'Policy Characteristics'!$C:$C,0))),"",INDEX('Policy Characteristics'!F:F,MATCH($C895,'Policy Characteristics'!$C:$C,0)))</f>
        <v>0</v>
      </c>
      <c r="M895" s="380">
        <f>IF(ISBLANK(INDEX('Policy Characteristics'!G:G,MATCH($C895,'Policy Characteristics'!$C:$C,0))),"",INDEX('Policy Characteristics'!G:G,MATCH($C895,'Policy Characteristics'!$C:$C,0)))</f>
        <v>0.25</v>
      </c>
      <c r="N895" s="380">
        <f>IF(ISBLANK(INDEX('Policy Characteristics'!H:H,MATCH($C895,'Policy Characteristics'!$C:$C,0))),"",INDEX('Policy Characteristics'!H:H,MATCH($C895,'Policy Characteristics'!$C:$C,0)))</f>
        <v>0.01</v>
      </c>
      <c r="O895" s="358" t="str">
        <f>IF(ISBLANK(INDEX('Policy Characteristics'!I:I,MATCH($C895,'Policy Characteristics'!$C:$C,0))),"",INDEX('Policy Characteristics'!I:I,MATCH($C895,'Policy Characteristics'!$C:$C,0)))</f>
        <v>% reduction in energy use</v>
      </c>
      <c r="P895" s="358"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5" s="358" t="str">
        <f>IF(ISBLANK(INDEX('Policy Characteristics'!K:K,MATCH($C895,'Policy Characteristics'!$C:$C,0))),"",INDEX('Policy Characteristics'!K:K,MATCH($C895,'Policy Characteristics'!$C:$C,0)))</f>
        <v>industry-ag-main.html#eff-stds</v>
      </c>
      <c r="R895" s="358" t="str">
        <f>IF(ISBLANK(INDEX('Policy Characteristics'!L:L,MATCH($C895,'Policy Characteristics'!$C:$C,0))),"",INDEX('Policy Characteristics'!L:L,MATCH($C895,'Policy Characteristics'!$C:$C,0)))</f>
        <v>industry-energy-efficiency-standards.html</v>
      </c>
    </row>
    <row r="896" spans="1:18" s="5" customFormat="1" x14ac:dyDescent="0.35">
      <c r="A896" s="358" t="str">
        <f>IF(ISBLANK(INDEX('Policy Characteristics'!A:A,MATCH($C896,'Policy Characteristics'!$C:$C,0))),"",INDEX('Policy Characteristics'!A:A,MATCH($C896,'Policy Characteristics'!$C:$C,0)))</f>
        <v>Industry</v>
      </c>
      <c r="B896" s="358" t="str">
        <f>IF(ISBLANK(INDEX('Policy Characteristics'!B:B,MATCH($C896,'Policy Characteristics'!$C:$C,0))),"",INDEX('Policy Characteristics'!B:B,MATCH($C896,'Policy Characteristics'!$C:$C,0)))</f>
        <v>Industry Energy Efficiency Standards</v>
      </c>
      <c r="C896" s="362" t="str">
        <f t="shared" si="39"/>
        <v>Percentage Improvement in Eqpt Efficiency Standards above BAU</v>
      </c>
      <c r="D896" s="9" t="s">
        <v>3252</v>
      </c>
      <c r="E896" s="53" t="s">
        <v>2467</v>
      </c>
      <c r="F896" s="195" t="s">
        <v>3214</v>
      </c>
      <c r="G896" s="53" t="s">
        <v>2471</v>
      </c>
      <c r="H896" s="54">
        <v>1132</v>
      </c>
      <c r="I896" s="53" t="s">
        <v>45</v>
      </c>
      <c r="J896" s="360" t="str">
        <f>IF(ISBLANK(INDEX('Policy Characteristics'!D:D,MATCH($C896,'Policy Characteristics'!$C:$C,0))),"",INDEX('Policy Characteristics'!D:D,MATCH($C896,'Policy Characteristics'!$C:$C,0)))</f>
        <v>Industry Energy Efficiency Standards</v>
      </c>
      <c r="K896" s="358" t="str">
        <f>IF(ISBLANK(INDEX('Policy Characteristics'!E:E,MATCH($C896,'Policy Characteristics'!$C:$C,0))),"",INDEX('Policy Characteristics'!E:E,MATCH($C896,'Policy Characteristics'!$C:$C,0)))</f>
        <v>indst efficiency standards</v>
      </c>
      <c r="L896" s="380">
        <f>IF(ISBLANK(INDEX('Policy Characteristics'!F:F,MATCH($C896,'Policy Characteristics'!$C:$C,0))),"",INDEX('Policy Characteristics'!F:F,MATCH($C896,'Policy Characteristics'!$C:$C,0)))</f>
        <v>0</v>
      </c>
      <c r="M896" s="380">
        <f>IF(ISBLANK(INDEX('Policy Characteristics'!G:G,MATCH($C896,'Policy Characteristics'!$C:$C,0))),"",INDEX('Policy Characteristics'!G:G,MATCH($C896,'Policy Characteristics'!$C:$C,0)))</f>
        <v>0.25</v>
      </c>
      <c r="N896" s="380">
        <f>IF(ISBLANK(INDEX('Policy Characteristics'!H:H,MATCH($C896,'Policy Characteristics'!$C:$C,0))),"",INDEX('Policy Characteristics'!H:H,MATCH($C896,'Policy Characteristics'!$C:$C,0)))</f>
        <v>0.01</v>
      </c>
      <c r="O896" s="358" t="str">
        <f>IF(ISBLANK(INDEX('Policy Characteristics'!I:I,MATCH($C896,'Policy Characteristics'!$C:$C,0))),"",INDEX('Policy Characteristics'!I:I,MATCH($C896,'Policy Characteristics'!$C:$C,0)))</f>
        <v>% reduction in energy use</v>
      </c>
      <c r="P896" s="358"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6" s="358" t="str">
        <f>IF(ISBLANK(INDEX('Policy Characteristics'!K:K,MATCH($C896,'Policy Characteristics'!$C:$C,0))),"",INDEX('Policy Characteristics'!K:K,MATCH($C896,'Policy Characteristics'!$C:$C,0)))</f>
        <v>industry-ag-main.html#eff-stds</v>
      </c>
      <c r="R896" s="358" t="str">
        <f>IF(ISBLANK(INDEX('Policy Characteristics'!L:L,MATCH($C896,'Policy Characteristics'!$C:$C,0))),"",INDEX('Policy Characteristics'!L:L,MATCH($C896,'Policy Characteristics'!$C:$C,0)))</f>
        <v>industry-energy-efficiency-standards.html</v>
      </c>
    </row>
    <row r="897" spans="1:18" s="5" customFormat="1" x14ac:dyDescent="0.35">
      <c r="A897" s="358" t="str">
        <f>IF(ISBLANK(INDEX('Policy Characteristics'!A:A,MATCH($C897,'Policy Characteristics'!$C:$C,0))),"",INDEX('Policy Characteristics'!A:A,MATCH($C897,'Policy Characteristics'!$C:$C,0)))</f>
        <v>Industry</v>
      </c>
      <c r="B897" s="358" t="str">
        <f>IF(ISBLANK(INDEX('Policy Characteristics'!B:B,MATCH($C897,'Policy Characteristics'!$C:$C,0))),"",INDEX('Policy Characteristics'!B:B,MATCH($C897,'Policy Characteristics'!$C:$C,0)))</f>
        <v>Industry Energy Efficiency Standards</v>
      </c>
      <c r="C897" s="362" t="str">
        <f t="shared" si="39"/>
        <v>Percentage Improvement in Eqpt Efficiency Standards above BAU</v>
      </c>
      <c r="D897" s="9" t="s">
        <v>3252</v>
      </c>
      <c r="E897" s="53" t="s">
        <v>2468</v>
      </c>
      <c r="F897" s="195" t="s">
        <v>3214</v>
      </c>
      <c r="G897" s="53" t="s">
        <v>2474</v>
      </c>
      <c r="H897" s="54">
        <v>1133</v>
      </c>
      <c r="I897" s="53" t="s">
        <v>46</v>
      </c>
      <c r="J897" s="360" t="str">
        <f>IF(ISBLANK(INDEX('Policy Characteristics'!D:D,MATCH($C897,'Policy Characteristics'!$C:$C,0))),"",INDEX('Policy Characteristics'!D:D,MATCH($C897,'Policy Characteristics'!$C:$C,0)))</f>
        <v>Industry Energy Efficiency Standards</v>
      </c>
      <c r="K897" s="358" t="str">
        <f>IF(ISBLANK(INDEX('Policy Characteristics'!E:E,MATCH($C897,'Policy Characteristics'!$C:$C,0))),"",INDEX('Policy Characteristics'!E:E,MATCH($C897,'Policy Characteristics'!$C:$C,0)))</f>
        <v>indst efficiency standards</v>
      </c>
      <c r="L897" s="380">
        <f>IF(ISBLANK(INDEX('Policy Characteristics'!F:F,MATCH($C897,'Policy Characteristics'!$C:$C,0))),"",INDEX('Policy Characteristics'!F:F,MATCH($C897,'Policy Characteristics'!$C:$C,0)))</f>
        <v>0</v>
      </c>
      <c r="M897" s="380">
        <f>IF(ISBLANK(INDEX('Policy Characteristics'!G:G,MATCH($C897,'Policy Characteristics'!$C:$C,0))),"",INDEX('Policy Characteristics'!G:G,MATCH($C897,'Policy Characteristics'!$C:$C,0)))</f>
        <v>0.25</v>
      </c>
      <c r="N897" s="380">
        <f>IF(ISBLANK(INDEX('Policy Characteristics'!H:H,MATCH($C897,'Policy Characteristics'!$C:$C,0))),"",INDEX('Policy Characteristics'!H:H,MATCH($C897,'Policy Characteristics'!$C:$C,0)))</f>
        <v>0.01</v>
      </c>
      <c r="O897" s="358" t="str">
        <f>IF(ISBLANK(INDEX('Policy Characteristics'!I:I,MATCH($C897,'Policy Characteristics'!$C:$C,0))),"",INDEX('Policy Characteristics'!I:I,MATCH($C897,'Policy Characteristics'!$C:$C,0)))</f>
        <v>% reduction in energy use</v>
      </c>
      <c r="P897" s="358"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7" s="358" t="str">
        <f>IF(ISBLANK(INDEX('Policy Characteristics'!K:K,MATCH($C897,'Policy Characteristics'!$C:$C,0))),"",INDEX('Policy Characteristics'!K:K,MATCH($C897,'Policy Characteristics'!$C:$C,0)))</f>
        <v>industry-ag-main.html#eff-stds</v>
      </c>
      <c r="R897" s="358" t="str">
        <f>IF(ISBLANK(INDEX('Policy Characteristics'!L:L,MATCH($C897,'Policy Characteristics'!$C:$C,0))),"",INDEX('Policy Characteristics'!L:L,MATCH($C897,'Policy Characteristics'!$C:$C,0)))</f>
        <v>industry-energy-efficiency-standards.html</v>
      </c>
    </row>
    <row r="898" spans="1:18" s="5" customFormat="1" x14ac:dyDescent="0.35">
      <c r="A898" s="358" t="str">
        <f>IF(ISBLANK(INDEX('Policy Characteristics'!A:A,MATCH($C898,'Policy Characteristics'!$C:$C,0))),"",INDEX('Policy Characteristics'!A:A,MATCH($C898,'Policy Characteristics'!$C:$C,0)))</f>
        <v>Industry</v>
      </c>
      <c r="B898" s="358" t="str">
        <f>IF(ISBLANK(INDEX('Policy Characteristics'!B:B,MATCH($C898,'Policy Characteristics'!$C:$C,0))),"",INDEX('Policy Characteristics'!B:B,MATCH($C898,'Policy Characteristics'!$C:$C,0)))</f>
        <v>Industry Energy Efficiency Standards</v>
      </c>
      <c r="C898" s="362" t="str">
        <f t="shared" si="39"/>
        <v>Percentage Improvement in Eqpt Efficiency Standards above BAU</v>
      </c>
      <c r="D898" s="9" t="s">
        <v>3252</v>
      </c>
      <c r="E898" s="53" t="s">
        <v>2821</v>
      </c>
      <c r="F898" s="195" t="s">
        <v>3214</v>
      </c>
      <c r="G898" s="53" t="s">
        <v>2824</v>
      </c>
      <c r="H898" s="54">
        <v>1134</v>
      </c>
      <c r="I898" s="53" t="s">
        <v>46</v>
      </c>
      <c r="J898" s="360" t="str">
        <f>IF(ISBLANK(INDEX('Policy Characteristics'!D:D,MATCH($C898,'Policy Characteristics'!$C:$C,0))),"",INDEX('Policy Characteristics'!D:D,MATCH($C898,'Policy Characteristics'!$C:$C,0)))</f>
        <v>Industry Energy Efficiency Standards</v>
      </c>
      <c r="K898" s="358" t="str">
        <f>IF(ISBLANK(INDEX('Policy Characteristics'!E:E,MATCH($C898,'Policy Characteristics'!$C:$C,0))),"",INDEX('Policy Characteristics'!E:E,MATCH($C898,'Policy Characteristics'!$C:$C,0)))</f>
        <v>indst efficiency standards</v>
      </c>
      <c r="L898" s="380">
        <f>IF(ISBLANK(INDEX('Policy Characteristics'!F:F,MATCH($C898,'Policy Characteristics'!$C:$C,0))),"",INDEX('Policy Characteristics'!F:F,MATCH($C898,'Policy Characteristics'!$C:$C,0)))</f>
        <v>0</v>
      </c>
      <c r="M898" s="380">
        <f>IF(ISBLANK(INDEX('Policy Characteristics'!G:G,MATCH($C898,'Policy Characteristics'!$C:$C,0))),"",INDEX('Policy Characteristics'!G:G,MATCH($C898,'Policy Characteristics'!$C:$C,0)))</f>
        <v>0.25</v>
      </c>
      <c r="N898" s="380">
        <f>IF(ISBLANK(INDEX('Policy Characteristics'!H:H,MATCH($C898,'Policy Characteristics'!$C:$C,0))),"",INDEX('Policy Characteristics'!H:H,MATCH($C898,'Policy Characteristics'!$C:$C,0)))</f>
        <v>0.01</v>
      </c>
      <c r="O898" s="358" t="str">
        <f>IF(ISBLANK(INDEX('Policy Characteristics'!I:I,MATCH($C898,'Policy Characteristics'!$C:$C,0))),"",INDEX('Policy Characteristics'!I:I,MATCH($C898,'Policy Characteristics'!$C:$C,0)))</f>
        <v>% reduction in energy use</v>
      </c>
      <c r="P898" s="358"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8" s="358" t="str">
        <f>IF(ISBLANK(INDEX('Policy Characteristics'!K:K,MATCH($C898,'Policy Characteristics'!$C:$C,0))),"",INDEX('Policy Characteristics'!K:K,MATCH($C898,'Policy Characteristics'!$C:$C,0)))</f>
        <v>industry-ag-main.html#eff-stds</v>
      </c>
      <c r="R898" s="358" t="str">
        <f>IF(ISBLANK(INDEX('Policy Characteristics'!L:L,MATCH($C898,'Policy Characteristics'!$C:$C,0))),"",INDEX('Policy Characteristics'!L:L,MATCH($C898,'Policy Characteristics'!$C:$C,0)))</f>
        <v>industry-energy-efficiency-standards.html</v>
      </c>
    </row>
    <row r="899" spans="1:18" s="5" customFormat="1" x14ac:dyDescent="0.35">
      <c r="A899" s="358" t="str">
        <f>IF(ISBLANK(INDEX('Policy Characteristics'!A:A,MATCH($C899,'Policy Characteristics'!$C:$C,0))),"",INDEX('Policy Characteristics'!A:A,MATCH($C899,'Policy Characteristics'!$C:$C,0)))</f>
        <v>Industry</v>
      </c>
      <c r="B899" s="358" t="str">
        <f>IF(ISBLANK(INDEX('Policy Characteristics'!B:B,MATCH($C899,'Policy Characteristics'!$C:$C,0))),"",INDEX('Policy Characteristics'!B:B,MATCH($C899,'Policy Characteristics'!$C:$C,0)))</f>
        <v>Industry Energy Efficiency Standards</v>
      </c>
      <c r="C899" s="362" t="str">
        <f t="shared" si="39"/>
        <v>Percentage Improvement in Eqpt Efficiency Standards above BAU</v>
      </c>
      <c r="D899" s="9" t="s">
        <v>3252</v>
      </c>
      <c r="E899" s="53" t="s">
        <v>2822</v>
      </c>
      <c r="F899" s="195" t="s">
        <v>3214</v>
      </c>
      <c r="G899" s="53" t="s">
        <v>2826</v>
      </c>
      <c r="H899" s="54">
        <v>1135</v>
      </c>
      <c r="I899" s="53" t="s">
        <v>46</v>
      </c>
      <c r="J899" s="360" t="str">
        <f>IF(ISBLANK(INDEX('Policy Characteristics'!D:D,MATCH($C899,'Policy Characteristics'!$C:$C,0))),"",INDEX('Policy Characteristics'!D:D,MATCH($C899,'Policy Characteristics'!$C:$C,0)))</f>
        <v>Industry Energy Efficiency Standards</v>
      </c>
      <c r="K899" s="358" t="str">
        <f>IF(ISBLANK(INDEX('Policy Characteristics'!E:E,MATCH($C899,'Policy Characteristics'!$C:$C,0))),"",INDEX('Policy Characteristics'!E:E,MATCH($C899,'Policy Characteristics'!$C:$C,0)))</f>
        <v>indst efficiency standards</v>
      </c>
      <c r="L899" s="380">
        <f>IF(ISBLANK(INDEX('Policy Characteristics'!F:F,MATCH($C899,'Policy Characteristics'!$C:$C,0))),"",INDEX('Policy Characteristics'!F:F,MATCH($C899,'Policy Characteristics'!$C:$C,0)))</f>
        <v>0</v>
      </c>
      <c r="M899" s="380">
        <f>IF(ISBLANK(INDEX('Policy Characteristics'!G:G,MATCH($C899,'Policy Characteristics'!$C:$C,0))),"",INDEX('Policy Characteristics'!G:G,MATCH($C899,'Policy Characteristics'!$C:$C,0)))</f>
        <v>0.25</v>
      </c>
      <c r="N899" s="380">
        <f>IF(ISBLANK(INDEX('Policy Characteristics'!H:H,MATCH($C899,'Policy Characteristics'!$C:$C,0))),"",INDEX('Policy Characteristics'!H:H,MATCH($C899,'Policy Characteristics'!$C:$C,0)))</f>
        <v>0.01</v>
      </c>
      <c r="O899" s="358" t="str">
        <f>IF(ISBLANK(INDEX('Policy Characteristics'!I:I,MATCH($C899,'Policy Characteristics'!$C:$C,0))),"",INDEX('Policy Characteristics'!I:I,MATCH($C899,'Policy Characteristics'!$C:$C,0)))</f>
        <v>% reduction in energy use</v>
      </c>
      <c r="P899" s="358"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9" s="358" t="str">
        <f>IF(ISBLANK(INDEX('Policy Characteristics'!K:K,MATCH($C899,'Policy Characteristics'!$C:$C,0))),"",INDEX('Policy Characteristics'!K:K,MATCH($C899,'Policy Characteristics'!$C:$C,0)))</f>
        <v>industry-ag-main.html#eff-stds</v>
      </c>
      <c r="R899" s="358" t="str">
        <f>IF(ISBLANK(INDEX('Policy Characteristics'!L:L,MATCH($C899,'Policy Characteristics'!$C:$C,0))),"",INDEX('Policy Characteristics'!L:L,MATCH($C899,'Policy Characteristics'!$C:$C,0)))</f>
        <v>industry-energy-efficiency-standards.html</v>
      </c>
    </row>
    <row r="900" spans="1:18" s="5" customFormat="1" x14ac:dyDescent="0.35">
      <c r="A900" s="358" t="str">
        <f>IF(ISBLANK(INDEX('Policy Characteristics'!A:A,MATCH($C900,'Policy Characteristics'!$C:$C,0))),"",INDEX('Policy Characteristics'!A:A,MATCH($C900,'Policy Characteristics'!$C:$C,0)))</f>
        <v>Industry</v>
      </c>
      <c r="B900" s="358" t="str">
        <f>IF(ISBLANK(INDEX('Policy Characteristics'!B:B,MATCH($C900,'Policy Characteristics'!$C:$C,0))),"",INDEX('Policy Characteristics'!B:B,MATCH($C900,'Policy Characteristics'!$C:$C,0)))</f>
        <v>Industry Energy Efficiency Standards</v>
      </c>
      <c r="C900" s="362" t="str">
        <f t="shared" si="39"/>
        <v>Percentage Improvement in Eqpt Efficiency Standards above BAU</v>
      </c>
      <c r="D900" s="9" t="s">
        <v>3252</v>
      </c>
      <c r="E900" s="53" t="s">
        <v>2823</v>
      </c>
      <c r="F900" s="195" t="s">
        <v>3214</v>
      </c>
      <c r="G900" s="53" t="s">
        <v>2827</v>
      </c>
      <c r="H900" s="54">
        <v>1136</v>
      </c>
      <c r="I900" s="53" t="s">
        <v>45</v>
      </c>
      <c r="J900" s="360" t="str">
        <f>IF(ISBLANK(INDEX('Policy Characteristics'!D:D,MATCH($C900,'Policy Characteristics'!$C:$C,0))),"",INDEX('Policy Characteristics'!D:D,MATCH($C900,'Policy Characteristics'!$C:$C,0)))</f>
        <v>Industry Energy Efficiency Standards</v>
      </c>
      <c r="K900" s="358" t="str">
        <f>IF(ISBLANK(INDEX('Policy Characteristics'!E:E,MATCH($C900,'Policy Characteristics'!$C:$C,0))),"",INDEX('Policy Characteristics'!E:E,MATCH($C900,'Policy Characteristics'!$C:$C,0)))</f>
        <v>indst efficiency standards</v>
      </c>
      <c r="L900" s="380">
        <f>IF(ISBLANK(INDEX('Policy Characteristics'!F:F,MATCH($C900,'Policy Characteristics'!$C:$C,0))),"",INDEX('Policy Characteristics'!F:F,MATCH($C900,'Policy Characteristics'!$C:$C,0)))</f>
        <v>0</v>
      </c>
      <c r="M900" s="380">
        <f>IF(ISBLANK(INDEX('Policy Characteristics'!G:G,MATCH($C900,'Policy Characteristics'!$C:$C,0))),"",INDEX('Policy Characteristics'!G:G,MATCH($C900,'Policy Characteristics'!$C:$C,0)))</f>
        <v>0.25</v>
      </c>
      <c r="N900" s="380">
        <f>IF(ISBLANK(INDEX('Policy Characteristics'!H:H,MATCH($C900,'Policy Characteristics'!$C:$C,0))),"",INDEX('Policy Characteristics'!H:H,MATCH($C900,'Policy Characteristics'!$C:$C,0)))</f>
        <v>0.01</v>
      </c>
      <c r="O900" s="358" t="str">
        <f>IF(ISBLANK(INDEX('Policy Characteristics'!I:I,MATCH($C900,'Policy Characteristics'!$C:$C,0))),"",INDEX('Policy Characteristics'!I:I,MATCH($C900,'Policy Characteristics'!$C:$C,0)))</f>
        <v>% reduction in energy use</v>
      </c>
      <c r="P900" s="358"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0" s="358" t="str">
        <f>IF(ISBLANK(INDEX('Policy Characteristics'!K:K,MATCH($C900,'Policy Characteristics'!$C:$C,0))),"",INDEX('Policy Characteristics'!K:K,MATCH($C900,'Policy Characteristics'!$C:$C,0)))</f>
        <v>industry-ag-main.html#eff-stds</v>
      </c>
      <c r="R900" s="358" t="str">
        <f>IF(ISBLANK(INDEX('Policy Characteristics'!L:L,MATCH($C900,'Policy Characteristics'!$C:$C,0))),"",INDEX('Policy Characteristics'!L:L,MATCH($C900,'Policy Characteristics'!$C:$C,0)))</f>
        <v>industry-energy-efficiency-standards.html</v>
      </c>
    </row>
    <row r="901" spans="1:18" s="5" customFormat="1" x14ac:dyDescent="0.35">
      <c r="A901" s="358" t="str">
        <f>IF(ISBLANK(INDEX('Policy Characteristics'!A:A,MATCH($C901,'Policy Characteristics'!$C:$C,0))),"",INDEX('Policy Characteristics'!A:A,MATCH($C901,'Policy Characteristics'!$C:$C,0)))</f>
        <v>Industry</v>
      </c>
      <c r="B901" s="358" t="str">
        <f>IF(ISBLANK(INDEX('Policy Characteristics'!B:B,MATCH($C901,'Policy Characteristics'!$C:$C,0))),"",INDEX('Policy Characteristics'!B:B,MATCH($C901,'Policy Characteristics'!$C:$C,0)))</f>
        <v>Industry Energy Efficiency Standards</v>
      </c>
      <c r="C901" s="362" t="str">
        <f t="shared" si="39"/>
        <v>Percentage Improvement in Eqpt Efficiency Standards above BAU</v>
      </c>
      <c r="D901" s="9" t="s">
        <v>3252</v>
      </c>
      <c r="E901" s="53" t="s">
        <v>2820</v>
      </c>
      <c r="F901" s="195" t="s">
        <v>3214</v>
      </c>
      <c r="G901" s="53" t="s">
        <v>2825</v>
      </c>
      <c r="H901" s="54">
        <v>1137</v>
      </c>
      <c r="I901" s="53" t="s">
        <v>46</v>
      </c>
      <c r="J901" s="360" t="str">
        <f>IF(ISBLANK(INDEX('Policy Characteristics'!D:D,MATCH($C901,'Policy Characteristics'!$C:$C,0))),"",INDEX('Policy Characteristics'!D:D,MATCH($C901,'Policy Characteristics'!$C:$C,0)))</f>
        <v>Industry Energy Efficiency Standards</v>
      </c>
      <c r="K901" s="358" t="str">
        <f>IF(ISBLANK(INDEX('Policy Characteristics'!E:E,MATCH($C901,'Policy Characteristics'!$C:$C,0))),"",INDEX('Policy Characteristics'!E:E,MATCH($C901,'Policy Characteristics'!$C:$C,0)))</f>
        <v>indst efficiency standards</v>
      </c>
      <c r="L901" s="380">
        <f>IF(ISBLANK(INDEX('Policy Characteristics'!F:F,MATCH($C901,'Policy Characteristics'!$C:$C,0))),"",INDEX('Policy Characteristics'!F:F,MATCH($C901,'Policy Characteristics'!$C:$C,0)))</f>
        <v>0</v>
      </c>
      <c r="M901" s="380">
        <f>IF(ISBLANK(INDEX('Policy Characteristics'!G:G,MATCH($C901,'Policy Characteristics'!$C:$C,0))),"",INDEX('Policy Characteristics'!G:G,MATCH($C901,'Policy Characteristics'!$C:$C,0)))</f>
        <v>0.25</v>
      </c>
      <c r="N901" s="380">
        <f>IF(ISBLANK(INDEX('Policy Characteristics'!H:H,MATCH($C901,'Policy Characteristics'!$C:$C,0))),"",INDEX('Policy Characteristics'!H:H,MATCH($C901,'Policy Characteristics'!$C:$C,0)))</f>
        <v>0.01</v>
      </c>
      <c r="O901" s="358" t="str">
        <f>IF(ISBLANK(INDEX('Policy Characteristics'!I:I,MATCH($C901,'Policy Characteristics'!$C:$C,0))),"",INDEX('Policy Characteristics'!I:I,MATCH($C901,'Policy Characteristics'!$C:$C,0)))</f>
        <v>% reduction in energy use</v>
      </c>
      <c r="P901" s="358"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1" s="358" t="str">
        <f>IF(ISBLANK(INDEX('Policy Characteristics'!K:K,MATCH($C901,'Policy Characteristics'!$C:$C,0))),"",INDEX('Policy Characteristics'!K:K,MATCH($C901,'Policy Characteristics'!$C:$C,0)))</f>
        <v>industry-ag-main.html#eff-stds</v>
      </c>
      <c r="R901" s="358" t="str">
        <f>IF(ISBLANK(INDEX('Policy Characteristics'!L:L,MATCH($C901,'Policy Characteristics'!$C:$C,0))),"",INDEX('Policy Characteristics'!L:L,MATCH($C901,'Policy Characteristics'!$C:$C,0)))</f>
        <v>industry-energy-efficiency-standards.html</v>
      </c>
    </row>
    <row r="902" spans="1:18" s="5" customFormat="1" x14ac:dyDescent="0.35">
      <c r="A902" s="358" t="str">
        <f>IF(ISBLANK(INDEX('Policy Characteristics'!A:A,MATCH($C902,'Policy Characteristics'!$C:$C,0))),"",INDEX('Policy Characteristics'!A:A,MATCH($C902,'Policy Characteristics'!$C:$C,0)))</f>
        <v>Industry</v>
      </c>
      <c r="B902" s="358" t="str">
        <f>IF(ISBLANK(INDEX('Policy Characteristics'!B:B,MATCH($C902,'Policy Characteristics'!$C:$C,0))),"",INDEX('Policy Characteristics'!B:B,MATCH($C902,'Policy Characteristics'!$C:$C,0)))</f>
        <v>Industry Energy Efficiency Standards</v>
      </c>
      <c r="C902" s="362" t="str">
        <f t="shared" si="39"/>
        <v>Percentage Improvement in Eqpt Efficiency Standards above BAU</v>
      </c>
      <c r="D902" s="9" t="s">
        <v>3253</v>
      </c>
      <c r="E902" s="53" t="s">
        <v>2463</v>
      </c>
      <c r="F902" s="195" t="s">
        <v>3215</v>
      </c>
      <c r="G902" s="53" t="s">
        <v>2469</v>
      </c>
      <c r="H902" s="54">
        <v>1138</v>
      </c>
      <c r="I902" s="53" t="s">
        <v>45</v>
      </c>
      <c r="J902" s="360" t="str">
        <f>IF(ISBLANK(INDEX('Policy Characteristics'!D:D,MATCH($C902,'Policy Characteristics'!$C:$C,0))),"",INDEX('Policy Characteristics'!D:D,MATCH($C902,'Policy Characteristics'!$C:$C,0)))</f>
        <v>Industry Energy Efficiency Standards</v>
      </c>
      <c r="K902" s="358" t="str">
        <f>IF(ISBLANK(INDEX('Policy Characteristics'!E:E,MATCH($C902,'Policy Characteristics'!$C:$C,0))),"",INDEX('Policy Characteristics'!E:E,MATCH($C902,'Policy Characteristics'!$C:$C,0)))</f>
        <v>indst efficiency standards</v>
      </c>
      <c r="L902" s="380">
        <f>IF(ISBLANK(INDEX('Policy Characteristics'!F:F,MATCH($C902,'Policy Characteristics'!$C:$C,0))),"",INDEX('Policy Characteristics'!F:F,MATCH($C902,'Policy Characteristics'!$C:$C,0)))</f>
        <v>0</v>
      </c>
      <c r="M902" s="380">
        <f>IF(ISBLANK(INDEX('Policy Characteristics'!G:G,MATCH($C902,'Policy Characteristics'!$C:$C,0))),"",INDEX('Policy Characteristics'!G:G,MATCH($C902,'Policy Characteristics'!$C:$C,0)))</f>
        <v>0.25</v>
      </c>
      <c r="N902" s="380">
        <f>IF(ISBLANK(INDEX('Policy Characteristics'!H:H,MATCH($C902,'Policy Characteristics'!$C:$C,0))),"",INDEX('Policy Characteristics'!H:H,MATCH($C902,'Policy Characteristics'!$C:$C,0)))</f>
        <v>0.01</v>
      </c>
      <c r="O902" s="358" t="str">
        <f>IF(ISBLANK(INDEX('Policy Characteristics'!I:I,MATCH($C902,'Policy Characteristics'!$C:$C,0))),"",INDEX('Policy Characteristics'!I:I,MATCH($C902,'Policy Characteristics'!$C:$C,0)))</f>
        <v>% reduction in energy use</v>
      </c>
      <c r="P902" s="358"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2" s="358" t="str">
        <f>IF(ISBLANK(INDEX('Policy Characteristics'!K:K,MATCH($C902,'Policy Characteristics'!$C:$C,0))),"",INDEX('Policy Characteristics'!K:K,MATCH($C902,'Policy Characteristics'!$C:$C,0)))</f>
        <v>industry-ag-main.html#eff-stds</v>
      </c>
      <c r="R902" s="358" t="str">
        <f>IF(ISBLANK(INDEX('Policy Characteristics'!L:L,MATCH($C902,'Policy Characteristics'!$C:$C,0))),"",INDEX('Policy Characteristics'!L:L,MATCH($C902,'Policy Characteristics'!$C:$C,0)))</f>
        <v>industry-energy-efficiency-standards.html</v>
      </c>
    </row>
    <row r="903" spans="1:18" s="5" customFormat="1" x14ac:dyDescent="0.35">
      <c r="A903" s="358" t="str">
        <f>IF(ISBLANK(INDEX('Policy Characteristics'!A:A,MATCH($C903,'Policy Characteristics'!$C:$C,0))),"",INDEX('Policy Characteristics'!A:A,MATCH($C903,'Policy Characteristics'!$C:$C,0)))</f>
        <v>Industry</v>
      </c>
      <c r="B903" s="358" t="str">
        <f>IF(ISBLANK(INDEX('Policy Characteristics'!B:B,MATCH($C903,'Policy Characteristics'!$C:$C,0))),"",INDEX('Policy Characteristics'!B:B,MATCH($C903,'Policy Characteristics'!$C:$C,0)))</f>
        <v>Industry Energy Efficiency Standards</v>
      </c>
      <c r="C903" s="362" t="str">
        <f t="shared" si="39"/>
        <v>Percentage Improvement in Eqpt Efficiency Standards above BAU</v>
      </c>
      <c r="D903" s="9" t="s">
        <v>3253</v>
      </c>
      <c r="E903" s="53" t="s">
        <v>2464</v>
      </c>
      <c r="F903" s="195" t="s">
        <v>3215</v>
      </c>
      <c r="G903" s="53" t="s">
        <v>2472</v>
      </c>
      <c r="H903" s="54">
        <v>1139</v>
      </c>
      <c r="I903" s="53" t="s">
        <v>45</v>
      </c>
      <c r="J903" s="360" t="str">
        <f>IF(ISBLANK(INDEX('Policy Characteristics'!D:D,MATCH($C903,'Policy Characteristics'!$C:$C,0))),"",INDEX('Policy Characteristics'!D:D,MATCH($C903,'Policy Characteristics'!$C:$C,0)))</f>
        <v>Industry Energy Efficiency Standards</v>
      </c>
      <c r="K903" s="358" t="str">
        <f>IF(ISBLANK(INDEX('Policy Characteristics'!E:E,MATCH($C903,'Policy Characteristics'!$C:$C,0))),"",INDEX('Policy Characteristics'!E:E,MATCH($C903,'Policy Characteristics'!$C:$C,0)))</f>
        <v>indst efficiency standards</v>
      </c>
      <c r="L903" s="380">
        <f>IF(ISBLANK(INDEX('Policy Characteristics'!F:F,MATCH($C903,'Policy Characteristics'!$C:$C,0))),"",INDEX('Policy Characteristics'!F:F,MATCH($C903,'Policy Characteristics'!$C:$C,0)))</f>
        <v>0</v>
      </c>
      <c r="M903" s="380">
        <f>IF(ISBLANK(INDEX('Policy Characteristics'!G:G,MATCH($C903,'Policy Characteristics'!$C:$C,0))),"",INDEX('Policy Characteristics'!G:G,MATCH($C903,'Policy Characteristics'!$C:$C,0)))</f>
        <v>0.25</v>
      </c>
      <c r="N903" s="380">
        <f>IF(ISBLANK(INDEX('Policy Characteristics'!H:H,MATCH($C903,'Policy Characteristics'!$C:$C,0))),"",INDEX('Policy Characteristics'!H:H,MATCH($C903,'Policy Characteristics'!$C:$C,0)))</f>
        <v>0.01</v>
      </c>
      <c r="O903" s="358" t="str">
        <f>IF(ISBLANK(INDEX('Policy Characteristics'!I:I,MATCH($C903,'Policy Characteristics'!$C:$C,0))),"",INDEX('Policy Characteristics'!I:I,MATCH($C903,'Policy Characteristics'!$C:$C,0)))</f>
        <v>% reduction in energy use</v>
      </c>
      <c r="P903" s="358"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3" s="358" t="str">
        <f>IF(ISBLANK(INDEX('Policy Characteristics'!K:K,MATCH($C903,'Policy Characteristics'!$C:$C,0))),"",INDEX('Policy Characteristics'!K:K,MATCH($C903,'Policy Characteristics'!$C:$C,0)))</f>
        <v>industry-ag-main.html#eff-stds</v>
      </c>
      <c r="R903" s="358" t="str">
        <f>IF(ISBLANK(INDEX('Policy Characteristics'!L:L,MATCH($C903,'Policy Characteristics'!$C:$C,0))),"",INDEX('Policy Characteristics'!L:L,MATCH($C903,'Policy Characteristics'!$C:$C,0)))</f>
        <v>industry-energy-efficiency-standards.html</v>
      </c>
    </row>
    <row r="904" spans="1:18" s="5" customFormat="1" x14ac:dyDescent="0.35">
      <c r="A904" s="358" t="str">
        <f>IF(ISBLANK(INDEX('Policy Characteristics'!A:A,MATCH($C904,'Policy Characteristics'!$C:$C,0))),"",INDEX('Policy Characteristics'!A:A,MATCH($C904,'Policy Characteristics'!$C:$C,0)))</f>
        <v>Industry</v>
      </c>
      <c r="B904" s="358" t="str">
        <f>IF(ISBLANK(INDEX('Policy Characteristics'!B:B,MATCH($C904,'Policy Characteristics'!$C:$C,0))),"",INDEX('Policy Characteristics'!B:B,MATCH($C904,'Policy Characteristics'!$C:$C,0)))</f>
        <v>Industry Energy Efficiency Standards</v>
      </c>
      <c r="C904" s="362" t="str">
        <f t="shared" si="39"/>
        <v>Percentage Improvement in Eqpt Efficiency Standards above BAU</v>
      </c>
      <c r="D904" s="9" t="s">
        <v>3253</v>
      </c>
      <c r="E904" s="53" t="s">
        <v>2465</v>
      </c>
      <c r="F904" s="195" t="s">
        <v>3215</v>
      </c>
      <c r="G904" s="53" t="s">
        <v>2473</v>
      </c>
      <c r="H904" s="54">
        <v>1140</v>
      </c>
      <c r="I904" s="53" t="s">
        <v>45</v>
      </c>
      <c r="J904" s="360" t="str">
        <f>IF(ISBLANK(INDEX('Policy Characteristics'!D:D,MATCH($C904,'Policy Characteristics'!$C:$C,0))),"",INDEX('Policy Characteristics'!D:D,MATCH($C904,'Policy Characteristics'!$C:$C,0)))</f>
        <v>Industry Energy Efficiency Standards</v>
      </c>
      <c r="K904" s="358" t="str">
        <f>IF(ISBLANK(INDEX('Policy Characteristics'!E:E,MATCH($C904,'Policy Characteristics'!$C:$C,0))),"",INDEX('Policy Characteristics'!E:E,MATCH($C904,'Policy Characteristics'!$C:$C,0)))</f>
        <v>indst efficiency standards</v>
      </c>
      <c r="L904" s="380">
        <f>IF(ISBLANK(INDEX('Policy Characteristics'!F:F,MATCH($C904,'Policy Characteristics'!$C:$C,0))),"",INDEX('Policy Characteristics'!F:F,MATCH($C904,'Policy Characteristics'!$C:$C,0)))</f>
        <v>0</v>
      </c>
      <c r="M904" s="380">
        <f>IF(ISBLANK(INDEX('Policy Characteristics'!G:G,MATCH($C904,'Policy Characteristics'!$C:$C,0))),"",INDEX('Policy Characteristics'!G:G,MATCH($C904,'Policy Characteristics'!$C:$C,0)))</f>
        <v>0.25</v>
      </c>
      <c r="N904" s="380">
        <f>IF(ISBLANK(INDEX('Policy Characteristics'!H:H,MATCH($C904,'Policy Characteristics'!$C:$C,0))),"",INDEX('Policy Characteristics'!H:H,MATCH($C904,'Policy Characteristics'!$C:$C,0)))</f>
        <v>0.01</v>
      </c>
      <c r="O904" s="358" t="str">
        <f>IF(ISBLANK(INDEX('Policy Characteristics'!I:I,MATCH($C904,'Policy Characteristics'!$C:$C,0))),"",INDEX('Policy Characteristics'!I:I,MATCH($C904,'Policy Characteristics'!$C:$C,0)))</f>
        <v>% reduction in energy use</v>
      </c>
      <c r="P904" s="358"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4" s="358" t="str">
        <f>IF(ISBLANK(INDEX('Policy Characteristics'!K:K,MATCH($C904,'Policy Characteristics'!$C:$C,0))),"",INDEX('Policy Characteristics'!K:K,MATCH($C904,'Policy Characteristics'!$C:$C,0)))</f>
        <v>industry-ag-main.html#eff-stds</v>
      </c>
      <c r="R904" s="358" t="str">
        <f>IF(ISBLANK(INDEX('Policy Characteristics'!L:L,MATCH($C904,'Policy Characteristics'!$C:$C,0))),"",INDEX('Policy Characteristics'!L:L,MATCH($C904,'Policy Characteristics'!$C:$C,0)))</f>
        <v>industry-energy-efficiency-standards.html</v>
      </c>
    </row>
    <row r="905" spans="1:18" s="5" customFormat="1" x14ac:dyDescent="0.35">
      <c r="A905" s="358" t="str">
        <f>IF(ISBLANK(INDEX('Policy Characteristics'!A:A,MATCH($C905,'Policy Characteristics'!$C:$C,0))),"",INDEX('Policy Characteristics'!A:A,MATCH($C905,'Policy Characteristics'!$C:$C,0)))</f>
        <v>Industry</v>
      </c>
      <c r="B905" s="358" t="str">
        <f>IF(ISBLANK(INDEX('Policy Characteristics'!B:B,MATCH($C905,'Policy Characteristics'!$C:$C,0))),"",INDEX('Policy Characteristics'!B:B,MATCH($C905,'Policy Characteristics'!$C:$C,0)))</f>
        <v>Industry Energy Efficiency Standards</v>
      </c>
      <c r="C905" s="362" t="str">
        <f t="shared" si="39"/>
        <v>Percentage Improvement in Eqpt Efficiency Standards above BAU</v>
      </c>
      <c r="D905" s="9" t="s">
        <v>3253</v>
      </c>
      <c r="E905" s="53" t="s">
        <v>2466</v>
      </c>
      <c r="F905" s="195" t="s">
        <v>3215</v>
      </c>
      <c r="G905" s="53" t="s">
        <v>2470</v>
      </c>
      <c r="H905" s="54">
        <v>1141</v>
      </c>
      <c r="I905" s="53" t="s">
        <v>46</v>
      </c>
      <c r="J905" s="360" t="str">
        <f>IF(ISBLANK(INDEX('Policy Characteristics'!D:D,MATCH($C905,'Policy Characteristics'!$C:$C,0))),"",INDEX('Policy Characteristics'!D:D,MATCH($C905,'Policy Characteristics'!$C:$C,0)))</f>
        <v>Industry Energy Efficiency Standards</v>
      </c>
      <c r="K905" s="358" t="str">
        <f>IF(ISBLANK(INDEX('Policy Characteristics'!E:E,MATCH($C905,'Policy Characteristics'!$C:$C,0))),"",INDEX('Policy Characteristics'!E:E,MATCH($C905,'Policy Characteristics'!$C:$C,0)))</f>
        <v>indst efficiency standards</v>
      </c>
      <c r="L905" s="380">
        <f>IF(ISBLANK(INDEX('Policy Characteristics'!F:F,MATCH($C905,'Policy Characteristics'!$C:$C,0))),"",INDEX('Policy Characteristics'!F:F,MATCH($C905,'Policy Characteristics'!$C:$C,0)))</f>
        <v>0</v>
      </c>
      <c r="M905" s="380">
        <f>IF(ISBLANK(INDEX('Policy Characteristics'!G:G,MATCH($C905,'Policy Characteristics'!$C:$C,0))),"",INDEX('Policy Characteristics'!G:G,MATCH($C905,'Policy Characteristics'!$C:$C,0)))</f>
        <v>0.25</v>
      </c>
      <c r="N905" s="380">
        <f>IF(ISBLANK(INDEX('Policy Characteristics'!H:H,MATCH($C905,'Policy Characteristics'!$C:$C,0))),"",INDEX('Policy Characteristics'!H:H,MATCH($C905,'Policy Characteristics'!$C:$C,0)))</f>
        <v>0.01</v>
      </c>
      <c r="O905" s="358" t="str">
        <f>IF(ISBLANK(INDEX('Policy Characteristics'!I:I,MATCH($C905,'Policy Characteristics'!$C:$C,0))),"",INDEX('Policy Characteristics'!I:I,MATCH($C905,'Policy Characteristics'!$C:$C,0)))</f>
        <v>% reduction in energy use</v>
      </c>
      <c r="P905" s="358"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5" s="358" t="str">
        <f>IF(ISBLANK(INDEX('Policy Characteristics'!K:K,MATCH($C905,'Policy Characteristics'!$C:$C,0))),"",INDEX('Policy Characteristics'!K:K,MATCH($C905,'Policy Characteristics'!$C:$C,0)))</f>
        <v>industry-ag-main.html#eff-stds</v>
      </c>
      <c r="R905" s="358" t="str">
        <f>IF(ISBLANK(INDEX('Policy Characteristics'!L:L,MATCH($C905,'Policy Characteristics'!$C:$C,0))),"",INDEX('Policy Characteristics'!L:L,MATCH($C905,'Policy Characteristics'!$C:$C,0)))</f>
        <v>industry-energy-efficiency-standards.html</v>
      </c>
    </row>
    <row r="906" spans="1:18" s="5" customFormat="1" x14ac:dyDescent="0.35">
      <c r="A906" s="358" t="str">
        <f>IF(ISBLANK(INDEX('Policy Characteristics'!A:A,MATCH($C906,'Policy Characteristics'!$C:$C,0))),"",INDEX('Policy Characteristics'!A:A,MATCH($C906,'Policy Characteristics'!$C:$C,0)))</f>
        <v>Industry</v>
      </c>
      <c r="B906" s="358" t="str">
        <f>IF(ISBLANK(INDEX('Policy Characteristics'!B:B,MATCH($C906,'Policy Characteristics'!$C:$C,0))),"",INDEX('Policy Characteristics'!B:B,MATCH($C906,'Policy Characteristics'!$C:$C,0)))</f>
        <v>Industry Energy Efficiency Standards</v>
      </c>
      <c r="C906" s="362" t="str">
        <f t="shared" si="39"/>
        <v>Percentage Improvement in Eqpt Efficiency Standards above BAU</v>
      </c>
      <c r="D906" s="9" t="s">
        <v>3253</v>
      </c>
      <c r="E906" s="53" t="s">
        <v>2467</v>
      </c>
      <c r="F906" s="195" t="s">
        <v>3215</v>
      </c>
      <c r="G906" s="53" t="s">
        <v>2471</v>
      </c>
      <c r="H906" s="54">
        <v>1142</v>
      </c>
      <c r="I906" s="53" t="s">
        <v>45</v>
      </c>
      <c r="J906" s="360" t="str">
        <f>IF(ISBLANK(INDEX('Policy Characteristics'!D:D,MATCH($C906,'Policy Characteristics'!$C:$C,0))),"",INDEX('Policy Characteristics'!D:D,MATCH($C906,'Policy Characteristics'!$C:$C,0)))</f>
        <v>Industry Energy Efficiency Standards</v>
      </c>
      <c r="K906" s="358" t="str">
        <f>IF(ISBLANK(INDEX('Policy Characteristics'!E:E,MATCH($C906,'Policy Characteristics'!$C:$C,0))),"",INDEX('Policy Characteristics'!E:E,MATCH($C906,'Policy Characteristics'!$C:$C,0)))</f>
        <v>indst efficiency standards</v>
      </c>
      <c r="L906" s="380">
        <f>IF(ISBLANK(INDEX('Policy Characteristics'!F:F,MATCH($C906,'Policy Characteristics'!$C:$C,0))),"",INDEX('Policy Characteristics'!F:F,MATCH($C906,'Policy Characteristics'!$C:$C,0)))</f>
        <v>0</v>
      </c>
      <c r="M906" s="380">
        <f>IF(ISBLANK(INDEX('Policy Characteristics'!G:G,MATCH($C906,'Policy Characteristics'!$C:$C,0))),"",INDEX('Policy Characteristics'!G:G,MATCH($C906,'Policy Characteristics'!$C:$C,0)))</f>
        <v>0.25</v>
      </c>
      <c r="N906" s="380">
        <f>IF(ISBLANK(INDEX('Policy Characteristics'!H:H,MATCH($C906,'Policy Characteristics'!$C:$C,0))),"",INDEX('Policy Characteristics'!H:H,MATCH($C906,'Policy Characteristics'!$C:$C,0)))</f>
        <v>0.01</v>
      </c>
      <c r="O906" s="358" t="str">
        <f>IF(ISBLANK(INDEX('Policy Characteristics'!I:I,MATCH($C906,'Policy Characteristics'!$C:$C,0))),"",INDEX('Policy Characteristics'!I:I,MATCH($C906,'Policy Characteristics'!$C:$C,0)))</f>
        <v>% reduction in energy use</v>
      </c>
      <c r="P906" s="358"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6" s="358" t="str">
        <f>IF(ISBLANK(INDEX('Policy Characteristics'!K:K,MATCH($C906,'Policy Characteristics'!$C:$C,0))),"",INDEX('Policy Characteristics'!K:K,MATCH($C906,'Policy Characteristics'!$C:$C,0)))</f>
        <v>industry-ag-main.html#eff-stds</v>
      </c>
      <c r="R906" s="358" t="str">
        <f>IF(ISBLANK(INDEX('Policy Characteristics'!L:L,MATCH($C906,'Policy Characteristics'!$C:$C,0))),"",INDEX('Policy Characteristics'!L:L,MATCH($C906,'Policy Characteristics'!$C:$C,0)))</f>
        <v>industry-energy-efficiency-standards.html</v>
      </c>
    </row>
    <row r="907" spans="1:18" s="5" customFormat="1" x14ac:dyDescent="0.35">
      <c r="A907" s="358" t="str">
        <f>IF(ISBLANK(INDEX('Policy Characteristics'!A:A,MATCH($C907,'Policy Characteristics'!$C:$C,0))),"",INDEX('Policy Characteristics'!A:A,MATCH($C907,'Policy Characteristics'!$C:$C,0)))</f>
        <v>Industry</v>
      </c>
      <c r="B907" s="358" t="str">
        <f>IF(ISBLANK(INDEX('Policy Characteristics'!B:B,MATCH($C907,'Policy Characteristics'!$C:$C,0))),"",INDEX('Policy Characteristics'!B:B,MATCH($C907,'Policy Characteristics'!$C:$C,0)))</f>
        <v>Industry Energy Efficiency Standards</v>
      </c>
      <c r="C907" s="362" t="str">
        <f t="shared" si="39"/>
        <v>Percentage Improvement in Eqpt Efficiency Standards above BAU</v>
      </c>
      <c r="D907" s="9" t="s">
        <v>3253</v>
      </c>
      <c r="E907" s="53" t="s">
        <v>2468</v>
      </c>
      <c r="F907" s="195" t="s">
        <v>3215</v>
      </c>
      <c r="G907" s="53" t="s">
        <v>2474</v>
      </c>
      <c r="H907" s="54">
        <v>1143</v>
      </c>
      <c r="I907" s="53" t="s">
        <v>46</v>
      </c>
      <c r="J907" s="360" t="str">
        <f>IF(ISBLANK(INDEX('Policy Characteristics'!D:D,MATCH($C907,'Policy Characteristics'!$C:$C,0))),"",INDEX('Policy Characteristics'!D:D,MATCH($C907,'Policy Characteristics'!$C:$C,0)))</f>
        <v>Industry Energy Efficiency Standards</v>
      </c>
      <c r="K907" s="358" t="str">
        <f>IF(ISBLANK(INDEX('Policy Characteristics'!E:E,MATCH($C907,'Policy Characteristics'!$C:$C,0))),"",INDEX('Policy Characteristics'!E:E,MATCH($C907,'Policy Characteristics'!$C:$C,0)))</f>
        <v>indst efficiency standards</v>
      </c>
      <c r="L907" s="380">
        <f>IF(ISBLANK(INDEX('Policy Characteristics'!F:F,MATCH($C907,'Policy Characteristics'!$C:$C,0))),"",INDEX('Policy Characteristics'!F:F,MATCH($C907,'Policy Characteristics'!$C:$C,0)))</f>
        <v>0</v>
      </c>
      <c r="M907" s="380">
        <f>IF(ISBLANK(INDEX('Policy Characteristics'!G:G,MATCH($C907,'Policy Characteristics'!$C:$C,0))),"",INDEX('Policy Characteristics'!G:G,MATCH($C907,'Policy Characteristics'!$C:$C,0)))</f>
        <v>0.25</v>
      </c>
      <c r="N907" s="380">
        <f>IF(ISBLANK(INDEX('Policy Characteristics'!H:H,MATCH($C907,'Policy Characteristics'!$C:$C,0))),"",INDEX('Policy Characteristics'!H:H,MATCH($C907,'Policy Characteristics'!$C:$C,0)))</f>
        <v>0.01</v>
      </c>
      <c r="O907" s="358" t="str">
        <f>IF(ISBLANK(INDEX('Policy Characteristics'!I:I,MATCH($C907,'Policy Characteristics'!$C:$C,0))),"",INDEX('Policy Characteristics'!I:I,MATCH($C907,'Policy Characteristics'!$C:$C,0)))</f>
        <v>% reduction in energy use</v>
      </c>
      <c r="P907" s="358"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7" s="358" t="str">
        <f>IF(ISBLANK(INDEX('Policy Characteristics'!K:K,MATCH($C907,'Policy Characteristics'!$C:$C,0))),"",INDEX('Policy Characteristics'!K:K,MATCH($C907,'Policy Characteristics'!$C:$C,0)))</f>
        <v>industry-ag-main.html#eff-stds</v>
      </c>
      <c r="R907" s="358" t="str">
        <f>IF(ISBLANK(INDEX('Policy Characteristics'!L:L,MATCH($C907,'Policy Characteristics'!$C:$C,0))),"",INDEX('Policy Characteristics'!L:L,MATCH($C907,'Policy Characteristics'!$C:$C,0)))</f>
        <v>industry-energy-efficiency-standards.html</v>
      </c>
    </row>
    <row r="908" spans="1:18" s="5" customFormat="1" x14ac:dyDescent="0.35">
      <c r="A908" s="358" t="str">
        <f>IF(ISBLANK(INDEX('Policy Characteristics'!A:A,MATCH($C908,'Policy Characteristics'!$C:$C,0))),"",INDEX('Policy Characteristics'!A:A,MATCH($C908,'Policy Characteristics'!$C:$C,0)))</f>
        <v>Industry</v>
      </c>
      <c r="B908" s="358" t="str">
        <f>IF(ISBLANK(INDEX('Policy Characteristics'!B:B,MATCH($C908,'Policy Characteristics'!$C:$C,0))),"",INDEX('Policy Characteristics'!B:B,MATCH($C908,'Policy Characteristics'!$C:$C,0)))</f>
        <v>Industry Energy Efficiency Standards</v>
      </c>
      <c r="C908" s="362" t="str">
        <f t="shared" si="39"/>
        <v>Percentage Improvement in Eqpt Efficiency Standards above BAU</v>
      </c>
      <c r="D908" s="9" t="s">
        <v>3253</v>
      </c>
      <c r="E908" s="53" t="s">
        <v>2821</v>
      </c>
      <c r="F908" s="195" t="s">
        <v>3215</v>
      </c>
      <c r="G908" s="53" t="s">
        <v>2824</v>
      </c>
      <c r="H908" s="54">
        <v>1144</v>
      </c>
      <c r="I908" s="53" t="s">
        <v>46</v>
      </c>
      <c r="J908" s="360" t="str">
        <f>IF(ISBLANK(INDEX('Policy Characteristics'!D:D,MATCH($C908,'Policy Characteristics'!$C:$C,0))),"",INDEX('Policy Characteristics'!D:D,MATCH($C908,'Policy Characteristics'!$C:$C,0)))</f>
        <v>Industry Energy Efficiency Standards</v>
      </c>
      <c r="K908" s="358" t="str">
        <f>IF(ISBLANK(INDEX('Policy Characteristics'!E:E,MATCH($C908,'Policy Characteristics'!$C:$C,0))),"",INDEX('Policy Characteristics'!E:E,MATCH($C908,'Policy Characteristics'!$C:$C,0)))</f>
        <v>indst efficiency standards</v>
      </c>
      <c r="L908" s="380">
        <f>IF(ISBLANK(INDEX('Policy Characteristics'!F:F,MATCH($C908,'Policy Characteristics'!$C:$C,0))),"",INDEX('Policy Characteristics'!F:F,MATCH($C908,'Policy Characteristics'!$C:$C,0)))</f>
        <v>0</v>
      </c>
      <c r="M908" s="380">
        <f>IF(ISBLANK(INDEX('Policy Characteristics'!G:G,MATCH($C908,'Policy Characteristics'!$C:$C,0))),"",INDEX('Policy Characteristics'!G:G,MATCH($C908,'Policy Characteristics'!$C:$C,0)))</f>
        <v>0.25</v>
      </c>
      <c r="N908" s="380">
        <f>IF(ISBLANK(INDEX('Policy Characteristics'!H:H,MATCH($C908,'Policy Characteristics'!$C:$C,0))),"",INDEX('Policy Characteristics'!H:H,MATCH($C908,'Policy Characteristics'!$C:$C,0)))</f>
        <v>0.01</v>
      </c>
      <c r="O908" s="358" t="str">
        <f>IF(ISBLANK(INDEX('Policy Characteristics'!I:I,MATCH($C908,'Policy Characteristics'!$C:$C,0))),"",INDEX('Policy Characteristics'!I:I,MATCH($C908,'Policy Characteristics'!$C:$C,0)))</f>
        <v>% reduction in energy use</v>
      </c>
      <c r="P908" s="358"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8" s="358" t="str">
        <f>IF(ISBLANK(INDEX('Policy Characteristics'!K:K,MATCH($C908,'Policy Characteristics'!$C:$C,0))),"",INDEX('Policy Characteristics'!K:K,MATCH($C908,'Policy Characteristics'!$C:$C,0)))</f>
        <v>industry-ag-main.html#eff-stds</v>
      </c>
      <c r="R908" s="358" t="str">
        <f>IF(ISBLANK(INDEX('Policy Characteristics'!L:L,MATCH($C908,'Policy Characteristics'!$C:$C,0))),"",INDEX('Policy Characteristics'!L:L,MATCH($C908,'Policy Characteristics'!$C:$C,0)))</f>
        <v>industry-energy-efficiency-standards.html</v>
      </c>
    </row>
    <row r="909" spans="1:18" s="5" customFormat="1" x14ac:dyDescent="0.35">
      <c r="A909" s="358" t="str">
        <f>IF(ISBLANK(INDEX('Policy Characteristics'!A:A,MATCH($C909,'Policy Characteristics'!$C:$C,0))),"",INDEX('Policy Characteristics'!A:A,MATCH($C909,'Policy Characteristics'!$C:$C,0)))</f>
        <v>Industry</v>
      </c>
      <c r="B909" s="358" t="str">
        <f>IF(ISBLANK(INDEX('Policy Characteristics'!B:B,MATCH($C909,'Policy Characteristics'!$C:$C,0))),"",INDEX('Policy Characteristics'!B:B,MATCH($C909,'Policy Characteristics'!$C:$C,0)))</f>
        <v>Industry Energy Efficiency Standards</v>
      </c>
      <c r="C909" s="362" t="str">
        <f t="shared" si="39"/>
        <v>Percentage Improvement in Eqpt Efficiency Standards above BAU</v>
      </c>
      <c r="D909" s="9" t="s">
        <v>3253</v>
      </c>
      <c r="E909" s="53" t="s">
        <v>2822</v>
      </c>
      <c r="F909" s="195" t="s">
        <v>3215</v>
      </c>
      <c r="G909" s="53" t="s">
        <v>2826</v>
      </c>
      <c r="H909" s="54">
        <v>1145</v>
      </c>
      <c r="I909" s="53" t="s">
        <v>46</v>
      </c>
      <c r="J909" s="360" t="str">
        <f>IF(ISBLANK(INDEX('Policy Characteristics'!D:D,MATCH($C909,'Policy Characteristics'!$C:$C,0))),"",INDEX('Policy Characteristics'!D:D,MATCH($C909,'Policy Characteristics'!$C:$C,0)))</f>
        <v>Industry Energy Efficiency Standards</v>
      </c>
      <c r="K909" s="358" t="str">
        <f>IF(ISBLANK(INDEX('Policy Characteristics'!E:E,MATCH($C909,'Policy Characteristics'!$C:$C,0))),"",INDEX('Policy Characteristics'!E:E,MATCH($C909,'Policy Characteristics'!$C:$C,0)))</f>
        <v>indst efficiency standards</v>
      </c>
      <c r="L909" s="380">
        <f>IF(ISBLANK(INDEX('Policy Characteristics'!F:F,MATCH($C909,'Policy Characteristics'!$C:$C,0))),"",INDEX('Policy Characteristics'!F:F,MATCH($C909,'Policy Characteristics'!$C:$C,0)))</f>
        <v>0</v>
      </c>
      <c r="M909" s="380">
        <f>IF(ISBLANK(INDEX('Policy Characteristics'!G:G,MATCH($C909,'Policy Characteristics'!$C:$C,0))),"",INDEX('Policy Characteristics'!G:G,MATCH($C909,'Policy Characteristics'!$C:$C,0)))</f>
        <v>0.25</v>
      </c>
      <c r="N909" s="380">
        <f>IF(ISBLANK(INDEX('Policy Characteristics'!H:H,MATCH($C909,'Policy Characteristics'!$C:$C,0))),"",INDEX('Policy Characteristics'!H:H,MATCH($C909,'Policy Characteristics'!$C:$C,0)))</f>
        <v>0.01</v>
      </c>
      <c r="O909" s="358" t="str">
        <f>IF(ISBLANK(INDEX('Policy Characteristics'!I:I,MATCH($C909,'Policy Characteristics'!$C:$C,0))),"",INDEX('Policy Characteristics'!I:I,MATCH($C909,'Policy Characteristics'!$C:$C,0)))</f>
        <v>% reduction in energy use</v>
      </c>
      <c r="P909" s="358"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9" s="358" t="str">
        <f>IF(ISBLANK(INDEX('Policy Characteristics'!K:K,MATCH($C909,'Policy Characteristics'!$C:$C,0))),"",INDEX('Policy Characteristics'!K:K,MATCH($C909,'Policy Characteristics'!$C:$C,0)))</f>
        <v>industry-ag-main.html#eff-stds</v>
      </c>
      <c r="R909" s="358" t="str">
        <f>IF(ISBLANK(INDEX('Policy Characteristics'!L:L,MATCH($C909,'Policy Characteristics'!$C:$C,0))),"",INDEX('Policy Characteristics'!L:L,MATCH($C909,'Policy Characteristics'!$C:$C,0)))</f>
        <v>industry-energy-efficiency-standards.html</v>
      </c>
    </row>
    <row r="910" spans="1:18" s="5" customFormat="1" x14ac:dyDescent="0.35">
      <c r="A910" s="358" t="str">
        <f>IF(ISBLANK(INDEX('Policy Characteristics'!A:A,MATCH($C910,'Policy Characteristics'!$C:$C,0))),"",INDEX('Policy Characteristics'!A:A,MATCH($C910,'Policy Characteristics'!$C:$C,0)))</f>
        <v>Industry</v>
      </c>
      <c r="B910" s="358" t="str">
        <f>IF(ISBLANK(INDEX('Policy Characteristics'!B:B,MATCH($C910,'Policy Characteristics'!$C:$C,0))),"",INDEX('Policy Characteristics'!B:B,MATCH($C910,'Policy Characteristics'!$C:$C,0)))</f>
        <v>Industry Energy Efficiency Standards</v>
      </c>
      <c r="C910" s="362" t="str">
        <f t="shared" si="39"/>
        <v>Percentage Improvement in Eqpt Efficiency Standards above BAU</v>
      </c>
      <c r="D910" s="9" t="s">
        <v>3253</v>
      </c>
      <c r="E910" s="53" t="s">
        <v>2823</v>
      </c>
      <c r="F910" s="195" t="s">
        <v>3215</v>
      </c>
      <c r="G910" s="53" t="s">
        <v>2827</v>
      </c>
      <c r="H910" s="54">
        <v>1146</v>
      </c>
      <c r="I910" s="53" t="s">
        <v>45</v>
      </c>
      <c r="J910" s="360" t="str">
        <f>IF(ISBLANK(INDEX('Policy Characteristics'!D:D,MATCH($C910,'Policy Characteristics'!$C:$C,0))),"",INDEX('Policy Characteristics'!D:D,MATCH($C910,'Policy Characteristics'!$C:$C,0)))</f>
        <v>Industry Energy Efficiency Standards</v>
      </c>
      <c r="K910" s="358" t="str">
        <f>IF(ISBLANK(INDEX('Policy Characteristics'!E:E,MATCH($C910,'Policy Characteristics'!$C:$C,0))),"",INDEX('Policy Characteristics'!E:E,MATCH($C910,'Policy Characteristics'!$C:$C,0)))</f>
        <v>indst efficiency standards</v>
      </c>
      <c r="L910" s="380">
        <f>IF(ISBLANK(INDEX('Policy Characteristics'!F:F,MATCH($C910,'Policy Characteristics'!$C:$C,0))),"",INDEX('Policy Characteristics'!F:F,MATCH($C910,'Policy Characteristics'!$C:$C,0)))</f>
        <v>0</v>
      </c>
      <c r="M910" s="380">
        <f>IF(ISBLANK(INDEX('Policy Characteristics'!G:G,MATCH($C910,'Policy Characteristics'!$C:$C,0))),"",INDEX('Policy Characteristics'!G:G,MATCH($C910,'Policy Characteristics'!$C:$C,0)))</f>
        <v>0.25</v>
      </c>
      <c r="N910" s="380">
        <f>IF(ISBLANK(INDEX('Policy Characteristics'!H:H,MATCH($C910,'Policy Characteristics'!$C:$C,0))),"",INDEX('Policy Characteristics'!H:H,MATCH($C910,'Policy Characteristics'!$C:$C,0)))</f>
        <v>0.01</v>
      </c>
      <c r="O910" s="358" t="str">
        <f>IF(ISBLANK(INDEX('Policy Characteristics'!I:I,MATCH($C910,'Policy Characteristics'!$C:$C,0))),"",INDEX('Policy Characteristics'!I:I,MATCH($C910,'Policy Characteristics'!$C:$C,0)))</f>
        <v>% reduction in energy use</v>
      </c>
      <c r="P910" s="358"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0" s="358" t="str">
        <f>IF(ISBLANK(INDEX('Policy Characteristics'!K:K,MATCH($C910,'Policy Characteristics'!$C:$C,0))),"",INDEX('Policy Characteristics'!K:K,MATCH($C910,'Policy Characteristics'!$C:$C,0)))</f>
        <v>industry-ag-main.html#eff-stds</v>
      </c>
      <c r="R910" s="358" t="str">
        <f>IF(ISBLANK(INDEX('Policy Characteristics'!L:L,MATCH($C910,'Policy Characteristics'!$C:$C,0))),"",INDEX('Policy Characteristics'!L:L,MATCH($C910,'Policy Characteristics'!$C:$C,0)))</f>
        <v>industry-energy-efficiency-standards.html</v>
      </c>
    </row>
    <row r="911" spans="1:18" s="5" customFormat="1" x14ac:dyDescent="0.35">
      <c r="A911" s="358" t="str">
        <f>IF(ISBLANK(INDEX('Policy Characteristics'!A:A,MATCH($C911,'Policy Characteristics'!$C:$C,0))),"",INDEX('Policy Characteristics'!A:A,MATCH($C911,'Policy Characteristics'!$C:$C,0)))</f>
        <v>Industry</v>
      </c>
      <c r="B911" s="358" t="str">
        <f>IF(ISBLANK(INDEX('Policy Characteristics'!B:B,MATCH($C911,'Policy Characteristics'!$C:$C,0))),"",INDEX('Policy Characteristics'!B:B,MATCH($C911,'Policy Characteristics'!$C:$C,0)))</f>
        <v>Industry Energy Efficiency Standards</v>
      </c>
      <c r="C911" s="362" t="str">
        <f t="shared" si="39"/>
        <v>Percentage Improvement in Eqpt Efficiency Standards above BAU</v>
      </c>
      <c r="D911" s="9" t="s">
        <v>3253</v>
      </c>
      <c r="E911" s="53" t="s">
        <v>2820</v>
      </c>
      <c r="F911" s="195" t="s">
        <v>3215</v>
      </c>
      <c r="G911" s="53" t="s">
        <v>2825</v>
      </c>
      <c r="H911" s="54">
        <v>1147</v>
      </c>
      <c r="I911" s="53" t="s">
        <v>46</v>
      </c>
      <c r="J911" s="360" t="str">
        <f>IF(ISBLANK(INDEX('Policy Characteristics'!D:D,MATCH($C911,'Policy Characteristics'!$C:$C,0))),"",INDEX('Policy Characteristics'!D:D,MATCH($C911,'Policy Characteristics'!$C:$C,0)))</f>
        <v>Industry Energy Efficiency Standards</v>
      </c>
      <c r="K911" s="358" t="str">
        <f>IF(ISBLANK(INDEX('Policy Characteristics'!E:E,MATCH($C911,'Policy Characteristics'!$C:$C,0))),"",INDEX('Policy Characteristics'!E:E,MATCH($C911,'Policy Characteristics'!$C:$C,0)))</f>
        <v>indst efficiency standards</v>
      </c>
      <c r="L911" s="380">
        <f>IF(ISBLANK(INDEX('Policy Characteristics'!F:F,MATCH($C911,'Policy Characteristics'!$C:$C,0))),"",INDEX('Policy Characteristics'!F:F,MATCH($C911,'Policy Characteristics'!$C:$C,0)))</f>
        <v>0</v>
      </c>
      <c r="M911" s="380">
        <f>IF(ISBLANK(INDEX('Policy Characteristics'!G:G,MATCH($C911,'Policy Characteristics'!$C:$C,0))),"",INDEX('Policy Characteristics'!G:G,MATCH($C911,'Policy Characteristics'!$C:$C,0)))</f>
        <v>0.25</v>
      </c>
      <c r="N911" s="380">
        <f>IF(ISBLANK(INDEX('Policy Characteristics'!H:H,MATCH($C911,'Policy Characteristics'!$C:$C,0))),"",INDEX('Policy Characteristics'!H:H,MATCH($C911,'Policy Characteristics'!$C:$C,0)))</f>
        <v>0.01</v>
      </c>
      <c r="O911" s="358" t="str">
        <f>IF(ISBLANK(INDEX('Policy Characteristics'!I:I,MATCH($C911,'Policy Characteristics'!$C:$C,0))),"",INDEX('Policy Characteristics'!I:I,MATCH($C911,'Policy Characteristics'!$C:$C,0)))</f>
        <v>% reduction in energy use</v>
      </c>
      <c r="P911" s="358"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1" s="358" t="str">
        <f>IF(ISBLANK(INDEX('Policy Characteristics'!K:K,MATCH($C911,'Policy Characteristics'!$C:$C,0))),"",INDEX('Policy Characteristics'!K:K,MATCH($C911,'Policy Characteristics'!$C:$C,0)))</f>
        <v>industry-ag-main.html#eff-stds</v>
      </c>
      <c r="R911" s="358" t="str">
        <f>IF(ISBLANK(INDEX('Policy Characteristics'!L:L,MATCH($C911,'Policy Characteristics'!$C:$C,0))),"",INDEX('Policy Characteristics'!L:L,MATCH($C911,'Policy Characteristics'!$C:$C,0)))</f>
        <v>industry-energy-efficiency-standards.html</v>
      </c>
    </row>
    <row r="912" spans="1:18" s="5" customFormat="1" x14ac:dyDescent="0.35">
      <c r="A912" s="358" t="str">
        <f>IF(ISBLANK(INDEX('Policy Characteristics'!A:A,MATCH($C912,'Policy Characteristics'!$C:$C,0))),"",INDEX('Policy Characteristics'!A:A,MATCH($C912,'Policy Characteristics'!$C:$C,0)))</f>
        <v>Industry</v>
      </c>
      <c r="B912" s="358" t="str">
        <f>IF(ISBLANK(INDEX('Policy Characteristics'!B:B,MATCH($C912,'Policy Characteristics'!$C:$C,0))),"",INDEX('Policy Characteristics'!B:B,MATCH($C912,'Policy Characteristics'!$C:$C,0)))</f>
        <v>Industry Energy Efficiency Standards</v>
      </c>
      <c r="C912" s="362" t="str">
        <f t="shared" si="39"/>
        <v>Percentage Improvement in Eqpt Efficiency Standards above BAU</v>
      </c>
      <c r="D912" s="9" t="s">
        <v>3254</v>
      </c>
      <c r="E912" s="53" t="s">
        <v>2463</v>
      </c>
      <c r="F912" s="195" t="s">
        <v>3216</v>
      </c>
      <c r="G912" s="53" t="s">
        <v>2469</v>
      </c>
      <c r="H912" s="54">
        <v>1148</v>
      </c>
      <c r="I912" s="53" t="s">
        <v>45</v>
      </c>
      <c r="J912" s="360" t="str">
        <f>IF(ISBLANK(INDEX('Policy Characteristics'!D:D,MATCH($C912,'Policy Characteristics'!$C:$C,0))),"",INDEX('Policy Characteristics'!D:D,MATCH($C912,'Policy Characteristics'!$C:$C,0)))</f>
        <v>Industry Energy Efficiency Standards</v>
      </c>
      <c r="K912" s="358" t="str">
        <f>IF(ISBLANK(INDEX('Policy Characteristics'!E:E,MATCH($C912,'Policy Characteristics'!$C:$C,0))),"",INDEX('Policy Characteristics'!E:E,MATCH($C912,'Policy Characteristics'!$C:$C,0)))</f>
        <v>indst efficiency standards</v>
      </c>
      <c r="L912" s="380">
        <f>IF(ISBLANK(INDEX('Policy Characteristics'!F:F,MATCH($C912,'Policy Characteristics'!$C:$C,0))),"",INDEX('Policy Characteristics'!F:F,MATCH($C912,'Policy Characteristics'!$C:$C,0)))</f>
        <v>0</v>
      </c>
      <c r="M912" s="380">
        <f>IF(ISBLANK(INDEX('Policy Characteristics'!G:G,MATCH($C912,'Policy Characteristics'!$C:$C,0))),"",INDEX('Policy Characteristics'!G:G,MATCH($C912,'Policy Characteristics'!$C:$C,0)))</f>
        <v>0.25</v>
      </c>
      <c r="N912" s="380">
        <f>IF(ISBLANK(INDEX('Policy Characteristics'!H:H,MATCH($C912,'Policy Characteristics'!$C:$C,0))),"",INDEX('Policy Characteristics'!H:H,MATCH($C912,'Policy Characteristics'!$C:$C,0)))</f>
        <v>0.01</v>
      </c>
      <c r="O912" s="358" t="str">
        <f>IF(ISBLANK(INDEX('Policy Characteristics'!I:I,MATCH($C912,'Policy Characteristics'!$C:$C,0))),"",INDEX('Policy Characteristics'!I:I,MATCH($C912,'Policy Characteristics'!$C:$C,0)))</f>
        <v>% reduction in energy use</v>
      </c>
      <c r="P912" s="358"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2" s="358" t="str">
        <f>IF(ISBLANK(INDEX('Policy Characteristics'!K:K,MATCH($C912,'Policy Characteristics'!$C:$C,0))),"",INDEX('Policy Characteristics'!K:K,MATCH($C912,'Policy Characteristics'!$C:$C,0)))</f>
        <v>industry-ag-main.html#eff-stds</v>
      </c>
      <c r="R912" s="358" t="str">
        <f>IF(ISBLANK(INDEX('Policy Characteristics'!L:L,MATCH($C912,'Policy Characteristics'!$C:$C,0))),"",INDEX('Policy Characteristics'!L:L,MATCH($C912,'Policy Characteristics'!$C:$C,0)))</f>
        <v>industry-energy-efficiency-standards.html</v>
      </c>
    </row>
    <row r="913" spans="1:18" s="5" customFormat="1" x14ac:dyDescent="0.35">
      <c r="A913" s="358" t="str">
        <f>IF(ISBLANK(INDEX('Policy Characteristics'!A:A,MATCH($C913,'Policy Characteristics'!$C:$C,0))),"",INDEX('Policy Characteristics'!A:A,MATCH($C913,'Policy Characteristics'!$C:$C,0)))</f>
        <v>Industry</v>
      </c>
      <c r="B913" s="358" t="str">
        <f>IF(ISBLANK(INDEX('Policy Characteristics'!B:B,MATCH($C913,'Policy Characteristics'!$C:$C,0))),"",INDEX('Policy Characteristics'!B:B,MATCH($C913,'Policy Characteristics'!$C:$C,0)))</f>
        <v>Industry Energy Efficiency Standards</v>
      </c>
      <c r="C913" s="362" t="str">
        <f t="shared" si="39"/>
        <v>Percentage Improvement in Eqpt Efficiency Standards above BAU</v>
      </c>
      <c r="D913" s="9" t="s">
        <v>3254</v>
      </c>
      <c r="E913" s="53" t="s">
        <v>2464</v>
      </c>
      <c r="F913" s="195" t="s">
        <v>3216</v>
      </c>
      <c r="G913" s="53" t="s">
        <v>2472</v>
      </c>
      <c r="H913" s="54">
        <v>1149</v>
      </c>
      <c r="I913" s="53" t="s">
        <v>45</v>
      </c>
      <c r="J913" s="360" t="str">
        <f>IF(ISBLANK(INDEX('Policy Characteristics'!D:D,MATCH($C913,'Policy Characteristics'!$C:$C,0))),"",INDEX('Policy Characteristics'!D:D,MATCH($C913,'Policy Characteristics'!$C:$C,0)))</f>
        <v>Industry Energy Efficiency Standards</v>
      </c>
      <c r="K913" s="358" t="str">
        <f>IF(ISBLANK(INDEX('Policy Characteristics'!E:E,MATCH($C913,'Policy Characteristics'!$C:$C,0))),"",INDEX('Policy Characteristics'!E:E,MATCH($C913,'Policy Characteristics'!$C:$C,0)))</f>
        <v>indst efficiency standards</v>
      </c>
      <c r="L913" s="380">
        <f>IF(ISBLANK(INDEX('Policy Characteristics'!F:F,MATCH($C913,'Policy Characteristics'!$C:$C,0))),"",INDEX('Policy Characteristics'!F:F,MATCH($C913,'Policy Characteristics'!$C:$C,0)))</f>
        <v>0</v>
      </c>
      <c r="M913" s="380">
        <f>IF(ISBLANK(INDEX('Policy Characteristics'!G:G,MATCH($C913,'Policy Characteristics'!$C:$C,0))),"",INDEX('Policy Characteristics'!G:G,MATCH($C913,'Policy Characteristics'!$C:$C,0)))</f>
        <v>0.25</v>
      </c>
      <c r="N913" s="380">
        <f>IF(ISBLANK(INDEX('Policy Characteristics'!H:H,MATCH($C913,'Policy Characteristics'!$C:$C,0))),"",INDEX('Policy Characteristics'!H:H,MATCH($C913,'Policy Characteristics'!$C:$C,0)))</f>
        <v>0.01</v>
      </c>
      <c r="O913" s="358" t="str">
        <f>IF(ISBLANK(INDEX('Policy Characteristics'!I:I,MATCH($C913,'Policy Characteristics'!$C:$C,0))),"",INDEX('Policy Characteristics'!I:I,MATCH($C913,'Policy Characteristics'!$C:$C,0)))</f>
        <v>% reduction in energy use</v>
      </c>
      <c r="P913" s="358"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3" s="358" t="str">
        <f>IF(ISBLANK(INDEX('Policy Characteristics'!K:K,MATCH($C913,'Policy Characteristics'!$C:$C,0))),"",INDEX('Policy Characteristics'!K:K,MATCH($C913,'Policy Characteristics'!$C:$C,0)))</f>
        <v>industry-ag-main.html#eff-stds</v>
      </c>
      <c r="R913" s="358" t="str">
        <f>IF(ISBLANK(INDEX('Policy Characteristics'!L:L,MATCH($C913,'Policy Characteristics'!$C:$C,0))),"",INDEX('Policy Characteristics'!L:L,MATCH($C913,'Policy Characteristics'!$C:$C,0)))</f>
        <v>industry-energy-efficiency-standards.html</v>
      </c>
    </row>
    <row r="914" spans="1:18" s="5" customFormat="1" x14ac:dyDescent="0.35">
      <c r="A914" s="358" t="str">
        <f>IF(ISBLANK(INDEX('Policy Characteristics'!A:A,MATCH($C914,'Policy Characteristics'!$C:$C,0))),"",INDEX('Policy Characteristics'!A:A,MATCH($C914,'Policy Characteristics'!$C:$C,0)))</f>
        <v>Industry</v>
      </c>
      <c r="B914" s="358" t="str">
        <f>IF(ISBLANK(INDEX('Policy Characteristics'!B:B,MATCH($C914,'Policy Characteristics'!$C:$C,0))),"",INDEX('Policy Characteristics'!B:B,MATCH($C914,'Policy Characteristics'!$C:$C,0)))</f>
        <v>Industry Energy Efficiency Standards</v>
      </c>
      <c r="C914" s="362" t="str">
        <f t="shared" si="39"/>
        <v>Percentage Improvement in Eqpt Efficiency Standards above BAU</v>
      </c>
      <c r="D914" s="9" t="s">
        <v>3254</v>
      </c>
      <c r="E914" s="53" t="s">
        <v>2465</v>
      </c>
      <c r="F914" s="195" t="s">
        <v>3216</v>
      </c>
      <c r="G914" s="53" t="s">
        <v>2473</v>
      </c>
      <c r="H914" s="54">
        <v>1150</v>
      </c>
      <c r="I914" s="53" t="s">
        <v>45</v>
      </c>
      <c r="J914" s="360" t="str">
        <f>IF(ISBLANK(INDEX('Policy Characteristics'!D:D,MATCH($C914,'Policy Characteristics'!$C:$C,0))),"",INDEX('Policy Characteristics'!D:D,MATCH($C914,'Policy Characteristics'!$C:$C,0)))</f>
        <v>Industry Energy Efficiency Standards</v>
      </c>
      <c r="K914" s="358" t="str">
        <f>IF(ISBLANK(INDEX('Policy Characteristics'!E:E,MATCH($C914,'Policy Characteristics'!$C:$C,0))),"",INDEX('Policy Characteristics'!E:E,MATCH($C914,'Policy Characteristics'!$C:$C,0)))</f>
        <v>indst efficiency standards</v>
      </c>
      <c r="L914" s="380">
        <f>IF(ISBLANK(INDEX('Policy Characteristics'!F:F,MATCH($C914,'Policy Characteristics'!$C:$C,0))),"",INDEX('Policy Characteristics'!F:F,MATCH($C914,'Policy Characteristics'!$C:$C,0)))</f>
        <v>0</v>
      </c>
      <c r="M914" s="380">
        <f>IF(ISBLANK(INDEX('Policy Characteristics'!G:G,MATCH($C914,'Policy Characteristics'!$C:$C,0))),"",INDEX('Policy Characteristics'!G:G,MATCH($C914,'Policy Characteristics'!$C:$C,0)))</f>
        <v>0.25</v>
      </c>
      <c r="N914" s="380">
        <f>IF(ISBLANK(INDEX('Policy Characteristics'!H:H,MATCH($C914,'Policy Characteristics'!$C:$C,0))),"",INDEX('Policy Characteristics'!H:H,MATCH($C914,'Policy Characteristics'!$C:$C,0)))</f>
        <v>0.01</v>
      </c>
      <c r="O914" s="358" t="str">
        <f>IF(ISBLANK(INDEX('Policy Characteristics'!I:I,MATCH($C914,'Policy Characteristics'!$C:$C,0))),"",INDEX('Policy Characteristics'!I:I,MATCH($C914,'Policy Characteristics'!$C:$C,0)))</f>
        <v>% reduction in energy use</v>
      </c>
      <c r="P914" s="358"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4" s="358" t="str">
        <f>IF(ISBLANK(INDEX('Policy Characteristics'!K:K,MATCH($C914,'Policy Characteristics'!$C:$C,0))),"",INDEX('Policy Characteristics'!K:K,MATCH($C914,'Policy Characteristics'!$C:$C,0)))</f>
        <v>industry-ag-main.html#eff-stds</v>
      </c>
      <c r="R914" s="358" t="str">
        <f>IF(ISBLANK(INDEX('Policy Characteristics'!L:L,MATCH($C914,'Policy Characteristics'!$C:$C,0))),"",INDEX('Policy Characteristics'!L:L,MATCH($C914,'Policy Characteristics'!$C:$C,0)))</f>
        <v>industry-energy-efficiency-standards.html</v>
      </c>
    </row>
    <row r="915" spans="1:18" s="5" customFormat="1" x14ac:dyDescent="0.35">
      <c r="A915" s="358" t="str">
        <f>IF(ISBLANK(INDEX('Policy Characteristics'!A:A,MATCH($C915,'Policy Characteristics'!$C:$C,0))),"",INDEX('Policy Characteristics'!A:A,MATCH($C915,'Policy Characteristics'!$C:$C,0)))</f>
        <v>Industry</v>
      </c>
      <c r="B915" s="358" t="str">
        <f>IF(ISBLANK(INDEX('Policy Characteristics'!B:B,MATCH($C915,'Policy Characteristics'!$C:$C,0))),"",INDEX('Policy Characteristics'!B:B,MATCH($C915,'Policy Characteristics'!$C:$C,0)))</f>
        <v>Industry Energy Efficiency Standards</v>
      </c>
      <c r="C915" s="362" t="str">
        <f t="shared" ref="C915:C971" si="40">C$722</f>
        <v>Percentage Improvement in Eqpt Efficiency Standards above BAU</v>
      </c>
      <c r="D915" s="9" t="s">
        <v>3254</v>
      </c>
      <c r="E915" s="53" t="s">
        <v>2466</v>
      </c>
      <c r="F915" s="195" t="s">
        <v>3216</v>
      </c>
      <c r="G915" s="53" t="s">
        <v>2470</v>
      </c>
      <c r="H915" s="54">
        <v>1151</v>
      </c>
      <c r="I915" s="53" t="s">
        <v>46</v>
      </c>
      <c r="J915" s="360" t="str">
        <f>IF(ISBLANK(INDEX('Policy Characteristics'!D:D,MATCH($C915,'Policy Characteristics'!$C:$C,0))),"",INDEX('Policy Characteristics'!D:D,MATCH($C915,'Policy Characteristics'!$C:$C,0)))</f>
        <v>Industry Energy Efficiency Standards</v>
      </c>
      <c r="K915" s="358" t="str">
        <f>IF(ISBLANK(INDEX('Policy Characteristics'!E:E,MATCH($C915,'Policy Characteristics'!$C:$C,0))),"",INDEX('Policy Characteristics'!E:E,MATCH($C915,'Policy Characteristics'!$C:$C,0)))</f>
        <v>indst efficiency standards</v>
      </c>
      <c r="L915" s="380">
        <f>IF(ISBLANK(INDEX('Policy Characteristics'!F:F,MATCH($C915,'Policy Characteristics'!$C:$C,0))),"",INDEX('Policy Characteristics'!F:F,MATCH($C915,'Policy Characteristics'!$C:$C,0)))</f>
        <v>0</v>
      </c>
      <c r="M915" s="380">
        <f>IF(ISBLANK(INDEX('Policy Characteristics'!G:G,MATCH($C915,'Policy Characteristics'!$C:$C,0))),"",INDEX('Policy Characteristics'!G:G,MATCH($C915,'Policy Characteristics'!$C:$C,0)))</f>
        <v>0.25</v>
      </c>
      <c r="N915" s="380">
        <f>IF(ISBLANK(INDEX('Policy Characteristics'!H:H,MATCH($C915,'Policy Characteristics'!$C:$C,0))),"",INDEX('Policy Characteristics'!H:H,MATCH($C915,'Policy Characteristics'!$C:$C,0)))</f>
        <v>0.01</v>
      </c>
      <c r="O915" s="358" t="str">
        <f>IF(ISBLANK(INDEX('Policy Characteristics'!I:I,MATCH($C915,'Policy Characteristics'!$C:$C,0))),"",INDEX('Policy Characteristics'!I:I,MATCH($C915,'Policy Characteristics'!$C:$C,0)))</f>
        <v>% reduction in energy use</v>
      </c>
      <c r="P915" s="358"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5" s="358" t="str">
        <f>IF(ISBLANK(INDEX('Policy Characteristics'!K:K,MATCH($C915,'Policy Characteristics'!$C:$C,0))),"",INDEX('Policy Characteristics'!K:K,MATCH($C915,'Policy Characteristics'!$C:$C,0)))</f>
        <v>industry-ag-main.html#eff-stds</v>
      </c>
      <c r="R915" s="358" t="str">
        <f>IF(ISBLANK(INDEX('Policy Characteristics'!L:L,MATCH($C915,'Policy Characteristics'!$C:$C,0))),"",INDEX('Policy Characteristics'!L:L,MATCH($C915,'Policy Characteristics'!$C:$C,0)))</f>
        <v>industry-energy-efficiency-standards.html</v>
      </c>
    </row>
    <row r="916" spans="1:18" s="5" customFormat="1" x14ac:dyDescent="0.35">
      <c r="A916" s="358" t="str">
        <f>IF(ISBLANK(INDEX('Policy Characteristics'!A:A,MATCH($C916,'Policy Characteristics'!$C:$C,0))),"",INDEX('Policy Characteristics'!A:A,MATCH($C916,'Policy Characteristics'!$C:$C,0)))</f>
        <v>Industry</v>
      </c>
      <c r="B916" s="358" t="str">
        <f>IF(ISBLANK(INDEX('Policy Characteristics'!B:B,MATCH($C916,'Policy Characteristics'!$C:$C,0))),"",INDEX('Policy Characteristics'!B:B,MATCH($C916,'Policy Characteristics'!$C:$C,0)))</f>
        <v>Industry Energy Efficiency Standards</v>
      </c>
      <c r="C916" s="362" t="str">
        <f t="shared" si="40"/>
        <v>Percentage Improvement in Eqpt Efficiency Standards above BAU</v>
      </c>
      <c r="D916" s="9" t="s">
        <v>3254</v>
      </c>
      <c r="E916" s="53" t="s">
        <v>2467</v>
      </c>
      <c r="F916" s="195" t="s">
        <v>3216</v>
      </c>
      <c r="G916" s="53" t="s">
        <v>2471</v>
      </c>
      <c r="H916" s="54">
        <v>1152</v>
      </c>
      <c r="I916" s="53" t="s">
        <v>45</v>
      </c>
      <c r="J916" s="360" t="str">
        <f>IF(ISBLANK(INDEX('Policy Characteristics'!D:D,MATCH($C916,'Policy Characteristics'!$C:$C,0))),"",INDEX('Policy Characteristics'!D:D,MATCH($C916,'Policy Characteristics'!$C:$C,0)))</f>
        <v>Industry Energy Efficiency Standards</v>
      </c>
      <c r="K916" s="358" t="str">
        <f>IF(ISBLANK(INDEX('Policy Characteristics'!E:E,MATCH($C916,'Policy Characteristics'!$C:$C,0))),"",INDEX('Policy Characteristics'!E:E,MATCH($C916,'Policy Characteristics'!$C:$C,0)))</f>
        <v>indst efficiency standards</v>
      </c>
      <c r="L916" s="380">
        <f>IF(ISBLANK(INDEX('Policy Characteristics'!F:F,MATCH($C916,'Policy Characteristics'!$C:$C,0))),"",INDEX('Policy Characteristics'!F:F,MATCH($C916,'Policy Characteristics'!$C:$C,0)))</f>
        <v>0</v>
      </c>
      <c r="M916" s="380">
        <f>IF(ISBLANK(INDEX('Policy Characteristics'!G:G,MATCH($C916,'Policy Characteristics'!$C:$C,0))),"",INDEX('Policy Characteristics'!G:G,MATCH($C916,'Policy Characteristics'!$C:$C,0)))</f>
        <v>0.25</v>
      </c>
      <c r="N916" s="380">
        <f>IF(ISBLANK(INDEX('Policy Characteristics'!H:H,MATCH($C916,'Policy Characteristics'!$C:$C,0))),"",INDEX('Policy Characteristics'!H:H,MATCH($C916,'Policy Characteristics'!$C:$C,0)))</f>
        <v>0.01</v>
      </c>
      <c r="O916" s="358" t="str">
        <f>IF(ISBLANK(INDEX('Policy Characteristics'!I:I,MATCH($C916,'Policy Characteristics'!$C:$C,0))),"",INDEX('Policy Characteristics'!I:I,MATCH($C916,'Policy Characteristics'!$C:$C,0)))</f>
        <v>% reduction in energy use</v>
      </c>
      <c r="P916" s="358"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6" s="358" t="str">
        <f>IF(ISBLANK(INDEX('Policy Characteristics'!K:K,MATCH($C916,'Policy Characteristics'!$C:$C,0))),"",INDEX('Policy Characteristics'!K:K,MATCH($C916,'Policy Characteristics'!$C:$C,0)))</f>
        <v>industry-ag-main.html#eff-stds</v>
      </c>
      <c r="R916" s="358" t="str">
        <f>IF(ISBLANK(INDEX('Policy Characteristics'!L:L,MATCH($C916,'Policy Characteristics'!$C:$C,0))),"",INDEX('Policy Characteristics'!L:L,MATCH($C916,'Policy Characteristics'!$C:$C,0)))</f>
        <v>industry-energy-efficiency-standards.html</v>
      </c>
    </row>
    <row r="917" spans="1:18" s="5" customFormat="1" x14ac:dyDescent="0.35">
      <c r="A917" s="358" t="str">
        <f>IF(ISBLANK(INDEX('Policy Characteristics'!A:A,MATCH($C917,'Policy Characteristics'!$C:$C,0))),"",INDEX('Policy Characteristics'!A:A,MATCH($C917,'Policy Characteristics'!$C:$C,0)))</f>
        <v>Industry</v>
      </c>
      <c r="B917" s="358" t="str">
        <f>IF(ISBLANK(INDEX('Policy Characteristics'!B:B,MATCH($C917,'Policy Characteristics'!$C:$C,0))),"",INDEX('Policy Characteristics'!B:B,MATCH($C917,'Policy Characteristics'!$C:$C,0)))</f>
        <v>Industry Energy Efficiency Standards</v>
      </c>
      <c r="C917" s="362" t="str">
        <f t="shared" si="40"/>
        <v>Percentage Improvement in Eqpt Efficiency Standards above BAU</v>
      </c>
      <c r="D917" s="9" t="s">
        <v>3254</v>
      </c>
      <c r="E917" s="53" t="s">
        <v>2468</v>
      </c>
      <c r="F917" s="195" t="s">
        <v>3216</v>
      </c>
      <c r="G917" s="53" t="s">
        <v>2474</v>
      </c>
      <c r="H917" s="54">
        <v>1153</v>
      </c>
      <c r="I917" s="53" t="s">
        <v>46</v>
      </c>
      <c r="J917" s="360" t="str">
        <f>IF(ISBLANK(INDEX('Policy Characteristics'!D:D,MATCH($C917,'Policy Characteristics'!$C:$C,0))),"",INDEX('Policy Characteristics'!D:D,MATCH($C917,'Policy Characteristics'!$C:$C,0)))</f>
        <v>Industry Energy Efficiency Standards</v>
      </c>
      <c r="K917" s="358" t="str">
        <f>IF(ISBLANK(INDEX('Policy Characteristics'!E:E,MATCH($C917,'Policy Characteristics'!$C:$C,0))),"",INDEX('Policy Characteristics'!E:E,MATCH($C917,'Policy Characteristics'!$C:$C,0)))</f>
        <v>indst efficiency standards</v>
      </c>
      <c r="L917" s="380">
        <f>IF(ISBLANK(INDEX('Policy Characteristics'!F:F,MATCH($C917,'Policy Characteristics'!$C:$C,0))),"",INDEX('Policy Characteristics'!F:F,MATCH($C917,'Policy Characteristics'!$C:$C,0)))</f>
        <v>0</v>
      </c>
      <c r="M917" s="380">
        <f>IF(ISBLANK(INDEX('Policy Characteristics'!G:G,MATCH($C917,'Policy Characteristics'!$C:$C,0))),"",INDEX('Policy Characteristics'!G:G,MATCH($C917,'Policy Characteristics'!$C:$C,0)))</f>
        <v>0.25</v>
      </c>
      <c r="N917" s="380">
        <f>IF(ISBLANK(INDEX('Policy Characteristics'!H:H,MATCH($C917,'Policy Characteristics'!$C:$C,0))),"",INDEX('Policy Characteristics'!H:H,MATCH($C917,'Policy Characteristics'!$C:$C,0)))</f>
        <v>0.01</v>
      </c>
      <c r="O917" s="358" t="str">
        <f>IF(ISBLANK(INDEX('Policy Characteristics'!I:I,MATCH($C917,'Policy Characteristics'!$C:$C,0))),"",INDEX('Policy Characteristics'!I:I,MATCH($C917,'Policy Characteristics'!$C:$C,0)))</f>
        <v>% reduction in energy use</v>
      </c>
      <c r="P917" s="358"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7" s="358" t="str">
        <f>IF(ISBLANK(INDEX('Policy Characteristics'!K:K,MATCH($C917,'Policy Characteristics'!$C:$C,0))),"",INDEX('Policy Characteristics'!K:K,MATCH($C917,'Policy Characteristics'!$C:$C,0)))</f>
        <v>industry-ag-main.html#eff-stds</v>
      </c>
      <c r="R917" s="358" t="str">
        <f>IF(ISBLANK(INDEX('Policy Characteristics'!L:L,MATCH($C917,'Policy Characteristics'!$C:$C,0))),"",INDEX('Policy Characteristics'!L:L,MATCH($C917,'Policy Characteristics'!$C:$C,0)))</f>
        <v>industry-energy-efficiency-standards.html</v>
      </c>
    </row>
    <row r="918" spans="1:18" s="5" customFormat="1" x14ac:dyDescent="0.35">
      <c r="A918" s="358" t="str">
        <f>IF(ISBLANK(INDEX('Policy Characteristics'!A:A,MATCH($C918,'Policy Characteristics'!$C:$C,0))),"",INDEX('Policy Characteristics'!A:A,MATCH($C918,'Policy Characteristics'!$C:$C,0)))</f>
        <v>Industry</v>
      </c>
      <c r="B918" s="358" t="str">
        <f>IF(ISBLANK(INDEX('Policy Characteristics'!B:B,MATCH($C918,'Policy Characteristics'!$C:$C,0))),"",INDEX('Policy Characteristics'!B:B,MATCH($C918,'Policy Characteristics'!$C:$C,0)))</f>
        <v>Industry Energy Efficiency Standards</v>
      </c>
      <c r="C918" s="362" t="str">
        <f t="shared" si="40"/>
        <v>Percentage Improvement in Eqpt Efficiency Standards above BAU</v>
      </c>
      <c r="D918" s="9" t="s">
        <v>3254</v>
      </c>
      <c r="E918" s="53" t="s">
        <v>2821</v>
      </c>
      <c r="F918" s="195" t="s">
        <v>3216</v>
      </c>
      <c r="G918" s="53" t="s">
        <v>2824</v>
      </c>
      <c r="H918" s="54">
        <v>1154</v>
      </c>
      <c r="I918" s="53" t="s">
        <v>46</v>
      </c>
      <c r="J918" s="360" t="str">
        <f>IF(ISBLANK(INDEX('Policy Characteristics'!D:D,MATCH($C918,'Policy Characteristics'!$C:$C,0))),"",INDEX('Policy Characteristics'!D:D,MATCH($C918,'Policy Characteristics'!$C:$C,0)))</f>
        <v>Industry Energy Efficiency Standards</v>
      </c>
      <c r="K918" s="358" t="str">
        <f>IF(ISBLANK(INDEX('Policy Characteristics'!E:E,MATCH($C918,'Policy Characteristics'!$C:$C,0))),"",INDEX('Policy Characteristics'!E:E,MATCH($C918,'Policy Characteristics'!$C:$C,0)))</f>
        <v>indst efficiency standards</v>
      </c>
      <c r="L918" s="380">
        <f>IF(ISBLANK(INDEX('Policy Characteristics'!F:F,MATCH($C918,'Policy Characteristics'!$C:$C,0))),"",INDEX('Policy Characteristics'!F:F,MATCH($C918,'Policy Characteristics'!$C:$C,0)))</f>
        <v>0</v>
      </c>
      <c r="M918" s="380">
        <f>IF(ISBLANK(INDEX('Policy Characteristics'!G:G,MATCH($C918,'Policy Characteristics'!$C:$C,0))),"",INDEX('Policy Characteristics'!G:G,MATCH($C918,'Policy Characteristics'!$C:$C,0)))</f>
        <v>0.25</v>
      </c>
      <c r="N918" s="380">
        <f>IF(ISBLANK(INDEX('Policy Characteristics'!H:H,MATCH($C918,'Policy Characteristics'!$C:$C,0))),"",INDEX('Policy Characteristics'!H:H,MATCH($C918,'Policy Characteristics'!$C:$C,0)))</f>
        <v>0.01</v>
      </c>
      <c r="O918" s="358" t="str">
        <f>IF(ISBLANK(INDEX('Policy Characteristics'!I:I,MATCH($C918,'Policy Characteristics'!$C:$C,0))),"",INDEX('Policy Characteristics'!I:I,MATCH($C918,'Policy Characteristics'!$C:$C,0)))</f>
        <v>% reduction in energy use</v>
      </c>
      <c r="P918" s="358"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8" s="358" t="str">
        <f>IF(ISBLANK(INDEX('Policy Characteristics'!K:K,MATCH($C918,'Policy Characteristics'!$C:$C,0))),"",INDEX('Policy Characteristics'!K:K,MATCH($C918,'Policy Characteristics'!$C:$C,0)))</f>
        <v>industry-ag-main.html#eff-stds</v>
      </c>
      <c r="R918" s="358" t="str">
        <f>IF(ISBLANK(INDEX('Policy Characteristics'!L:L,MATCH($C918,'Policy Characteristics'!$C:$C,0))),"",INDEX('Policy Characteristics'!L:L,MATCH($C918,'Policy Characteristics'!$C:$C,0)))</f>
        <v>industry-energy-efficiency-standards.html</v>
      </c>
    </row>
    <row r="919" spans="1:18" s="5" customFormat="1" x14ac:dyDescent="0.35">
      <c r="A919" s="358" t="str">
        <f>IF(ISBLANK(INDEX('Policy Characteristics'!A:A,MATCH($C919,'Policy Characteristics'!$C:$C,0))),"",INDEX('Policy Characteristics'!A:A,MATCH($C919,'Policy Characteristics'!$C:$C,0)))</f>
        <v>Industry</v>
      </c>
      <c r="B919" s="358" t="str">
        <f>IF(ISBLANK(INDEX('Policy Characteristics'!B:B,MATCH($C919,'Policy Characteristics'!$C:$C,0))),"",INDEX('Policy Characteristics'!B:B,MATCH($C919,'Policy Characteristics'!$C:$C,0)))</f>
        <v>Industry Energy Efficiency Standards</v>
      </c>
      <c r="C919" s="362" t="str">
        <f t="shared" si="40"/>
        <v>Percentage Improvement in Eqpt Efficiency Standards above BAU</v>
      </c>
      <c r="D919" s="9" t="s">
        <v>3254</v>
      </c>
      <c r="E919" s="53" t="s">
        <v>2822</v>
      </c>
      <c r="F919" s="195" t="s">
        <v>3216</v>
      </c>
      <c r="G919" s="53" t="s">
        <v>2826</v>
      </c>
      <c r="H919" s="54">
        <v>1155</v>
      </c>
      <c r="I919" s="53" t="s">
        <v>45</v>
      </c>
      <c r="J919" s="360" t="str">
        <f>IF(ISBLANK(INDEX('Policy Characteristics'!D:D,MATCH($C919,'Policy Characteristics'!$C:$C,0))),"",INDEX('Policy Characteristics'!D:D,MATCH($C919,'Policy Characteristics'!$C:$C,0)))</f>
        <v>Industry Energy Efficiency Standards</v>
      </c>
      <c r="K919" s="358" t="str">
        <f>IF(ISBLANK(INDEX('Policy Characteristics'!E:E,MATCH($C919,'Policy Characteristics'!$C:$C,0))),"",INDEX('Policy Characteristics'!E:E,MATCH($C919,'Policy Characteristics'!$C:$C,0)))</f>
        <v>indst efficiency standards</v>
      </c>
      <c r="L919" s="380">
        <f>IF(ISBLANK(INDEX('Policy Characteristics'!F:F,MATCH($C919,'Policy Characteristics'!$C:$C,0))),"",INDEX('Policy Characteristics'!F:F,MATCH($C919,'Policy Characteristics'!$C:$C,0)))</f>
        <v>0</v>
      </c>
      <c r="M919" s="380">
        <f>IF(ISBLANK(INDEX('Policy Characteristics'!G:G,MATCH($C919,'Policy Characteristics'!$C:$C,0))),"",INDEX('Policy Characteristics'!G:G,MATCH($C919,'Policy Characteristics'!$C:$C,0)))</f>
        <v>0.25</v>
      </c>
      <c r="N919" s="380">
        <f>IF(ISBLANK(INDEX('Policy Characteristics'!H:H,MATCH($C919,'Policy Characteristics'!$C:$C,0))),"",INDEX('Policy Characteristics'!H:H,MATCH($C919,'Policy Characteristics'!$C:$C,0)))</f>
        <v>0.01</v>
      </c>
      <c r="O919" s="358" t="str">
        <f>IF(ISBLANK(INDEX('Policy Characteristics'!I:I,MATCH($C919,'Policy Characteristics'!$C:$C,0))),"",INDEX('Policy Characteristics'!I:I,MATCH($C919,'Policy Characteristics'!$C:$C,0)))</f>
        <v>% reduction in energy use</v>
      </c>
      <c r="P919" s="358"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9" s="358" t="str">
        <f>IF(ISBLANK(INDEX('Policy Characteristics'!K:K,MATCH($C919,'Policy Characteristics'!$C:$C,0))),"",INDEX('Policy Characteristics'!K:K,MATCH($C919,'Policy Characteristics'!$C:$C,0)))</f>
        <v>industry-ag-main.html#eff-stds</v>
      </c>
      <c r="R919" s="358" t="str">
        <f>IF(ISBLANK(INDEX('Policy Characteristics'!L:L,MATCH($C919,'Policy Characteristics'!$C:$C,0))),"",INDEX('Policy Characteristics'!L:L,MATCH($C919,'Policy Characteristics'!$C:$C,0)))</f>
        <v>industry-energy-efficiency-standards.html</v>
      </c>
    </row>
    <row r="920" spans="1:18" s="5" customFormat="1" x14ac:dyDescent="0.35">
      <c r="A920" s="358" t="str">
        <f>IF(ISBLANK(INDEX('Policy Characteristics'!A:A,MATCH($C920,'Policy Characteristics'!$C:$C,0))),"",INDEX('Policy Characteristics'!A:A,MATCH($C920,'Policy Characteristics'!$C:$C,0)))</f>
        <v>Industry</v>
      </c>
      <c r="B920" s="358" t="str">
        <f>IF(ISBLANK(INDEX('Policy Characteristics'!B:B,MATCH($C920,'Policy Characteristics'!$C:$C,0))),"",INDEX('Policy Characteristics'!B:B,MATCH($C920,'Policy Characteristics'!$C:$C,0)))</f>
        <v>Industry Energy Efficiency Standards</v>
      </c>
      <c r="C920" s="362" t="str">
        <f t="shared" si="40"/>
        <v>Percentage Improvement in Eqpt Efficiency Standards above BAU</v>
      </c>
      <c r="D920" s="9" t="s">
        <v>3254</v>
      </c>
      <c r="E920" s="53" t="s">
        <v>2823</v>
      </c>
      <c r="F920" s="195" t="s">
        <v>3216</v>
      </c>
      <c r="G920" s="53" t="s">
        <v>2827</v>
      </c>
      <c r="H920" s="54">
        <v>1156</v>
      </c>
      <c r="I920" s="53" t="s">
        <v>45</v>
      </c>
      <c r="J920" s="360" t="str">
        <f>IF(ISBLANK(INDEX('Policy Characteristics'!D:D,MATCH($C920,'Policy Characteristics'!$C:$C,0))),"",INDEX('Policy Characteristics'!D:D,MATCH($C920,'Policy Characteristics'!$C:$C,0)))</f>
        <v>Industry Energy Efficiency Standards</v>
      </c>
      <c r="K920" s="358" t="str">
        <f>IF(ISBLANK(INDEX('Policy Characteristics'!E:E,MATCH($C920,'Policy Characteristics'!$C:$C,0))),"",INDEX('Policy Characteristics'!E:E,MATCH($C920,'Policy Characteristics'!$C:$C,0)))</f>
        <v>indst efficiency standards</v>
      </c>
      <c r="L920" s="380">
        <f>IF(ISBLANK(INDEX('Policy Characteristics'!F:F,MATCH($C920,'Policy Characteristics'!$C:$C,0))),"",INDEX('Policy Characteristics'!F:F,MATCH($C920,'Policy Characteristics'!$C:$C,0)))</f>
        <v>0</v>
      </c>
      <c r="M920" s="380">
        <f>IF(ISBLANK(INDEX('Policy Characteristics'!G:G,MATCH($C920,'Policy Characteristics'!$C:$C,0))),"",INDEX('Policy Characteristics'!G:G,MATCH($C920,'Policy Characteristics'!$C:$C,0)))</f>
        <v>0.25</v>
      </c>
      <c r="N920" s="380">
        <f>IF(ISBLANK(INDEX('Policy Characteristics'!H:H,MATCH($C920,'Policy Characteristics'!$C:$C,0))),"",INDEX('Policy Characteristics'!H:H,MATCH($C920,'Policy Characteristics'!$C:$C,0)))</f>
        <v>0.01</v>
      </c>
      <c r="O920" s="358" t="str">
        <f>IF(ISBLANK(INDEX('Policy Characteristics'!I:I,MATCH($C920,'Policy Characteristics'!$C:$C,0))),"",INDEX('Policy Characteristics'!I:I,MATCH($C920,'Policy Characteristics'!$C:$C,0)))</f>
        <v>% reduction in energy use</v>
      </c>
      <c r="P920" s="358"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0" s="358" t="str">
        <f>IF(ISBLANK(INDEX('Policy Characteristics'!K:K,MATCH($C920,'Policy Characteristics'!$C:$C,0))),"",INDEX('Policy Characteristics'!K:K,MATCH($C920,'Policy Characteristics'!$C:$C,0)))</f>
        <v>industry-ag-main.html#eff-stds</v>
      </c>
      <c r="R920" s="358" t="str">
        <f>IF(ISBLANK(INDEX('Policy Characteristics'!L:L,MATCH($C920,'Policy Characteristics'!$C:$C,0))),"",INDEX('Policy Characteristics'!L:L,MATCH($C920,'Policy Characteristics'!$C:$C,0)))</f>
        <v>industry-energy-efficiency-standards.html</v>
      </c>
    </row>
    <row r="921" spans="1:18" s="5" customFormat="1" x14ac:dyDescent="0.35">
      <c r="A921" s="358" t="str">
        <f>IF(ISBLANK(INDEX('Policy Characteristics'!A:A,MATCH($C921,'Policy Characteristics'!$C:$C,0))),"",INDEX('Policy Characteristics'!A:A,MATCH($C921,'Policy Characteristics'!$C:$C,0)))</f>
        <v>Industry</v>
      </c>
      <c r="B921" s="358" t="str">
        <f>IF(ISBLANK(INDEX('Policy Characteristics'!B:B,MATCH($C921,'Policy Characteristics'!$C:$C,0))),"",INDEX('Policy Characteristics'!B:B,MATCH($C921,'Policy Characteristics'!$C:$C,0)))</f>
        <v>Industry Energy Efficiency Standards</v>
      </c>
      <c r="C921" s="362" t="str">
        <f t="shared" si="40"/>
        <v>Percentage Improvement in Eqpt Efficiency Standards above BAU</v>
      </c>
      <c r="D921" s="9" t="s">
        <v>3254</v>
      </c>
      <c r="E921" s="53" t="s">
        <v>2820</v>
      </c>
      <c r="F921" s="195" t="s">
        <v>3216</v>
      </c>
      <c r="G921" s="53" t="s">
        <v>2825</v>
      </c>
      <c r="H921" s="54">
        <v>1157</v>
      </c>
      <c r="I921" s="53" t="s">
        <v>46</v>
      </c>
      <c r="J921" s="360" t="str">
        <f>IF(ISBLANK(INDEX('Policy Characteristics'!D:D,MATCH($C921,'Policy Characteristics'!$C:$C,0))),"",INDEX('Policy Characteristics'!D:D,MATCH($C921,'Policy Characteristics'!$C:$C,0)))</f>
        <v>Industry Energy Efficiency Standards</v>
      </c>
      <c r="K921" s="358" t="str">
        <f>IF(ISBLANK(INDEX('Policy Characteristics'!E:E,MATCH($C921,'Policy Characteristics'!$C:$C,0))),"",INDEX('Policy Characteristics'!E:E,MATCH($C921,'Policy Characteristics'!$C:$C,0)))</f>
        <v>indst efficiency standards</v>
      </c>
      <c r="L921" s="380">
        <f>IF(ISBLANK(INDEX('Policy Characteristics'!F:F,MATCH($C921,'Policy Characteristics'!$C:$C,0))),"",INDEX('Policy Characteristics'!F:F,MATCH($C921,'Policy Characteristics'!$C:$C,0)))</f>
        <v>0</v>
      </c>
      <c r="M921" s="380">
        <f>IF(ISBLANK(INDEX('Policy Characteristics'!G:G,MATCH($C921,'Policy Characteristics'!$C:$C,0))),"",INDEX('Policy Characteristics'!G:G,MATCH($C921,'Policy Characteristics'!$C:$C,0)))</f>
        <v>0.25</v>
      </c>
      <c r="N921" s="380">
        <f>IF(ISBLANK(INDEX('Policy Characteristics'!H:H,MATCH($C921,'Policy Characteristics'!$C:$C,0))),"",INDEX('Policy Characteristics'!H:H,MATCH($C921,'Policy Characteristics'!$C:$C,0)))</f>
        <v>0.01</v>
      </c>
      <c r="O921" s="358" t="str">
        <f>IF(ISBLANK(INDEX('Policy Characteristics'!I:I,MATCH($C921,'Policy Characteristics'!$C:$C,0))),"",INDEX('Policy Characteristics'!I:I,MATCH($C921,'Policy Characteristics'!$C:$C,0)))</f>
        <v>% reduction in energy use</v>
      </c>
      <c r="P921" s="358"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1" s="358" t="str">
        <f>IF(ISBLANK(INDEX('Policy Characteristics'!K:K,MATCH($C921,'Policy Characteristics'!$C:$C,0))),"",INDEX('Policy Characteristics'!K:K,MATCH($C921,'Policy Characteristics'!$C:$C,0)))</f>
        <v>industry-ag-main.html#eff-stds</v>
      </c>
      <c r="R921" s="358" t="str">
        <f>IF(ISBLANK(INDEX('Policy Characteristics'!L:L,MATCH($C921,'Policy Characteristics'!$C:$C,0))),"",INDEX('Policy Characteristics'!L:L,MATCH($C921,'Policy Characteristics'!$C:$C,0)))</f>
        <v>industry-energy-efficiency-standards.html</v>
      </c>
    </row>
    <row r="922" spans="1:18" s="5" customFormat="1" x14ac:dyDescent="0.35">
      <c r="A922" s="358" t="str">
        <f>IF(ISBLANK(INDEX('Policy Characteristics'!A:A,MATCH($C922,'Policy Characteristics'!$C:$C,0))),"",INDEX('Policy Characteristics'!A:A,MATCH($C922,'Policy Characteristics'!$C:$C,0)))</f>
        <v>Industry</v>
      </c>
      <c r="B922" s="358" t="str">
        <f>IF(ISBLANK(INDEX('Policy Characteristics'!B:B,MATCH($C922,'Policy Characteristics'!$C:$C,0))),"",INDEX('Policy Characteristics'!B:B,MATCH($C922,'Policy Characteristics'!$C:$C,0)))</f>
        <v>Industry Energy Efficiency Standards</v>
      </c>
      <c r="C922" s="362" t="str">
        <f t="shared" si="40"/>
        <v>Percentage Improvement in Eqpt Efficiency Standards above BAU</v>
      </c>
      <c r="D922" s="9" t="s">
        <v>3255</v>
      </c>
      <c r="E922" s="53" t="s">
        <v>2463</v>
      </c>
      <c r="F922" s="195" t="s">
        <v>3217</v>
      </c>
      <c r="G922" s="53" t="s">
        <v>2469</v>
      </c>
      <c r="H922" s="54">
        <v>1158</v>
      </c>
      <c r="I922" s="53" t="s">
        <v>45</v>
      </c>
      <c r="J922" s="360" t="str">
        <f>IF(ISBLANK(INDEX('Policy Characteristics'!D:D,MATCH($C922,'Policy Characteristics'!$C:$C,0))),"",INDEX('Policy Characteristics'!D:D,MATCH($C922,'Policy Characteristics'!$C:$C,0)))</f>
        <v>Industry Energy Efficiency Standards</v>
      </c>
      <c r="K922" s="358" t="str">
        <f>IF(ISBLANK(INDEX('Policy Characteristics'!E:E,MATCH($C922,'Policy Characteristics'!$C:$C,0))),"",INDEX('Policy Characteristics'!E:E,MATCH($C922,'Policy Characteristics'!$C:$C,0)))</f>
        <v>indst efficiency standards</v>
      </c>
      <c r="L922" s="380">
        <f>IF(ISBLANK(INDEX('Policy Characteristics'!F:F,MATCH($C922,'Policy Characteristics'!$C:$C,0))),"",INDEX('Policy Characteristics'!F:F,MATCH($C922,'Policy Characteristics'!$C:$C,0)))</f>
        <v>0</v>
      </c>
      <c r="M922" s="380">
        <f>IF(ISBLANK(INDEX('Policy Characteristics'!G:G,MATCH($C922,'Policy Characteristics'!$C:$C,0))),"",INDEX('Policy Characteristics'!G:G,MATCH($C922,'Policy Characteristics'!$C:$C,0)))</f>
        <v>0.25</v>
      </c>
      <c r="N922" s="380">
        <f>IF(ISBLANK(INDEX('Policy Characteristics'!H:H,MATCH($C922,'Policy Characteristics'!$C:$C,0))),"",INDEX('Policy Characteristics'!H:H,MATCH($C922,'Policy Characteristics'!$C:$C,0)))</f>
        <v>0.01</v>
      </c>
      <c r="O922" s="358" t="str">
        <f>IF(ISBLANK(INDEX('Policy Characteristics'!I:I,MATCH($C922,'Policy Characteristics'!$C:$C,0))),"",INDEX('Policy Characteristics'!I:I,MATCH($C922,'Policy Characteristics'!$C:$C,0)))</f>
        <v>% reduction in energy use</v>
      </c>
      <c r="P922" s="358"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2" s="358" t="str">
        <f>IF(ISBLANK(INDEX('Policy Characteristics'!K:K,MATCH($C922,'Policy Characteristics'!$C:$C,0))),"",INDEX('Policy Characteristics'!K:K,MATCH($C922,'Policy Characteristics'!$C:$C,0)))</f>
        <v>industry-ag-main.html#eff-stds</v>
      </c>
      <c r="R922" s="358" t="str">
        <f>IF(ISBLANK(INDEX('Policy Characteristics'!L:L,MATCH($C922,'Policy Characteristics'!$C:$C,0))),"",INDEX('Policy Characteristics'!L:L,MATCH($C922,'Policy Characteristics'!$C:$C,0)))</f>
        <v>industry-energy-efficiency-standards.html</v>
      </c>
    </row>
    <row r="923" spans="1:18" s="5" customFormat="1" x14ac:dyDescent="0.35">
      <c r="A923" s="358" t="str">
        <f>IF(ISBLANK(INDEX('Policy Characteristics'!A:A,MATCH($C923,'Policy Characteristics'!$C:$C,0))),"",INDEX('Policy Characteristics'!A:A,MATCH($C923,'Policy Characteristics'!$C:$C,0)))</f>
        <v>Industry</v>
      </c>
      <c r="B923" s="358" t="str">
        <f>IF(ISBLANK(INDEX('Policy Characteristics'!B:B,MATCH($C923,'Policy Characteristics'!$C:$C,0))),"",INDEX('Policy Characteristics'!B:B,MATCH($C923,'Policy Characteristics'!$C:$C,0)))</f>
        <v>Industry Energy Efficiency Standards</v>
      </c>
      <c r="C923" s="362" t="str">
        <f t="shared" si="40"/>
        <v>Percentage Improvement in Eqpt Efficiency Standards above BAU</v>
      </c>
      <c r="D923" s="9" t="s">
        <v>3255</v>
      </c>
      <c r="E923" s="53" t="s">
        <v>2464</v>
      </c>
      <c r="F923" s="195" t="s">
        <v>3217</v>
      </c>
      <c r="G923" s="53" t="s">
        <v>2472</v>
      </c>
      <c r="H923" s="54">
        <v>1159</v>
      </c>
      <c r="I923" s="53" t="s">
        <v>45</v>
      </c>
      <c r="J923" s="360" t="str">
        <f>IF(ISBLANK(INDEX('Policy Characteristics'!D:D,MATCH($C923,'Policy Characteristics'!$C:$C,0))),"",INDEX('Policy Characteristics'!D:D,MATCH($C923,'Policy Characteristics'!$C:$C,0)))</f>
        <v>Industry Energy Efficiency Standards</v>
      </c>
      <c r="K923" s="358" t="str">
        <f>IF(ISBLANK(INDEX('Policy Characteristics'!E:E,MATCH($C923,'Policy Characteristics'!$C:$C,0))),"",INDEX('Policy Characteristics'!E:E,MATCH($C923,'Policy Characteristics'!$C:$C,0)))</f>
        <v>indst efficiency standards</v>
      </c>
      <c r="L923" s="380">
        <f>IF(ISBLANK(INDEX('Policy Characteristics'!F:F,MATCH($C923,'Policy Characteristics'!$C:$C,0))),"",INDEX('Policy Characteristics'!F:F,MATCH($C923,'Policy Characteristics'!$C:$C,0)))</f>
        <v>0</v>
      </c>
      <c r="M923" s="380">
        <f>IF(ISBLANK(INDEX('Policy Characteristics'!G:G,MATCH($C923,'Policy Characteristics'!$C:$C,0))),"",INDEX('Policy Characteristics'!G:G,MATCH($C923,'Policy Characteristics'!$C:$C,0)))</f>
        <v>0.25</v>
      </c>
      <c r="N923" s="380">
        <f>IF(ISBLANK(INDEX('Policy Characteristics'!H:H,MATCH($C923,'Policy Characteristics'!$C:$C,0))),"",INDEX('Policy Characteristics'!H:H,MATCH($C923,'Policy Characteristics'!$C:$C,0)))</f>
        <v>0.01</v>
      </c>
      <c r="O923" s="358" t="str">
        <f>IF(ISBLANK(INDEX('Policy Characteristics'!I:I,MATCH($C923,'Policy Characteristics'!$C:$C,0))),"",INDEX('Policy Characteristics'!I:I,MATCH($C923,'Policy Characteristics'!$C:$C,0)))</f>
        <v>% reduction in energy use</v>
      </c>
      <c r="P923" s="358"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3" s="358" t="str">
        <f>IF(ISBLANK(INDEX('Policy Characteristics'!K:K,MATCH($C923,'Policy Characteristics'!$C:$C,0))),"",INDEX('Policy Characteristics'!K:K,MATCH($C923,'Policy Characteristics'!$C:$C,0)))</f>
        <v>industry-ag-main.html#eff-stds</v>
      </c>
      <c r="R923" s="358" t="str">
        <f>IF(ISBLANK(INDEX('Policy Characteristics'!L:L,MATCH($C923,'Policy Characteristics'!$C:$C,0))),"",INDEX('Policy Characteristics'!L:L,MATCH($C923,'Policy Characteristics'!$C:$C,0)))</f>
        <v>industry-energy-efficiency-standards.html</v>
      </c>
    </row>
    <row r="924" spans="1:18" s="5" customFormat="1" x14ac:dyDescent="0.35">
      <c r="A924" s="358" t="str">
        <f>IF(ISBLANK(INDEX('Policy Characteristics'!A:A,MATCH($C924,'Policy Characteristics'!$C:$C,0))),"",INDEX('Policy Characteristics'!A:A,MATCH($C924,'Policy Characteristics'!$C:$C,0)))</f>
        <v>Industry</v>
      </c>
      <c r="B924" s="358" t="str">
        <f>IF(ISBLANK(INDEX('Policy Characteristics'!B:B,MATCH($C924,'Policy Characteristics'!$C:$C,0))),"",INDEX('Policy Characteristics'!B:B,MATCH($C924,'Policy Characteristics'!$C:$C,0)))</f>
        <v>Industry Energy Efficiency Standards</v>
      </c>
      <c r="C924" s="362" t="str">
        <f t="shared" si="40"/>
        <v>Percentage Improvement in Eqpt Efficiency Standards above BAU</v>
      </c>
      <c r="D924" s="9" t="s">
        <v>3255</v>
      </c>
      <c r="E924" s="53" t="s">
        <v>2465</v>
      </c>
      <c r="F924" s="195" t="s">
        <v>3217</v>
      </c>
      <c r="G924" s="53" t="s">
        <v>2473</v>
      </c>
      <c r="H924" s="54">
        <v>1160</v>
      </c>
      <c r="I924" s="53" t="s">
        <v>45</v>
      </c>
      <c r="J924" s="360" t="str">
        <f>IF(ISBLANK(INDEX('Policy Characteristics'!D:D,MATCH($C924,'Policy Characteristics'!$C:$C,0))),"",INDEX('Policy Characteristics'!D:D,MATCH($C924,'Policy Characteristics'!$C:$C,0)))</f>
        <v>Industry Energy Efficiency Standards</v>
      </c>
      <c r="K924" s="358" t="str">
        <f>IF(ISBLANK(INDEX('Policy Characteristics'!E:E,MATCH($C924,'Policy Characteristics'!$C:$C,0))),"",INDEX('Policy Characteristics'!E:E,MATCH($C924,'Policy Characteristics'!$C:$C,0)))</f>
        <v>indst efficiency standards</v>
      </c>
      <c r="L924" s="380">
        <f>IF(ISBLANK(INDEX('Policy Characteristics'!F:F,MATCH($C924,'Policy Characteristics'!$C:$C,0))),"",INDEX('Policy Characteristics'!F:F,MATCH($C924,'Policy Characteristics'!$C:$C,0)))</f>
        <v>0</v>
      </c>
      <c r="M924" s="380">
        <f>IF(ISBLANK(INDEX('Policy Characteristics'!G:G,MATCH($C924,'Policy Characteristics'!$C:$C,0))),"",INDEX('Policy Characteristics'!G:G,MATCH($C924,'Policy Characteristics'!$C:$C,0)))</f>
        <v>0.25</v>
      </c>
      <c r="N924" s="380">
        <f>IF(ISBLANK(INDEX('Policy Characteristics'!H:H,MATCH($C924,'Policy Characteristics'!$C:$C,0))),"",INDEX('Policy Characteristics'!H:H,MATCH($C924,'Policy Characteristics'!$C:$C,0)))</f>
        <v>0.01</v>
      </c>
      <c r="O924" s="358" t="str">
        <f>IF(ISBLANK(INDEX('Policy Characteristics'!I:I,MATCH($C924,'Policy Characteristics'!$C:$C,0))),"",INDEX('Policy Characteristics'!I:I,MATCH($C924,'Policy Characteristics'!$C:$C,0)))</f>
        <v>% reduction in energy use</v>
      </c>
      <c r="P924" s="358"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4" s="358" t="str">
        <f>IF(ISBLANK(INDEX('Policy Characteristics'!K:K,MATCH($C924,'Policy Characteristics'!$C:$C,0))),"",INDEX('Policy Characteristics'!K:K,MATCH($C924,'Policy Characteristics'!$C:$C,0)))</f>
        <v>industry-ag-main.html#eff-stds</v>
      </c>
      <c r="R924" s="358" t="str">
        <f>IF(ISBLANK(INDEX('Policy Characteristics'!L:L,MATCH($C924,'Policy Characteristics'!$C:$C,0))),"",INDEX('Policy Characteristics'!L:L,MATCH($C924,'Policy Characteristics'!$C:$C,0)))</f>
        <v>industry-energy-efficiency-standards.html</v>
      </c>
    </row>
    <row r="925" spans="1:18" s="5" customFormat="1" x14ac:dyDescent="0.35">
      <c r="A925" s="358" t="str">
        <f>IF(ISBLANK(INDEX('Policy Characteristics'!A:A,MATCH($C925,'Policy Characteristics'!$C:$C,0))),"",INDEX('Policy Characteristics'!A:A,MATCH($C925,'Policy Characteristics'!$C:$C,0)))</f>
        <v>Industry</v>
      </c>
      <c r="B925" s="358" t="str">
        <f>IF(ISBLANK(INDEX('Policy Characteristics'!B:B,MATCH($C925,'Policy Characteristics'!$C:$C,0))),"",INDEX('Policy Characteristics'!B:B,MATCH($C925,'Policy Characteristics'!$C:$C,0)))</f>
        <v>Industry Energy Efficiency Standards</v>
      </c>
      <c r="C925" s="362" t="str">
        <f t="shared" si="40"/>
        <v>Percentage Improvement in Eqpt Efficiency Standards above BAU</v>
      </c>
      <c r="D925" s="9" t="s">
        <v>3255</v>
      </c>
      <c r="E925" s="53" t="s">
        <v>2466</v>
      </c>
      <c r="F925" s="195" t="s">
        <v>3217</v>
      </c>
      <c r="G925" s="53" t="s">
        <v>2470</v>
      </c>
      <c r="H925" s="54">
        <v>1161</v>
      </c>
      <c r="I925" s="53" t="s">
        <v>46</v>
      </c>
      <c r="J925" s="360" t="str">
        <f>IF(ISBLANK(INDEX('Policy Characteristics'!D:D,MATCH($C925,'Policy Characteristics'!$C:$C,0))),"",INDEX('Policy Characteristics'!D:D,MATCH($C925,'Policy Characteristics'!$C:$C,0)))</f>
        <v>Industry Energy Efficiency Standards</v>
      </c>
      <c r="K925" s="358" t="str">
        <f>IF(ISBLANK(INDEX('Policy Characteristics'!E:E,MATCH($C925,'Policy Characteristics'!$C:$C,0))),"",INDEX('Policy Characteristics'!E:E,MATCH($C925,'Policy Characteristics'!$C:$C,0)))</f>
        <v>indst efficiency standards</v>
      </c>
      <c r="L925" s="380">
        <f>IF(ISBLANK(INDEX('Policy Characteristics'!F:F,MATCH($C925,'Policy Characteristics'!$C:$C,0))),"",INDEX('Policy Characteristics'!F:F,MATCH($C925,'Policy Characteristics'!$C:$C,0)))</f>
        <v>0</v>
      </c>
      <c r="M925" s="380">
        <f>IF(ISBLANK(INDEX('Policy Characteristics'!G:G,MATCH($C925,'Policy Characteristics'!$C:$C,0))),"",INDEX('Policy Characteristics'!G:G,MATCH($C925,'Policy Characteristics'!$C:$C,0)))</f>
        <v>0.25</v>
      </c>
      <c r="N925" s="380">
        <f>IF(ISBLANK(INDEX('Policy Characteristics'!H:H,MATCH($C925,'Policy Characteristics'!$C:$C,0))),"",INDEX('Policy Characteristics'!H:H,MATCH($C925,'Policy Characteristics'!$C:$C,0)))</f>
        <v>0.01</v>
      </c>
      <c r="O925" s="358" t="str">
        <f>IF(ISBLANK(INDEX('Policy Characteristics'!I:I,MATCH($C925,'Policy Characteristics'!$C:$C,0))),"",INDEX('Policy Characteristics'!I:I,MATCH($C925,'Policy Characteristics'!$C:$C,0)))</f>
        <v>% reduction in energy use</v>
      </c>
      <c r="P925" s="358"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5" s="358" t="str">
        <f>IF(ISBLANK(INDEX('Policy Characteristics'!K:K,MATCH($C925,'Policy Characteristics'!$C:$C,0))),"",INDEX('Policy Characteristics'!K:K,MATCH($C925,'Policy Characteristics'!$C:$C,0)))</f>
        <v>industry-ag-main.html#eff-stds</v>
      </c>
      <c r="R925" s="358" t="str">
        <f>IF(ISBLANK(INDEX('Policy Characteristics'!L:L,MATCH($C925,'Policy Characteristics'!$C:$C,0))),"",INDEX('Policy Characteristics'!L:L,MATCH($C925,'Policy Characteristics'!$C:$C,0)))</f>
        <v>industry-energy-efficiency-standards.html</v>
      </c>
    </row>
    <row r="926" spans="1:18" s="5" customFormat="1" x14ac:dyDescent="0.35">
      <c r="A926" s="358" t="str">
        <f>IF(ISBLANK(INDEX('Policy Characteristics'!A:A,MATCH($C926,'Policy Characteristics'!$C:$C,0))),"",INDEX('Policy Characteristics'!A:A,MATCH($C926,'Policy Characteristics'!$C:$C,0)))</f>
        <v>Industry</v>
      </c>
      <c r="B926" s="358" t="str">
        <f>IF(ISBLANK(INDEX('Policy Characteristics'!B:B,MATCH($C926,'Policy Characteristics'!$C:$C,0))),"",INDEX('Policy Characteristics'!B:B,MATCH($C926,'Policy Characteristics'!$C:$C,0)))</f>
        <v>Industry Energy Efficiency Standards</v>
      </c>
      <c r="C926" s="362" t="str">
        <f t="shared" si="40"/>
        <v>Percentage Improvement in Eqpt Efficiency Standards above BAU</v>
      </c>
      <c r="D926" s="9" t="s">
        <v>3255</v>
      </c>
      <c r="E926" s="53" t="s">
        <v>2467</v>
      </c>
      <c r="F926" s="195" t="s">
        <v>3217</v>
      </c>
      <c r="G926" s="53" t="s">
        <v>2471</v>
      </c>
      <c r="H926" s="54">
        <v>1162</v>
      </c>
      <c r="I926" s="53" t="s">
        <v>45</v>
      </c>
      <c r="J926" s="360" t="str">
        <f>IF(ISBLANK(INDEX('Policy Characteristics'!D:D,MATCH($C926,'Policy Characteristics'!$C:$C,0))),"",INDEX('Policy Characteristics'!D:D,MATCH($C926,'Policy Characteristics'!$C:$C,0)))</f>
        <v>Industry Energy Efficiency Standards</v>
      </c>
      <c r="K926" s="358" t="str">
        <f>IF(ISBLANK(INDEX('Policy Characteristics'!E:E,MATCH($C926,'Policy Characteristics'!$C:$C,0))),"",INDEX('Policy Characteristics'!E:E,MATCH($C926,'Policy Characteristics'!$C:$C,0)))</f>
        <v>indst efficiency standards</v>
      </c>
      <c r="L926" s="380">
        <f>IF(ISBLANK(INDEX('Policy Characteristics'!F:F,MATCH($C926,'Policy Characteristics'!$C:$C,0))),"",INDEX('Policy Characteristics'!F:F,MATCH($C926,'Policy Characteristics'!$C:$C,0)))</f>
        <v>0</v>
      </c>
      <c r="M926" s="380">
        <f>IF(ISBLANK(INDEX('Policy Characteristics'!G:G,MATCH($C926,'Policy Characteristics'!$C:$C,0))),"",INDEX('Policy Characteristics'!G:G,MATCH($C926,'Policy Characteristics'!$C:$C,0)))</f>
        <v>0.25</v>
      </c>
      <c r="N926" s="380">
        <f>IF(ISBLANK(INDEX('Policy Characteristics'!H:H,MATCH($C926,'Policy Characteristics'!$C:$C,0))),"",INDEX('Policy Characteristics'!H:H,MATCH($C926,'Policy Characteristics'!$C:$C,0)))</f>
        <v>0.01</v>
      </c>
      <c r="O926" s="358" t="str">
        <f>IF(ISBLANK(INDEX('Policy Characteristics'!I:I,MATCH($C926,'Policy Characteristics'!$C:$C,0))),"",INDEX('Policy Characteristics'!I:I,MATCH($C926,'Policy Characteristics'!$C:$C,0)))</f>
        <v>% reduction in energy use</v>
      </c>
      <c r="P926" s="358"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6" s="358" t="str">
        <f>IF(ISBLANK(INDEX('Policy Characteristics'!K:K,MATCH($C926,'Policy Characteristics'!$C:$C,0))),"",INDEX('Policy Characteristics'!K:K,MATCH($C926,'Policy Characteristics'!$C:$C,0)))</f>
        <v>industry-ag-main.html#eff-stds</v>
      </c>
      <c r="R926" s="358" t="str">
        <f>IF(ISBLANK(INDEX('Policy Characteristics'!L:L,MATCH($C926,'Policy Characteristics'!$C:$C,0))),"",INDEX('Policy Characteristics'!L:L,MATCH($C926,'Policy Characteristics'!$C:$C,0)))</f>
        <v>industry-energy-efficiency-standards.html</v>
      </c>
    </row>
    <row r="927" spans="1:18" s="5" customFormat="1" x14ac:dyDescent="0.35">
      <c r="A927" s="358" t="str">
        <f>IF(ISBLANK(INDEX('Policy Characteristics'!A:A,MATCH($C927,'Policy Characteristics'!$C:$C,0))),"",INDEX('Policy Characteristics'!A:A,MATCH($C927,'Policy Characteristics'!$C:$C,0)))</f>
        <v>Industry</v>
      </c>
      <c r="B927" s="358" t="str">
        <f>IF(ISBLANK(INDEX('Policy Characteristics'!B:B,MATCH($C927,'Policy Characteristics'!$C:$C,0))),"",INDEX('Policy Characteristics'!B:B,MATCH($C927,'Policy Characteristics'!$C:$C,0)))</f>
        <v>Industry Energy Efficiency Standards</v>
      </c>
      <c r="C927" s="362" t="str">
        <f t="shared" si="40"/>
        <v>Percentage Improvement in Eqpt Efficiency Standards above BAU</v>
      </c>
      <c r="D927" s="9" t="s">
        <v>3255</v>
      </c>
      <c r="E927" s="53" t="s">
        <v>2468</v>
      </c>
      <c r="F927" s="195" t="s">
        <v>3217</v>
      </c>
      <c r="G927" s="53" t="s">
        <v>2474</v>
      </c>
      <c r="H927" s="54">
        <v>1163</v>
      </c>
      <c r="I927" s="53" t="s">
        <v>46</v>
      </c>
      <c r="J927" s="360" t="str">
        <f>IF(ISBLANK(INDEX('Policy Characteristics'!D:D,MATCH($C927,'Policy Characteristics'!$C:$C,0))),"",INDEX('Policy Characteristics'!D:D,MATCH($C927,'Policy Characteristics'!$C:$C,0)))</f>
        <v>Industry Energy Efficiency Standards</v>
      </c>
      <c r="K927" s="358" t="str">
        <f>IF(ISBLANK(INDEX('Policy Characteristics'!E:E,MATCH($C927,'Policy Characteristics'!$C:$C,0))),"",INDEX('Policy Characteristics'!E:E,MATCH($C927,'Policy Characteristics'!$C:$C,0)))</f>
        <v>indst efficiency standards</v>
      </c>
      <c r="L927" s="380">
        <f>IF(ISBLANK(INDEX('Policy Characteristics'!F:F,MATCH($C927,'Policy Characteristics'!$C:$C,0))),"",INDEX('Policy Characteristics'!F:F,MATCH($C927,'Policy Characteristics'!$C:$C,0)))</f>
        <v>0</v>
      </c>
      <c r="M927" s="380">
        <f>IF(ISBLANK(INDEX('Policy Characteristics'!G:G,MATCH($C927,'Policy Characteristics'!$C:$C,0))),"",INDEX('Policy Characteristics'!G:G,MATCH($C927,'Policy Characteristics'!$C:$C,0)))</f>
        <v>0.25</v>
      </c>
      <c r="N927" s="380">
        <f>IF(ISBLANK(INDEX('Policy Characteristics'!H:H,MATCH($C927,'Policy Characteristics'!$C:$C,0))),"",INDEX('Policy Characteristics'!H:H,MATCH($C927,'Policy Characteristics'!$C:$C,0)))</f>
        <v>0.01</v>
      </c>
      <c r="O927" s="358" t="str">
        <f>IF(ISBLANK(INDEX('Policy Characteristics'!I:I,MATCH($C927,'Policy Characteristics'!$C:$C,0))),"",INDEX('Policy Characteristics'!I:I,MATCH($C927,'Policy Characteristics'!$C:$C,0)))</f>
        <v>% reduction in energy use</v>
      </c>
      <c r="P927" s="358"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7" s="358" t="str">
        <f>IF(ISBLANK(INDEX('Policy Characteristics'!K:K,MATCH($C927,'Policy Characteristics'!$C:$C,0))),"",INDEX('Policy Characteristics'!K:K,MATCH($C927,'Policy Characteristics'!$C:$C,0)))</f>
        <v>industry-ag-main.html#eff-stds</v>
      </c>
      <c r="R927" s="358" t="str">
        <f>IF(ISBLANK(INDEX('Policy Characteristics'!L:L,MATCH($C927,'Policy Characteristics'!$C:$C,0))),"",INDEX('Policy Characteristics'!L:L,MATCH($C927,'Policy Characteristics'!$C:$C,0)))</f>
        <v>industry-energy-efficiency-standards.html</v>
      </c>
    </row>
    <row r="928" spans="1:18" s="5" customFormat="1" x14ac:dyDescent="0.35">
      <c r="A928" s="358" t="str">
        <f>IF(ISBLANK(INDEX('Policy Characteristics'!A:A,MATCH($C928,'Policy Characteristics'!$C:$C,0))),"",INDEX('Policy Characteristics'!A:A,MATCH($C928,'Policy Characteristics'!$C:$C,0)))</f>
        <v>Industry</v>
      </c>
      <c r="B928" s="358" t="str">
        <f>IF(ISBLANK(INDEX('Policy Characteristics'!B:B,MATCH($C928,'Policy Characteristics'!$C:$C,0))),"",INDEX('Policy Characteristics'!B:B,MATCH($C928,'Policy Characteristics'!$C:$C,0)))</f>
        <v>Industry Energy Efficiency Standards</v>
      </c>
      <c r="C928" s="362" t="str">
        <f t="shared" si="40"/>
        <v>Percentage Improvement in Eqpt Efficiency Standards above BAU</v>
      </c>
      <c r="D928" s="9" t="s">
        <v>3255</v>
      </c>
      <c r="E928" s="53" t="s">
        <v>2821</v>
      </c>
      <c r="F928" s="195" t="s">
        <v>3217</v>
      </c>
      <c r="G928" s="53" t="s">
        <v>2824</v>
      </c>
      <c r="H928" s="54">
        <v>1164</v>
      </c>
      <c r="I928" s="53" t="s">
        <v>46</v>
      </c>
      <c r="J928" s="360" t="str">
        <f>IF(ISBLANK(INDEX('Policy Characteristics'!D:D,MATCH($C928,'Policy Characteristics'!$C:$C,0))),"",INDEX('Policy Characteristics'!D:D,MATCH($C928,'Policy Characteristics'!$C:$C,0)))</f>
        <v>Industry Energy Efficiency Standards</v>
      </c>
      <c r="K928" s="358" t="str">
        <f>IF(ISBLANK(INDEX('Policy Characteristics'!E:E,MATCH($C928,'Policy Characteristics'!$C:$C,0))),"",INDEX('Policy Characteristics'!E:E,MATCH($C928,'Policy Characteristics'!$C:$C,0)))</f>
        <v>indst efficiency standards</v>
      </c>
      <c r="L928" s="380">
        <f>IF(ISBLANK(INDEX('Policy Characteristics'!F:F,MATCH($C928,'Policy Characteristics'!$C:$C,0))),"",INDEX('Policy Characteristics'!F:F,MATCH($C928,'Policy Characteristics'!$C:$C,0)))</f>
        <v>0</v>
      </c>
      <c r="M928" s="380">
        <f>IF(ISBLANK(INDEX('Policy Characteristics'!G:G,MATCH($C928,'Policy Characteristics'!$C:$C,0))),"",INDEX('Policy Characteristics'!G:G,MATCH($C928,'Policy Characteristics'!$C:$C,0)))</f>
        <v>0.25</v>
      </c>
      <c r="N928" s="380">
        <f>IF(ISBLANK(INDEX('Policy Characteristics'!H:H,MATCH($C928,'Policy Characteristics'!$C:$C,0))),"",INDEX('Policy Characteristics'!H:H,MATCH($C928,'Policy Characteristics'!$C:$C,0)))</f>
        <v>0.01</v>
      </c>
      <c r="O928" s="358" t="str">
        <f>IF(ISBLANK(INDEX('Policy Characteristics'!I:I,MATCH($C928,'Policy Characteristics'!$C:$C,0))),"",INDEX('Policy Characteristics'!I:I,MATCH($C928,'Policy Characteristics'!$C:$C,0)))</f>
        <v>% reduction in energy use</v>
      </c>
      <c r="P928" s="358"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8" s="358" t="str">
        <f>IF(ISBLANK(INDEX('Policy Characteristics'!K:K,MATCH($C928,'Policy Characteristics'!$C:$C,0))),"",INDEX('Policy Characteristics'!K:K,MATCH($C928,'Policy Characteristics'!$C:$C,0)))</f>
        <v>industry-ag-main.html#eff-stds</v>
      </c>
      <c r="R928" s="358" t="str">
        <f>IF(ISBLANK(INDEX('Policy Characteristics'!L:L,MATCH($C928,'Policy Characteristics'!$C:$C,0))),"",INDEX('Policy Characteristics'!L:L,MATCH($C928,'Policy Characteristics'!$C:$C,0)))</f>
        <v>industry-energy-efficiency-standards.html</v>
      </c>
    </row>
    <row r="929" spans="1:18" s="5" customFormat="1" x14ac:dyDescent="0.35">
      <c r="A929" s="358" t="str">
        <f>IF(ISBLANK(INDEX('Policy Characteristics'!A:A,MATCH($C929,'Policy Characteristics'!$C:$C,0))),"",INDEX('Policy Characteristics'!A:A,MATCH($C929,'Policy Characteristics'!$C:$C,0)))</f>
        <v>Industry</v>
      </c>
      <c r="B929" s="358" t="str">
        <f>IF(ISBLANK(INDEX('Policy Characteristics'!B:B,MATCH($C929,'Policy Characteristics'!$C:$C,0))),"",INDEX('Policy Characteristics'!B:B,MATCH($C929,'Policy Characteristics'!$C:$C,0)))</f>
        <v>Industry Energy Efficiency Standards</v>
      </c>
      <c r="C929" s="362" t="str">
        <f t="shared" si="40"/>
        <v>Percentage Improvement in Eqpt Efficiency Standards above BAU</v>
      </c>
      <c r="D929" s="9" t="s">
        <v>3255</v>
      </c>
      <c r="E929" s="53" t="s">
        <v>2822</v>
      </c>
      <c r="F929" s="195" t="s">
        <v>3217</v>
      </c>
      <c r="G929" s="53" t="s">
        <v>2826</v>
      </c>
      <c r="H929" s="54">
        <v>1165</v>
      </c>
      <c r="I929" s="53" t="s">
        <v>45</v>
      </c>
      <c r="J929" s="360" t="str">
        <f>IF(ISBLANK(INDEX('Policy Characteristics'!D:D,MATCH($C929,'Policy Characteristics'!$C:$C,0))),"",INDEX('Policy Characteristics'!D:D,MATCH($C929,'Policy Characteristics'!$C:$C,0)))</f>
        <v>Industry Energy Efficiency Standards</v>
      </c>
      <c r="K929" s="358" t="str">
        <f>IF(ISBLANK(INDEX('Policy Characteristics'!E:E,MATCH($C929,'Policy Characteristics'!$C:$C,0))),"",INDEX('Policy Characteristics'!E:E,MATCH($C929,'Policy Characteristics'!$C:$C,0)))</f>
        <v>indst efficiency standards</v>
      </c>
      <c r="L929" s="380">
        <f>IF(ISBLANK(INDEX('Policy Characteristics'!F:F,MATCH($C929,'Policy Characteristics'!$C:$C,0))),"",INDEX('Policy Characteristics'!F:F,MATCH($C929,'Policy Characteristics'!$C:$C,0)))</f>
        <v>0</v>
      </c>
      <c r="M929" s="380">
        <f>IF(ISBLANK(INDEX('Policy Characteristics'!G:G,MATCH($C929,'Policy Characteristics'!$C:$C,0))),"",INDEX('Policy Characteristics'!G:G,MATCH($C929,'Policy Characteristics'!$C:$C,0)))</f>
        <v>0.25</v>
      </c>
      <c r="N929" s="380">
        <f>IF(ISBLANK(INDEX('Policy Characteristics'!H:H,MATCH($C929,'Policy Characteristics'!$C:$C,0))),"",INDEX('Policy Characteristics'!H:H,MATCH($C929,'Policy Characteristics'!$C:$C,0)))</f>
        <v>0.01</v>
      </c>
      <c r="O929" s="358" t="str">
        <f>IF(ISBLANK(INDEX('Policy Characteristics'!I:I,MATCH($C929,'Policy Characteristics'!$C:$C,0))),"",INDEX('Policy Characteristics'!I:I,MATCH($C929,'Policy Characteristics'!$C:$C,0)))</f>
        <v>% reduction in energy use</v>
      </c>
      <c r="P929" s="358"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9" s="358" t="str">
        <f>IF(ISBLANK(INDEX('Policy Characteristics'!K:K,MATCH($C929,'Policy Characteristics'!$C:$C,0))),"",INDEX('Policy Characteristics'!K:K,MATCH($C929,'Policy Characteristics'!$C:$C,0)))</f>
        <v>industry-ag-main.html#eff-stds</v>
      </c>
      <c r="R929" s="358" t="str">
        <f>IF(ISBLANK(INDEX('Policy Characteristics'!L:L,MATCH($C929,'Policy Characteristics'!$C:$C,0))),"",INDEX('Policy Characteristics'!L:L,MATCH($C929,'Policy Characteristics'!$C:$C,0)))</f>
        <v>industry-energy-efficiency-standards.html</v>
      </c>
    </row>
    <row r="930" spans="1:18" s="5" customFormat="1" x14ac:dyDescent="0.35">
      <c r="A930" s="358" t="str">
        <f>IF(ISBLANK(INDEX('Policy Characteristics'!A:A,MATCH($C930,'Policy Characteristics'!$C:$C,0))),"",INDEX('Policy Characteristics'!A:A,MATCH($C930,'Policy Characteristics'!$C:$C,0)))</f>
        <v>Industry</v>
      </c>
      <c r="B930" s="358" t="str">
        <f>IF(ISBLANK(INDEX('Policy Characteristics'!B:B,MATCH($C930,'Policy Characteristics'!$C:$C,0))),"",INDEX('Policy Characteristics'!B:B,MATCH($C930,'Policy Characteristics'!$C:$C,0)))</f>
        <v>Industry Energy Efficiency Standards</v>
      </c>
      <c r="C930" s="362" t="str">
        <f t="shared" si="40"/>
        <v>Percentage Improvement in Eqpt Efficiency Standards above BAU</v>
      </c>
      <c r="D930" s="9" t="s">
        <v>3255</v>
      </c>
      <c r="E930" s="53" t="s">
        <v>2823</v>
      </c>
      <c r="F930" s="195" t="s">
        <v>3217</v>
      </c>
      <c r="G930" s="53" t="s">
        <v>2827</v>
      </c>
      <c r="H930" s="54">
        <v>1166</v>
      </c>
      <c r="I930" s="53" t="s">
        <v>45</v>
      </c>
      <c r="J930" s="360" t="str">
        <f>IF(ISBLANK(INDEX('Policy Characteristics'!D:D,MATCH($C930,'Policy Characteristics'!$C:$C,0))),"",INDEX('Policy Characteristics'!D:D,MATCH($C930,'Policy Characteristics'!$C:$C,0)))</f>
        <v>Industry Energy Efficiency Standards</v>
      </c>
      <c r="K930" s="358" t="str">
        <f>IF(ISBLANK(INDEX('Policy Characteristics'!E:E,MATCH($C930,'Policy Characteristics'!$C:$C,0))),"",INDEX('Policy Characteristics'!E:E,MATCH($C930,'Policy Characteristics'!$C:$C,0)))</f>
        <v>indst efficiency standards</v>
      </c>
      <c r="L930" s="380">
        <f>IF(ISBLANK(INDEX('Policy Characteristics'!F:F,MATCH($C930,'Policy Characteristics'!$C:$C,0))),"",INDEX('Policy Characteristics'!F:F,MATCH($C930,'Policy Characteristics'!$C:$C,0)))</f>
        <v>0</v>
      </c>
      <c r="M930" s="380">
        <f>IF(ISBLANK(INDEX('Policy Characteristics'!G:G,MATCH($C930,'Policy Characteristics'!$C:$C,0))),"",INDEX('Policy Characteristics'!G:G,MATCH($C930,'Policy Characteristics'!$C:$C,0)))</f>
        <v>0.25</v>
      </c>
      <c r="N930" s="380">
        <f>IF(ISBLANK(INDEX('Policy Characteristics'!H:H,MATCH($C930,'Policy Characteristics'!$C:$C,0))),"",INDEX('Policy Characteristics'!H:H,MATCH($C930,'Policy Characteristics'!$C:$C,0)))</f>
        <v>0.01</v>
      </c>
      <c r="O930" s="358" t="str">
        <f>IF(ISBLANK(INDEX('Policy Characteristics'!I:I,MATCH($C930,'Policy Characteristics'!$C:$C,0))),"",INDEX('Policy Characteristics'!I:I,MATCH($C930,'Policy Characteristics'!$C:$C,0)))</f>
        <v>% reduction in energy use</v>
      </c>
      <c r="P930" s="358"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0" s="358" t="str">
        <f>IF(ISBLANK(INDEX('Policy Characteristics'!K:K,MATCH($C930,'Policy Characteristics'!$C:$C,0))),"",INDEX('Policy Characteristics'!K:K,MATCH($C930,'Policy Characteristics'!$C:$C,0)))</f>
        <v>industry-ag-main.html#eff-stds</v>
      </c>
      <c r="R930" s="358" t="str">
        <f>IF(ISBLANK(INDEX('Policy Characteristics'!L:L,MATCH($C930,'Policy Characteristics'!$C:$C,0))),"",INDEX('Policy Characteristics'!L:L,MATCH($C930,'Policy Characteristics'!$C:$C,0)))</f>
        <v>industry-energy-efficiency-standards.html</v>
      </c>
    </row>
    <row r="931" spans="1:18" s="5" customFormat="1" x14ac:dyDescent="0.35">
      <c r="A931" s="358" t="str">
        <f>IF(ISBLANK(INDEX('Policy Characteristics'!A:A,MATCH($C931,'Policy Characteristics'!$C:$C,0))),"",INDEX('Policy Characteristics'!A:A,MATCH($C931,'Policy Characteristics'!$C:$C,0)))</f>
        <v>Industry</v>
      </c>
      <c r="B931" s="358" t="str">
        <f>IF(ISBLANK(INDEX('Policy Characteristics'!B:B,MATCH($C931,'Policy Characteristics'!$C:$C,0))),"",INDEX('Policy Characteristics'!B:B,MATCH($C931,'Policy Characteristics'!$C:$C,0)))</f>
        <v>Industry Energy Efficiency Standards</v>
      </c>
      <c r="C931" s="362" t="str">
        <f t="shared" si="40"/>
        <v>Percentage Improvement in Eqpt Efficiency Standards above BAU</v>
      </c>
      <c r="D931" s="9" t="s">
        <v>3255</v>
      </c>
      <c r="E931" s="53" t="s">
        <v>2820</v>
      </c>
      <c r="F931" s="195" t="s">
        <v>3217</v>
      </c>
      <c r="G931" s="53" t="s">
        <v>2825</v>
      </c>
      <c r="H931" s="54">
        <v>1167</v>
      </c>
      <c r="I931" s="53" t="s">
        <v>46</v>
      </c>
      <c r="J931" s="360" t="str">
        <f>IF(ISBLANK(INDEX('Policy Characteristics'!D:D,MATCH($C931,'Policy Characteristics'!$C:$C,0))),"",INDEX('Policy Characteristics'!D:D,MATCH($C931,'Policy Characteristics'!$C:$C,0)))</f>
        <v>Industry Energy Efficiency Standards</v>
      </c>
      <c r="K931" s="358" t="str">
        <f>IF(ISBLANK(INDEX('Policy Characteristics'!E:E,MATCH($C931,'Policy Characteristics'!$C:$C,0))),"",INDEX('Policy Characteristics'!E:E,MATCH($C931,'Policy Characteristics'!$C:$C,0)))</f>
        <v>indst efficiency standards</v>
      </c>
      <c r="L931" s="380">
        <f>IF(ISBLANK(INDEX('Policy Characteristics'!F:F,MATCH($C931,'Policy Characteristics'!$C:$C,0))),"",INDEX('Policy Characteristics'!F:F,MATCH($C931,'Policy Characteristics'!$C:$C,0)))</f>
        <v>0</v>
      </c>
      <c r="M931" s="380">
        <f>IF(ISBLANK(INDEX('Policy Characteristics'!G:G,MATCH($C931,'Policy Characteristics'!$C:$C,0))),"",INDEX('Policy Characteristics'!G:G,MATCH($C931,'Policy Characteristics'!$C:$C,0)))</f>
        <v>0.25</v>
      </c>
      <c r="N931" s="380">
        <f>IF(ISBLANK(INDEX('Policy Characteristics'!H:H,MATCH($C931,'Policy Characteristics'!$C:$C,0))),"",INDEX('Policy Characteristics'!H:H,MATCH($C931,'Policy Characteristics'!$C:$C,0)))</f>
        <v>0.01</v>
      </c>
      <c r="O931" s="358" t="str">
        <f>IF(ISBLANK(INDEX('Policy Characteristics'!I:I,MATCH($C931,'Policy Characteristics'!$C:$C,0))),"",INDEX('Policy Characteristics'!I:I,MATCH($C931,'Policy Characteristics'!$C:$C,0)))</f>
        <v>% reduction in energy use</v>
      </c>
      <c r="P931" s="358"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1" s="358" t="str">
        <f>IF(ISBLANK(INDEX('Policy Characteristics'!K:K,MATCH($C931,'Policy Characteristics'!$C:$C,0))),"",INDEX('Policy Characteristics'!K:K,MATCH($C931,'Policy Characteristics'!$C:$C,0)))</f>
        <v>industry-ag-main.html#eff-stds</v>
      </c>
      <c r="R931" s="358" t="str">
        <f>IF(ISBLANK(INDEX('Policy Characteristics'!L:L,MATCH($C931,'Policy Characteristics'!$C:$C,0))),"",INDEX('Policy Characteristics'!L:L,MATCH($C931,'Policy Characteristics'!$C:$C,0)))</f>
        <v>industry-energy-efficiency-standards.html</v>
      </c>
    </row>
    <row r="932" spans="1:18" s="5" customFormat="1" x14ac:dyDescent="0.35">
      <c r="A932" s="358" t="str">
        <f>IF(ISBLANK(INDEX('Policy Characteristics'!A:A,MATCH($C932,'Policy Characteristics'!$C:$C,0))),"",INDEX('Policy Characteristics'!A:A,MATCH($C932,'Policy Characteristics'!$C:$C,0)))</f>
        <v>Industry</v>
      </c>
      <c r="B932" s="358" t="str">
        <f>IF(ISBLANK(INDEX('Policy Characteristics'!B:B,MATCH($C932,'Policy Characteristics'!$C:$C,0))),"",INDEX('Policy Characteristics'!B:B,MATCH($C932,'Policy Characteristics'!$C:$C,0)))</f>
        <v>Industry Energy Efficiency Standards</v>
      </c>
      <c r="C932" s="362" t="str">
        <f t="shared" si="40"/>
        <v>Percentage Improvement in Eqpt Efficiency Standards above BAU</v>
      </c>
      <c r="D932" s="9" t="s">
        <v>3256</v>
      </c>
      <c r="E932" s="53" t="s">
        <v>2463</v>
      </c>
      <c r="F932" s="195" t="s">
        <v>3218</v>
      </c>
      <c r="G932" s="53" t="s">
        <v>2469</v>
      </c>
      <c r="H932" s="54">
        <v>1168</v>
      </c>
      <c r="I932" s="53" t="s">
        <v>45</v>
      </c>
      <c r="J932" s="360" t="str">
        <f>IF(ISBLANK(INDEX('Policy Characteristics'!D:D,MATCH($C932,'Policy Characteristics'!$C:$C,0))),"",INDEX('Policy Characteristics'!D:D,MATCH($C932,'Policy Characteristics'!$C:$C,0)))</f>
        <v>Industry Energy Efficiency Standards</v>
      </c>
      <c r="K932" s="358" t="str">
        <f>IF(ISBLANK(INDEX('Policy Characteristics'!E:E,MATCH($C932,'Policy Characteristics'!$C:$C,0))),"",INDEX('Policy Characteristics'!E:E,MATCH($C932,'Policy Characteristics'!$C:$C,0)))</f>
        <v>indst efficiency standards</v>
      </c>
      <c r="L932" s="380">
        <f>IF(ISBLANK(INDEX('Policy Characteristics'!F:F,MATCH($C932,'Policy Characteristics'!$C:$C,0))),"",INDEX('Policy Characteristics'!F:F,MATCH($C932,'Policy Characteristics'!$C:$C,0)))</f>
        <v>0</v>
      </c>
      <c r="M932" s="380">
        <f>IF(ISBLANK(INDEX('Policy Characteristics'!G:G,MATCH($C932,'Policy Characteristics'!$C:$C,0))),"",INDEX('Policy Characteristics'!G:G,MATCH($C932,'Policy Characteristics'!$C:$C,0)))</f>
        <v>0.25</v>
      </c>
      <c r="N932" s="380">
        <f>IF(ISBLANK(INDEX('Policy Characteristics'!H:H,MATCH($C932,'Policy Characteristics'!$C:$C,0))),"",INDEX('Policy Characteristics'!H:H,MATCH($C932,'Policy Characteristics'!$C:$C,0)))</f>
        <v>0.01</v>
      </c>
      <c r="O932" s="358" t="str">
        <f>IF(ISBLANK(INDEX('Policy Characteristics'!I:I,MATCH($C932,'Policy Characteristics'!$C:$C,0))),"",INDEX('Policy Characteristics'!I:I,MATCH($C932,'Policy Characteristics'!$C:$C,0)))</f>
        <v>% reduction in energy use</v>
      </c>
      <c r="P932" s="358"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2" s="358" t="str">
        <f>IF(ISBLANK(INDEX('Policy Characteristics'!K:K,MATCH($C932,'Policy Characteristics'!$C:$C,0))),"",INDEX('Policy Characteristics'!K:K,MATCH($C932,'Policy Characteristics'!$C:$C,0)))</f>
        <v>industry-ag-main.html#eff-stds</v>
      </c>
      <c r="R932" s="358" t="str">
        <f>IF(ISBLANK(INDEX('Policy Characteristics'!L:L,MATCH($C932,'Policy Characteristics'!$C:$C,0))),"",INDEX('Policy Characteristics'!L:L,MATCH($C932,'Policy Characteristics'!$C:$C,0)))</f>
        <v>industry-energy-efficiency-standards.html</v>
      </c>
    </row>
    <row r="933" spans="1:18" s="5" customFormat="1" x14ac:dyDescent="0.35">
      <c r="A933" s="358" t="str">
        <f>IF(ISBLANK(INDEX('Policy Characteristics'!A:A,MATCH($C933,'Policy Characteristics'!$C:$C,0))),"",INDEX('Policy Characteristics'!A:A,MATCH($C933,'Policy Characteristics'!$C:$C,0)))</f>
        <v>Industry</v>
      </c>
      <c r="B933" s="358" t="str">
        <f>IF(ISBLANK(INDEX('Policy Characteristics'!B:B,MATCH($C933,'Policy Characteristics'!$C:$C,0))),"",INDEX('Policy Characteristics'!B:B,MATCH($C933,'Policy Characteristics'!$C:$C,0)))</f>
        <v>Industry Energy Efficiency Standards</v>
      </c>
      <c r="C933" s="362" t="str">
        <f t="shared" si="40"/>
        <v>Percentage Improvement in Eqpt Efficiency Standards above BAU</v>
      </c>
      <c r="D933" s="9" t="s">
        <v>3256</v>
      </c>
      <c r="E933" s="53" t="s">
        <v>2464</v>
      </c>
      <c r="F933" s="195" t="s">
        <v>3218</v>
      </c>
      <c r="G933" s="53" t="s">
        <v>2472</v>
      </c>
      <c r="H933" s="54">
        <v>1169</v>
      </c>
      <c r="I933" s="53" t="s">
        <v>45</v>
      </c>
      <c r="J933" s="360" t="str">
        <f>IF(ISBLANK(INDEX('Policy Characteristics'!D:D,MATCH($C933,'Policy Characteristics'!$C:$C,0))),"",INDEX('Policy Characteristics'!D:D,MATCH($C933,'Policy Characteristics'!$C:$C,0)))</f>
        <v>Industry Energy Efficiency Standards</v>
      </c>
      <c r="K933" s="358" t="str">
        <f>IF(ISBLANK(INDEX('Policy Characteristics'!E:E,MATCH($C933,'Policy Characteristics'!$C:$C,0))),"",INDEX('Policy Characteristics'!E:E,MATCH($C933,'Policy Characteristics'!$C:$C,0)))</f>
        <v>indst efficiency standards</v>
      </c>
      <c r="L933" s="380">
        <f>IF(ISBLANK(INDEX('Policy Characteristics'!F:F,MATCH($C933,'Policy Characteristics'!$C:$C,0))),"",INDEX('Policy Characteristics'!F:F,MATCH($C933,'Policy Characteristics'!$C:$C,0)))</f>
        <v>0</v>
      </c>
      <c r="M933" s="380">
        <f>IF(ISBLANK(INDEX('Policy Characteristics'!G:G,MATCH($C933,'Policy Characteristics'!$C:$C,0))),"",INDEX('Policy Characteristics'!G:G,MATCH($C933,'Policy Characteristics'!$C:$C,0)))</f>
        <v>0.25</v>
      </c>
      <c r="N933" s="380">
        <f>IF(ISBLANK(INDEX('Policy Characteristics'!H:H,MATCH($C933,'Policy Characteristics'!$C:$C,0))),"",INDEX('Policy Characteristics'!H:H,MATCH($C933,'Policy Characteristics'!$C:$C,0)))</f>
        <v>0.01</v>
      </c>
      <c r="O933" s="358" t="str">
        <f>IF(ISBLANK(INDEX('Policy Characteristics'!I:I,MATCH($C933,'Policy Characteristics'!$C:$C,0))),"",INDEX('Policy Characteristics'!I:I,MATCH($C933,'Policy Characteristics'!$C:$C,0)))</f>
        <v>% reduction in energy use</v>
      </c>
      <c r="P933" s="358"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3" s="358" t="str">
        <f>IF(ISBLANK(INDEX('Policy Characteristics'!K:K,MATCH($C933,'Policy Characteristics'!$C:$C,0))),"",INDEX('Policy Characteristics'!K:K,MATCH($C933,'Policy Characteristics'!$C:$C,0)))</f>
        <v>industry-ag-main.html#eff-stds</v>
      </c>
      <c r="R933" s="358" t="str">
        <f>IF(ISBLANK(INDEX('Policy Characteristics'!L:L,MATCH($C933,'Policy Characteristics'!$C:$C,0))),"",INDEX('Policy Characteristics'!L:L,MATCH($C933,'Policy Characteristics'!$C:$C,0)))</f>
        <v>industry-energy-efficiency-standards.html</v>
      </c>
    </row>
    <row r="934" spans="1:18" s="5" customFormat="1" x14ac:dyDescent="0.35">
      <c r="A934" s="358" t="str">
        <f>IF(ISBLANK(INDEX('Policy Characteristics'!A:A,MATCH($C934,'Policy Characteristics'!$C:$C,0))),"",INDEX('Policy Characteristics'!A:A,MATCH($C934,'Policy Characteristics'!$C:$C,0)))</f>
        <v>Industry</v>
      </c>
      <c r="B934" s="358" t="str">
        <f>IF(ISBLANK(INDEX('Policy Characteristics'!B:B,MATCH($C934,'Policy Characteristics'!$C:$C,0))),"",INDEX('Policy Characteristics'!B:B,MATCH($C934,'Policy Characteristics'!$C:$C,0)))</f>
        <v>Industry Energy Efficiency Standards</v>
      </c>
      <c r="C934" s="362" t="str">
        <f t="shared" si="40"/>
        <v>Percentage Improvement in Eqpt Efficiency Standards above BAU</v>
      </c>
      <c r="D934" s="9" t="s">
        <v>3256</v>
      </c>
      <c r="E934" s="53" t="s">
        <v>2465</v>
      </c>
      <c r="F934" s="195" t="s">
        <v>3218</v>
      </c>
      <c r="G934" s="53" t="s">
        <v>2473</v>
      </c>
      <c r="H934" s="54">
        <v>1170</v>
      </c>
      <c r="I934" s="53" t="s">
        <v>45</v>
      </c>
      <c r="J934" s="360" t="str">
        <f>IF(ISBLANK(INDEX('Policy Characteristics'!D:D,MATCH($C934,'Policy Characteristics'!$C:$C,0))),"",INDEX('Policy Characteristics'!D:D,MATCH($C934,'Policy Characteristics'!$C:$C,0)))</f>
        <v>Industry Energy Efficiency Standards</v>
      </c>
      <c r="K934" s="358" t="str">
        <f>IF(ISBLANK(INDEX('Policy Characteristics'!E:E,MATCH($C934,'Policy Characteristics'!$C:$C,0))),"",INDEX('Policy Characteristics'!E:E,MATCH($C934,'Policy Characteristics'!$C:$C,0)))</f>
        <v>indst efficiency standards</v>
      </c>
      <c r="L934" s="380">
        <f>IF(ISBLANK(INDEX('Policy Characteristics'!F:F,MATCH($C934,'Policy Characteristics'!$C:$C,0))),"",INDEX('Policy Characteristics'!F:F,MATCH($C934,'Policy Characteristics'!$C:$C,0)))</f>
        <v>0</v>
      </c>
      <c r="M934" s="380">
        <f>IF(ISBLANK(INDEX('Policy Characteristics'!G:G,MATCH($C934,'Policy Characteristics'!$C:$C,0))),"",INDEX('Policy Characteristics'!G:G,MATCH($C934,'Policy Characteristics'!$C:$C,0)))</f>
        <v>0.25</v>
      </c>
      <c r="N934" s="380">
        <f>IF(ISBLANK(INDEX('Policy Characteristics'!H:H,MATCH($C934,'Policy Characteristics'!$C:$C,0))),"",INDEX('Policy Characteristics'!H:H,MATCH($C934,'Policy Characteristics'!$C:$C,0)))</f>
        <v>0.01</v>
      </c>
      <c r="O934" s="358" t="str">
        <f>IF(ISBLANK(INDEX('Policy Characteristics'!I:I,MATCH($C934,'Policy Characteristics'!$C:$C,0))),"",INDEX('Policy Characteristics'!I:I,MATCH($C934,'Policy Characteristics'!$C:$C,0)))</f>
        <v>% reduction in energy use</v>
      </c>
      <c r="P934" s="358"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4" s="358" t="str">
        <f>IF(ISBLANK(INDEX('Policy Characteristics'!K:K,MATCH($C934,'Policy Characteristics'!$C:$C,0))),"",INDEX('Policy Characteristics'!K:K,MATCH($C934,'Policy Characteristics'!$C:$C,0)))</f>
        <v>industry-ag-main.html#eff-stds</v>
      </c>
      <c r="R934" s="358" t="str">
        <f>IF(ISBLANK(INDEX('Policy Characteristics'!L:L,MATCH($C934,'Policy Characteristics'!$C:$C,0))),"",INDEX('Policy Characteristics'!L:L,MATCH($C934,'Policy Characteristics'!$C:$C,0)))</f>
        <v>industry-energy-efficiency-standards.html</v>
      </c>
    </row>
    <row r="935" spans="1:18" s="5" customFormat="1" x14ac:dyDescent="0.35">
      <c r="A935" s="358" t="str">
        <f>IF(ISBLANK(INDEX('Policy Characteristics'!A:A,MATCH($C935,'Policy Characteristics'!$C:$C,0))),"",INDEX('Policy Characteristics'!A:A,MATCH($C935,'Policy Characteristics'!$C:$C,0)))</f>
        <v>Industry</v>
      </c>
      <c r="B935" s="358" t="str">
        <f>IF(ISBLANK(INDEX('Policy Characteristics'!B:B,MATCH($C935,'Policy Characteristics'!$C:$C,0))),"",INDEX('Policy Characteristics'!B:B,MATCH($C935,'Policy Characteristics'!$C:$C,0)))</f>
        <v>Industry Energy Efficiency Standards</v>
      </c>
      <c r="C935" s="362" t="str">
        <f t="shared" si="40"/>
        <v>Percentage Improvement in Eqpt Efficiency Standards above BAU</v>
      </c>
      <c r="D935" s="9" t="s">
        <v>3256</v>
      </c>
      <c r="E935" s="53" t="s">
        <v>2466</v>
      </c>
      <c r="F935" s="195" t="s">
        <v>3218</v>
      </c>
      <c r="G935" s="53" t="s">
        <v>2470</v>
      </c>
      <c r="H935" s="54">
        <v>1171</v>
      </c>
      <c r="I935" s="53" t="s">
        <v>46</v>
      </c>
      <c r="J935" s="360" t="str">
        <f>IF(ISBLANK(INDEX('Policy Characteristics'!D:D,MATCH($C935,'Policy Characteristics'!$C:$C,0))),"",INDEX('Policy Characteristics'!D:D,MATCH($C935,'Policy Characteristics'!$C:$C,0)))</f>
        <v>Industry Energy Efficiency Standards</v>
      </c>
      <c r="K935" s="358" t="str">
        <f>IF(ISBLANK(INDEX('Policy Characteristics'!E:E,MATCH($C935,'Policy Characteristics'!$C:$C,0))),"",INDEX('Policy Characteristics'!E:E,MATCH($C935,'Policy Characteristics'!$C:$C,0)))</f>
        <v>indst efficiency standards</v>
      </c>
      <c r="L935" s="380">
        <f>IF(ISBLANK(INDEX('Policy Characteristics'!F:F,MATCH($C935,'Policy Characteristics'!$C:$C,0))),"",INDEX('Policy Characteristics'!F:F,MATCH($C935,'Policy Characteristics'!$C:$C,0)))</f>
        <v>0</v>
      </c>
      <c r="M935" s="380">
        <f>IF(ISBLANK(INDEX('Policy Characteristics'!G:G,MATCH($C935,'Policy Characteristics'!$C:$C,0))),"",INDEX('Policy Characteristics'!G:G,MATCH($C935,'Policy Characteristics'!$C:$C,0)))</f>
        <v>0.25</v>
      </c>
      <c r="N935" s="380">
        <f>IF(ISBLANK(INDEX('Policy Characteristics'!H:H,MATCH($C935,'Policy Characteristics'!$C:$C,0))),"",INDEX('Policy Characteristics'!H:H,MATCH($C935,'Policy Characteristics'!$C:$C,0)))</f>
        <v>0.01</v>
      </c>
      <c r="O935" s="358" t="str">
        <f>IF(ISBLANK(INDEX('Policy Characteristics'!I:I,MATCH($C935,'Policy Characteristics'!$C:$C,0))),"",INDEX('Policy Characteristics'!I:I,MATCH($C935,'Policy Characteristics'!$C:$C,0)))</f>
        <v>% reduction in energy use</v>
      </c>
      <c r="P935" s="358"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5" s="358" t="str">
        <f>IF(ISBLANK(INDEX('Policy Characteristics'!K:K,MATCH($C935,'Policy Characteristics'!$C:$C,0))),"",INDEX('Policy Characteristics'!K:K,MATCH($C935,'Policy Characteristics'!$C:$C,0)))</f>
        <v>industry-ag-main.html#eff-stds</v>
      </c>
      <c r="R935" s="358" t="str">
        <f>IF(ISBLANK(INDEX('Policy Characteristics'!L:L,MATCH($C935,'Policy Characteristics'!$C:$C,0))),"",INDEX('Policy Characteristics'!L:L,MATCH($C935,'Policy Characteristics'!$C:$C,0)))</f>
        <v>industry-energy-efficiency-standards.html</v>
      </c>
    </row>
    <row r="936" spans="1:18" s="5" customFormat="1" x14ac:dyDescent="0.35">
      <c r="A936" s="358" t="str">
        <f>IF(ISBLANK(INDEX('Policy Characteristics'!A:A,MATCH($C936,'Policy Characteristics'!$C:$C,0))),"",INDEX('Policy Characteristics'!A:A,MATCH($C936,'Policy Characteristics'!$C:$C,0)))</f>
        <v>Industry</v>
      </c>
      <c r="B936" s="358" t="str">
        <f>IF(ISBLANK(INDEX('Policy Characteristics'!B:B,MATCH($C936,'Policy Characteristics'!$C:$C,0))),"",INDEX('Policy Characteristics'!B:B,MATCH($C936,'Policy Characteristics'!$C:$C,0)))</f>
        <v>Industry Energy Efficiency Standards</v>
      </c>
      <c r="C936" s="362" t="str">
        <f t="shared" si="40"/>
        <v>Percentage Improvement in Eqpt Efficiency Standards above BAU</v>
      </c>
      <c r="D936" s="9" t="s">
        <v>3256</v>
      </c>
      <c r="E936" s="53" t="s">
        <v>2467</v>
      </c>
      <c r="F936" s="195" t="s">
        <v>3218</v>
      </c>
      <c r="G936" s="53" t="s">
        <v>2471</v>
      </c>
      <c r="H936" s="54">
        <v>1172</v>
      </c>
      <c r="I936" s="53" t="s">
        <v>45</v>
      </c>
      <c r="J936" s="360" t="str">
        <f>IF(ISBLANK(INDEX('Policy Characteristics'!D:D,MATCH($C936,'Policy Characteristics'!$C:$C,0))),"",INDEX('Policy Characteristics'!D:D,MATCH($C936,'Policy Characteristics'!$C:$C,0)))</f>
        <v>Industry Energy Efficiency Standards</v>
      </c>
      <c r="K936" s="358" t="str">
        <f>IF(ISBLANK(INDEX('Policy Characteristics'!E:E,MATCH($C936,'Policy Characteristics'!$C:$C,0))),"",INDEX('Policy Characteristics'!E:E,MATCH($C936,'Policy Characteristics'!$C:$C,0)))</f>
        <v>indst efficiency standards</v>
      </c>
      <c r="L936" s="380">
        <f>IF(ISBLANK(INDEX('Policy Characteristics'!F:F,MATCH($C936,'Policy Characteristics'!$C:$C,0))),"",INDEX('Policy Characteristics'!F:F,MATCH($C936,'Policy Characteristics'!$C:$C,0)))</f>
        <v>0</v>
      </c>
      <c r="M936" s="380">
        <f>IF(ISBLANK(INDEX('Policy Characteristics'!G:G,MATCH($C936,'Policy Characteristics'!$C:$C,0))),"",INDEX('Policy Characteristics'!G:G,MATCH($C936,'Policy Characteristics'!$C:$C,0)))</f>
        <v>0.25</v>
      </c>
      <c r="N936" s="380">
        <f>IF(ISBLANK(INDEX('Policy Characteristics'!H:H,MATCH($C936,'Policy Characteristics'!$C:$C,0))),"",INDEX('Policy Characteristics'!H:H,MATCH($C936,'Policy Characteristics'!$C:$C,0)))</f>
        <v>0.01</v>
      </c>
      <c r="O936" s="358" t="str">
        <f>IF(ISBLANK(INDEX('Policy Characteristics'!I:I,MATCH($C936,'Policy Characteristics'!$C:$C,0))),"",INDEX('Policy Characteristics'!I:I,MATCH($C936,'Policy Characteristics'!$C:$C,0)))</f>
        <v>% reduction in energy use</v>
      </c>
      <c r="P936" s="358"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6" s="358" t="str">
        <f>IF(ISBLANK(INDEX('Policy Characteristics'!K:K,MATCH($C936,'Policy Characteristics'!$C:$C,0))),"",INDEX('Policy Characteristics'!K:K,MATCH($C936,'Policy Characteristics'!$C:$C,0)))</f>
        <v>industry-ag-main.html#eff-stds</v>
      </c>
      <c r="R936" s="358" t="str">
        <f>IF(ISBLANK(INDEX('Policy Characteristics'!L:L,MATCH($C936,'Policy Characteristics'!$C:$C,0))),"",INDEX('Policy Characteristics'!L:L,MATCH($C936,'Policy Characteristics'!$C:$C,0)))</f>
        <v>industry-energy-efficiency-standards.html</v>
      </c>
    </row>
    <row r="937" spans="1:18" s="5" customFormat="1" x14ac:dyDescent="0.35">
      <c r="A937" s="358" t="str">
        <f>IF(ISBLANK(INDEX('Policy Characteristics'!A:A,MATCH($C937,'Policy Characteristics'!$C:$C,0))),"",INDEX('Policy Characteristics'!A:A,MATCH($C937,'Policy Characteristics'!$C:$C,0)))</f>
        <v>Industry</v>
      </c>
      <c r="B937" s="358" t="str">
        <f>IF(ISBLANK(INDEX('Policy Characteristics'!B:B,MATCH($C937,'Policy Characteristics'!$C:$C,0))),"",INDEX('Policy Characteristics'!B:B,MATCH($C937,'Policy Characteristics'!$C:$C,0)))</f>
        <v>Industry Energy Efficiency Standards</v>
      </c>
      <c r="C937" s="362" t="str">
        <f t="shared" si="40"/>
        <v>Percentage Improvement in Eqpt Efficiency Standards above BAU</v>
      </c>
      <c r="D937" s="9" t="s">
        <v>3256</v>
      </c>
      <c r="E937" s="53" t="s">
        <v>2468</v>
      </c>
      <c r="F937" s="195" t="s">
        <v>3218</v>
      </c>
      <c r="G937" s="53" t="s">
        <v>2474</v>
      </c>
      <c r="H937" s="54">
        <v>1173</v>
      </c>
      <c r="I937" s="53" t="s">
        <v>46</v>
      </c>
      <c r="J937" s="360" t="str">
        <f>IF(ISBLANK(INDEX('Policy Characteristics'!D:D,MATCH($C937,'Policy Characteristics'!$C:$C,0))),"",INDEX('Policy Characteristics'!D:D,MATCH($C937,'Policy Characteristics'!$C:$C,0)))</f>
        <v>Industry Energy Efficiency Standards</v>
      </c>
      <c r="K937" s="358" t="str">
        <f>IF(ISBLANK(INDEX('Policy Characteristics'!E:E,MATCH($C937,'Policy Characteristics'!$C:$C,0))),"",INDEX('Policy Characteristics'!E:E,MATCH($C937,'Policy Characteristics'!$C:$C,0)))</f>
        <v>indst efficiency standards</v>
      </c>
      <c r="L937" s="380">
        <f>IF(ISBLANK(INDEX('Policy Characteristics'!F:F,MATCH($C937,'Policy Characteristics'!$C:$C,0))),"",INDEX('Policy Characteristics'!F:F,MATCH($C937,'Policy Characteristics'!$C:$C,0)))</f>
        <v>0</v>
      </c>
      <c r="M937" s="380">
        <f>IF(ISBLANK(INDEX('Policy Characteristics'!G:G,MATCH($C937,'Policy Characteristics'!$C:$C,0))),"",INDEX('Policy Characteristics'!G:G,MATCH($C937,'Policy Characteristics'!$C:$C,0)))</f>
        <v>0.25</v>
      </c>
      <c r="N937" s="380">
        <f>IF(ISBLANK(INDEX('Policy Characteristics'!H:H,MATCH($C937,'Policy Characteristics'!$C:$C,0))),"",INDEX('Policy Characteristics'!H:H,MATCH($C937,'Policy Characteristics'!$C:$C,0)))</f>
        <v>0.01</v>
      </c>
      <c r="O937" s="358" t="str">
        <f>IF(ISBLANK(INDEX('Policy Characteristics'!I:I,MATCH($C937,'Policy Characteristics'!$C:$C,0))),"",INDEX('Policy Characteristics'!I:I,MATCH($C937,'Policy Characteristics'!$C:$C,0)))</f>
        <v>% reduction in energy use</v>
      </c>
      <c r="P937" s="358"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7" s="358" t="str">
        <f>IF(ISBLANK(INDEX('Policy Characteristics'!K:K,MATCH($C937,'Policy Characteristics'!$C:$C,0))),"",INDEX('Policy Characteristics'!K:K,MATCH($C937,'Policy Characteristics'!$C:$C,0)))</f>
        <v>industry-ag-main.html#eff-stds</v>
      </c>
      <c r="R937" s="358" t="str">
        <f>IF(ISBLANK(INDEX('Policy Characteristics'!L:L,MATCH($C937,'Policy Characteristics'!$C:$C,0))),"",INDEX('Policy Characteristics'!L:L,MATCH($C937,'Policy Characteristics'!$C:$C,0)))</f>
        <v>industry-energy-efficiency-standards.html</v>
      </c>
    </row>
    <row r="938" spans="1:18" s="5" customFormat="1" x14ac:dyDescent="0.35">
      <c r="A938" s="358" t="str">
        <f>IF(ISBLANK(INDEX('Policy Characteristics'!A:A,MATCH($C938,'Policy Characteristics'!$C:$C,0))),"",INDEX('Policy Characteristics'!A:A,MATCH($C938,'Policy Characteristics'!$C:$C,0)))</f>
        <v>Industry</v>
      </c>
      <c r="B938" s="358" t="str">
        <f>IF(ISBLANK(INDEX('Policy Characteristics'!B:B,MATCH($C938,'Policy Characteristics'!$C:$C,0))),"",INDEX('Policy Characteristics'!B:B,MATCH($C938,'Policy Characteristics'!$C:$C,0)))</f>
        <v>Industry Energy Efficiency Standards</v>
      </c>
      <c r="C938" s="362" t="str">
        <f t="shared" si="40"/>
        <v>Percentage Improvement in Eqpt Efficiency Standards above BAU</v>
      </c>
      <c r="D938" s="9" t="s">
        <v>3256</v>
      </c>
      <c r="E938" s="53" t="s">
        <v>2821</v>
      </c>
      <c r="F938" s="195" t="s">
        <v>3218</v>
      </c>
      <c r="G938" s="53" t="s">
        <v>2824</v>
      </c>
      <c r="H938" s="54">
        <v>1174</v>
      </c>
      <c r="I938" s="53" t="s">
        <v>46</v>
      </c>
      <c r="J938" s="360" t="str">
        <f>IF(ISBLANK(INDEX('Policy Characteristics'!D:D,MATCH($C938,'Policy Characteristics'!$C:$C,0))),"",INDEX('Policy Characteristics'!D:D,MATCH($C938,'Policy Characteristics'!$C:$C,0)))</f>
        <v>Industry Energy Efficiency Standards</v>
      </c>
      <c r="K938" s="358" t="str">
        <f>IF(ISBLANK(INDEX('Policy Characteristics'!E:E,MATCH($C938,'Policy Characteristics'!$C:$C,0))),"",INDEX('Policy Characteristics'!E:E,MATCH($C938,'Policy Characteristics'!$C:$C,0)))</f>
        <v>indst efficiency standards</v>
      </c>
      <c r="L938" s="380">
        <f>IF(ISBLANK(INDEX('Policy Characteristics'!F:F,MATCH($C938,'Policy Characteristics'!$C:$C,0))),"",INDEX('Policy Characteristics'!F:F,MATCH($C938,'Policy Characteristics'!$C:$C,0)))</f>
        <v>0</v>
      </c>
      <c r="M938" s="380">
        <f>IF(ISBLANK(INDEX('Policy Characteristics'!G:G,MATCH($C938,'Policy Characteristics'!$C:$C,0))),"",INDEX('Policy Characteristics'!G:G,MATCH($C938,'Policy Characteristics'!$C:$C,0)))</f>
        <v>0.25</v>
      </c>
      <c r="N938" s="380">
        <f>IF(ISBLANK(INDEX('Policy Characteristics'!H:H,MATCH($C938,'Policy Characteristics'!$C:$C,0))),"",INDEX('Policy Characteristics'!H:H,MATCH($C938,'Policy Characteristics'!$C:$C,0)))</f>
        <v>0.01</v>
      </c>
      <c r="O938" s="358" t="str">
        <f>IF(ISBLANK(INDEX('Policy Characteristics'!I:I,MATCH($C938,'Policy Characteristics'!$C:$C,0))),"",INDEX('Policy Characteristics'!I:I,MATCH($C938,'Policy Characteristics'!$C:$C,0)))</f>
        <v>% reduction in energy use</v>
      </c>
      <c r="P938" s="358"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8" s="358" t="str">
        <f>IF(ISBLANK(INDEX('Policy Characteristics'!K:K,MATCH($C938,'Policy Characteristics'!$C:$C,0))),"",INDEX('Policy Characteristics'!K:K,MATCH($C938,'Policy Characteristics'!$C:$C,0)))</f>
        <v>industry-ag-main.html#eff-stds</v>
      </c>
      <c r="R938" s="358" t="str">
        <f>IF(ISBLANK(INDEX('Policy Characteristics'!L:L,MATCH($C938,'Policy Characteristics'!$C:$C,0))),"",INDEX('Policy Characteristics'!L:L,MATCH($C938,'Policy Characteristics'!$C:$C,0)))</f>
        <v>industry-energy-efficiency-standards.html</v>
      </c>
    </row>
    <row r="939" spans="1:18" s="5" customFormat="1" x14ac:dyDescent="0.35">
      <c r="A939" s="358" t="str">
        <f>IF(ISBLANK(INDEX('Policy Characteristics'!A:A,MATCH($C939,'Policy Characteristics'!$C:$C,0))),"",INDEX('Policy Characteristics'!A:A,MATCH($C939,'Policy Characteristics'!$C:$C,0)))</f>
        <v>Industry</v>
      </c>
      <c r="B939" s="358" t="str">
        <f>IF(ISBLANK(INDEX('Policy Characteristics'!B:B,MATCH($C939,'Policy Characteristics'!$C:$C,0))),"",INDEX('Policy Characteristics'!B:B,MATCH($C939,'Policy Characteristics'!$C:$C,0)))</f>
        <v>Industry Energy Efficiency Standards</v>
      </c>
      <c r="C939" s="362" t="str">
        <f t="shared" si="40"/>
        <v>Percentage Improvement in Eqpt Efficiency Standards above BAU</v>
      </c>
      <c r="D939" s="9" t="s">
        <v>3256</v>
      </c>
      <c r="E939" s="53" t="s">
        <v>2822</v>
      </c>
      <c r="F939" s="195" t="s">
        <v>3218</v>
      </c>
      <c r="G939" s="53" t="s">
        <v>2826</v>
      </c>
      <c r="H939" s="54">
        <v>1175</v>
      </c>
      <c r="I939" s="53" t="s">
        <v>45</v>
      </c>
      <c r="J939" s="360" t="str">
        <f>IF(ISBLANK(INDEX('Policy Characteristics'!D:D,MATCH($C939,'Policy Characteristics'!$C:$C,0))),"",INDEX('Policy Characteristics'!D:D,MATCH($C939,'Policy Characteristics'!$C:$C,0)))</f>
        <v>Industry Energy Efficiency Standards</v>
      </c>
      <c r="K939" s="358" t="str">
        <f>IF(ISBLANK(INDEX('Policy Characteristics'!E:E,MATCH($C939,'Policy Characteristics'!$C:$C,0))),"",INDEX('Policy Characteristics'!E:E,MATCH($C939,'Policy Characteristics'!$C:$C,0)))</f>
        <v>indst efficiency standards</v>
      </c>
      <c r="L939" s="380">
        <f>IF(ISBLANK(INDEX('Policy Characteristics'!F:F,MATCH($C939,'Policy Characteristics'!$C:$C,0))),"",INDEX('Policy Characteristics'!F:F,MATCH($C939,'Policy Characteristics'!$C:$C,0)))</f>
        <v>0</v>
      </c>
      <c r="M939" s="380">
        <f>IF(ISBLANK(INDEX('Policy Characteristics'!G:G,MATCH($C939,'Policy Characteristics'!$C:$C,0))),"",INDEX('Policy Characteristics'!G:G,MATCH($C939,'Policy Characteristics'!$C:$C,0)))</f>
        <v>0.25</v>
      </c>
      <c r="N939" s="380">
        <f>IF(ISBLANK(INDEX('Policy Characteristics'!H:H,MATCH($C939,'Policy Characteristics'!$C:$C,0))),"",INDEX('Policy Characteristics'!H:H,MATCH($C939,'Policy Characteristics'!$C:$C,0)))</f>
        <v>0.01</v>
      </c>
      <c r="O939" s="358" t="str">
        <f>IF(ISBLANK(INDEX('Policy Characteristics'!I:I,MATCH($C939,'Policy Characteristics'!$C:$C,0))),"",INDEX('Policy Characteristics'!I:I,MATCH($C939,'Policy Characteristics'!$C:$C,0)))</f>
        <v>% reduction in energy use</v>
      </c>
      <c r="P939" s="358"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9" s="358" t="str">
        <f>IF(ISBLANK(INDEX('Policy Characteristics'!K:K,MATCH($C939,'Policy Characteristics'!$C:$C,0))),"",INDEX('Policy Characteristics'!K:K,MATCH($C939,'Policy Characteristics'!$C:$C,0)))</f>
        <v>industry-ag-main.html#eff-stds</v>
      </c>
      <c r="R939" s="358" t="str">
        <f>IF(ISBLANK(INDEX('Policy Characteristics'!L:L,MATCH($C939,'Policy Characteristics'!$C:$C,0))),"",INDEX('Policy Characteristics'!L:L,MATCH($C939,'Policy Characteristics'!$C:$C,0)))</f>
        <v>industry-energy-efficiency-standards.html</v>
      </c>
    </row>
    <row r="940" spans="1:18" s="5" customFormat="1" x14ac:dyDescent="0.35">
      <c r="A940" s="358" t="str">
        <f>IF(ISBLANK(INDEX('Policy Characteristics'!A:A,MATCH($C940,'Policy Characteristics'!$C:$C,0))),"",INDEX('Policy Characteristics'!A:A,MATCH($C940,'Policy Characteristics'!$C:$C,0)))</f>
        <v>Industry</v>
      </c>
      <c r="B940" s="358" t="str">
        <f>IF(ISBLANK(INDEX('Policy Characteristics'!B:B,MATCH($C940,'Policy Characteristics'!$C:$C,0))),"",INDEX('Policy Characteristics'!B:B,MATCH($C940,'Policy Characteristics'!$C:$C,0)))</f>
        <v>Industry Energy Efficiency Standards</v>
      </c>
      <c r="C940" s="362" t="str">
        <f t="shared" si="40"/>
        <v>Percentage Improvement in Eqpt Efficiency Standards above BAU</v>
      </c>
      <c r="D940" s="9" t="s">
        <v>3256</v>
      </c>
      <c r="E940" s="53" t="s">
        <v>2823</v>
      </c>
      <c r="F940" s="195" t="s">
        <v>3218</v>
      </c>
      <c r="G940" s="53" t="s">
        <v>2827</v>
      </c>
      <c r="H940" s="54">
        <v>1176</v>
      </c>
      <c r="I940" s="53" t="s">
        <v>45</v>
      </c>
      <c r="J940" s="360" t="str">
        <f>IF(ISBLANK(INDEX('Policy Characteristics'!D:D,MATCH($C940,'Policy Characteristics'!$C:$C,0))),"",INDEX('Policy Characteristics'!D:D,MATCH($C940,'Policy Characteristics'!$C:$C,0)))</f>
        <v>Industry Energy Efficiency Standards</v>
      </c>
      <c r="K940" s="358" t="str">
        <f>IF(ISBLANK(INDEX('Policy Characteristics'!E:E,MATCH($C940,'Policy Characteristics'!$C:$C,0))),"",INDEX('Policy Characteristics'!E:E,MATCH($C940,'Policy Characteristics'!$C:$C,0)))</f>
        <v>indst efficiency standards</v>
      </c>
      <c r="L940" s="380">
        <f>IF(ISBLANK(INDEX('Policy Characteristics'!F:F,MATCH($C940,'Policy Characteristics'!$C:$C,0))),"",INDEX('Policy Characteristics'!F:F,MATCH($C940,'Policy Characteristics'!$C:$C,0)))</f>
        <v>0</v>
      </c>
      <c r="M940" s="380">
        <f>IF(ISBLANK(INDEX('Policy Characteristics'!G:G,MATCH($C940,'Policy Characteristics'!$C:$C,0))),"",INDEX('Policy Characteristics'!G:G,MATCH($C940,'Policy Characteristics'!$C:$C,0)))</f>
        <v>0.25</v>
      </c>
      <c r="N940" s="380">
        <f>IF(ISBLANK(INDEX('Policy Characteristics'!H:H,MATCH($C940,'Policy Characteristics'!$C:$C,0))),"",INDEX('Policy Characteristics'!H:H,MATCH($C940,'Policy Characteristics'!$C:$C,0)))</f>
        <v>0.01</v>
      </c>
      <c r="O940" s="358" t="str">
        <f>IF(ISBLANK(INDEX('Policy Characteristics'!I:I,MATCH($C940,'Policy Characteristics'!$C:$C,0))),"",INDEX('Policy Characteristics'!I:I,MATCH($C940,'Policy Characteristics'!$C:$C,0)))</f>
        <v>% reduction in energy use</v>
      </c>
      <c r="P940" s="358"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0" s="358" t="str">
        <f>IF(ISBLANK(INDEX('Policy Characteristics'!K:K,MATCH($C940,'Policy Characteristics'!$C:$C,0))),"",INDEX('Policy Characteristics'!K:K,MATCH($C940,'Policy Characteristics'!$C:$C,0)))</f>
        <v>industry-ag-main.html#eff-stds</v>
      </c>
      <c r="R940" s="358" t="str">
        <f>IF(ISBLANK(INDEX('Policy Characteristics'!L:L,MATCH($C940,'Policy Characteristics'!$C:$C,0))),"",INDEX('Policy Characteristics'!L:L,MATCH($C940,'Policy Characteristics'!$C:$C,0)))</f>
        <v>industry-energy-efficiency-standards.html</v>
      </c>
    </row>
    <row r="941" spans="1:18" s="5" customFormat="1" x14ac:dyDescent="0.35">
      <c r="A941" s="358" t="str">
        <f>IF(ISBLANK(INDEX('Policy Characteristics'!A:A,MATCH($C941,'Policy Characteristics'!$C:$C,0))),"",INDEX('Policy Characteristics'!A:A,MATCH($C941,'Policy Characteristics'!$C:$C,0)))</f>
        <v>Industry</v>
      </c>
      <c r="B941" s="358" t="str">
        <f>IF(ISBLANK(INDEX('Policy Characteristics'!B:B,MATCH($C941,'Policy Characteristics'!$C:$C,0))),"",INDEX('Policy Characteristics'!B:B,MATCH($C941,'Policy Characteristics'!$C:$C,0)))</f>
        <v>Industry Energy Efficiency Standards</v>
      </c>
      <c r="C941" s="362" t="str">
        <f t="shared" si="40"/>
        <v>Percentage Improvement in Eqpt Efficiency Standards above BAU</v>
      </c>
      <c r="D941" s="9" t="s">
        <v>3256</v>
      </c>
      <c r="E941" s="53" t="s">
        <v>2820</v>
      </c>
      <c r="F941" s="195" t="s">
        <v>3218</v>
      </c>
      <c r="G941" s="53" t="s">
        <v>2825</v>
      </c>
      <c r="H941" s="54">
        <v>1177</v>
      </c>
      <c r="I941" s="53" t="s">
        <v>46</v>
      </c>
      <c r="J941" s="360" t="str">
        <f>IF(ISBLANK(INDEX('Policy Characteristics'!D:D,MATCH($C941,'Policy Characteristics'!$C:$C,0))),"",INDEX('Policy Characteristics'!D:D,MATCH($C941,'Policy Characteristics'!$C:$C,0)))</f>
        <v>Industry Energy Efficiency Standards</v>
      </c>
      <c r="K941" s="358" t="str">
        <f>IF(ISBLANK(INDEX('Policy Characteristics'!E:E,MATCH($C941,'Policy Characteristics'!$C:$C,0))),"",INDEX('Policy Characteristics'!E:E,MATCH($C941,'Policy Characteristics'!$C:$C,0)))</f>
        <v>indst efficiency standards</v>
      </c>
      <c r="L941" s="380">
        <f>IF(ISBLANK(INDEX('Policy Characteristics'!F:F,MATCH($C941,'Policy Characteristics'!$C:$C,0))),"",INDEX('Policy Characteristics'!F:F,MATCH($C941,'Policy Characteristics'!$C:$C,0)))</f>
        <v>0</v>
      </c>
      <c r="M941" s="380">
        <f>IF(ISBLANK(INDEX('Policy Characteristics'!G:G,MATCH($C941,'Policy Characteristics'!$C:$C,0))),"",INDEX('Policy Characteristics'!G:G,MATCH($C941,'Policy Characteristics'!$C:$C,0)))</f>
        <v>0.25</v>
      </c>
      <c r="N941" s="380">
        <f>IF(ISBLANK(INDEX('Policy Characteristics'!H:H,MATCH($C941,'Policy Characteristics'!$C:$C,0))),"",INDEX('Policy Characteristics'!H:H,MATCH($C941,'Policy Characteristics'!$C:$C,0)))</f>
        <v>0.01</v>
      </c>
      <c r="O941" s="358" t="str">
        <f>IF(ISBLANK(INDEX('Policy Characteristics'!I:I,MATCH($C941,'Policy Characteristics'!$C:$C,0))),"",INDEX('Policy Characteristics'!I:I,MATCH($C941,'Policy Characteristics'!$C:$C,0)))</f>
        <v>% reduction in energy use</v>
      </c>
      <c r="P941" s="358"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1" s="358" t="str">
        <f>IF(ISBLANK(INDEX('Policy Characteristics'!K:K,MATCH($C941,'Policy Characteristics'!$C:$C,0))),"",INDEX('Policy Characteristics'!K:K,MATCH($C941,'Policy Characteristics'!$C:$C,0)))</f>
        <v>industry-ag-main.html#eff-stds</v>
      </c>
      <c r="R941" s="358" t="str">
        <f>IF(ISBLANK(INDEX('Policy Characteristics'!L:L,MATCH($C941,'Policy Characteristics'!$C:$C,0))),"",INDEX('Policy Characteristics'!L:L,MATCH($C941,'Policy Characteristics'!$C:$C,0)))</f>
        <v>industry-energy-efficiency-standards.html</v>
      </c>
    </row>
    <row r="942" spans="1:18" s="5" customFormat="1" x14ac:dyDescent="0.35">
      <c r="A942" s="358" t="str">
        <f>IF(ISBLANK(INDEX('Policy Characteristics'!A:A,MATCH($C942,'Policy Characteristics'!$C:$C,0))),"",INDEX('Policy Characteristics'!A:A,MATCH($C942,'Policy Characteristics'!$C:$C,0)))</f>
        <v>Industry</v>
      </c>
      <c r="B942" s="358" t="str">
        <f>IF(ISBLANK(INDEX('Policy Characteristics'!B:B,MATCH($C942,'Policy Characteristics'!$C:$C,0))),"",INDEX('Policy Characteristics'!B:B,MATCH($C942,'Policy Characteristics'!$C:$C,0)))</f>
        <v>Industry Energy Efficiency Standards</v>
      </c>
      <c r="C942" s="362" t="str">
        <f t="shared" si="40"/>
        <v>Percentage Improvement in Eqpt Efficiency Standards above BAU</v>
      </c>
      <c r="D942" s="9" t="s">
        <v>3257</v>
      </c>
      <c r="E942" s="53" t="s">
        <v>2463</v>
      </c>
      <c r="F942" s="195" t="s">
        <v>3219</v>
      </c>
      <c r="G942" s="53" t="s">
        <v>2469</v>
      </c>
      <c r="H942" s="54">
        <v>1178</v>
      </c>
      <c r="I942" s="9" t="s">
        <v>46</v>
      </c>
      <c r="J942" s="360" t="str">
        <f>IF(ISBLANK(INDEX('Policy Characteristics'!D:D,MATCH($C942,'Policy Characteristics'!$C:$C,0))),"",INDEX('Policy Characteristics'!D:D,MATCH($C942,'Policy Characteristics'!$C:$C,0)))</f>
        <v>Industry Energy Efficiency Standards</v>
      </c>
      <c r="K942" s="358" t="str">
        <f>IF(ISBLANK(INDEX('Policy Characteristics'!E:E,MATCH($C942,'Policy Characteristics'!$C:$C,0))),"",INDEX('Policy Characteristics'!E:E,MATCH($C942,'Policy Characteristics'!$C:$C,0)))</f>
        <v>indst efficiency standards</v>
      </c>
      <c r="L942" s="380">
        <f>IF(ISBLANK(INDEX('Policy Characteristics'!F:F,MATCH($C942,'Policy Characteristics'!$C:$C,0))),"",INDEX('Policy Characteristics'!F:F,MATCH($C942,'Policy Characteristics'!$C:$C,0)))</f>
        <v>0</v>
      </c>
      <c r="M942" s="380">
        <f>IF(ISBLANK(INDEX('Policy Characteristics'!G:G,MATCH($C942,'Policy Characteristics'!$C:$C,0))),"",INDEX('Policy Characteristics'!G:G,MATCH($C942,'Policy Characteristics'!$C:$C,0)))</f>
        <v>0.25</v>
      </c>
      <c r="N942" s="380">
        <f>IF(ISBLANK(INDEX('Policy Characteristics'!H:H,MATCH($C942,'Policy Characteristics'!$C:$C,0))),"",INDEX('Policy Characteristics'!H:H,MATCH($C942,'Policy Characteristics'!$C:$C,0)))</f>
        <v>0.01</v>
      </c>
      <c r="O942" s="358" t="str">
        <f>IF(ISBLANK(INDEX('Policy Characteristics'!I:I,MATCH($C942,'Policy Characteristics'!$C:$C,0))),"",INDEX('Policy Characteristics'!I:I,MATCH($C942,'Policy Characteristics'!$C:$C,0)))</f>
        <v>% reduction in energy use</v>
      </c>
      <c r="P942" s="358"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2" s="358" t="str">
        <f>IF(ISBLANK(INDEX('Policy Characteristics'!K:K,MATCH($C942,'Policy Characteristics'!$C:$C,0))),"",INDEX('Policy Characteristics'!K:K,MATCH($C942,'Policy Characteristics'!$C:$C,0)))</f>
        <v>industry-ag-main.html#eff-stds</v>
      </c>
      <c r="R942" s="358" t="str">
        <f>IF(ISBLANK(INDEX('Policy Characteristics'!L:L,MATCH($C942,'Policy Characteristics'!$C:$C,0))),"",INDEX('Policy Characteristics'!L:L,MATCH($C942,'Policy Characteristics'!$C:$C,0)))</f>
        <v>industry-energy-efficiency-standards.html</v>
      </c>
    </row>
    <row r="943" spans="1:18" s="5" customFormat="1" x14ac:dyDescent="0.35">
      <c r="A943" s="358" t="str">
        <f>IF(ISBLANK(INDEX('Policy Characteristics'!A:A,MATCH($C943,'Policy Characteristics'!$C:$C,0))),"",INDEX('Policy Characteristics'!A:A,MATCH($C943,'Policy Characteristics'!$C:$C,0)))</f>
        <v>Industry</v>
      </c>
      <c r="B943" s="358" t="str">
        <f>IF(ISBLANK(INDEX('Policy Characteristics'!B:B,MATCH($C943,'Policy Characteristics'!$C:$C,0))),"",INDEX('Policy Characteristics'!B:B,MATCH($C943,'Policy Characteristics'!$C:$C,0)))</f>
        <v>Industry Energy Efficiency Standards</v>
      </c>
      <c r="C943" s="362" t="str">
        <f t="shared" si="40"/>
        <v>Percentage Improvement in Eqpt Efficiency Standards above BAU</v>
      </c>
      <c r="D943" s="9" t="s">
        <v>3257</v>
      </c>
      <c r="E943" s="53" t="s">
        <v>2464</v>
      </c>
      <c r="F943" s="195" t="s">
        <v>3219</v>
      </c>
      <c r="G943" s="53" t="s">
        <v>2472</v>
      </c>
      <c r="H943" s="54">
        <v>1179</v>
      </c>
      <c r="I943" s="53" t="s">
        <v>46</v>
      </c>
      <c r="J943" s="360" t="str">
        <f>IF(ISBLANK(INDEX('Policy Characteristics'!D:D,MATCH($C943,'Policy Characteristics'!$C:$C,0))),"",INDEX('Policy Characteristics'!D:D,MATCH($C943,'Policy Characteristics'!$C:$C,0)))</f>
        <v>Industry Energy Efficiency Standards</v>
      </c>
      <c r="K943" s="358" t="str">
        <f>IF(ISBLANK(INDEX('Policy Characteristics'!E:E,MATCH($C943,'Policy Characteristics'!$C:$C,0))),"",INDEX('Policy Characteristics'!E:E,MATCH($C943,'Policy Characteristics'!$C:$C,0)))</f>
        <v>indst efficiency standards</v>
      </c>
      <c r="L943" s="380">
        <f>IF(ISBLANK(INDEX('Policy Characteristics'!F:F,MATCH($C943,'Policy Characteristics'!$C:$C,0))),"",INDEX('Policy Characteristics'!F:F,MATCH($C943,'Policy Characteristics'!$C:$C,0)))</f>
        <v>0</v>
      </c>
      <c r="M943" s="380">
        <f>IF(ISBLANK(INDEX('Policy Characteristics'!G:G,MATCH($C943,'Policy Characteristics'!$C:$C,0))),"",INDEX('Policy Characteristics'!G:G,MATCH($C943,'Policy Characteristics'!$C:$C,0)))</f>
        <v>0.25</v>
      </c>
      <c r="N943" s="380">
        <f>IF(ISBLANK(INDEX('Policy Characteristics'!H:H,MATCH($C943,'Policy Characteristics'!$C:$C,0))),"",INDEX('Policy Characteristics'!H:H,MATCH($C943,'Policy Characteristics'!$C:$C,0)))</f>
        <v>0.01</v>
      </c>
      <c r="O943" s="358" t="str">
        <f>IF(ISBLANK(INDEX('Policy Characteristics'!I:I,MATCH($C943,'Policy Characteristics'!$C:$C,0))),"",INDEX('Policy Characteristics'!I:I,MATCH($C943,'Policy Characteristics'!$C:$C,0)))</f>
        <v>% reduction in energy use</v>
      </c>
      <c r="P943" s="358"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3" s="358" t="str">
        <f>IF(ISBLANK(INDEX('Policy Characteristics'!K:K,MATCH($C943,'Policy Characteristics'!$C:$C,0))),"",INDEX('Policy Characteristics'!K:K,MATCH($C943,'Policy Characteristics'!$C:$C,0)))</f>
        <v>industry-ag-main.html#eff-stds</v>
      </c>
      <c r="R943" s="358" t="str">
        <f>IF(ISBLANK(INDEX('Policy Characteristics'!L:L,MATCH($C943,'Policy Characteristics'!$C:$C,0))),"",INDEX('Policy Characteristics'!L:L,MATCH($C943,'Policy Characteristics'!$C:$C,0)))</f>
        <v>industry-energy-efficiency-standards.html</v>
      </c>
    </row>
    <row r="944" spans="1:18" s="5" customFormat="1" x14ac:dyDescent="0.35">
      <c r="A944" s="358" t="str">
        <f>IF(ISBLANK(INDEX('Policy Characteristics'!A:A,MATCH($C944,'Policy Characteristics'!$C:$C,0))),"",INDEX('Policy Characteristics'!A:A,MATCH($C944,'Policy Characteristics'!$C:$C,0)))</f>
        <v>Industry</v>
      </c>
      <c r="B944" s="358" t="str">
        <f>IF(ISBLANK(INDEX('Policy Characteristics'!B:B,MATCH($C944,'Policy Characteristics'!$C:$C,0))),"",INDEX('Policy Characteristics'!B:B,MATCH($C944,'Policy Characteristics'!$C:$C,0)))</f>
        <v>Industry Energy Efficiency Standards</v>
      </c>
      <c r="C944" s="362" t="str">
        <f t="shared" si="40"/>
        <v>Percentage Improvement in Eqpt Efficiency Standards above BAU</v>
      </c>
      <c r="D944" s="9" t="s">
        <v>3257</v>
      </c>
      <c r="E944" s="53" t="s">
        <v>2465</v>
      </c>
      <c r="F944" s="195" t="s">
        <v>3219</v>
      </c>
      <c r="G944" s="53" t="s">
        <v>2473</v>
      </c>
      <c r="H944" s="54">
        <v>1180</v>
      </c>
      <c r="I944" s="53" t="s">
        <v>45</v>
      </c>
      <c r="J944" s="360" t="str">
        <f>IF(ISBLANK(INDEX('Policy Characteristics'!D:D,MATCH($C944,'Policy Characteristics'!$C:$C,0))),"",INDEX('Policy Characteristics'!D:D,MATCH($C944,'Policy Characteristics'!$C:$C,0)))</f>
        <v>Industry Energy Efficiency Standards</v>
      </c>
      <c r="K944" s="358" t="str">
        <f>IF(ISBLANK(INDEX('Policy Characteristics'!E:E,MATCH($C944,'Policy Characteristics'!$C:$C,0))),"",INDEX('Policy Characteristics'!E:E,MATCH($C944,'Policy Characteristics'!$C:$C,0)))</f>
        <v>indst efficiency standards</v>
      </c>
      <c r="L944" s="380">
        <f>IF(ISBLANK(INDEX('Policy Characteristics'!F:F,MATCH($C944,'Policy Characteristics'!$C:$C,0))),"",INDEX('Policy Characteristics'!F:F,MATCH($C944,'Policy Characteristics'!$C:$C,0)))</f>
        <v>0</v>
      </c>
      <c r="M944" s="380">
        <f>IF(ISBLANK(INDEX('Policy Characteristics'!G:G,MATCH($C944,'Policy Characteristics'!$C:$C,0))),"",INDEX('Policy Characteristics'!G:G,MATCH($C944,'Policy Characteristics'!$C:$C,0)))</f>
        <v>0.25</v>
      </c>
      <c r="N944" s="380">
        <f>IF(ISBLANK(INDEX('Policy Characteristics'!H:H,MATCH($C944,'Policy Characteristics'!$C:$C,0))),"",INDEX('Policy Characteristics'!H:H,MATCH($C944,'Policy Characteristics'!$C:$C,0)))</f>
        <v>0.01</v>
      </c>
      <c r="O944" s="358" t="str">
        <f>IF(ISBLANK(INDEX('Policy Characteristics'!I:I,MATCH($C944,'Policy Characteristics'!$C:$C,0))),"",INDEX('Policy Characteristics'!I:I,MATCH($C944,'Policy Characteristics'!$C:$C,0)))</f>
        <v>% reduction in energy use</v>
      </c>
      <c r="P944" s="358"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4" s="358" t="str">
        <f>IF(ISBLANK(INDEX('Policy Characteristics'!K:K,MATCH($C944,'Policy Characteristics'!$C:$C,0))),"",INDEX('Policy Characteristics'!K:K,MATCH($C944,'Policy Characteristics'!$C:$C,0)))</f>
        <v>industry-ag-main.html#eff-stds</v>
      </c>
      <c r="R944" s="358" t="str">
        <f>IF(ISBLANK(INDEX('Policy Characteristics'!L:L,MATCH($C944,'Policy Characteristics'!$C:$C,0))),"",INDEX('Policy Characteristics'!L:L,MATCH($C944,'Policy Characteristics'!$C:$C,0)))</f>
        <v>industry-energy-efficiency-standards.html</v>
      </c>
    </row>
    <row r="945" spans="1:18" s="5" customFormat="1" x14ac:dyDescent="0.35">
      <c r="A945" s="358" t="str">
        <f>IF(ISBLANK(INDEX('Policy Characteristics'!A:A,MATCH($C945,'Policy Characteristics'!$C:$C,0))),"",INDEX('Policy Characteristics'!A:A,MATCH($C945,'Policy Characteristics'!$C:$C,0)))</f>
        <v>Industry</v>
      </c>
      <c r="B945" s="358" t="str">
        <f>IF(ISBLANK(INDEX('Policy Characteristics'!B:B,MATCH($C945,'Policy Characteristics'!$C:$C,0))),"",INDEX('Policy Characteristics'!B:B,MATCH($C945,'Policy Characteristics'!$C:$C,0)))</f>
        <v>Industry Energy Efficiency Standards</v>
      </c>
      <c r="C945" s="362" t="str">
        <f t="shared" si="40"/>
        <v>Percentage Improvement in Eqpt Efficiency Standards above BAU</v>
      </c>
      <c r="D945" s="9" t="s">
        <v>3257</v>
      </c>
      <c r="E945" s="53" t="s">
        <v>2466</v>
      </c>
      <c r="F945" s="195" t="s">
        <v>3219</v>
      </c>
      <c r="G945" s="53" t="s">
        <v>2470</v>
      </c>
      <c r="H945" s="54">
        <v>1181</v>
      </c>
      <c r="I945" s="53" t="s">
        <v>46</v>
      </c>
      <c r="J945" s="360" t="str">
        <f>IF(ISBLANK(INDEX('Policy Characteristics'!D:D,MATCH($C945,'Policy Characteristics'!$C:$C,0))),"",INDEX('Policy Characteristics'!D:D,MATCH($C945,'Policy Characteristics'!$C:$C,0)))</f>
        <v>Industry Energy Efficiency Standards</v>
      </c>
      <c r="K945" s="358" t="str">
        <f>IF(ISBLANK(INDEX('Policy Characteristics'!E:E,MATCH($C945,'Policy Characteristics'!$C:$C,0))),"",INDEX('Policy Characteristics'!E:E,MATCH($C945,'Policy Characteristics'!$C:$C,0)))</f>
        <v>indst efficiency standards</v>
      </c>
      <c r="L945" s="380">
        <f>IF(ISBLANK(INDEX('Policy Characteristics'!F:F,MATCH($C945,'Policy Characteristics'!$C:$C,0))),"",INDEX('Policy Characteristics'!F:F,MATCH($C945,'Policy Characteristics'!$C:$C,0)))</f>
        <v>0</v>
      </c>
      <c r="M945" s="380">
        <f>IF(ISBLANK(INDEX('Policy Characteristics'!G:G,MATCH($C945,'Policy Characteristics'!$C:$C,0))),"",INDEX('Policy Characteristics'!G:G,MATCH($C945,'Policy Characteristics'!$C:$C,0)))</f>
        <v>0.25</v>
      </c>
      <c r="N945" s="380">
        <f>IF(ISBLANK(INDEX('Policy Characteristics'!H:H,MATCH($C945,'Policy Characteristics'!$C:$C,0))),"",INDEX('Policy Characteristics'!H:H,MATCH($C945,'Policy Characteristics'!$C:$C,0)))</f>
        <v>0.01</v>
      </c>
      <c r="O945" s="358" t="str">
        <f>IF(ISBLANK(INDEX('Policy Characteristics'!I:I,MATCH($C945,'Policy Characteristics'!$C:$C,0))),"",INDEX('Policy Characteristics'!I:I,MATCH($C945,'Policy Characteristics'!$C:$C,0)))</f>
        <v>% reduction in energy use</v>
      </c>
      <c r="P945" s="358"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5" s="358" t="str">
        <f>IF(ISBLANK(INDEX('Policy Characteristics'!K:K,MATCH($C945,'Policy Characteristics'!$C:$C,0))),"",INDEX('Policy Characteristics'!K:K,MATCH($C945,'Policy Characteristics'!$C:$C,0)))</f>
        <v>industry-ag-main.html#eff-stds</v>
      </c>
      <c r="R945" s="358" t="str">
        <f>IF(ISBLANK(INDEX('Policy Characteristics'!L:L,MATCH($C945,'Policy Characteristics'!$C:$C,0))),"",INDEX('Policy Characteristics'!L:L,MATCH($C945,'Policy Characteristics'!$C:$C,0)))</f>
        <v>industry-energy-efficiency-standards.html</v>
      </c>
    </row>
    <row r="946" spans="1:18" s="5" customFormat="1" x14ac:dyDescent="0.35">
      <c r="A946" s="358" t="str">
        <f>IF(ISBLANK(INDEX('Policy Characteristics'!A:A,MATCH($C946,'Policy Characteristics'!$C:$C,0))),"",INDEX('Policy Characteristics'!A:A,MATCH($C946,'Policy Characteristics'!$C:$C,0)))</f>
        <v>Industry</v>
      </c>
      <c r="B946" s="358" t="str">
        <f>IF(ISBLANK(INDEX('Policy Characteristics'!B:B,MATCH($C946,'Policy Characteristics'!$C:$C,0))),"",INDEX('Policy Characteristics'!B:B,MATCH($C946,'Policy Characteristics'!$C:$C,0)))</f>
        <v>Industry Energy Efficiency Standards</v>
      </c>
      <c r="C946" s="362" t="str">
        <f t="shared" si="40"/>
        <v>Percentage Improvement in Eqpt Efficiency Standards above BAU</v>
      </c>
      <c r="D946" s="9" t="s">
        <v>3257</v>
      </c>
      <c r="E946" s="53" t="s">
        <v>2467</v>
      </c>
      <c r="F946" s="195" t="s">
        <v>3219</v>
      </c>
      <c r="G946" s="53" t="s">
        <v>2471</v>
      </c>
      <c r="H946" s="54">
        <v>1182</v>
      </c>
      <c r="I946" s="53" t="s">
        <v>46</v>
      </c>
      <c r="J946" s="360" t="str">
        <f>IF(ISBLANK(INDEX('Policy Characteristics'!D:D,MATCH($C946,'Policy Characteristics'!$C:$C,0))),"",INDEX('Policy Characteristics'!D:D,MATCH($C946,'Policy Characteristics'!$C:$C,0)))</f>
        <v>Industry Energy Efficiency Standards</v>
      </c>
      <c r="K946" s="358" t="str">
        <f>IF(ISBLANK(INDEX('Policy Characteristics'!E:E,MATCH($C946,'Policy Characteristics'!$C:$C,0))),"",INDEX('Policy Characteristics'!E:E,MATCH($C946,'Policy Characteristics'!$C:$C,0)))</f>
        <v>indst efficiency standards</v>
      </c>
      <c r="L946" s="380">
        <f>IF(ISBLANK(INDEX('Policy Characteristics'!F:F,MATCH($C946,'Policy Characteristics'!$C:$C,0))),"",INDEX('Policy Characteristics'!F:F,MATCH($C946,'Policy Characteristics'!$C:$C,0)))</f>
        <v>0</v>
      </c>
      <c r="M946" s="380">
        <f>IF(ISBLANK(INDEX('Policy Characteristics'!G:G,MATCH($C946,'Policy Characteristics'!$C:$C,0))),"",INDEX('Policy Characteristics'!G:G,MATCH($C946,'Policy Characteristics'!$C:$C,0)))</f>
        <v>0.25</v>
      </c>
      <c r="N946" s="380">
        <f>IF(ISBLANK(INDEX('Policy Characteristics'!H:H,MATCH($C946,'Policy Characteristics'!$C:$C,0))),"",INDEX('Policy Characteristics'!H:H,MATCH($C946,'Policy Characteristics'!$C:$C,0)))</f>
        <v>0.01</v>
      </c>
      <c r="O946" s="358" t="str">
        <f>IF(ISBLANK(INDEX('Policy Characteristics'!I:I,MATCH($C946,'Policy Characteristics'!$C:$C,0))),"",INDEX('Policy Characteristics'!I:I,MATCH($C946,'Policy Characteristics'!$C:$C,0)))</f>
        <v>% reduction in energy use</v>
      </c>
      <c r="P946" s="358"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6" s="358" t="str">
        <f>IF(ISBLANK(INDEX('Policy Characteristics'!K:K,MATCH($C946,'Policy Characteristics'!$C:$C,0))),"",INDEX('Policy Characteristics'!K:K,MATCH($C946,'Policy Characteristics'!$C:$C,0)))</f>
        <v>industry-ag-main.html#eff-stds</v>
      </c>
      <c r="R946" s="358" t="str">
        <f>IF(ISBLANK(INDEX('Policy Characteristics'!L:L,MATCH($C946,'Policy Characteristics'!$C:$C,0))),"",INDEX('Policy Characteristics'!L:L,MATCH($C946,'Policy Characteristics'!$C:$C,0)))</f>
        <v>industry-energy-efficiency-standards.html</v>
      </c>
    </row>
    <row r="947" spans="1:18" s="5" customFormat="1" x14ac:dyDescent="0.35">
      <c r="A947" s="358" t="str">
        <f>IF(ISBLANK(INDEX('Policy Characteristics'!A:A,MATCH($C947,'Policy Characteristics'!$C:$C,0))),"",INDEX('Policy Characteristics'!A:A,MATCH($C947,'Policy Characteristics'!$C:$C,0)))</f>
        <v>Industry</v>
      </c>
      <c r="B947" s="358" t="str">
        <f>IF(ISBLANK(INDEX('Policy Characteristics'!B:B,MATCH($C947,'Policy Characteristics'!$C:$C,0))),"",INDEX('Policy Characteristics'!B:B,MATCH($C947,'Policy Characteristics'!$C:$C,0)))</f>
        <v>Industry Energy Efficiency Standards</v>
      </c>
      <c r="C947" s="362" t="str">
        <f t="shared" si="40"/>
        <v>Percentage Improvement in Eqpt Efficiency Standards above BAU</v>
      </c>
      <c r="D947" s="9" t="s">
        <v>3257</v>
      </c>
      <c r="E947" s="53" t="s">
        <v>2468</v>
      </c>
      <c r="F947" s="195" t="s">
        <v>3219</v>
      </c>
      <c r="G947" s="53" t="s">
        <v>2474</v>
      </c>
      <c r="H947" s="54">
        <v>1183</v>
      </c>
      <c r="I947" s="53" t="s">
        <v>46</v>
      </c>
      <c r="J947" s="360" t="str">
        <f>IF(ISBLANK(INDEX('Policy Characteristics'!D:D,MATCH($C947,'Policy Characteristics'!$C:$C,0))),"",INDEX('Policy Characteristics'!D:D,MATCH($C947,'Policy Characteristics'!$C:$C,0)))</f>
        <v>Industry Energy Efficiency Standards</v>
      </c>
      <c r="K947" s="358" t="str">
        <f>IF(ISBLANK(INDEX('Policy Characteristics'!E:E,MATCH($C947,'Policy Characteristics'!$C:$C,0))),"",INDEX('Policy Characteristics'!E:E,MATCH($C947,'Policy Characteristics'!$C:$C,0)))</f>
        <v>indst efficiency standards</v>
      </c>
      <c r="L947" s="380">
        <f>IF(ISBLANK(INDEX('Policy Characteristics'!F:F,MATCH($C947,'Policy Characteristics'!$C:$C,0))),"",INDEX('Policy Characteristics'!F:F,MATCH($C947,'Policy Characteristics'!$C:$C,0)))</f>
        <v>0</v>
      </c>
      <c r="M947" s="380">
        <f>IF(ISBLANK(INDEX('Policy Characteristics'!G:G,MATCH($C947,'Policy Characteristics'!$C:$C,0))),"",INDEX('Policy Characteristics'!G:G,MATCH($C947,'Policy Characteristics'!$C:$C,0)))</f>
        <v>0.25</v>
      </c>
      <c r="N947" s="380">
        <f>IF(ISBLANK(INDEX('Policy Characteristics'!H:H,MATCH($C947,'Policy Characteristics'!$C:$C,0))),"",INDEX('Policy Characteristics'!H:H,MATCH($C947,'Policy Characteristics'!$C:$C,0)))</f>
        <v>0.01</v>
      </c>
      <c r="O947" s="358" t="str">
        <f>IF(ISBLANK(INDEX('Policy Characteristics'!I:I,MATCH($C947,'Policy Characteristics'!$C:$C,0))),"",INDEX('Policy Characteristics'!I:I,MATCH($C947,'Policy Characteristics'!$C:$C,0)))</f>
        <v>% reduction in energy use</v>
      </c>
      <c r="P947" s="358"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7" s="358" t="str">
        <f>IF(ISBLANK(INDEX('Policy Characteristics'!K:K,MATCH($C947,'Policy Characteristics'!$C:$C,0))),"",INDEX('Policy Characteristics'!K:K,MATCH($C947,'Policy Characteristics'!$C:$C,0)))</f>
        <v>industry-ag-main.html#eff-stds</v>
      </c>
      <c r="R947" s="358" t="str">
        <f>IF(ISBLANK(INDEX('Policy Characteristics'!L:L,MATCH($C947,'Policy Characteristics'!$C:$C,0))),"",INDEX('Policy Characteristics'!L:L,MATCH($C947,'Policy Characteristics'!$C:$C,0)))</f>
        <v>industry-energy-efficiency-standards.html</v>
      </c>
    </row>
    <row r="948" spans="1:18" s="5" customFormat="1" x14ac:dyDescent="0.35">
      <c r="A948" s="358" t="str">
        <f>IF(ISBLANK(INDEX('Policy Characteristics'!A:A,MATCH($C948,'Policy Characteristics'!$C:$C,0))),"",INDEX('Policy Characteristics'!A:A,MATCH($C948,'Policy Characteristics'!$C:$C,0)))</f>
        <v>Industry</v>
      </c>
      <c r="B948" s="358" t="str">
        <f>IF(ISBLANK(INDEX('Policy Characteristics'!B:B,MATCH($C948,'Policy Characteristics'!$C:$C,0))),"",INDEX('Policy Characteristics'!B:B,MATCH($C948,'Policy Characteristics'!$C:$C,0)))</f>
        <v>Industry Energy Efficiency Standards</v>
      </c>
      <c r="C948" s="362" t="str">
        <f t="shared" si="40"/>
        <v>Percentage Improvement in Eqpt Efficiency Standards above BAU</v>
      </c>
      <c r="D948" s="9" t="s">
        <v>3257</v>
      </c>
      <c r="E948" s="53" t="s">
        <v>2821</v>
      </c>
      <c r="F948" s="195" t="s">
        <v>3219</v>
      </c>
      <c r="G948" s="53" t="s">
        <v>2824</v>
      </c>
      <c r="H948" s="54">
        <v>1184</v>
      </c>
      <c r="I948" s="53" t="s">
        <v>46</v>
      </c>
      <c r="J948" s="360" t="str">
        <f>IF(ISBLANK(INDEX('Policy Characteristics'!D:D,MATCH($C948,'Policy Characteristics'!$C:$C,0))),"",INDEX('Policy Characteristics'!D:D,MATCH($C948,'Policy Characteristics'!$C:$C,0)))</f>
        <v>Industry Energy Efficiency Standards</v>
      </c>
      <c r="K948" s="358" t="str">
        <f>IF(ISBLANK(INDEX('Policy Characteristics'!E:E,MATCH($C948,'Policy Characteristics'!$C:$C,0))),"",INDEX('Policy Characteristics'!E:E,MATCH($C948,'Policy Characteristics'!$C:$C,0)))</f>
        <v>indst efficiency standards</v>
      </c>
      <c r="L948" s="380">
        <f>IF(ISBLANK(INDEX('Policy Characteristics'!F:F,MATCH($C948,'Policy Characteristics'!$C:$C,0))),"",INDEX('Policy Characteristics'!F:F,MATCH($C948,'Policy Characteristics'!$C:$C,0)))</f>
        <v>0</v>
      </c>
      <c r="M948" s="380">
        <f>IF(ISBLANK(INDEX('Policy Characteristics'!G:G,MATCH($C948,'Policy Characteristics'!$C:$C,0))),"",INDEX('Policy Characteristics'!G:G,MATCH($C948,'Policy Characteristics'!$C:$C,0)))</f>
        <v>0.25</v>
      </c>
      <c r="N948" s="380">
        <f>IF(ISBLANK(INDEX('Policy Characteristics'!H:H,MATCH($C948,'Policy Characteristics'!$C:$C,0))),"",INDEX('Policy Characteristics'!H:H,MATCH($C948,'Policy Characteristics'!$C:$C,0)))</f>
        <v>0.01</v>
      </c>
      <c r="O948" s="358" t="str">
        <f>IF(ISBLANK(INDEX('Policy Characteristics'!I:I,MATCH($C948,'Policy Characteristics'!$C:$C,0))),"",INDEX('Policy Characteristics'!I:I,MATCH($C948,'Policy Characteristics'!$C:$C,0)))</f>
        <v>% reduction in energy use</v>
      </c>
      <c r="P948" s="358"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8" s="358" t="str">
        <f>IF(ISBLANK(INDEX('Policy Characteristics'!K:K,MATCH($C948,'Policy Characteristics'!$C:$C,0))),"",INDEX('Policy Characteristics'!K:K,MATCH($C948,'Policy Characteristics'!$C:$C,0)))</f>
        <v>industry-ag-main.html#eff-stds</v>
      </c>
      <c r="R948" s="358" t="str">
        <f>IF(ISBLANK(INDEX('Policy Characteristics'!L:L,MATCH($C948,'Policy Characteristics'!$C:$C,0))),"",INDEX('Policy Characteristics'!L:L,MATCH($C948,'Policy Characteristics'!$C:$C,0)))</f>
        <v>industry-energy-efficiency-standards.html</v>
      </c>
    </row>
    <row r="949" spans="1:18" s="5" customFormat="1" x14ac:dyDescent="0.35">
      <c r="A949" s="358" t="str">
        <f>IF(ISBLANK(INDEX('Policy Characteristics'!A:A,MATCH($C949,'Policy Characteristics'!$C:$C,0))),"",INDEX('Policy Characteristics'!A:A,MATCH($C949,'Policy Characteristics'!$C:$C,0)))</f>
        <v>Industry</v>
      </c>
      <c r="B949" s="358" t="str">
        <f>IF(ISBLANK(INDEX('Policy Characteristics'!B:B,MATCH($C949,'Policy Characteristics'!$C:$C,0))),"",INDEX('Policy Characteristics'!B:B,MATCH($C949,'Policy Characteristics'!$C:$C,0)))</f>
        <v>Industry Energy Efficiency Standards</v>
      </c>
      <c r="C949" s="362" t="str">
        <f t="shared" si="40"/>
        <v>Percentage Improvement in Eqpt Efficiency Standards above BAU</v>
      </c>
      <c r="D949" s="9" t="s">
        <v>3257</v>
      </c>
      <c r="E949" s="53" t="s">
        <v>2822</v>
      </c>
      <c r="F949" s="195" t="s">
        <v>3219</v>
      </c>
      <c r="G949" s="53" t="s">
        <v>2826</v>
      </c>
      <c r="H949" s="54">
        <v>1185</v>
      </c>
      <c r="I949" s="53" t="s">
        <v>46</v>
      </c>
      <c r="J949" s="360" t="str">
        <f>IF(ISBLANK(INDEX('Policy Characteristics'!D:D,MATCH($C949,'Policy Characteristics'!$C:$C,0))),"",INDEX('Policy Characteristics'!D:D,MATCH($C949,'Policy Characteristics'!$C:$C,0)))</f>
        <v>Industry Energy Efficiency Standards</v>
      </c>
      <c r="K949" s="358" t="str">
        <f>IF(ISBLANK(INDEX('Policy Characteristics'!E:E,MATCH($C949,'Policy Characteristics'!$C:$C,0))),"",INDEX('Policy Characteristics'!E:E,MATCH($C949,'Policy Characteristics'!$C:$C,0)))</f>
        <v>indst efficiency standards</v>
      </c>
      <c r="L949" s="380">
        <f>IF(ISBLANK(INDEX('Policy Characteristics'!F:F,MATCH($C949,'Policy Characteristics'!$C:$C,0))),"",INDEX('Policy Characteristics'!F:F,MATCH($C949,'Policy Characteristics'!$C:$C,0)))</f>
        <v>0</v>
      </c>
      <c r="M949" s="380">
        <f>IF(ISBLANK(INDEX('Policy Characteristics'!G:G,MATCH($C949,'Policy Characteristics'!$C:$C,0))),"",INDEX('Policy Characteristics'!G:G,MATCH($C949,'Policy Characteristics'!$C:$C,0)))</f>
        <v>0.25</v>
      </c>
      <c r="N949" s="380">
        <f>IF(ISBLANK(INDEX('Policy Characteristics'!H:H,MATCH($C949,'Policy Characteristics'!$C:$C,0))),"",INDEX('Policy Characteristics'!H:H,MATCH($C949,'Policy Characteristics'!$C:$C,0)))</f>
        <v>0.01</v>
      </c>
      <c r="O949" s="358" t="str">
        <f>IF(ISBLANK(INDEX('Policy Characteristics'!I:I,MATCH($C949,'Policy Characteristics'!$C:$C,0))),"",INDEX('Policy Characteristics'!I:I,MATCH($C949,'Policy Characteristics'!$C:$C,0)))</f>
        <v>% reduction in energy use</v>
      </c>
      <c r="P949" s="358"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49" s="358" t="str">
        <f>IF(ISBLANK(INDEX('Policy Characteristics'!K:K,MATCH($C949,'Policy Characteristics'!$C:$C,0))),"",INDEX('Policy Characteristics'!K:K,MATCH($C949,'Policy Characteristics'!$C:$C,0)))</f>
        <v>industry-ag-main.html#eff-stds</v>
      </c>
      <c r="R949" s="358" t="str">
        <f>IF(ISBLANK(INDEX('Policy Characteristics'!L:L,MATCH($C949,'Policy Characteristics'!$C:$C,0))),"",INDEX('Policy Characteristics'!L:L,MATCH($C949,'Policy Characteristics'!$C:$C,0)))</f>
        <v>industry-energy-efficiency-standards.html</v>
      </c>
    </row>
    <row r="950" spans="1:18" s="5" customFormat="1" x14ac:dyDescent="0.35">
      <c r="A950" s="358" t="str">
        <f>IF(ISBLANK(INDEX('Policy Characteristics'!A:A,MATCH($C950,'Policy Characteristics'!$C:$C,0))),"",INDEX('Policy Characteristics'!A:A,MATCH($C950,'Policy Characteristics'!$C:$C,0)))</f>
        <v>Industry</v>
      </c>
      <c r="B950" s="358" t="str">
        <f>IF(ISBLANK(INDEX('Policy Characteristics'!B:B,MATCH($C950,'Policy Characteristics'!$C:$C,0))),"",INDEX('Policy Characteristics'!B:B,MATCH($C950,'Policy Characteristics'!$C:$C,0)))</f>
        <v>Industry Energy Efficiency Standards</v>
      </c>
      <c r="C950" s="362" t="str">
        <f t="shared" si="40"/>
        <v>Percentage Improvement in Eqpt Efficiency Standards above BAU</v>
      </c>
      <c r="D950" s="9" t="s">
        <v>3257</v>
      </c>
      <c r="E950" s="53" t="s">
        <v>2823</v>
      </c>
      <c r="F950" s="195" t="s">
        <v>3219</v>
      </c>
      <c r="G950" s="53" t="s">
        <v>2827</v>
      </c>
      <c r="H950" s="54">
        <v>1186</v>
      </c>
      <c r="I950" s="53" t="s">
        <v>46</v>
      </c>
      <c r="J950" s="360" t="str">
        <f>IF(ISBLANK(INDEX('Policy Characteristics'!D:D,MATCH($C950,'Policy Characteristics'!$C:$C,0))),"",INDEX('Policy Characteristics'!D:D,MATCH($C950,'Policy Characteristics'!$C:$C,0)))</f>
        <v>Industry Energy Efficiency Standards</v>
      </c>
      <c r="K950" s="358" t="str">
        <f>IF(ISBLANK(INDEX('Policy Characteristics'!E:E,MATCH($C950,'Policy Characteristics'!$C:$C,0))),"",INDEX('Policy Characteristics'!E:E,MATCH($C950,'Policy Characteristics'!$C:$C,0)))</f>
        <v>indst efficiency standards</v>
      </c>
      <c r="L950" s="380">
        <f>IF(ISBLANK(INDEX('Policy Characteristics'!F:F,MATCH($C950,'Policy Characteristics'!$C:$C,0))),"",INDEX('Policy Characteristics'!F:F,MATCH($C950,'Policy Characteristics'!$C:$C,0)))</f>
        <v>0</v>
      </c>
      <c r="M950" s="380">
        <f>IF(ISBLANK(INDEX('Policy Characteristics'!G:G,MATCH($C950,'Policy Characteristics'!$C:$C,0))),"",INDEX('Policy Characteristics'!G:G,MATCH($C950,'Policy Characteristics'!$C:$C,0)))</f>
        <v>0.25</v>
      </c>
      <c r="N950" s="380">
        <f>IF(ISBLANK(INDEX('Policy Characteristics'!H:H,MATCH($C950,'Policy Characteristics'!$C:$C,0))),"",INDEX('Policy Characteristics'!H:H,MATCH($C950,'Policy Characteristics'!$C:$C,0)))</f>
        <v>0.01</v>
      </c>
      <c r="O950" s="358" t="str">
        <f>IF(ISBLANK(INDEX('Policy Characteristics'!I:I,MATCH($C950,'Policy Characteristics'!$C:$C,0))),"",INDEX('Policy Characteristics'!I:I,MATCH($C950,'Policy Characteristics'!$C:$C,0)))</f>
        <v>% reduction in energy use</v>
      </c>
      <c r="P950" s="358"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0" s="358" t="str">
        <f>IF(ISBLANK(INDEX('Policy Characteristics'!K:K,MATCH($C950,'Policy Characteristics'!$C:$C,0))),"",INDEX('Policy Characteristics'!K:K,MATCH($C950,'Policy Characteristics'!$C:$C,0)))</f>
        <v>industry-ag-main.html#eff-stds</v>
      </c>
      <c r="R950" s="358" t="str">
        <f>IF(ISBLANK(INDEX('Policy Characteristics'!L:L,MATCH($C950,'Policy Characteristics'!$C:$C,0))),"",INDEX('Policy Characteristics'!L:L,MATCH($C950,'Policy Characteristics'!$C:$C,0)))</f>
        <v>industry-energy-efficiency-standards.html</v>
      </c>
    </row>
    <row r="951" spans="1:18" s="5" customFormat="1" x14ac:dyDescent="0.35">
      <c r="A951" s="358" t="str">
        <f>IF(ISBLANK(INDEX('Policy Characteristics'!A:A,MATCH($C951,'Policy Characteristics'!$C:$C,0))),"",INDEX('Policy Characteristics'!A:A,MATCH($C951,'Policy Characteristics'!$C:$C,0)))</f>
        <v>Industry</v>
      </c>
      <c r="B951" s="358" t="str">
        <f>IF(ISBLANK(INDEX('Policy Characteristics'!B:B,MATCH($C951,'Policy Characteristics'!$C:$C,0))),"",INDEX('Policy Characteristics'!B:B,MATCH($C951,'Policy Characteristics'!$C:$C,0)))</f>
        <v>Industry Energy Efficiency Standards</v>
      </c>
      <c r="C951" s="362" t="str">
        <f t="shared" si="40"/>
        <v>Percentage Improvement in Eqpt Efficiency Standards above BAU</v>
      </c>
      <c r="D951" s="9" t="s">
        <v>3257</v>
      </c>
      <c r="E951" s="53" t="s">
        <v>2820</v>
      </c>
      <c r="F951" s="195" t="s">
        <v>3219</v>
      </c>
      <c r="G951" s="53" t="s">
        <v>2825</v>
      </c>
      <c r="H951" s="54">
        <v>1187</v>
      </c>
      <c r="I951" s="53" t="s">
        <v>46</v>
      </c>
      <c r="J951" s="360" t="str">
        <f>IF(ISBLANK(INDEX('Policy Characteristics'!D:D,MATCH($C951,'Policy Characteristics'!$C:$C,0))),"",INDEX('Policy Characteristics'!D:D,MATCH($C951,'Policy Characteristics'!$C:$C,0)))</f>
        <v>Industry Energy Efficiency Standards</v>
      </c>
      <c r="K951" s="358" t="str">
        <f>IF(ISBLANK(INDEX('Policy Characteristics'!E:E,MATCH($C951,'Policy Characteristics'!$C:$C,0))),"",INDEX('Policy Characteristics'!E:E,MATCH($C951,'Policy Characteristics'!$C:$C,0)))</f>
        <v>indst efficiency standards</v>
      </c>
      <c r="L951" s="380">
        <f>IF(ISBLANK(INDEX('Policy Characteristics'!F:F,MATCH($C951,'Policy Characteristics'!$C:$C,0))),"",INDEX('Policy Characteristics'!F:F,MATCH($C951,'Policy Characteristics'!$C:$C,0)))</f>
        <v>0</v>
      </c>
      <c r="M951" s="380">
        <f>IF(ISBLANK(INDEX('Policy Characteristics'!G:G,MATCH($C951,'Policy Characteristics'!$C:$C,0))),"",INDEX('Policy Characteristics'!G:G,MATCH($C951,'Policy Characteristics'!$C:$C,0)))</f>
        <v>0.25</v>
      </c>
      <c r="N951" s="380">
        <f>IF(ISBLANK(INDEX('Policy Characteristics'!H:H,MATCH($C951,'Policy Characteristics'!$C:$C,0))),"",INDEX('Policy Characteristics'!H:H,MATCH($C951,'Policy Characteristics'!$C:$C,0)))</f>
        <v>0.01</v>
      </c>
      <c r="O951" s="358" t="str">
        <f>IF(ISBLANK(INDEX('Policy Characteristics'!I:I,MATCH($C951,'Policy Characteristics'!$C:$C,0))),"",INDEX('Policy Characteristics'!I:I,MATCH($C951,'Policy Characteristics'!$C:$C,0)))</f>
        <v>% reduction in energy use</v>
      </c>
      <c r="P951" s="358"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1" s="358" t="str">
        <f>IF(ISBLANK(INDEX('Policy Characteristics'!K:K,MATCH($C951,'Policy Characteristics'!$C:$C,0))),"",INDEX('Policy Characteristics'!K:K,MATCH($C951,'Policy Characteristics'!$C:$C,0)))</f>
        <v>industry-ag-main.html#eff-stds</v>
      </c>
      <c r="R951" s="358" t="str">
        <f>IF(ISBLANK(INDEX('Policy Characteristics'!L:L,MATCH($C951,'Policy Characteristics'!$C:$C,0))),"",INDEX('Policy Characteristics'!L:L,MATCH($C951,'Policy Characteristics'!$C:$C,0)))</f>
        <v>industry-energy-efficiency-standards.html</v>
      </c>
    </row>
    <row r="952" spans="1:18" s="5" customFormat="1" x14ac:dyDescent="0.35">
      <c r="A952" s="358" t="str">
        <f>IF(ISBLANK(INDEX('Policy Characteristics'!A:A,MATCH($C952,'Policy Characteristics'!$C:$C,0))),"",INDEX('Policy Characteristics'!A:A,MATCH($C952,'Policy Characteristics'!$C:$C,0)))</f>
        <v>Industry</v>
      </c>
      <c r="B952" s="358" t="str">
        <f>IF(ISBLANK(INDEX('Policy Characteristics'!B:B,MATCH($C952,'Policy Characteristics'!$C:$C,0))),"",INDEX('Policy Characteristics'!B:B,MATCH($C952,'Policy Characteristics'!$C:$C,0)))</f>
        <v>Industry Energy Efficiency Standards</v>
      </c>
      <c r="C952" s="362" t="str">
        <f t="shared" si="40"/>
        <v>Percentage Improvement in Eqpt Efficiency Standards above BAU</v>
      </c>
      <c r="D952" s="9" t="s">
        <v>3258</v>
      </c>
      <c r="E952" s="53" t="s">
        <v>2463</v>
      </c>
      <c r="F952" s="195" t="s">
        <v>3261</v>
      </c>
      <c r="G952" s="53" t="s">
        <v>2469</v>
      </c>
      <c r="H952" s="54">
        <v>1188</v>
      </c>
      <c r="I952" s="53" t="s">
        <v>45</v>
      </c>
      <c r="J952" s="360" t="str">
        <f>IF(ISBLANK(INDEX('Policy Characteristics'!D:D,MATCH($C952,'Policy Characteristics'!$C:$C,0))),"",INDEX('Policy Characteristics'!D:D,MATCH($C952,'Policy Characteristics'!$C:$C,0)))</f>
        <v>Industry Energy Efficiency Standards</v>
      </c>
      <c r="K952" s="358" t="str">
        <f>IF(ISBLANK(INDEX('Policy Characteristics'!E:E,MATCH($C952,'Policy Characteristics'!$C:$C,0))),"",INDEX('Policy Characteristics'!E:E,MATCH($C952,'Policy Characteristics'!$C:$C,0)))</f>
        <v>indst efficiency standards</v>
      </c>
      <c r="L952" s="380">
        <f>IF(ISBLANK(INDEX('Policy Characteristics'!F:F,MATCH($C952,'Policy Characteristics'!$C:$C,0))),"",INDEX('Policy Characteristics'!F:F,MATCH($C952,'Policy Characteristics'!$C:$C,0)))</f>
        <v>0</v>
      </c>
      <c r="M952" s="380">
        <f>IF(ISBLANK(INDEX('Policy Characteristics'!G:G,MATCH($C952,'Policy Characteristics'!$C:$C,0))),"",INDEX('Policy Characteristics'!G:G,MATCH($C952,'Policy Characteristics'!$C:$C,0)))</f>
        <v>0.25</v>
      </c>
      <c r="N952" s="380">
        <f>IF(ISBLANK(INDEX('Policy Characteristics'!H:H,MATCH($C952,'Policy Characteristics'!$C:$C,0))),"",INDEX('Policy Characteristics'!H:H,MATCH($C952,'Policy Characteristics'!$C:$C,0)))</f>
        <v>0.01</v>
      </c>
      <c r="O952" s="358" t="str">
        <f>IF(ISBLANK(INDEX('Policy Characteristics'!I:I,MATCH($C952,'Policy Characteristics'!$C:$C,0))),"",INDEX('Policy Characteristics'!I:I,MATCH($C952,'Policy Characteristics'!$C:$C,0)))</f>
        <v>% reduction in energy use</v>
      </c>
      <c r="P952" s="358"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2" s="358" t="str">
        <f>IF(ISBLANK(INDEX('Policy Characteristics'!K:K,MATCH($C952,'Policy Characteristics'!$C:$C,0))),"",INDEX('Policy Characteristics'!K:K,MATCH($C952,'Policy Characteristics'!$C:$C,0)))</f>
        <v>industry-ag-main.html#eff-stds</v>
      </c>
      <c r="R952" s="358" t="str">
        <f>IF(ISBLANK(INDEX('Policy Characteristics'!L:L,MATCH($C952,'Policy Characteristics'!$C:$C,0))),"",INDEX('Policy Characteristics'!L:L,MATCH($C952,'Policy Characteristics'!$C:$C,0)))</f>
        <v>industry-energy-efficiency-standards.html</v>
      </c>
    </row>
    <row r="953" spans="1:18" s="5" customFormat="1" x14ac:dyDescent="0.35">
      <c r="A953" s="358" t="str">
        <f>IF(ISBLANK(INDEX('Policy Characteristics'!A:A,MATCH($C953,'Policy Characteristics'!$C:$C,0))),"",INDEX('Policy Characteristics'!A:A,MATCH($C953,'Policy Characteristics'!$C:$C,0)))</f>
        <v>Industry</v>
      </c>
      <c r="B953" s="358" t="str">
        <f>IF(ISBLANK(INDEX('Policy Characteristics'!B:B,MATCH($C953,'Policy Characteristics'!$C:$C,0))),"",INDEX('Policy Characteristics'!B:B,MATCH($C953,'Policy Characteristics'!$C:$C,0)))</f>
        <v>Industry Energy Efficiency Standards</v>
      </c>
      <c r="C953" s="362" t="str">
        <f t="shared" si="40"/>
        <v>Percentage Improvement in Eqpt Efficiency Standards above BAU</v>
      </c>
      <c r="D953" s="9" t="s">
        <v>3258</v>
      </c>
      <c r="E953" s="53" t="s">
        <v>2464</v>
      </c>
      <c r="F953" s="195" t="s">
        <v>3261</v>
      </c>
      <c r="G953" s="53" t="s">
        <v>2472</v>
      </c>
      <c r="H953" s="54">
        <v>1189</v>
      </c>
      <c r="I953" s="53" t="s">
        <v>46</v>
      </c>
      <c r="J953" s="360" t="str">
        <f>IF(ISBLANK(INDEX('Policy Characteristics'!D:D,MATCH($C953,'Policy Characteristics'!$C:$C,0))),"",INDEX('Policy Characteristics'!D:D,MATCH($C953,'Policy Characteristics'!$C:$C,0)))</f>
        <v>Industry Energy Efficiency Standards</v>
      </c>
      <c r="K953" s="358" t="str">
        <f>IF(ISBLANK(INDEX('Policy Characteristics'!E:E,MATCH($C953,'Policy Characteristics'!$C:$C,0))),"",INDEX('Policy Characteristics'!E:E,MATCH($C953,'Policy Characteristics'!$C:$C,0)))</f>
        <v>indst efficiency standards</v>
      </c>
      <c r="L953" s="380">
        <f>IF(ISBLANK(INDEX('Policy Characteristics'!F:F,MATCH($C953,'Policy Characteristics'!$C:$C,0))),"",INDEX('Policy Characteristics'!F:F,MATCH($C953,'Policy Characteristics'!$C:$C,0)))</f>
        <v>0</v>
      </c>
      <c r="M953" s="380">
        <f>IF(ISBLANK(INDEX('Policy Characteristics'!G:G,MATCH($C953,'Policy Characteristics'!$C:$C,0))),"",INDEX('Policy Characteristics'!G:G,MATCH($C953,'Policy Characteristics'!$C:$C,0)))</f>
        <v>0.25</v>
      </c>
      <c r="N953" s="380">
        <f>IF(ISBLANK(INDEX('Policy Characteristics'!H:H,MATCH($C953,'Policy Characteristics'!$C:$C,0))),"",INDEX('Policy Characteristics'!H:H,MATCH($C953,'Policy Characteristics'!$C:$C,0)))</f>
        <v>0.01</v>
      </c>
      <c r="O953" s="358" t="str">
        <f>IF(ISBLANK(INDEX('Policy Characteristics'!I:I,MATCH($C953,'Policy Characteristics'!$C:$C,0))),"",INDEX('Policy Characteristics'!I:I,MATCH($C953,'Policy Characteristics'!$C:$C,0)))</f>
        <v>% reduction in energy use</v>
      </c>
      <c r="P953" s="358"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3" s="358" t="str">
        <f>IF(ISBLANK(INDEX('Policy Characteristics'!K:K,MATCH($C953,'Policy Characteristics'!$C:$C,0))),"",INDEX('Policy Characteristics'!K:K,MATCH($C953,'Policy Characteristics'!$C:$C,0)))</f>
        <v>industry-ag-main.html#eff-stds</v>
      </c>
      <c r="R953" s="358" t="str">
        <f>IF(ISBLANK(INDEX('Policy Characteristics'!L:L,MATCH($C953,'Policy Characteristics'!$C:$C,0))),"",INDEX('Policy Characteristics'!L:L,MATCH($C953,'Policy Characteristics'!$C:$C,0)))</f>
        <v>industry-energy-efficiency-standards.html</v>
      </c>
    </row>
    <row r="954" spans="1:18" s="5" customFormat="1" x14ac:dyDescent="0.35">
      <c r="A954" s="358" t="str">
        <f>IF(ISBLANK(INDEX('Policy Characteristics'!A:A,MATCH($C954,'Policy Characteristics'!$C:$C,0))),"",INDEX('Policy Characteristics'!A:A,MATCH($C954,'Policy Characteristics'!$C:$C,0)))</f>
        <v>Industry</v>
      </c>
      <c r="B954" s="358" t="str">
        <f>IF(ISBLANK(INDEX('Policy Characteristics'!B:B,MATCH($C954,'Policy Characteristics'!$C:$C,0))),"",INDEX('Policy Characteristics'!B:B,MATCH($C954,'Policy Characteristics'!$C:$C,0)))</f>
        <v>Industry Energy Efficiency Standards</v>
      </c>
      <c r="C954" s="362" t="str">
        <f t="shared" si="40"/>
        <v>Percentage Improvement in Eqpt Efficiency Standards above BAU</v>
      </c>
      <c r="D954" s="9" t="s">
        <v>3258</v>
      </c>
      <c r="E954" s="53" t="s">
        <v>2465</v>
      </c>
      <c r="F954" s="195" t="s">
        <v>3261</v>
      </c>
      <c r="G954" s="53" t="s">
        <v>2473</v>
      </c>
      <c r="H954" s="54">
        <v>1190</v>
      </c>
      <c r="I954" s="53" t="s">
        <v>46</v>
      </c>
      <c r="J954" s="360" t="str">
        <f>IF(ISBLANK(INDEX('Policy Characteristics'!D:D,MATCH($C954,'Policy Characteristics'!$C:$C,0))),"",INDEX('Policy Characteristics'!D:D,MATCH($C954,'Policy Characteristics'!$C:$C,0)))</f>
        <v>Industry Energy Efficiency Standards</v>
      </c>
      <c r="K954" s="358" t="str">
        <f>IF(ISBLANK(INDEX('Policy Characteristics'!E:E,MATCH($C954,'Policy Characteristics'!$C:$C,0))),"",INDEX('Policy Characteristics'!E:E,MATCH($C954,'Policy Characteristics'!$C:$C,0)))</f>
        <v>indst efficiency standards</v>
      </c>
      <c r="L954" s="380">
        <f>IF(ISBLANK(INDEX('Policy Characteristics'!F:F,MATCH($C954,'Policy Characteristics'!$C:$C,0))),"",INDEX('Policy Characteristics'!F:F,MATCH($C954,'Policy Characteristics'!$C:$C,0)))</f>
        <v>0</v>
      </c>
      <c r="M954" s="380">
        <f>IF(ISBLANK(INDEX('Policy Characteristics'!G:G,MATCH($C954,'Policy Characteristics'!$C:$C,0))),"",INDEX('Policy Characteristics'!G:G,MATCH($C954,'Policy Characteristics'!$C:$C,0)))</f>
        <v>0.25</v>
      </c>
      <c r="N954" s="380">
        <f>IF(ISBLANK(INDEX('Policy Characteristics'!H:H,MATCH($C954,'Policy Characteristics'!$C:$C,0))),"",INDEX('Policy Characteristics'!H:H,MATCH($C954,'Policy Characteristics'!$C:$C,0)))</f>
        <v>0.01</v>
      </c>
      <c r="O954" s="358" t="str">
        <f>IF(ISBLANK(INDEX('Policy Characteristics'!I:I,MATCH($C954,'Policy Characteristics'!$C:$C,0))),"",INDEX('Policy Characteristics'!I:I,MATCH($C954,'Policy Characteristics'!$C:$C,0)))</f>
        <v>% reduction in energy use</v>
      </c>
      <c r="P954" s="358"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4" s="358" t="str">
        <f>IF(ISBLANK(INDEX('Policy Characteristics'!K:K,MATCH($C954,'Policy Characteristics'!$C:$C,0))),"",INDEX('Policy Characteristics'!K:K,MATCH($C954,'Policy Characteristics'!$C:$C,0)))</f>
        <v>industry-ag-main.html#eff-stds</v>
      </c>
      <c r="R954" s="358" t="str">
        <f>IF(ISBLANK(INDEX('Policy Characteristics'!L:L,MATCH($C954,'Policy Characteristics'!$C:$C,0))),"",INDEX('Policy Characteristics'!L:L,MATCH($C954,'Policy Characteristics'!$C:$C,0)))</f>
        <v>industry-energy-efficiency-standards.html</v>
      </c>
    </row>
    <row r="955" spans="1:18" s="5" customFormat="1" x14ac:dyDescent="0.35">
      <c r="A955" s="358" t="str">
        <f>IF(ISBLANK(INDEX('Policy Characteristics'!A:A,MATCH($C955,'Policy Characteristics'!$C:$C,0))),"",INDEX('Policy Characteristics'!A:A,MATCH($C955,'Policy Characteristics'!$C:$C,0)))</f>
        <v>Industry</v>
      </c>
      <c r="B955" s="358" t="str">
        <f>IF(ISBLANK(INDEX('Policy Characteristics'!B:B,MATCH($C955,'Policy Characteristics'!$C:$C,0))),"",INDEX('Policy Characteristics'!B:B,MATCH($C955,'Policy Characteristics'!$C:$C,0)))</f>
        <v>Industry Energy Efficiency Standards</v>
      </c>
      <c r="C955" s="362" t="str">
        <f t="shared" si="40"/>
        <v>Percentage Improvement in Eqpt Efficiency Standards above BAU</v>
      </c>
      <c r="D955" s="9" t="s">
        <v>3258</v>
      </c>
      <c r="E955" s="53" t="s">
        <v>2466</v>
      </c>
      <c r="F955" s="195" t="s">
        <v>3261</v>
      </c>
      <c r="G955" s="53" t="s">
        <v>2470</v>
      </c>
      <c r="H955" s="54">
        <v>1191</v>
      </c>
      <c r="I955" s="53" t="s">
        <v>46</v>
      </c>
      <c r="J955" s="360" t="str">
        <f>IF(ISBLANK(INDEX('Policy Characteristics'!D:D,MATCH($C955,'Policy Characteristics'!$C:$C,0))),"",INDEX('Policy Characteristics'!D:D,MATCH($C955,'Policy Characteristics'!$C:$C,0)))</f>
        <v>Industry Energy Efficiency Standards</v>
      </c>
      <c r="K955" s="358" t="str">
        <f>IF(ISBLANK(INDEX('Policy Characteristics'!E:E,MATCH($C955,'Policy Characteristics'!$C:$C,0))),"",INDEX('Policy Characteristics'!E:E,MATCH($C955,'Policy Characteristics'!$C:$C,0)))</f>
        <v>indst efficiency standards</v>
      </c>
      <c r="L955" s="380">
        <f>IF(ISBLANK(INDEX('Policy Characteristics'!F:F,MATCH($C955,'Policy Characteristics'!$C:$C,0))),"",INDEX('Policy Characteristics'!F:F,MATCH($C955,'Policy Characteristics'!$C:$C,0)))</f>
        <v>0</v>
      </c>
      <c r="M955" s="380">
        <f>IF(ISBLANK(INDEX('Policy Characteristics'!G:G,MATCH($C955,'Policy Characteristics'!$C:$C,0))),"",INDEX('Policy Characteristics'!G:G,MATCH($C955,'Policy Characteristics'!$C:$C,0)))</f>
        <v>0.25</v>
      </c>
      <c r="N955" s="380">
        <f>IF(ISBLANK(INDEX('Policy Characteristics'!H:H,MATCH($C955,'Policy Characteristics'!$C:$C,0))),"",INDEX('Policy Characteristics'!H:H,MATCH($C955,'Policy Characteristics'!$C:$C,0)))</f>
        <v>0.01</v>
      </c>
      <c r="O955" s="358" t="str">
        <f>IF(ISBLANK(INDEX('Policy Characteristics'!I:I,MATCH($C955,'Policy Characteristics'!$C:$C,0))),"",INDEX('Policy Characteristics'!I:I,MATCH($C955,'Policy Characteristics'!$C:$C,0)))</f>
        <v>% reduction in energy use</v>
      </c>
      <c r="P955" s="358"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5" s="358" t="str">
        <f>IF(ISBLANK(INDEX('Policy Characteristics'!K:K,MATCH($C955,'Policy Characteristics'!$C:$C,0))),"",INDEX('Policy Characteristics'!K:K,MATCH($C955,'Policy Characteristics'!$C:$C,0)))</f>
        <v>industry-ag-main.html#eff-stds</v>
      </c>
      <c r="R955" s="358" t="str">
        <f>IF(ISBLANK(INDEX('Policy Characteristics'!L:L,MATCH($C955,'Policy Characteristics'!$C:$C,0))),"",INDEX('Policy Characteristics'!L:L,MATCH($C955,'Policy Characteristics'!$C:$C,0)))</f>
        <v>industry-energy-efficiency-standards.html</v>
      </c>
    </row>
    <row r="956" spans="1:18" s="5" customFormat="1" x14ac:dyDescent="0.35">
      <c r="A956" s="358" t="str">
        <f>IF(ISBLANK(INDEX('Policy Characteristics'!A:A,MATCH($C956,'Policy Characteristics'!$C:$C,0))),"",INDEX('Policy Characteristics'!A:A,MATCH($C956,'Policy Characteristics'!$C:$C,0)))</f>
        <v>Industry</v>
      </c>
      <c r="B956" s="358" t="str">
        <f>IF(ISBLANK(INDEX('Policy Characteristics'!B:B,MATCH($C956,'Policy Characteristics'!$C:$C,0))),"",INDEX('Policy Characteristics'!B:B,MATCH($C956,'Policy Characteristics'!$C:$C,0)))</f>
        <v>Industry Energy Efficiency Standards</v>
      </c>
      <c r="C956" s="362" t="str">
        <f t="shared" si="40"/>
        <v>Percentage Improvement in Eqpt Efficiency Standards above BAU</v>
      </c>
      <c r="D956" s="9" t="s">
        <v>3258</v>
      </c>
      <c r="E956" s="53" t="s">
        <v>2467</v>
      </c>
      <c r="F956" s="195" t="s">
        <v>3261</v>
      </c>
      <c r="G956" s="53" t="s">
        <v>2471</v>
      </c>
      <c r="H956" s="54">
        <v>1192</v>
      </c>
      <c r="I956" s="53" t="s">
        <v>46</v>
      </c>
      <c r="J956" s="360" t="str">
        <f>IF(ISBLANK(INDEX('Policy Characteristics'!D:D,MATCH($C956,'Policy Characteristics'!$C:$C,0))),"",INDEX('Policy Characteristics'!D:D,MATCH($C956,'Policy Characteristics'!$C:$C,0)))</f>
        <v>Industry Energy Efficiency Standards</v>
      </c>
      <c r="K956" s="358" t="str">
        <f>IF(ISBLANK(INDEX('Policy Characteristics'!E:E,MATCH($C956,'Policy Characteristics'!$C:$C,0))),"",INDEX('Policy Characteristics'!E:E,MATCH($C956,'Policy Characteristics'!$C:$C,0)))</f>
        <v>indst efficiency standards</v>
      </c>
      <c r="L956" s="380">
        <f>IF(ISBLANK(INDEX('Policy Characteristics'!F:F,MATCH($C956,'Policy Characteristics'!$C:$C,0))),"",INDEX('Policy Characteristics'!F:F,MATCH($C956,'Policy Characteristics'!$C:$C,0)))</f>
        <v>0</v>
      </c>
      <c r="M956" s="380">
        <f>IF(ISBLANK(INDEX('Policy Characteristics'!G:G,MATCH($C956,'Policy Characteristics'!$C:$C,0))),"",INDEX('Policy Characteristics'!G:G,MATCH($C956,'Policy Characteristics'!$C:$C,0)))</f>
        <v>0.25</v>
      </c>
      <c r="N956" s="380">
        <f>IF(ISBLANK(INDEX('Policy Characteristics'!H:H,MATCH($C956,'Policy Characteristics'!$C:$C,0))),"",INDEX('Policy Characteristics'!H:H,MATCH($C956,'Policy Characteristics'!$C:$C,0)))</f>
        <v>0.01</v>
      </c>
      <c r="O956" s="358" t="str">
        <f>IF(ISBLANK(INDEX('Policy Characteristics'!I:I,MATCH($C956,'Policy Characteristics'!$C:$C,0))),"",INDEX('Policy Characteristics'!I:I,MATCH($C956,'Policy Characteristics'!$C:$C,0)))</f>
        <v>% reduction in energy use</v>
      </c>
      <c r="P956" s="358"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6" s="358" t="str">
        <f>IF(ISBLANK(INDEX('Policy Characteristics'!K:K,MATCH($C956,'Policy Characteristics'!$C:$C,0))),"",INDEX('Policy Characteristics'!K:K,MATCH($C956,'Policy Characteristics'!$C:$C,0)))</f>
        <v>industry-ag-main.html#eff-stds</v>
      </c>
      <c r="R956" s="358" t="str">
        <f>IF(ISBLANK(INDEX('Policy Characteristics'!L:L,MATCH($C956,'Policy Characteristics'!$C:$C,0))),"",INDEX('Policy Characteristics'!L:L,MATCH($C956,'Policy Characteristics'!$C:$C,0)))</f>
        <v>industry-energy-efficiency-standards.html</v>
      </c>
    </row>
    <row r="957" spans="1:18" s="5" customFormat="1" x14ac:dyDescent="0.35">
      <c r="A957" s="358" t="str">
        <f>IF(ISBLANK(INDEX('Policy Characteristics'!A:A,MATCH($C957,'Policy Characteristics'!$C:$C,0))),"",INDEX('Policy Characteristics'!A:A,MATCH($C957,'Policy Characteristics'!$C:$C,0)))</f>
        <v>Industry</v>
      </c>
      <c r="B957" s="358" t="str">
        <f>IF(ISBLANK(INDEX('Policy Characteristics'!B:B,MATCH($C957,'Policy Characteristics'!$C:$C,0))),"",INDEX('Policy Characteristics'!B:B,MATCH($C957,'Policy Characteristics'!$C:$C,0)))</f>
        <v>Industry Energy Efficiency Standards</v>
      </c>
      <c r="C957" s="362" t="str">
        <f t="shared" si="40"/>
        <v>Percentage Improvement in Eqpt Efficiency Standards above BAU</v>
      </c>
      <c r="D957" s="9" t="s">
        <v>3258</v>
      </c>
      <c r="E957" s="53" t="s">
        <v>2468</v>
      </c>
      <c r="F957" s="195" t="s">
        <v>3261</v>
      </c>
      <c r="G957" s="53" t="s">
        <v>2474</v>
      </c>
      <c r="H957" s="54">
        <v>1193</v>
      </c>
      <c r="I957" s="53" t="s">
        <v>46</v>
      </c>
      <c r="J957" s="360" t="str">
        <f>IF(ISBLANK(INDEX('Policy Characteristics'!D:D,MATCH($C957,'Policy Characteristics'!$C:$C,0))),"",INDEX('Policy Characteristics'!D:D,MATCH($C957,'Policy Characteristics'!$C:$C,0)))</f>
        <v>Industry Energy Efficiency Standards</v>
      </c>
      <c r="K957" s="358" t="str">
        <f>IF(ISBLANK(INDEX('Policy Characteristics'!E:E,MATCH($C957,'Policy Characteristics'!$C:$C,0))),"",INDEX('Policy Characteristics'!E:E,MATCH($C957,'Policy Characteristics'!$C:$C,0)))</f>
        <v>indst efficiency standards</v>
      </c>
      <c r="L957" s="380">
        <f>IF(ISBLANK(INDEX('Policy Characteristics'!F:F,MATCH($C957,'Policy Characteristics'!$C:$C,0))),"",INDEX('Policy Characteristics'!F:F,MATCH($C957,'Policy Characteristics'!$C:$C,0)))</f>
        <v>0</v>
      </c>
      <c r="M957" s="380">
        <f>IF(ISBLANK(INDEX('Policy Characteristics'!G:G,MATCH($C957,'Policy Characteristics'!$C:$C,0))),"",INDEX('Policy Characteristics'!G:G,MATCH($C957,'Policy Characteristics'!$C:$C,0)))</f>
        <v>0.25</v>
      </c>
      <c r="N957" s="380">
        <f>IF(ISBLANK(INDEX('Policy Characteristics'!H:H,MATCH($C957,'Policy Characteristics'!$C:$C,0))),"",INDEX('Policy Characteristics'!H:H,MATCH($C957,'Policy Characteristics'!$C:$C,0)))</f>
        <v>0.01</v>
      </c>
      <c r="O957" s="358" t="str">
        <f>IF(ISBLANK(INDEX('Policy Characteristics'!I:I,MATCH($C957,'Policy Characteristics'!$C:$C,0))),"",INDEX('Policy Characteristics'!I:I,MATCH($C957,'Policy Characteristics'!$C:$C,0)))</f>
        <v>% reduction in energy use</v>
      </c>
      <c r="P957" s="358"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7" s="358" t="str">
        <f>IF(ISBLANK(INDEX('Policy Characteristics'!K:K,MATCH($C957,'Policy Characteristics'!$C:$C,0))),"",INDEX('Policy Characteristics'!K:K,MATCH($C957,'Policy Characteristics'!$C:$C,0)))</f>
        <v>industry-ag-main.html#eff-stds</v>
      </c>
      <c r="R957" s="358" t="str">
        <f>IF(ISBLANK(INDEX('Policy Characteristics'!L:L,MATCH($C957,'Policy Characteristics'!$C:$C,0))),"",INDEX('Policy Characteristics'!L:L,MATCH($C957,'Policy Characteristics'!$C:$C,0)))</f>
        <v>industry-energy-efficiency-standards.html</v>
      </c>
    </row>
    <row r="958" spans="1:18" s="5" customFormat="1" x14ac:dyDescent="0.35">
      <c r="A958" s="358" t="str">
        <f>IF(ISBLANK(INDEX('Policy Characteristics'!A:A,MATCH($C958,'Policy Characteristics'!$C:$C,0))),"",INDEX('Policy Characteristics'!A:A,MATCH($C958,'Policy Characteristics'!$C:$C,0)))</f>
        <v>Industry</v>
      </c>
      <c r="B958" s="358" t="str">
        <f>IF(ISBLANK(INDEX('Policy Characteristics'!B:B,MATCH($C958,'Policy Characteristics'!$C:$C,0))),"",INDEX('Policy Characteristics'!B:B,MATCH($C958,'Policy Characteristics'!$C:$C,0)))</f>
        <v>Industry Energy Efficiency Standards</v>
      </c>
      <c r="C958" s="362" t="str">
        <f t="shared" si="40"/>
        <v>Percentage Improvement in Eqpt Efficiency Standards above BAU</v>
      </c>
      <c r="D958" s="9" t="s">
        <v>3258</v>
      </c>
      <c r="E958" s="53" t="s">
        <v>2821</v>
      </c>
      <c r="F958" s="195" t="s">
        <v>3261</v>
      </c>
      <c r="G958" s="53" t="s">
        <v>2824</v>
      </c>
      <c r="H958" s="54">
        <v>1194</v>
      </c>
      <c r="I958" s="53" t="s">
        <v>46</v>
      </c>
      <c r="J958" s="360" t="str">
        <f>IF(ISBLANK(INDEX('Policy Characteristics'!D:D,MATCH($C958,'Policy Characteristics'!$C:$C,0))),"",INDEX('Policy Characteristics'!D:D,MATCH($C958,'Policy Characteristics'!$C:$C,0)))</f>
        <v>Industry Energy Efficiency Standards</v>
      </c>
      <c r="K958" s="358" t="str">
        <f>IF(ISBLANK(INDEX('Policy Characteristics'!E:E,MATCH($C958,'Policy Characteristics'!$C:$C,0))),"",INDEX('Policy Characteristics'!E:E,MATCH($C958,'Policy Characteristics'!$C:$C,0)))</f>
        <v>indst efficiency standards</v>
      </c>
      <c r="L958" s="380">
        <f>IF(ISBLANK(INDEX('Policy Characteristics'!F:F,MATCH($C958,'Policy Characteristics'!$C:$C,0))),"",INDEX('Policy Characteristics'!F:F,MATCH($C958,'Policy Characteristics'!$C:$C,0)))</f>
        <v>0</v>
      </c>
      <c r="M958" s="380">
        <f>IF(ISBLANK(INDEX('Policy Characteristics'!G:G,MATCH($C958,'Policy Characteristics'!$C:$C,0))),"",INDEX('Policy Characteristics'!G:G,MATCH($C958,'Policy Characteristics'!$C:$C,0)))</f>
        <v>0.25</v>
      </c>
      <c r="N958" s="380">
        <f>IF(ISBLANK(INDEX('Policy Characteristics'!H:H,MATCH($C958,'Policy Characteristics'!$C:$C,0))),"",INDEX('Policy Characteristics'!H:H,MATCH($C958,'Policy Characteristics'!$C:$C,0)))</f>
        <v>0.01</v>
      </c>
      <c r="O958" s="358" t="str">
        <f>IF(ISBLANK(INDEX('Policy Characteristics'!I:I,MATCH($C958,'Policy Characteristics'!$C:$C,0))),"",INDEX('Policy Characteristics'!I:I,MATCH($C958,'Policy Characteristics'!$C:$C,0)))</f>
        <v>% reduction in energy use</v>
      </c>
      <c r="P958" s="358"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8" s="358" t="str">
        <f>IF(ISBLANK(INDEX('Policy Characteristics'!K:K,MATCH($C958,'Policy Characteristics'!$C:$C,0))),"",INDEX('Policy Characteristics'!K:K,MATCH($C958,'Policy Characteristics'!$C:$C,0)))</f>
        <v>industry-ag-main.html#eff-stds</v>
      </c>
      <c r="R958" s="358" t="str">
        <f>IF(ISBLANK(INDEX('Policy Characteristics'!L:L,MATCH($C958,'Policy Characteristics'!$C:$C,0))),"",INDEX('Policy Characteristics'!L:L,MATCH($C958,'Policy Characteristics'!$C:$C,0)))</f>
        <v>industry-energy-efficiency-standards.html</v>
      </c>
    </row>
    <row r="959" spans="1:18" s="5" customFormat="1" x14ac:dyDescent="0.35">
      <c r="A959" s="358" t="str">
        <f>IF(ISBLANK(INDEX('Policy Characteristics'!A:A,MATCH($C959,'Policy Characteristics'!$C:$C,0))),"",INDEX('Policy Characteristics'!A:A,MATCH($C959,'Policy Characteristics'!$C:$C,0)))</f>
        <v>Industry</v>
      </c>
      <c r="B959" s="358" t="str">
        <f>IF(ISBLANK(INDEX('Policy Characteristics'!B:B,MATCH($C959,'Policy Characteristics'!$C:$C,0))),"",INDEX('Policy Characteristics'!B:B,MATCH($C959,'Policy Characteristics'!$C:$C,0)))</f>
        <v>Industry Energy Efficiency Standards</v>
      </c>
      <c r="C959" s="362" t="str">
        <f t="shared" si="40"/>
        <v>Percentage Improvement in Eqpt Efficiency Standards above BAU</v>
      </c>
      <c r="D959" s="9" t="s">
        <v>3258</v>
      </c>
      <c r="E959" s="53" t="s">
        <v>2822</v>
      </c>
      <c r="F959" s="195" t="s">
        <v>3261</v>
      </c>
      <c r="G959" s="53" t="s">
        <v>2826</v>
      </c>
      <c r="H959" s="54">
        <v>1195</v>
      </c>
      <c r="I959" s="53" t="s">
        <v>46</v>
      </c>
      <c r="J959" s="360" t="str">
        <f>IF(ISBLANK(INDEX('Policy Characteristics'!D:D,MATCH($C959,'Policy Characteristics'!$C:$C,0))),"",INDEX('Policy Characteristics'!D:D,MATCH($C959,'Policy Characteristics'!$C:$C,0)))</f>
        <v>Industry Energy Efficiency Standards</v>
      </c>
      <c r="K959" s="358" t="str">
        <f>IF(ISBLANK(INDEX('Policy Characteristics'!E:E,MATCH($C959,'Policy Characteristics'!$C:$C,0))),"",INDEX('Policy Characteristics'!E:E,MATCH($C959,'Policy Characteristics'!$C:$C,0)))</f>
        <v>indst efficiency standards</v>
      </c>
      <c r="L959" s="380">
        <f>IF(ISBLANK(INDEX('Policy Characteristics'!F:F,MATCH($C959,'Policy Characteristics'!$C:$C,0))),"",INDEX('Policy Characteristics'!F:F,MATCH($C959,'Policy Characteristics'!$C:$C,0)))</f>
        <v>0</v>
      </c>
      <c r="M959" s="380">
        <f>IF(ISBLANK(INDEX('Policy Characteristics'!G:G,MATCH($C959,'Policy Characteristics'!$C:$C,0))),"",INDEX('Policy Characteristics'!G:G,MATCH($C959,'Policy Characteristics'!$C:$C,0)))</f>
        <v>0.25</v>
      </c>
      <c r="N959" s="380">
        <f>IF(ISBLANK(INDEX('Policy Characteristics'!H:H,MATCH($C959,'Policy Characteristics'!$C:$C,0))),"",INDEX('Policy Characteristics'!H:H,MATCH($C959,'Policy Characteristics'!$C:$C,0)))</f>
        <v>0.01</v>
      </c>
      <c r="O959" s="358" t="str">
        <f>IF(ISBLANK(INDEX('Policy Characteristics'!I:I,MATCH($C959,'Policy Characteristics'!$C:$C,0))),"",INDEX('Policy Characteristics'!I:I,MATCH($C959,'Policy Characteristics'!$C:$C,0)))</f>
        <v>% reduction in energy use</v>
      </c>
      <c r="P959" s="358"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59" s="358" t="str">
        <f>IF(ISBLANK(INDEX('Policy Characteristics'!K:K,MATCH($C959,'Policy Characteristics'!$C:$C,0))),"",INDEX('Policy Characteristics'!K:K,MATCH($C959,'Policy Characteristics'!$C:$C,0)))</f>
        <v>industry-ag-main.html#eff-stds</v>
      </c>
      <c r="R959" s="358" t="str">
        <f>IF(ISBLANK(INDEX('Policy Characteristics'!L:L,MATCH($C959,'Policy Characteristics'!$C:$C,0))),"",INDEX('Policy Characteristics'!L:L,MATCH($C959,'Policy Characteristics'!$C:$C,0)))</f>
        <v>industry-energy-efficiency-standards.html</v>
      </c>
    </row>
    <row r="960" spans="1:18" s="5" customFormat="1" x14ac:dyDescent="0.35">
      <c r="A960" s="358" t="str">
        <f>IF(ISBLANK(INDEX('Policy Characteristics'!A:A,MATCH($C960,'Policy Characteristics'!$C:$C,0))),"",INDEX('Policy Characteristics'!A:A,MATCH($C960,'Policy Characteristics'!$C:$C,0)))</f>
        <v>Industry</v>
      </c>
      <c r="B960" s="358" t="str">
        <f>IF(ISBLANK(INDEX('Policy Characteristics'!B:B,MATCH($C960,'Policy Characteristics'!$C:$C,0))),"",INDEX('Policy Characteristics'!B:B,MATCH($C960,'Policy Characteristics'!$C:$C,0)))</f>
        <v>Industry Energy Efficiency Standards</v>
      </c>
      <c r="C960" s="362" t="str">
        <f t="shared" si="40"/>
        <v>Percentage Improvement in Eqpt Efficiency Standards above BAU</v>
      </c>
      <c r="D960" s="9" t="s">
        <v>3258</v>
      </c>
      <c r="E960" s="53" t="s">
        <v>2823</v>
      </c>
      <c r="F960" s="195" t="s">
        <v>3261</v>
      </c>
      <c r="G960" s="53" t="s">
        <v>2827</v>
      </c>
      <c r="H960" s="54">
        <v>1196</v>
      </c>
      <c r="I960" s="53" t="s">
        <v>46</v>
      </c>
      <c r="J960" s="360" t="str">
        <f>IF(ISBLANK(INDEX('Policy Characteristics'!D:D,MATCH($C960,'Policy Characteristics'!$C:$C,0))),"",INDEX('Policy Characteristics'!D:D,MATCH($C960,'Policy Characteristics'!$C:$C,0)))</f>
        <v>Industry Energy Efficiency Standards</v>
      </c>
      <c r="K960" s="358" t="str">
        <f>IF(ISBLANK(INDEX('Policy Characteristics'!E:E,MATCH($C960,'Policy Characteristics'!$C:$C,0))),"",INDEX('Policy Characteristics'!E:E,MATCH($C960,'Policy Characteristics'!$C:$C,0)))</f>
        <v>indst efficiency standards</v>
      </c>
      <c r="L960" s="380">
        <f>IF(ISBLANK(INDEX('Policy Characteristics'!F:F,MATCH($C960,'Policy Characteristics'!$C:$C,0))),"",INDEX('Policy Characteristics'!F:F,MATCH($C960,'Policy Characteristics'!$C:$C,0)))</f>
        <v>0</v>
      </c>
      <c r="M960" s="380">
        <f>IF(ISBLANK(INDEX('Policy Characteristics'!G:G,MATCH($C960,'Policy Characteristics'!$C:$C,0))),"",INDEX('Policy Characteristics'!G:G,MATCH($C960,'Policy Characteristics'!$C:$C,0)))</f>
        <v>0.25</v>
      </c>
      <c r="N960" s="380">
        <f>IF(ISBLANK(INDEX('Policy Characteristics'!H:H,MATCH($C960,'Policy Characteristics'!$C:$C,0))),"",INDEX('Policy Characteristics'!H:H,MATCH($C960,'Policy Characteristics'!$C:$C,0)))</f>
        <v>0.01</v>
      </c>
      <c r="O960" s="358" t="str">
        <f>IF(ISBLANK(INDEX('Policy Characteristics'!I:I,MATCH($C960,'Policy Characteristics'!$C:$C,0))),"",INDEX('Policy Characteristics'!I:I,MATCH($C960,'Policy Characteristics'!$C:$C,0)))</f>
        <v>% reduction in energy use</v>
      </c>
      <c r="P960" s="358"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0" s="358" t="str">
        <f>IF(ISBLANK(INDEX('Policy Characteristics'!K:K,MATCH($C960,'Policy Characteristics'!$C:$C,0))),"",INDEX('Policy Characteristics'!K:K,MATCH($C960,'Policy Characteristics'!$C:$C,0)))</f>
        <v>industry-ag-main.html#eff-stds</v>
      </c>
      <c r="R960" s="358" t="str">
        <f>IF(ISBLANK(INDEX('Policy Characteristics'!L:L,MATCH($C960,'Policy Characteristics'!$C:$C,0))),"",INDEX('Policy Characteristics'!L:L,MATCH($C960,'Policy Characteristics'!$C:$C,0)))</f>
        <v>industry-energy-efficiency-standards.html</v>
      </c>
    </row>
    <row r="961" spans="1:18" s="5" customFormat="1" x14ac:dyDescent="0.35">
      <c r="A961" s="358" t="str">
        <f>IF(ISBLANK(INDEX('Policy Characteristics'!A:A,MATCH($C961,'Policy Characteristics'!$C:$C,0))),"",INDEX('Policy Characteristics'!A:A,MATCH($C961,'Policy Characteristics'!$C:$C,0)))</f>
        <v>Industry</v>
      </c>
      <c r="B961" s="358" t="str">
        <f>IF(ISBLANK(INDEX('Policy Characteristics'!B:B,MATCH($C961,'Policy Characteristics'!$C:$C,0))),"",INDEX('Policy Characteristics'!B:B,MATCH($C961,'Policy Characteristics'!$C:$C,0)))</f>
        <v>Industry Energy Efficiency Standards</v>
      </c>
      <c r="C961" s="362" t="str">
        <f t="shared" si="40"/>
        <v>Percentage Improvement in Eqpt Efficiency Standards above BAU</v>
      </c>
      <c r="D961" s="9" t="s">
        <v>3258</v>
      </c>
      <c r="E961" s="53" t="s">
        <v>2820</v>
      </c>
      <c r="F961" s="195" t="s">
        <v>3261</v>
      </c>
      <c r="G961" s="53" t="s">
        <v>2825</v>
      </c>
      <c r="H961" s="54">
        <v>1197</v>
      </c>
      <c r="I961" s="53" t="s">
        <v>46</v>
      </c>
      <c r="J961" s="360" t="str">
        <f>IF(ISBLANK(INDEX('Policy Characteristics'!D:D,MATCH($C961,'Policy Characteristics'!$C:$C,0))),"",INDEX('Policy Characteristics'!D:D,MATCH($C961,'Policy Characteristics'!$C:$C,0)))</f>
        <v>Industry Energy Efficiency Standards</v>
      </c>
      <c r="K961" s="358" t="str">
        <f>IF(ISBLANK(INDEX('Policy Characteristics'!E:E,MATCH($C961,'Policy Characteristics'!$C:$C,0))),"",INDEX('Policy Characteristics'!E:E,MATCH($C961,'Policy Characteristics'!$C:$C,0)))</f>
        <v>indst efficiency standards</v>
      </c>
      <c r="L961" s="380">
        <f>IF(ISBLANK(INDEX('Policy Characteristics'!F:F,MATCH($C961,'Policy Characteristics'!$C:$C,0))),"",INDEX('Policy Characteristics'!F:F,MATCH($C961,'Policy Characteristics'!$C:$C,0)))</f>
        <v>0</v>
      </c>
      <c r="M961" s="380">
        <f>IF(ISBLANK(INDEX('Policy Characteristics'!G:G,MATCH($C961,'Policy Characteristics'!$C:$C,0))),"",INDEX('Policy Characteristics'!G:G,MATCH($C961,'Policy Characteristics'!$C:$C,0)))</f>
        <v>0.25</v>
      </c>
      <c r="N961" s="380">
        <f>IF(ISBLANK(INDEX('Policy Characteristics'!H:H,MATCH($C961,'Policy Characteristics'!$C:$C,0))),"",INDEX('Policy Characteristics'!H:H,MATCH($C961,'Policy Characteristics'!$C:$C,0)))</f>
        <v>0.01</v>
      </c>
      <c r="O961" s="358" t="str">
        <f>IF(ISBLANK(INDEX('Policy Characteristics'!I:I,MATCH($C961,'Policy Characteristics'!$C:$C,0))),"",INDEX('Policy Characteristics'!I:I,MATCH($C961,'Policy Characteristics'!$C:$C,0)))</f>
        <v>% reduction in energy use</v>
      </c>
      <c r="P961" s="358"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1" s="358" t="str">
        <f>IF(ISBLANK(INDEX('Policy Characteristics'!K:K,MATCH($C961,'Policy Characteristics'!$C:$C,0))),"",INDEX('Policy Characteristics'!K:K,MATCH($C961,'Policy Characteristics'!$C:$C,0)))</f>
        <v>industry-ag-main.html#eff-stds</v>
      </c>
      <c r="R961" s="358" t="str">
        <f>IF(ISBLANK(INDEX('Policy Characteristics'!L:L,MATCH($C961,'Policy Characteristics'!$C:$C,0))),"",INDEX('Policy Characteristics'!L:L,MATCH($C961,'Policy Characteristics'!$C:$C,0)))</f>
        <v>industry-energy-efficiency-standards.html</v>
      </c>
    </row>
    <row r="962" spans="1:18" s="5" customFormat="1" x14ac:dyDescent="0.35">
      <c r="A962" s="358" t="str">
        <f>IF(ISBLANK(INDEX('Policy Characteristics'!A:A,MATCH($C962,'Policy Characteristics'!$C:$C,0))),"",INDEX('Policy Characteristics'!A:A,MATCH($C962,'Policy Characteristics'!$C:$C,0)))</f>
        <v>Industry</v>
      </c>
      <c r="B962" s="358" t="str">
        <f>IF(ISBLANK(INDEX('Policy Characteristics'!B:B,MATCH($C962,'Policy Characteristics'!$C:$C,0))),"",INDEX('Policy Characteristics'!B:B,MATCH($C962,'Policy Characteristics'!$C:$C,0)))</f>
        <v>Industry Energy Efficiency Standards</v>
      </c>
      <c r="C962" s="362" t="str">
        <f t="shared" si="40"/>
        <v>Percentage Improvement in Eqpt Efficiency Standards above BAU</v>
      </c>
      <c r="D962" s="9" t="s">
        <v>3259</v>
      </c>
      <c r="E962" s="53" t="s">
        <v>2463</v>
      </c>
      <c r="F962" s="195" t="s">
        <v>3220</v>
      </c>
      <c r="G962" s="53" t="s">
        <v>2469</v>
      </c>
      <c r="H962" s="54">
        <v>1198</v>
      </c>
      <c r="I962" s="53" t="s">
        <v>45</v>
      </c>
      <c r="J962" s="360" t="str">
        <f>IF(ISBLANK(INDEX('Policy Characteristics'!D:D,MATCH($C962,'Policy Characteristics'!$C:$C,0))),"",INDEX('Policy Characteristics'!D:D,MATCH($C962,'Policy Characteristics'!$C:$C,0)))</f>
        <v>Industry Energy Efficiency Standards</v>
      </c>
      <c r="K962" s="358" t="str">
        <f>IF(ISBLANK(INDEX('Policy Characteristics'!E:E,MATCH($C962,'Policy Characteristics'!$C:$C,0))),"",INDEX('Policy Characteristics'!E:E,MATCH($C962,'Policy Characteristics'!$C:$C,0)))</f>
        <v>indst efficiency standards</v>
      </c>
      <c r="L962" s="380">
        <f>IF(ISBLANK(INDEX('Policy Characteristics'!F:F,MATCH($C962,'Policy Characteristics'!$C:$C,0))),"",INDEX('Policy Characteristics'!F:F,MATCH($C962,'Policy Characteristics'!$C:$C,0)))</f>
        <v>0</v>
      </c>
      <c r="M962" s="380">
        <f>IF(ISBLANK(INDEX('Policy Characteristics'!G:G,MATCH($C962,'Policy Characteristics'!$C:$C,0))),"",INDEX('Policy Characteristics'!G:G,MATCH($C962,'Policy Characteristics'!$C:$C,0)))</f>
        <v>0.25</v>
      </c>
      <c r="N962" s="380">
        <f>IF(ISBLANK(INDEX('Policy Characteristics'!H:H,MATCH($C962,'Policy Characteristics'!$C:$C,0))),"",INDEX('Policy Characteristics'!H:H,MATCH($C962,'Policy Characteristics'!$C:$C,0)))</f>
        <v>0.01</v>
      </c>
      <c r="O962" s="358" t="str">
        <f>IF(ISBLANK(INDEX('Policy Characteristics'!I:I,MATCH($C962,'Policy Characteristics'!$C:$C,0))),"",INDEX('Policy Characteristics'!I:I,MATCH($C962,'Policy Characteristics'!$C:$C,0)))</f>
        <v>% reduction in energy use</v>
      </c>
      <c r="P962" s="358"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2" s="358" t="str">
        <f>IF(ISBLANK(INDEX('Policy Characteristics'!K:K,MATCH($C962,'Policy Characteristics'!$C:$C,0))),"",INDEX('Policy Characteristics'!K:K,MATCH($C962,'Policy Characteristics'!$C:$C,0)))</f>
        <v>industry-ag-main.html#eff-stds</v>
      </c>
      <c r="R962" s="358" t="str">
        <f>IF(ISBLANK(INDEX('Policy Characteristics'!L:L,MATCH($C962,'Policy Characteristics'!$C:$C,0))),"",INDEX('Policy Characteristics'!L:L,MATCH($C962,'Policy Characteristics'!$C:$C,0)))</f>
        <v>industry-energy-efficiency-standards.html</v>
      </c>
    </row>
    <row r="963" spans="1:18" s="5" customFormat="1" x14ac:dyDescent="0.35">
      <c r="A963" s="358" t="str">
        <f>IF(ISBLANK(INDEX('Policy Characteristics'!A:A,MATCH($C963,'Policy Characteristics'!$C:$C,0))),"",INDEX('Policy Characteristics'!A:A,MATCH($C963,'Policy Characteristics'!$C:$C,0)))</f>
        <v>Industry</v>
      </c>
      <c r="B963" s="358" t="str">
        <f>IF(ISBLANK(INDEX('Policy Characteristics'!B:B,MATCH($C963,'Policy Characteristics'!$C:$C,0))),"",INDEX('Policy Characteristics'!B:B,MATCH($C963,'Policy Characteristics'!$C:$C,0)))</f>
        <v>Industry Energy Efficiency Standards</v>
      </c>
      <c r="C963" s="362" t="str">
        <f t="shared" si="40"/>
        <v>Percentage Improvement in Eqpt Efficiency Standards above BAU</v>
      </c>
      <c r="D963" s="9" t="s">
        <v>3259</v>
      </c>
      <c r="E963" s="53" t="s">
        <v>2464</v>
      </c>
      <c r="F963" s="195" t="s">
        <v>3220</v>
      </c>
      <c r="G963" s="53" t="s">
        <v>2472</v>
      </c>
      <c r="H963" s="54">
        <v>1199</v>
      </c>
      <c r="I963" s="53" t="s">
        <v>46</v>
      </c>
      <c r="J963" s="360" t="str">
        <f>IF(ISBLANK(INDEX('Policy Characteristics'!D:D,MATCH($C963,'Policy Characteristics'!$C:$C,0))),"",INDEX('Policy Characteristics'!D:D,MATCH($C963,'Policy Characteristics'!$C:$C,0)))</f>
        <v>Industry Energy Efficiency Standards</v>
      </c>
      <c r="K963" s="358" t="str">
        <f>IF(ISBLANK(INDEX('Policy Characteristics'!E:E,MATCH($C963,'Policy Characteristics'!$C:$C,0))),"",INDEX('Policy Characteristics'!E:E,MATCH($C963,'Policy Characteristics'!$C:$C,0)))</f>
        <v>indst efficiency standards</v>
      </c>
      <c r="L963" s="380">
        <f>IF(ISBLANK(INDEX('Policy Characteristics'!F:F,MATCH($C963,'Policy Characteristics'!$C:$C,0))),"",INDEX('Policy Characteristics'!F:F,MATCH($C963,'Policy Characteristics'!$C:$C,0)))</f>
        <v>0</v>
      </c>
      <c r="M963" s="380">
        <f>IF(ISBLANK(INDEX('Policy Characteristics'!G:G,MATCH($C963,'Policy Characteristics'!$C:$C,0))),"",INDEX('Policy Characteristics'!G:G,MATCH($C963,'Policy Characteristics'!$C:$C,0)))</f>
        <v>0.25</v>
      </c>
      <c r="N963" s="380">
        <f>IF(ISBLANK(INDEX('Policy Characteristics'!H:H,MATCH($C963,'Policy Characteristics'!$C:$C,0))),"",INDEX('Policy Characteristics'!H:H,MATCH($C963,'Policy Characteristics'!$C:$C,0)))</f>
        <v>0.01</v>
      </c>
      <c r="O963" s="358" t="str">
        <f>IF(ISBLANK(INDEX('Policy Characteristics'!I:I,MATCH($C963,'Policy Characteristics'!$C:$C,0))),"",INDEX('Policy Characteristics'!I:I,MATCH($C963,'Policy Characteristics'!$C:$C,0)))</f>
        <v>% reduction in energy use</v>
      </c>
      <c r="P963" s="358"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3" s="358" t="str">
        <f>IF(ISBLANK(INDEX('Policy Characteristics'!K:K,MATCH($C963,'Policy Characteristics'!$C:$C,0))),"",INDEX('Policy Characteristics'!K:K,MATCH($C963,'Policy Characteristics'!$C:$C,0)))</f>
        <v>industry-ag-main.html#eff-stds</v>
      </c>
      <c r="R963" s="358" t="str">
        <f>IF(ISBLANK(INDEX('Policy Characteristics'!L:L,MATCH($C963,'Policy Characteristics'!$C:$C,0))),"",INDEX('Policy Characteristics'!L:L,MATCH($C963,'Policy Characteristics'!$C:$C,0)))</f>
        <v>industry-energy-efficiency-standards.html</v>
      </c>
    </row>
    <row r="964" spans="1:18" s="5" customFormat="1" x14ac:dyDescent="0.35">
      <c r="A964" s="358" t="str">
        <f>IF(ISBLANK(INDEX('Policy Characteristics'!A:A,MATCH($C964,'Policy Characteristics'!$C:$C,0))),"",INDEX('Policy Characteristics'!A:A,MATCH($C964,'Policy Characteristics'!$C:$C,0)))</f>
        <v>Industry</v>
      </c>
      <c r="B964" s="358" t="str">
        <f>IF(ISBLANK(INDEX('Policy Characteristics'!B:B,MATCH($C964,'Policy Characteristics'!$C:$C,0))),"",INDEX('Policy Characteristics'!B:B,MATCH($C964,'Policy Characteristics'!$C:$C,0)))</f>
        <v>Industry Energy Efficiency Standards</v>
      </c>
      <c r="C964" s="362" t="str">
        <f t="shared" si="40"/>
        <v>Percentage Improvement in Eqpt Efficiency Standards above BAU</v>
      </c>
      <c r="D964" s="9" t="s">
        <v>3259</v>
      </c>
      <c r="E964" s="53" t="s">
        <v>2465</v>
      </c>
      <c r="F964" s="195" t="s">
        <v>3220</v>
      </c>
      <c r="G964" s="53" t="s">
        <v>2473</v>
      </c>
      <c r="H964" s="54">
        <v>1200</v>
      </c>
      <c r="I964" s="53" t="s">
        <v>45</v>
      </c>
      <c r="J964" s="360" t="str">
        <f>IF(ISBLANK(INDEX('Policy Characteristics'!D:D,MATCH($C964,'Policy Characteristics'!$C:$C,0))),"",INDEX('Policy Characteristics'!D:D,MATCH($C964,'Policy Characteristics'!$C:$C,0)))</f>
        <v>Industry Energy Efficiency Standards</v>
      </c>
      <c r="K964" s="358" t="str">
        <f>IF(ISBLANK(INDEX('Policy Characteristics'!E:E,MATCH($C964,'Policy Characteristics'!$C:$C,0))),"",INDEX('Policy Characteristics'!E:E,MATCH($C964,'Policy Characteristics'!$C:$C,0)))</f>
        <v>indst efficiency standards</v>
      </c>
      <c r="L964" s="380">
        <f>IF(ISBLANK(INDEX('Policy Characteristics'!F:F,MATCH($C964,'Policy Characteristics'!$C:$C,0))),"",INDEX('Policy Characteristics'!F:F,MATCH($C964,'Policy Characteristics'!$C:$C,0)))</f>
        <v>0</v>
      </c>
      <c r="M964" s="380">
        <f>IF(ISBLANK(INDEX('Policy Characteristics'!G:G,MATCH($C964,'Policy Characteristics'!$C:$C,0))),"",INDEX('Policy Characteristics'!G:G,MATCH($C964,'Policy Characteristics'!$C:$C,0)))</f>
        <v>0.25</v>
      </c>
      <c r="N964" s="380">
        <f>IF(ISBLANK(INDEX('Policy Characteristics'!H:H,MATCH($C964,'Policy Characteristics'!$C:$C,0))),"",INDEX('Policy Characteristics'!H:H,MATCH($C964,'Policy Characteristics'!$C:$C,0)))</f>
        <v>0.01</v>
      </c>
      <c r="O964" s="358" t="str">
        <f>IF(ISBLANK(INDEX('Policy Characteristics'!I:I,MATCH($C964,'Policy Characteristics'!$C:$C,0))),"",INDEX('Policy Characteristics'!I:I,MATCH($C964,'Policy Characteristics'!$C:$C,0)))</f>
        <v>% reduction in energy use</v>
      </c>
      <c r="P964" s="358"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4" s="358" t="str">
        <f>IF(ISBLANK(INDEX('Policy Characteristics'!K:K,MATCH($C964,'Policy Characteristics'!$C:$C,0))),"",INDEX('Policy Characteristics'!K:K,MATCH($C964,'Policy Characteristics'!$C:$C,0)))</f>
        <v>industry-ag-main.html#eff-stds</v>
      </c>
      <c r="R964" s="358" t="str">
        <f>IF(ISBLANK(INDEX('Policy Characteristics'!L:L,MATCH($C964,'Policy Characteristics'!$C:$C,0))),"",INDEX('Policy Characteristics'!L:L,MATCH($C964,'Policy Characteristics'!$C:$C,0)))</f>
        <v>industry-energy-efficiency-standards.html</v>
      </c>
    </row>
    <row r="965" spans="1:18" s="5" customFormat="1" x14ac:dyDescent="0.35">
      <c r="A965" s="358" t="str">
        <f>IF(ISBLANK(INDEX('Policy Characteristics'!A:A,MATCH($C965,'Policy Characteristics'!$C:$C,0))),"",INDEX('Policy Characteristics'!A:A,MATCH($C965,'Policy Characteristics'!$C:$C,0)))</f>
        <v>Industry</v>
      </c>
      <c r="B965" s="358" t="str">
        <f>IF(ISBLANK(INDEX('Policy Characteristics'!B:B,MATCH($C965,'Policy Characteristics'!$C:$C,0))),"",INDEX('Policy Characteristics'!B:B,MATCH($C965,'Policy Characteristics'!$C:$C,0)))</f>
        <v>Industry Energy Efficiency Standards</v>
      </c>
      <c r="C965" s="362" t="str">
        <f t="shared" si="40"/>
        <v>Percentage Improvement in Eqpt Efficiency Standards above BAU</v>
      </c>
      <c r="D965" s="9" t="s">
        <v>3259</v>
      </c>
      <c r="E965" s="53" t="s">
        <v>2466</v>
      </c>
      <c r="F965" s="195" t="s">
        <v>3220</v>
      </c>
      <c r="G965" s="53" t="s">
        <v>2470</v>
      </c>
      <c r="H965" s="54">
        <v>1201</v>
      </c>
      <c r="I965" s="53" t="s">
        <v>46</v>
      </c>
      <c r="J965" s="360" t="str">
        <f>IF(ISBLANK(INDEX('Policy Characteristics'!D:D,MATCH($C965,'Policy Characteristics'!$C:$C,0))),"",INDEX('Policy Characteristics'!D:D,MATCH($C965,'Policy Characteristics'!$C:$C,0)))</f>
        <v>Industry Energy Efficiency Standards</v>
      </c>
      <c r="K965" s="358" t="str">
        <f>IF(ISBLANK(INDEX('Policy Characteristics'!E:E,MATCH($C965,'Policy Characteristics'!$C:$C,0))),"",INDEX('Policy Characteristics'!E:E,MATCH($C965,'Policy Characteristics'!$C:$C,0)))</f>
        <v>indst efficiency standards</v>
      </c>
      <c r="L965" s="380">
        <f>IF(ISBLANK(INDEX('Policy Characteristics'!F:F,MATCH($C965,'Policy Characteristics'!$C:$C,0))),"",INDEX('Policy Characteristics'!F:F,MATCH($C965,'Policy Characteristics'!$C:$C,0)))</f>
        <v>0</v>
      </c>
      <c r="M965" s="380">
        <f>IF(ISBLANK(INDEX('Policy Characteristics'!G:G,MATCH($C965,'Policy Characteristics'!$C:$C,0))),"",INDEX('Policy Characteristics'!G:G,MATCH($C965,'Policy Characteristics'!$C:$C,0)))</f>
        <v>0.25</v>
      </c>
      <c r="N965" s="380">
        <f>IF(ISBLANK(INDEX('Policy Characteristics'!H:H,MATCH($C965,'Policy Characteristics'!$C:$C,0))),"",INDEX('Policy Characteristics'!H:H,MATCH($C965,'Policy Characteristics'!$C:$C,0)))</f>
        <v>0.01</v>
      </c>
      <c r="O965" s="358" t="str">
        <f>IF(ISBLANK(INDEX('Policy Characteristics'!I:I,MATCH($C965,'Policy Characteristics'!$C:$C,0))),"",INDEX('Policy Characteristics'!I:I,MATCH($C965,'Policy Characteristics'!$C:$C,0)))</f>
        <v>% reduction in energy use</v>
      </c>
      <c r="P965" s="358"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5" s="358" t="str">
        <f>IF(ISBLANK(INDEX('Policy Characteristics'!K:K,MATCH($C965,'Policy Characteristics'!$C:$C,0))),"",INDEX('Policy Characteristics'!K:K,MATCH($C965,'Policy Characteristics'!$C:$C,0)))</f>
        <v>industry-ag-main.html#eff-stds</v>
      </c>
      <c r="R965" s="358" t="str">
        <f>IF(ISBLANK(INDEX('Policy Characteristics'!L:L,MATCH($C965,'Policy Characteristics'!$C:$C,0))),"",INDEX('Policy Characteristics'!L:L,MATCH($C965,'Policy Characteristics'!$C:$C,0)))</f>
        <v>industry-energy-efficiency-standards.html</v>
      </c>
    </row>
    <row r="966" spans="1:18" s="5" customFormat="1" x14ac:dyDescent="0.35">
      <c r="A966" s="358" t="str">
        <f>IF(ISBLANK(INDEX('Policy Characteristics'!A:A,MATCH($C966,'Policy Characteristics'!$C:$C,0))),"",INDEX('Policy Characteristics'!A:A,MATCH($C966,'Policy Characteristics'!$C:$C,0)))</f>
        <v>Industry</v>
      </c>
      <c r="B966" s="358" t="str">
        <f>IF(ISBLANK(INDEX('Policy Characteristics'!B:B,MATCH($C966,'Policy Characteristics'!$C:$C,0))),"",INDEX('Policy Characteristics'!B:B,MATCH($C966,'Policy Characteristics'!$C:$C,0)))</f>
        <v>Industry Energy Efficiency Standards</v>
      </c>
      <c r="C966" s="362" t="str">
        <f t="shared" si="40"/>
        <v>Percentage Improvement in Eqpt Efficiency Standards above BAU</v>
      </c>
      <c r="D966" s="9" t="s">
        <v>3259</v>
      </c>
      <c r="E966" s="53" t="s">
        <v>2467</v>
      </c>
      <c r="F966" s="195" t="s">
        <v>3220</v>
      </c>
      <c r="G966" s="53" t="s">
        <v>2471</v>
      </c>
      <c r="H966" s="54">
        <v>1202</v>
      </c>
      <c r="I966" s="53" t="s">
        <v>45</v>
      </c>
      <c r="J966" s="360" t="str">
        <f>IF(ISBLANK(INDEX('Policy Characteristics'!D:D,MATCH($C966,'Policy Characteristics'!$C:$C,0))),"",INDEX('Policy Characteristics'!D:D,MATCH($C966,'Policy Characteristics'!$C:$C,0)))</f>
        <v>Industry Energy Efficiency Standards</v>
      </c>
      <c r="K966" s="358" t="str">
        <f>IF(ISBLANK(INDEX('Policy Characteristics'!E:E,MATCH($C966,'Policy Characteristics'!$C:$C,0))),"",INDEX('Policy Characteristics'!E:E,MATCH($C966,'Policy Characteristics'!$C:$C,0)))</f>
        <v>indst efficiency standards</v>
      </c>
      <c r="L966" s="380">
        <f>IF(ISBLANK(INDEX('Policy Characteristics'!F:F,MATCH($C966,'Policy Characteristics'!$C:$C,0))),"",INDEX('Policy Characteristics'!F:F,MATCH($C966,'Policy Characteristics'!$C:$C,0)))</f>
        <v>0</v>
      </c>
      <c r="M966" s="380">
        <f>IF(ISBLANK(INDEX('Policy Characteristics'!G:G,MATCH($C966,'Policy Characteristics'!$C:$C,0))),"",INDEX('Policy Characteristics'!G:G,MATCH($C966,'Policy Characteristics'!$C:$C,0)))</f>
        <v>0.25</v>
      </c>
      <c r="N966" s="380">
        <f>IF(ISBLANK(INDEX('Policy Characteristics'!H:H,MATCH($C966,'Policy Characteristics'!$C:$C,0))),"",INDEX('Policy Characteristics'!H:H,MATCH($C966,'Policy Characteristics'!$C:$C,0)))</f>
        <v>0.01</v>
      </c>
      <c r="O966" s="358" t="str">
        <f>IF(ISBLANK(INDEX('Policy Characteristics'!I:I,MATCH($C966,'Policy Characteristics'!$C:$C,0))),"",INDEX('Policy Characteristics'!I:I,MATCH($C966,'Policy Characteristics'!$C:$C,0)))</f>
        <v>% reduction in energy use</v>
      </c>
      <c r="P966" s="358"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6" s="358" t="str">
        <f>IF(ISBLANK(INDEX('Policy Characteristics'!K:K,MATCH($C966,'Policy Characteristics'!$C:$C,0))),"",INDEX('Policy Characteristics'!K:K,MATCH($C966,'Policy Characteristics'!$C:$C,0)))</f>
        <v>industry-ag-main.html#eff-stds</v>
      </c>
      <c r="R966" s="358" t="str">
        <f>IF(ISBLANK(INDEX('Policy Characteristics'!L:L,MATCH($C966,'Policy Characteristics'!$C:$C,0))),"",INDEX('Policy Characteristics'!L:L,MATCH($C966,'Policy Characteristics'!$C:$C,0)))</f>
        <v>industry-energy-efficiency-standards.html</v>
      </c>
    </row>
    <row r="967" spans="1:18" s="5" customFormat="1" x14ac:dyDescent="0.35">
      <c r="A967" s="358" t="str">
        <f>IF(ISBLANK(INDEX('Policy Characteristics'!A:A,MATCH($C967,'Policy Characteristics'!$C:$C,0))),"",INDEX('Policy Characteristics'!A:A,MATCH($C967,'Policy Characteristics'!$C:$C,0)))</f>
        <v>Industry</v>
      </c>
      <c r="B967" s="358" t="str">
        <f>IF(ISBLANK(INDEX('Policy Characteristics'!B:B,MATCH($C967,'Policy Characteristics'!$C:$C,0))),"",INDEX('Policy Characteristics'!B:B,MATCH($C967,'Policy Characteristics'!$C:$C,0)))</f>
        <v>Industry Energy Efficiency Standards</v>
      </c>
      <c r="C967" s="362" t="str">
        <f t="shared" si="40"/>
        <v>Percentage Improvement in Eqpt Efficiency Standards above BAU</v>
      </c>
      <c r="D967" s="9" t="s">
        <v>3259</v>
      </c>
      <c r="E967" s="53" t="s">
        <v>2468</v>
      </c>
      <c r="F967" s="195" t="s">
        <v>3220</v>
      </c>
      <c r="G967" s="53" t="s">
        <v>2474</v>
      </c>
      <c r="H967" s="54">
        <v>1203</v>
      </c>
      <c r="I967" s="53" t="s">
        <v>46</v>
      </c>
      <c r="J967" s="360" t="str">
        <f>IF(ISBLANK(INDEX('Policy Characteristics'!D:D,MATCH($C967,'Policy Characteristics'!$C:$C,0))),"",INDEX('Policy Characteristics'!D:D,MATCH($C967,'Policy Characteristics'!$C:$C,0)))</f>
        <v>Industry Energy Efficiency Standards</v>
      </c>
      <c r="K967" s="358" t="str">
        <f>IF(ISBLANK(INDEX('Policy Characteristics'!E:E,MATCH($C967,'Policy Characteristics'!$C:$C,0))),"",INDEX('Policy Characteristics'!E:E,MATCH($C967,'Policy Characteristics'!$C:$C,0)))</f>
        <v>indst efficiency standards</v>
      </c>
      <c r="L967" s="380">
        <f>IF(ISBLANK(INDEX('Policy Characteristics'!F:F,MATCH($C967,'Policy Characteristics'!$C:$C,0))),"",INDEX('Policy Characteristics'!F:F,MATCH($C967,'Policy Characteristics'!$C:$C,0)))</f>
        <v>0</v>
      </c>
      <c r="M967" s="380">
        <f>IF(ISBLANK(INDEX('Policy Characteristics'!G:G,MATCH($C967,'Policy Characteristics'!$C:$C,0))),"",INDEX('Policy Characteristics'!G:G,MATCH($C967,'Policy Characteristics'!$C:$C,0)))</f>
        <v>0.25</v>
      </c>
      <c r="N967" s="380">
        <f>IF(ISBLANK(INDEX('Policy Characteristics'!H:H,MATCH($C967,'Policy Characteristics'!$C:$C,0))),"",INDEX('Policy Characteristics'!H:H,MATCH($C967,'Policy Characteristics'!$C:$C,0)))</f>
        <v>0.01</v>
      </c>
      <c r="O967" s="358" t="str">
        <f>IF(ISBLANK(INDEX('Policy Characteristics'!I:I,MATCH($C967,'Policy Characteristics'!$C:$C,0))),"",INDEX('Policy Characteristics'!I:I,MATCH($C967,'Policy Characteristics'!$C:$C,0)))</f>
        <v>% reduction in energy use</v>
      </c>
      <c r="P967" s="358"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7" s="358" t="str">
        <f>IF(ISBLANK(INDEX('Policy Characteristics'!K:K,MATCH($C967,'Policy Characteristics'!$C:$C,0))),"",INDEX('Policy Characteristics'!K:K,MATCH($C967,'Policy Characteristics'!$C:$C,0)))</f>
        <v>industry-ag-main.html#eff-stds</v>
      </c>
      <c r="R967" s="358" t="str">
        <f>IF(ISBLANK(INDEX('Policy Characteristics'!L:L,MATCH($C967,'Policy Characteristics'!$C:$C,0))),"",INDEX('Policy Characteristics'!L:L,MATCH($C967,'Policy Characteristics'!$C:$C,0)))</f>
        <v>industry-energy-efficiency-standards.html</v>
      </c>
    </row>
    <row r="968" spans="1:18" s="5" customFormat="1" x14ac:dyDescent="0.35">
      <c r="A968" s="358" t="str">
        <f>IF(ISBLANK(INDEX('Policy Characteristics'!A:A,MATCH($C968,'Policy Characteristics'!$C:$C,0))),"",INDEX('Policy Characteristics'!A:A,MATCH($C968,'Policy Characteristics'!$C:$C,0)))</f>
        <v>Industry</v>
      </c>
      <c r="B968" s="358" t="str">
        <f>IF(ISBLANK(INDEX('Policy Characteristics'!B:B,MATCH($C968,'Policy Characteristics'!$C:$C,0))),"",INDEX('Policy Characteristics'!B:B,MATCH($C968,'Policy Characteristics'!$C:$C,0)))</f>
        <v>Industry Energy Efficiency Standards</v>
      </c>
      <c r="C968" s="362" t="str">
        <f t="shared" si="40"/>
        <v>Percentage Improvement in Eqpt Efficiency Standards above BAU</v>
      </c>
      <c r="D968" s="9" t="s">
        <v>3259</v>
      </c>
      <c r="E968" s="53" t="s">
        <v>2821</v>
      </c>
      <c r="F968" s="195" t="s">
        <v>3220</v>
      </c>
      <c r="G968" s="53" t="s">
        <v>2824</v>
      </c>
      <c r="H968" s="54">
        <v>1204</v>
      </c>
      <c r="I968" s="53" t="s">
        <v>46</v>
      </c>
      <c r="J968" s="360" t="str">
        <f>IF(ISBLANK(INDEX('Policy Characteristics'!D:D,MATCH($C968,'Policy Characteristics'!$C:$C,0))),"",INDEX('Policy Characteristics'!D:D,MATCH($C968,'Policy Characteristics'!$C:$C,0)))</f>
        <v>Industry Energy Efficiency Standards</v>
      </c>
      <c r="K968" s="358" t="str">
        <f>IF(ISBLANK(INDEX('Policy Characteristics'!E:E,MATCH($C968,'Policy Characteristics'!$C:$C,0))),"",INDEX('Policy Characteristics'!E:E,MATCH($C968,'Policy Characteristics'!$C:$C,0)))</f>
        <v>indst efficiency standards</v>
      </c>
      <c r="L968" s="380">
        <f>IF(ISBLANK(INDEX('Policy Characteristics'!F:F,MATCH($C968,'Policy Characteristics'!$C:$C,0))),"",INDEX('Policy Characteristics'!F:F,MATCH($C968,'Policy Characteristics'!$C:$C,0)))</f>
        <v>0</v>
      </c>
      <c r="M968" s="380">
        <f>IF(ISBLANK(INDEX('Policy Characteristics'!G:G,MATCH($C968,'Policy Characteristics'!$C:$C,0))),"",INDEX('Policy Characteristics'!G:G,MATCH($C968,'Policy Characteristics'!$C:$C,0)))</f>
        <v>0.25</v>
      </c>
      <c r="N968" s="380">
        <f>IF(ISBLANK(INDEX('Policy Characteristics'!H:H,MATCH($C968,'Policy Characteristics'!$C:$C,0))),"",INDEX('Policy Characteristics'!H:H,MATCH($C968,'Policy Characteristics'!$C:$C,0)))</f>
        <v>0.01</v>
      </c>
      <c r="O968" s="358" t="str">
        <f>IF(ISBLANK(INDEX('Policy Characteristics'!I:I,MATCH($C968,'Policy Characteristics'!$C:$C,0))),"",INDEX('Policy Characteristics'!I:I,MATCH($C968,'Policy Characteristics'!$C:$C,0)))</f>
        <v>% reduction in energy use</v>
      </c>
      <c r="P968" s="358"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8" s="358" t="str">
        <f>IF(ISBLANK(INDEX('Policy Characteristics'!K:K,MATCH($C968,'Policy Characteristics'!$C:$C,0))),"",INDEX('Policy Characteristics'!K:K,MATCH($C968,'Policy Characteristics'!$C:$C,0)))</f>
        <v>industry-ag-main.html#eff-stds</v>
      </c>
      <c r="R968" s="358" t="str">
        <f>IF(ISBLANK(INDEX('Policy Characteristics'!L:L,MATCH($C968,'Policy Characteristics'!$C:$C,0))),"",INDEX('Policy Characteristics'!L:L,MATCH($C968,'Policy Characteristics'!$C:$C,0)))</f>
        <v>industry-energy-efficiency-standards.html</v>
      </c>
    </row>
    <row r="969" spans="1:18" s="5" customFormat="1" x14ac:dyDescent="0.35">
      <c r="A969" s="358" t="str">
        <f>IF(ISBLANK(INDEX('Policy Characteristics'!A:A,MATCH($C969,'Policy Characteristics'!$C:$C,0))),"",INDEX('Policy Characteristics'!A:A,MATCH($C969,'Policy Characteristics'!$C:$C,0)))</f>
        <v>Industry</v>
      </c>
      <c r="B969" s="358" t="str">
        <f>IF(ISBLANK(INDEX('Policy Characteristics'!B:B,MATCH($C969,'Policy Characteristics'!$C:$C,0))),"",INDEX('Policy Characteristics'!B:B,MATCH($C969,'Policy Characteristics'!$C:$C,0)))</f>
        <v>Industry Energy Efficiency Standards</v>
      </c>
      <c r="C969" s="362" t="str">
        <f t="shared" si="40"/>
        <v>Percentage Improvement in Eqpt Efficiency Standards above BAU</v>
      </c>
      <c r="D969" s="9" t="s">
        <v>3259</v>
      </c>
      <c r="E969" s="53" t="s">
        <v>2822</v>
      </c>
      <c r="F969" s="195" t="s">
        <v>3220</v>
      </c>
      <c r="G969" s="53" t="s">
        <v>2826</v>
      </c>
      <c r="H969" s="54">
        <v>1205</v>
      </c>
      <c r="I969" s="53" t="s">
        <v>45</v>
      </c>
      <c r="J969" s="360" t="str">
        <f>IF(ISBLANK(INDEX('Policy Characteristics'!D:D,MATCH($C969,'Policy Characteristics'!$C:$C,0))),"",INDEX('Policy Characteristics'!D:D,MATCH($C969,'Policy Characteristics'!$C:$C,0)))</f>
        <v>Industry Energy Efficiency Standards</v>
      </c>
      <c r="K969" s="358" t="str">
        <f>IF(ISBLANK(INDEX('Policy Characteristics'!E:E,MATCH($C969,'Policy Characteristics'!$C:$C,0))),"",INDEX('Policy Characteristics'!E:E,MATCH($C969,'Policy Characteristics'!$C:$C,0)))</f>
        <v>indst efficiency standards</v>
      </c>
      <c r="L969" s="380">
        <f>IF(ISBLANK(INDEX('Policy Characteristics'!F:F,MATCH($C969,'Policy Characteristics'!$C:$C,0))),"",INDEX('Policy Characteristics'!F:F,MATCH($C969,'Policy Characteristics'!$C:$C,0)))</f>
        <v>0</v>
      </c>
      <c r="M969" s="380">
        <f>IF(ISBLANK(INDEX('Policy Characteristics'!G:G,MATCH($C969,'Policy Characteristics'!$C:$C,0))),"",INDEX('Policy Characteristics'!G:G,MATCH($C969,'Policy Characteristics'!$C:$C,0)))</f>
        <v>0.25</v>
      </c>
      <c r="N969" s="380">
        <f>IF(ISBLANK(INDEX('Policy Characteristics'!H:H,MATCH($C969,'Policy Characteristics'!$C:$C,0))),"",INDEX('Policy Characteristics'!H:H,MATCH($C969,'Policy Characteristics'!$C:$C,0)))</f>
        <v>0.01</v>
      </c>
      <c r="O969" s="358" t="str">
        <f>IF(ISBLANK(INDEX('Policy Characteristics'!I:I,MATCH($C969,'Policy Characteristics'!$C:$C,0))),"",INDEX('Policy Characteristics'!I:I,MATCH($C969,'Policy Characteristics'!$C:$C,0)))</f>
        <v>% reduction in energy use</v>
      </c>
      <c r="P969" s="358"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69" s="358" t="str">
        <f>IF(ISBLANK(INDEX('Policy Characteristics'!K:K,MATCH($C969,'Policy Characteristics'!$C:$C,0))),"",INDEX('Policy Characteristics'!K:K,MATCH($C969,'Policy Characteristics'!$C:$C,0)))</f>
        <v>industry-ag-main.html#eff-stds</v>
      </c>
      <c r="R969" s="358" t="str">
        <f>IF(ISBLANK(INDEX('Policy Characteristics'!L:L,MATCH($C969,'Policy Characteristics'!$C:$C,0))),"",INDEX('Policy Characteristics'!L:L,MATCH($C969,'Policy Characteristics'!$C:$C,0)))</f>
        <v>industry-energy-efficiency-standards.html</v>
      </c>
    </row>
    <row r="970" spans="1:18" s="5" customFormat="1" x14ac:dyDescent="0.35">
      <c r="A970" s="358" t="str">
        <f>IF(ISBLANK(INDEX('Policy Characteristics'!A:A,MATCH($C970,'Policy Characteristics'!$C:$C,0))),"",INDEX('Policy Characteristics'!A:A,MATCH($C970,'Policy Characteristics'!$C:$C,0)))</f>
        <v>Industry</v>
      </c>
      <c r="B970" s="358" t="str">
        <f>IF(ISBLANK(INDEX('Policy Characteristics'!B:B,MATCH($C970,'Policy Characteristics'!$C:$C,0))),"",INDEX('Policy Characteristics'!B:B,MATCH($C970,'Policy Characteristics'!$C:$C,0)))</f>
        <v>Industry Energy Efficiency Standards</v>
      </c>
      <c r="C970" s="362" t="str">
        <f t="shared" si="40"/>
        <v>Percentage Improvement in Eqpt Efficiency Standards above BAU</v>
      </c>
      <c r="D970" s="9" t="s">
        <v>3259</v>
      </c>
      <c r="E970" s="53" t="s">
        <v>2823</v>
      </c>
      <c r="F970" s="195" t="s">
        <v>3220</v>
      </c>
      <c r="G970" s="53" t="s">
        <v>2827</v>
      </c>
      <c r="H970" s="54">
        <v>1206</v>
      </c>
      <c r="I970" s="53" t="s">
        <v>45</v>
      </c>
      <c r="J970" s="360" t="str">
        <f>IF(ISBLANK(INDEX('Policy Characteristics'!D:D,MATCH($C970,'Policy Characteristics'!$C:$C,0))),"",INDEX('Policy Characteristics'!D:D,MATCH($C970,'Policy Characteristics'!$C:$C,0)))</f>
        <v>Industry Energy Efficiency Standards</v>
      </c>
      <c r="K970" s="358" t="str">
        <f>IF(ISBLANK(INDEX('Policy Characteristics'!E:E,MATCH($C970,'Policy Characteristics'!$C:$C,0))),"",INDEX('Policy Characteristics'!E:E,MATCH($C970,'Policy Characteristics'!$C:$C,0)))</f>
        <v>indst efficiency standards</v>
      </c>
      <c r="L970" s="380">
        <f>IF(ISBLANK(INDEX('Policy Characteristics'!F:F,MATCH($C970,'Policy Characteristics'!$C:$C,0))),"",INDEX('Policy Characteristics'!F:F,MATCH($C970,'Policy Characteristics'!$C:$C,0)))</f>
        <v>0</v>
      </c>
      <c r="M970" s="380">
        <f>IF(ISBLANK(INDEX('Policy Characteristics'!G:G,MATCH($C970,'Policy Characteristics'!$C:$C,0))),"",INDEX('Policy Characteristics'!G:G,MATCH($C970,'Policy Characteristics'!$C:$C,0)))</f>
        <v>0.25</v>
      </c>
      <c r="N970" s="380">
        <f>IF(ISBLANK(INDEX('Policy Characteristics'!H:H,MATCH($C970,'Policy Characteristics'!$C:$C,0))),"",INDEX('Policy Characteristics'!H:H,MATCH($C970,'Policy Characteristics'!$C:$C,0)))</f>
        <v>0.01</v>
      </c>
      <c r="O970" s="358" t="str">
        <f>IF(ISBLANK(INDEX('Policy Characteristics'!I:I,MATCH($C970,'Policy Characteristics'!$C:$C,0))),"",INDEX('Policy Characteristics'!I:I,MATCH($C970,'Policy Characteristics'!$C:$C,0)))</f>
        <v>% reduction in energy use</v>
      </c>
      <c r="P970" s="358"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0" s="358" t="str">
        <f>IF(ISBLANK(INDEX('Policy Characteristics'!K:K,MATCH($C970,'Policy Characteristics'!$C:$C,0))),"",INDEX('Policy Characteristics'!K:K,MATCH($C970,'Policy Characteristics'!$C:$C,0)))</f>
        <v>industry-ag-main.html#eff-stds</v>
      </c>
      <c r="R970" s="358" t="str">
        <f>IF(ISBLANK(INDEX('Policy Characteristics'!L:L,MATCH($C970,'Policy Characteristics'!$C:$C,0))),"",INDEX('Policy Characteristics'!L:L,MATCH($C970,'Policy Characteristics'!$C:$C,0)))</f>
        <v>industry-energy-efficiency-standards.html</v>
      </c>
    </row>
    <row r="971" spans="1:18" s="5" customFormat="1" x14ac:dyDescent="0.35">
      <c r="A971" s="358" t="str">
        <f>IF(ISBLANK(INDEX('Policy Characteristics'!A:A,MATCH($C971,'Policy Characteristics'!$C:$C,0))),"",INDEX('Policy Characteristics'!A:A,MATCH($C971,'Policy Characteristics'!$C:$C,0)))</f>
        <v>Industry</v>
      </c>
      <c r="B971" s="358" t="str">
        <f>IF(ISBLANK(INDEX('Policy Characteristics'!B:B,MATCH($C971,'Policy Characteristics'!$C:$C,0))),"",INDEX('Policy Characteristics'!B:B,MATCH($C971,'Policy Characteristics'!$C:$C,0)))</f>
        <v>Industry Energy Efficiency Standards</v>
      </c>
      <c r="C971" s="362" t="str">
        <f t="shared" si="40"/>
        <v>Percentage Improvement in Eqpt Efficiency Standards above BAU</v>
      </c>
      <c r="D971" s="9" t="s">
        <v>3259</v>
      </c>
      <c r="E971" s="53" t="s">
        <v>2820</v>
      </c>
      <c r="F971" s="195" t="s">
        <v>3220</v>
      </c>
      <c r="G971" s="53" t="s">
        <v>2825</v>
      </c>
      <c r="H971" s="54">
        <v>1207</v>
      </c>
      <c r="I971" s="53" t="s">
        <v>46</v>
      </c>
      <c r="J971" s="360" t="str">
        <f>IF(ISBLANK(INDEX('Policy Characteristics'!D:D,MATCH($C971,'Policy Characteristics'!$C:$C,0))),"",INDEX('Policy Characteristics'!D:D,MATCH($C971,'Policy Characteristics'!$C:$C,0)))</f>
        <v>Industry Energy Efficiency Standards</v>
      </c>
      <c r="K971" s="358" t="str">
        <f>IF(ISBLANK(INDEX('Policy Characteristics'!E:E,MATCH($C971,'Policy Characteristics'!$C:$C,0))),"",INDEX('Policy Characteristics'!E:E,MATCH($C971,'Policy Characteristics'!$C:$C,0)))</f>
        <v>indst efficiency standards</v>
      </c>
      <c r="L971" s="380">
        <f>IF(ISBLANK(INDEX('Policy Characteristics'!F:F,MATCH($C971,'Policy Characteristics'!$C:$C,0))),"",INDEX('Policy Characteristics'!F:F,MATCH($C971,'Policy Characteristics'!$C:$C,0)))</f>
        <v>0</v>
      </c>
      <c r="M971" s="380">
        <f>IF(ISBLANK(INDEX('Policy Characteristics'!G:G,MATCH($C971,'Policy Characteristics'!$C:$C,0))),"",INDEX('Policy Characteristics'!G:G,MATCH($C971,'Policy Characteristics'!$C:$C,0)))</f>
        <v>0.25</v>
      </c>
      <c r="N971" s="380">
        <f>IF(ISBLANK(INDEX('Policy Characteristics'!H:H,MATCH($C971,'Policy Characteristics'!$C:$C,0))),"",INDEX('Policy Characteristics'!H:H,MATCH($C971,'Policy Characteristics'!$C:$C,0)))</f>
        <v>0.01</v>
      </c>
      <c r="O971" s="358" t="str">
        <f>IF(ISBLANK(INDEX('Policy Characteristics'!I:I,MATCH($C971,'Policy Characteristics'!$C:$C,0))),"",INDEX('Policy Characteristics'!I:I,MATCH($C971,'Policy Characteristics'!$C:$C,0)))</f>
        <v>% reduction in energy use</v>
      </c>
      <c r="P971" s="358"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1" s="358" t="str">
        <f>IF(ISBLANK(INDEX('Policy Characteristics'!K:K,MATCH($C971,'Policy Characteristics'!$C:$C,0))),"",INDEX('Policy Characteristics'!K:K,MATCH($C971,'Policy Characteristics'!$C:$C,0)))</f>
        <v>industry-ag-main.html#eff-stds</v>
      </c>
      <c r="R971" s="358" t="str">
        <f>IF(ISBLANK(INDEX('Policy Characteristics'!L:L,MATCH($C971,'Policy Characteristics'!$C:$C,0))),"",INDEX('Policy Characteristics'!L:L,MATCH($C971,'Policy Characteristics'!$C:$C,0)))</f>
        <v>industry-energy-efficiency-standards.html</v>
      </c>
    </row>
    <row r="972" spans="1:18" s="5" customFormat="1" x14ac:dyDescent="0.35">
      <c r="A972" s="358" t="str">
        <f>IF(ISBLANK(INDEX('Policy Characteristics'!A:A,MATCH($C972,'Policy Characteristics'!$C:$C,0))),"",INDEX('Policy Characteristics'!A:A,MATCH($C972,'Policy Characteristics'!$C:$C,0)))</f>
        <v>Industry</v>
      </c>
      <c r="B972" s="358" t="str">
        <f>IF(ISBLANK(INDEX('Policy Characteristics'!B:B,MATCH($C972,'Policy Characteristics'!$C:$C,0))),"",INDEX('Policy Characteristics'!B:B,MATCH($C972,'Policy Characteristics'!$C:$C,0)))</f>
        <v>Material Efficiency, Longevity, &amp; Re-Use</v>
      </c>
      <c r="C972" s="363" t="s">
        <v>2501</v>
      </c>
      <c r="D972" s="53" t="s">
        <v>3247</v>
      </c>
      <c r="E972" s="53"/>
      <c r="F972" s="9" t="s">
        <v>3210</v>
      </c>
      <c r="G972" s="53"/>
      <c r="H972" s="54">
        <v>429</v>
      </c>
      <c r="I972" s="53" t="s">
        <v>45</v>
      </c>
      <c r="J972" s="360" t="str">
        <f>IF(ISBLANK(INDEX('Policy Characteristics'!D:D,MATCH($C972,'Policy Characteristics'!$C:$C,0))),"",INDEX('Policy Characteristics'!D:D,MATCH($C972,'Policy Characteristics'!$C:$C,0)))</f>
        <v>Material Efficiency, Longevity, &amp; Re-Use</v>
      </c>
      <c r="K972" s="358" t="str">
        <f>IF(ISBLANK(INDEX('Policy Characteristics'!E:E,MATCH($C972,'Policy Characteristics'!$C:$C,0))),"",INDEX('Policy Characteristics'!E:E,MATCH($C972,'Policy Characteristics'!$C:$C,0)))</f>
        <v>indst reduce nonenergy product demand</v>
      </c>
      <c r="L972" s="380">
        <f>IF(ISBLANK(INDEX('Policy Characteristics'!F:F,MATCH($C972,'Policy Characteristics'!$C:$C,0))),"",INDEX('Policy Characteristics'!F:F,MATCH($C972,'Policy Characteristics'!$C:$C,0)))</f>
        <v>0</v>
      </c>
      <c r="M972" s="380">
        <f>IF(ISBLANK(INDEX('Policy Characteristics'!G:G,MATCH($C972,'Policy Characteristics'!$C:$C,0))),"",INDEX('Policy Characteristics'!G:G,MATCH($C972,'Policy Characteristics'!$C:$C,0)))</f>
        <v>1</v>
      </c>
      <c r="N972" s="380">
        <f>IF(ISBLANK(INDEX('Policy Characteristics'!H:H,MATCH($C972,'Policy Characteristics'!$C:$C,0))),"",INDEX('Policy Characteristics'!H:H,MATCH($C972,'Policy Characteristics'!$C:$C,0)))</f>
        <v>0.01</v>
      </c>
      <c r="O972" s="358" t="str">
        <f>IF(ISBLANK(INDEX('Policy Characteristics'!I:I,MATCH($C972,'Policy Characteristics'!$C:$C,0))),"",INDEX('Policy Characteristics'!I:I,MATCH($C972,'Policy Characteristics'!$C:$C,0)))</f>
        <v>% demand reduction</v>
      </c>
      <c r="P972" s="358"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358" t="str">
        <f>IF(ISBLANK(INDEX('Policy Characteristics'!K:K,MATCH($C972,'Policy Characteristics'!$C:$C,0))),"",INDEX('Policy Characteristics'!K:K,MATCH($C972,'Policy Characteristics'!$C:$C,0)))</f>
        <v/>
      </c>
      <c r="R972" s="358" t="str">
        <f>IF(ISBLANK(INDEX('Policy Characteristics'!L:L,MATCH($C972,'Policy Characteristics'!$C:$C,0))),"",INDEX('Policy Characteristics'!L:L,MATCH($C972,'Policy Characteristics'!$C:$C,0)))</f>
        <v>material-efficiency-longevity-reuse.html</v>
      </c>
    </row>
    <row r="973" spans="1:18" s="5" customFormat="1" x14ac:dyDescent="0.35">
      <c r="A973" s="358" t="str">
        <f>IF(ISBLANK(INDEX('Policy Characteristics'!A:A,MATCH($C973,'Policy Characteristics'!$C:$C,0))),"",INDEX('Policy Characteristics'!A:A,MATCH($C973,'Policy Characteristics'!$C:$C,0)))</f>
        <v>Industry</v>
      </c>
      <c r="B973" s="358" t="str">
        <f>IF(ISBLANK(INDEX('Policy Characteristics'!B:B,MATCH($C973,'Policy Characteristics'!$C:$C,0))),"",INDEX('Policy Characteristics'!B:B,MATCH($C973,'Policy Characteristics'!$C:$C,0)))</f>
        <v>Material Efficiency, Longevity, &amp; Re-Use</v>
      </c>
      <c r="C973" s="362" t="str">
        <f t="shared" ref="C973" si="41">C$972</f>
        <v>Percent Reduction in Nonenergy Nonagriculture Industry Product Demand</v>
      </c>
      <c r="D973" s="9" t="s">
        <v>3248</v>
      </c>
      <c r="E973" s="53"/>
      <c r="F973" s="9" t="s">
        <v>2680</v>
      </c>
      <c r="G973" s="53"/>
      <c r="H973" s="54">
        <v>430</v>
      </c>
      <c r="I973" s="53" t="s">
        <v>45</v>
      </c>
      <c r="J973" s="360" t="str">
        <f>IF(ISBLANK(INDEX('Policy Characteristics'!D:D,MATCH($C973,'Policy Characteristics'!$C:$C,0))),"",INDEX('Policy Characteristics'!D:D,MATCH($C973,'Policy Characteristics'!$C:$C,0)))</f>
        <v>Material Efficiency, Longevity, &amp; Re-Use</v>
      </c>
      <c r="K973" s="358" t="str">
        <f>IF(ISBLANK(INDEX('Policy Characteristics'!E:E,MATCH($C973,'Policy Characteristics'!$C:$C,0))),"",INDEX('Policy Characteristics'!E:E,MATCH($C973,'Policy Characteristics'!$C:$C,0)))</f>
        <v>indst reduce nonenergy product demand</v>
      </c>
      <c r="L973" s="380">
        <f>IF(ISBLANK(INDEX('Policy Characteristics'!F:F,MATCH($C973,'Policy Characteristics'!$C:$C,0))),"",INDEX('Policy Characteristics'!F:F,MATCH($C973,'Policy Characteristics'!$C:$C,0)))</f>
        <v>0</v>
      </c>
      <c r="M973" s="380">
        <f>IF(ISBLANK(INDEX('Policy Characteristics'!G:G,MATCH($C973,'Policy Characteristics'!$C:$C,0))),"",INDEX('Policy Characteristics'!G:G,MATCH($C973,'Policy Characteristics'!$C:$C,0)))</f>
        <v>1</v>
      </c>
      <c r="N973" s="380">
        <f>IF(ISBLANK(INDEX('Policy Characteristics'!H:H,MATCH($C973,'Policy Characteristics'!$C:$C,0))),"",INDEX('Policy Characteristics'!H:H,MATCH($C973,'Policy Characteristics'!$C:$C,0)))</f>
        <v>0.01</v>
      </c>
      <c r="O973" s="358" t="str">
        <f>IF(ISBLANK(INDEX('Policy Characteristics'!I:I,MATCH($C973,'Policy Characteristics'!$C:$C,0))),"",INDEX('Policy Characteristics'!I:I,MATCH($C973,'Policy Characteristics'!$C:$C,0)))</f>
        <v>% demand reduction</v>
      </c>
      <c r="P973" s="358"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358" t="str">
        <f>IF(ISBLANK(INDEX('Policy Characteristics'!K:K,MATCH($C973,'Policy Characteristics'!$C:$C,0))),"",INDEX('Policy Characteristics'!K:K,MATCH($C973,'Policy Characteristics'!$C:$C,0)))</f>
        <v/>
      </c>
      <c r="R973" s="358" t="str">
        <f>IF(ISBLANK(INDEX('Policy Characteristics'!L:L,MATCH($C973,'Policy Characteristics'!$C:$C,0))),"",INDEX('Policy Characteristics'!L:L,MATCH($C973,'Policy Characteristics'!$C:$C,0)))</f>
        <v>material-efficiency-longevity-reuse.html</v>
      </c>
    </row>
    <row r="974" spans="1:18" s="5" customFormat="1" x14ac:dyDescent="0.35">
      <c r="A974" s="358" t="str">
        <f>IF(ISBLANK(INDEX('Policy Characteristics'!A:A,MATCH($C974,'Policy Characteristics'!$C:$C,0))),"",INDEX('Policy Characteristics'!A:A,MATCH($C974,'Policy Characteristics'!$C:$C,0)))</f>
        <v>Industry</v>
      </c>
      <c r="B974" s="358" t="str">
        <f>IF(ISBLANK(INDEX('Policy Characteristics'!B:B,MATCH($C974,'Policy Characteristics'!$C:$C,0))),"",INDEX('Policy Characteristics'!B:B,MATCH($C974,'Policy Characteristics'!$C:$C,0)))</f>
        <v>Material Efficiency, Longevity, &amp; Re-Use</v>
      </c>
      <c r="C974" s="362" t="str">
        <f t="shared" ref="C974" si="42">C$972</f>
        <v>Percent Reduction in Nonenergy Nonagriculture Industry Product Demand</v>
      </c>
      <c r="D974" s="9" t="s">
        <v>3258</v>
      </c>
      <c r="E974" s="53"/>
      <c r="F974" s="9" t="s">
        <v>3261</v>
      </c>
      <c r="G974" s="53"/>
      <c r="H974" s="54">
        <v>432</v>
      </c>
      <c r="I974" s="53" t="s">
        <v>45</v>
      </c>
      <c r="J974" s="360" t="str">
        <f>IF(ISBLANK(INDEX('Policy Characteristics'!D:D,MATCH($C974,'Policy Characteristics'!$C:$C,0))),"",INDEX('Policy Characteristics'!D:D,MATCH($C974,'Policy Characteristics'!$C:$C,0)))</f>
        <v>Material Efficiency, Longevity, &amp; Re-Use</v>
      </c>
      <c r="K974" s="358" t="str">
        <f>IF(ISBLANK(INDEX('Policy Characteristics'!E:E,MATCH($C974,'Policy Characteristics'!$C:$C,0))),"",INDEX('Policy Characteristics'!E:E,MATCH($C974,'Policy Characteristics'!$C:$C,0)))</f>
        <v>indst reduce nonenergy product demand</v>
      </c>
      <c r="L974" s="380">
        <f>IF(ISBLANK(INDEX('Policy Characteristics'!F:F,MATCH($C974,'Policy Characteristics'!$C:$C,0))),"",INDEX('Policy Characteristics'!F:F,MATCH($C974,'Policy Characteristics'!$C:$C,0)))</f>
        <v>0</v>
      </c>
      <c r="M974" s="380">
        <f>IF(ISBLANK(INDEX('Policy Characteristics'!G:G,MATCH($C974,'Policy Characteristics'!$C:$C,0))),"",INDEX('Policy Characteristics'!G:G,MATCH($C974,'Policy Characteristics'!$C:$C,0)))</f>
        <v>1</v>
      </c>
      <c r="N974" s="380">
        <f>IF(ISBLANK(INDEX('Policy Characteristics'!H:H,MATCH($C974,'Policy Characteristics'!$C:$C,0))),"",INDEX('Policy Characteristics'!H:H,MATCH($C974,'Policy Characteristics'!$C:$C,0)))</f>
        <v>0.01</v>
      </c>
      <c r="O974" s="358" t="str">
        <f>IF(ISBLANK(INDEX('Policy Characteristics'!I:I,MATCH($C974,'Policy Characteristics'!$C:$C,0))),"",INDEX('Policy Characteristics'!I:I,MATCH($C974,'Policy Characteristics'!$C:$C,0)))</f>
        <v>% demand reduction</v>
      </c>
      <c r="P974" s="358"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358" t="str">
        <f>IF(ISBLANK(INDEX('Policy Characteristics'!K:K,MATCH($C974,'Policy Characteristics'!$C:$C,0))),"",INDEX('Policy Characteristics'!K:K,MATCH($C974,'Policy Characteristics'!$C:$C,0)))</f>
        <v/>
      </c>
      <c r="R974" s="358" t="str">
        <f>IF(ISBLANK(INDEX('Policy Characteristics'!L:L,MATCH($C974,'Policy Characteristics'!$C:$C,0))),"",INDEX('Policy Characteristics'!L:L,MATCH($C974,'Policy Characteristics'!$C:$C,0)))</f>
        <v>material-efficiency-longevity-reuse.html</v>
      </c>
    </row>
    <row r="975" spans="1:18" x14ac:dyDescent="0.35">
      <c r="A975" s="358" t="str">
        <f>IF(ISBLANK(INDEX('Policy Characteristics'!A:A,MATCH($C975,'Policy Characteristics'!$C:$C,0))),"",INDEX('Policy Characteristics'!A:A,MATCH($C975,'Policy Characteristics'!$C:$C,0)))</f>
        <v>Industry</v>
      </c>
      <c r="B975" s="358" t="str">
        <f>IF(ISBLANK(INDEX('Policy Characteristics'!B:B,MATCH($C975,'Policy Characteristics'!$C:$C,0))),"",INDEX('Policy Characteristics'!B:B,MATCH($C975,'Policy Characteristics'!$C:$C,0)))</f>
        <v>Methane Capture</v>
      </c>
      <c r="C975" s="363" t="s">
        <v>306</v>
      </c>
      <c r="D975" s="53" t="s">
        <v>3237</v>
      </c>
      <c r="E975" s="53"/>
      <c r="F975" s="195" t="s">
        <v>3201</v>
      </c>
      <c r="G975" s="53"/>
      <c r="H975" s="54">
        <v>1458</v>
      </c>
      <c r="I975" s="53" t="s">
        <v>45</v>
      </c>
      <c r="J975" s="360" t="str">
        <f>IF(ISBLANK(INDEX('Policy Characteristics'!D:D,MATCH($C975,'Policy Characteristics'!$C:$C,0))),"",INDEX('Policy Characteristics'!D:D,MATCH($C975,'Policy Characteristics'!$C:$C,0)))</f>
        <v>Methane Capture and Destruction</v>
      </c>
      <c r="K975" s="358" t="str">
        <f>IF(ISBLANK(INDEX('Policy Characteristics'!E:E,MATCH($C975,'Policy Characteristics'!$C:$C,0))),"",INDEX('Policy Characteristics'!E:E,MATCH($C975,'Policy Characteristics'!$C:$C,0)))</f>
        <v>indst methane capture</v>
      </c>
      <c r="L975" s="380">
        <f>IF(ISBLANK(INDEX('Policy Characteristics'!F:F,MATCH($C975,'Policy Characteristics'!$C:$C,0))),"",INDEX('Policy Characteristics'!F:F,MATCH($C975,'Policy Characteristics'!$C:$C,0)))</f>
        <v>0</v>
      </c>
      <c r="M975" s="380">
        <f>IF(ISBLANK(INDEX('Policy Characteristics'!G:G,MATCH($C975,'Policy Characteristics'!$C:$C,0))),"",INDEX('Policy Characteristics'!G:G,MATCH($C975,'Policy Characteristics'!$C:$C,0)))</f>
        <v>1</v>
      </c>
      <c r="N975" s="380">
        <f>IF(ISBLANK(INDEX('Policy Characteristics'!H:H,MATCH($C975,'Policy Characteristics'!$C:$C,0))),"",INDEX('Policy Characteristics'!H:H,MATCH($C975,'Policy Characteristics'!$C:$C,0)))</f>
        <v>0.01</v>
      </c>
      <c r="O975" s="358" t="str">
        <f>IF(ISBLANK(INDEX('Policy Characteristics'!I:I,MATCH($C975,'Policy Characteristics'!$C:$C,0))),"",INDEX('Policy Characteristics'!I:I,MATCH($C975,'Policy Characteristics'!$C:$C,0)))</f>
        <v>% of potential achieved</v>
      </c>
      <c r="P975" s="358"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358" t="str">
        <f>IF(ISBLANK(INDEX('Policy Characteristics'!K:K,MATCH($C975,'Policy Characteristics'!$C:$C,0))),"",INDEX('Policy Characteristics'!K:K,MATCH($C975,'Policy Characteristics'!$C:$C,0)))</f>
        <v>industry-ag-main.html#methane-capture</v>
      </c>
      <c r="R975" s="358" t="str">
        <f>IF(ISBLANK(INDEX('Policy Characteristics'!L:L,MATCH($C975,'Policy Characteristics'!$C:$C,0))),"",INDEX('Policy Characteristics'!L:L,MATCH($C975,'Policy Characteristics'!$C:$C,0)))</f>
        <v>methane-capture.html</v>
      </c>
    </row>
    <row r="976" spans="1:18" x14ac:dyDescent="0.35">
      <c r="A976" s="358" t="str">
        <f>IF(ISBLANK(INDEX('Policy Characteristics'!A:A,MATCH($C976,'Policy Characteristics'!$C:$C,0))),"",INDEX('Policy Characteristics'!A:A,MATCH($C976,'Policy Characteristics'!$C:$C,0)))</f>
        <v>Industry</v>
      </c>
      <c r="B976" s="358" t="str">
        <f>IF(ISBLANK(INDEX('Policy Characteristics'!B:B,MATCH($C976,'Policy Characteristics'!$C:$C,0))),"",INDEX('Policy Characteristics'!B:B,MATCH($C976,'Policy Characteristics'!$C:$C,0)))</f>
        <v>Methane Capture</v>
      </c>
      <c r="C976" s="362" t="str">
        <f t="shared" ref="C976:C978" si="43">C$975</f>
        <v>Fraction of Methane Capture Opportunities Achieved</v>
      </c>
      <c r="D976" s="53" t="s">
        <v>3257</v>
      </c>
      <c r="E976" s="53"/>
      <c r="F976" s="195" t="s">
        <v>3219</v>
      </c>
      <c r="G976" s="53"/>
      <c r="H976" s="54">
        <v>1459</v>
      </c>
      <c r="I976" s="53" t="s">
        <v>45</v>
      </c>
      <c r="J976" s="360" t="str">
        <f>IF(ISBLANK(INDEX('Policy Characteristics'!D:D,MATCH($C976,'Policy Characteristics'!$C:$C,0))),"",INDEX('Policy Characteristics'!D:D,MATCH($C976,'Policy Characteristics'!$C:$C,0)))</f>
        <v>Methane Capture and Destruction</v>
      </c>
      <c r="K976" s="358" t="str">
        <f>IF(ISBLANK(INDEX('Policy Characteristics'!E:E,MATCH($C976,'Policy Characteristics'!$C:$C,0))),"",INDEX('Policy Characteristics'!E:E,MATCH($C976,'Policy Characteristics'!$C:$C,0)))</f>
        <v>indst methane capture</v>
      </c>
      <c r="L976" s="380">
        <f>IF(ISBLANK(INDEX('Policy Characteristics'!F:F,MATCH($C976,'Policy Characteristics'!$C:$C,0))),"",INDEX('Policy Characteristics'!F:F,MATCH($C976,'Policy Characteristics'!$C:$C,0)))</f>
        <v>0</v>
      </c>
      <c r="M976" s="380">
        <f>IF(ISBLANK(INDEX('Policy Characteristics'!G:G,MATCH($C976,'Policy Characteristics'!$C:$C,0))),"",INDEX('Policy Characteristics'!G:G,MATCH($C976,'Policy Characteristics'!$C:$C,0)))</f>
        <v>1</v>
      </c>
      <c r="N976" s="380">
        <f>IF(ISBLANK(INDEX('Policy Characteristics'!H:H,MATCH($C976,'Policy Characteristics'!$C:$C,0))),"",INDEX('Policy Characteristics'!H:H,MATCH($C976,'Policy Characteristics'!$C:$C,0)))</f>
        <v>0.01</v>
      </c>
      <c r="O976" s="358" t="str">
        <f>IF(ISBLANK(INDEX('Policy Characteristics'!I:I,MATCH($C976,'Policy Characteristics'!$C:$C,0))),"",INDEX('Policy Characteristics'!I:I,MATCH($C976,'Policy Characteristics'!$C:$C,0)))</f>
        <v>% of potential achieved</v>
      </c>
      <c r="P976" s="358"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358" t="str">
        <f>IF(ISBLANK(INDEX('Policy Characteristics'!K:K,MATCH($C976,'Policy Characteristics'!$C:$C,0))),"",INDEX('Policy Characteristics'!K:K,MATCH($C976,'Policy Characteristics'!$C:$C,0)))</f>
        <v>industry-ag-main.html#methane-capture</v>
      </c>
      <c r="R976" s="358" t="str">
        <f>IF(ISBLANK(INDEX('Policy Characteristics'!L:L,MATCH($C976,'Policy Characteristics'!$C:$C,0))),"",INDEX('Policy Characteristics'!L:L,MATCH($C976,'Policy Characteristics'!$C:$C,0)))</f>
        <v>methane-capture.html</v>
      </c>
    </row>
    <row r="977" spans="1:18" x14ac:dyDescent="0.35">
      <c r="A977" s="358" t="str">
        <f>IF(ISBLANK(INDEX('Policy Characteristics'!A:A,MATCH($C977,'Policy Characteristics'!$C:$C,0))),"",INDEX('Policy Characteristics'!A:A,MATCH($C977,'Policy Characteristics'!$C:$C,0)))</f>
        <v>Industry</v>
      </c>
      <c r="B977" s="358" t="str">
        <f>IF(ISBLANK(INDEX('Policy Characteristics'!B:B,MATCH($C977,'Policy Characteristics'!$C:$C,0))),"",INDEX('Policy Characteristics'!B:B,MATCH($C977,'Policy Characteristics'!$C:$C,0)))</f>
        <v>Methane Capture</v>
      </c>
      <c r="C977" s="362" t="str">
        <f t="shared" si="43"/>
        <v>Fraction of Methane Capture Opportunities Achieved</v>
      </c>
      <c r="D977" s="53" t="s">
        <v>3236</v>
      </c>
      <c r="E977" s="53"/>
      <c r="F977" s="195" t="s">
        <v>2880</v>
      </c>
      <c r="G977" s="53"/>
      <c r="H977" s="54">
        <v>513</v>
      </c>
      <c r="I977" s="53" t="s">
        <v>45</v>
      </c>
      <c r="J977" s="360" t="str">
        <f>IF(ISBLANK(INDEX('Policy Characteristics'!D:D,MATCH($C977,'Policy Characteristics'!$C:$C,0))),"",INDEX('Policy Characteristics'!D:D,MATCH($C977,'Policy Characteristics'!$C:$C,0)))</f>
        <v>Methane Capture and Destruction</v>
      </c>
      <c r="K977" s="358" t="str">
        <f>IF(ISBLANK(INDEX('Policy Characteristics'!E:E,MATCH($C977,'Policy Characteristics'!$C:$C,0))),"",INDEX('Policy Characteristics'!E:E,MATCH($C977,'Policy Characteristics'!$C:$C,0)))</f>
        <v>indst methane capture</v>
      </c>
      <c r="L977" s="380">
        <f>IF(ISBLANK(INDEX('Policy Characteristics'!F:F,MATCH($C977,'Policy Characteristics'!$C:$C,0))),"",INDEX('Policy Characteristics'!F:F,MATCH($C977,'Policy Characteristics'!$C:$C,0)))</f>
        <v>0</v>
      </c>
      <c r="M977" s="380">
        <f>IF(ISBLANK(INDEX('Policy Characteristics'!G:G,MATCH($C977,'Policy Characteristics'!$C:$C,0))),"",INDEX('Policy Characteristics'!G:G,MATCH($C977,'Policy Characteristics'!$C:$C,0)))</f>
        <v>1</v>
      </c>
      <c r="N977" s="380">
        <f>IF(ISBLANK(INDEX('Policy Characteristics'!H:H,MATCH($C977,'Policy Characteristics'!$C:$C,0))),"",INDEX('Policy Characteristics'!H:H,MATCH($C977,'Policy Characteristics'!$C:$C,0)))</f>
        <v>0.01</v>
      </c>
      <c r="O977" s="358" t="str">
        <f>IF(ISBLANK(INDEX('Policy Characteristics'!I:I,MATCH($C977,'Policy Characteristics'!$C:$C,0))),"",INDEX('Policy Characteristics'!I:I,MATCH($C977,'Policy Characteristics'!$C:$C,0)))</f>
        <v>% of potential achieved</v>
      </c>
      <c r="P977" s="358"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358" t="str">
        <f>IF(ISBLANK(INDEX('Policy Characteristics'!K:K,MATCH($C977,'Policy Characteristics'!$C:$C,0))),"",INDEX('Policy Characteristics'!K:K,MATCH($C977,'Policy Characteristics'!$C:$C,0)))</f>
        <v>industry-ag-main.html#methane-capture</v>
      </c>
      <c r="R977" s="358" t="str">
        <f>IF(ISBLANK(INDEX('Policy Characteristics'!L:L,MATCH($C977,'Policy Characteristics'!$C:$C,0))),"",INDEX('Policy Characteristics'!L:L,MATCH($C977,'Policy Characteristics'!$C:$C,0)))</f>
        <v>methane-capture.html</v>
      </c>
    </row>
    <row r="978" spans="1:18" x14ac:dyDescent="0.35">
      <c r="A978" s="358" t="str">
        <f>IF(ISBLANK(INDEX('Policy Characteristics'!A:A,MATCH($C978,'Policy Characteristics'!$C:$C,0))),"",INDEX('Policy Characteristics'!A:A,MATCH($C978,'Policy Characteristics'!$C:$C,0)))</f>
        <v>Industry</v>
      </c>
      <c r="B978" s="358" t="str">
        <f>IF(ISBLANK(INDEX('Policy Characteristics'!B:B,MATCH($C978,'Policy Characteristics'!$C:$C,0))),"",INDEX('Policy Characteristics'!B:B,MATCH($C978,'Policy Characteristics'!$C:$C,0)))</f>
        <v>Methane Capture</v>
      </c>
      <c r="C978" s="362" t="str">
        <f t="shared" si="43"/>
        <v>Fraction of Methane Capture Opportunities Achieved</v>
      </c>
      <c r="D978" s="53" t="s">
        <v>3258</v>
      </c>
      <c r="E978" s="53"/>
      <c r="F978" s="195" t="s">
        <v>3261</v>
      </c>
      <c r="G978" s="53"/>
      <c r="H978" s="54">
        <v>514</v>
      </c>
      <c r="I978" s="53" t="s">
        <v>45</v>
      </c>
      <c r="J978" s="360" t="str">
        <f>IF(ISBLANK(INDEX('Policy Characteristics'!D:D,MATCH($C978,'Policy Characteristics'!$C:$C,0))),"",INDEX('Policy Characteristics'!D:D,MATCH($C978,'Policy Characteristics'!$C:$C,0)))</f>
        <v>Methane Capture and Destruction</v>
      </c>
      <c r="K978" s="358" t="str">
        <f>IF(ISBLANK(INDEX('Policy Characteristics'!E:E,MATCH($C978,'Policy Characteristics'!$C:$C,0))),"",INDEX('Policy Characteristics'!E:E,MATCH($C978,'Policy Characteristics'!$C:$C,0)))</f>
        <v>indst methane capture</v>
      </c>
      <c r="L978" s="380">
        <f>IF(ISBLANK(INDEX('Policy Characteristics'!F:F,MATCH($C978,'Policy Characteristics'!$C:$C,0))),"",INDEX('Policy Characteristics'!F:F,MATCH($C978,'Policy Characteristics'!$C:$C,0)))</f>
        <v>0</v>
      </c>
      <c r="M978" s="380">
        <f>IF(ISBLANK(INDEX('Policy Characteristics'!G:G,MATCH($C978,'Policy Characteristics'!$C:$C,0))),"",INDEX('Policy Characteristics'!G:G,MATCH($C978,'Policy Characteristics'!$C:$C,0)))</f>
        <v>1</v>
      </c>
      <c r="N978" s="380">
        <f>IF(ISBLANK(INDEX('Policy Characteristics'!H:H,MATCH($C978,'Policy Characteristics'!$C:$C,0))),"",INDEX('Policy Characteristics'!H:H,MATCH($C978,'Policy Characteristics'!$C:$C,0)))</f>
        <v>0.01</v>
      </c>
      <c r="O978" s="358" t="str">
        <f>IF(ISBLANK(INDEX('Policy Characteristics'!I:I,MATCH($C978,'Policy Characteristics'!$C:$C,0))),"",INDEX('Policy Characteristics'!I:I,MATCH($C978,'Policy Characteristics'!$C:$C,0)))</f>
        <v>% of potential achieved</v>
      </c>
      <c r="P978" s="358"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358" t="str">
        <f>IF(ISBLANK(INDEX('Policy Characteristics'!K:K,MATCH($C978,'Policy Characteristics'!$C:$C,0))),"",INDEX('Policy Characteristics'!K:K,MATCH($C978,'Policy Characteristics'!$C:$C,0)))</f>
        <v>industry-ag-main.html#methane-capture</v>
      </c>
      <c r="R978" s="358" t="str">
        <f>IF(ISBLANK(INDEX('Policy Characteristics'!L:L,MATCH($C978,'Policy Characteristics'!$C:$C,0))),"",INDEX('Policy Characteristics'!L:L,MATCH($C978,'Policy Characteristics'!$C:$C,0)))</f>
        <v>methane-capture.html</v>
      </c>
    </row>
    <row r="979" spans="1:18" x14ac:dyDescent="0.35">
      <c r="A979" s="358" t="str">
        <f>IF(ISBLANK(INDEX('Policy Characteristics'!A:A,MATCH($C979,'Policy Characteristics'!$C:$C,0))),"",INDEX('Policy Characteristics'!A:A,MATCH($C979,'Policy Characteristics'!$C:$C,0)))</f>
        <v>Industry</v>
      </c>
      <c r="B979" s="358" t="str">
        <f>IF(ISBLANK(INDEX('Policy Characteristics'!B:B,MATCH($C979,'Policy Characteristics'!$C:$C,0))),"",INDEX('Policy Characteristics'!B:B,MATCH($C979,'Policy Characteristics'!$C:$C,0)))</f>
        <v>Methane Destruction</v>
      </c>
      <c r="C979" s="363" t="s">
        <v>307</v>
      </c>
      <c r="D979" s="53" t="s">
        <v>3237</v>
      </c>
      <c r="E979" s="53"/>
      <c r="F979" s="195" t="s">
        <v>3201</v>
      </c>
      <c r="G979" s="53"/>
      <c r="H979" s="54">
        <v>1460</v>
      </c>
      <c r="I979" s="53" t="s">
        <v>45</v>
      </c>
      <c r="J979" s="360" t="str">
        <f>IF(ISBLANK(INDEX('Policy Characteristics'!D:D,MATCH($C979,'Policy Characteristics'!$C:$C,0))),"",INDEX('Policy Characteristics'!D:D,MATCH($C979,'Policy Characteristics'!$C:$C,0)))</f>
        <v>Methane Capture and Destruction</v>
      </c>
      <c r="K979" s="358" t="str">
        <f>IF(ISBLANK(INDEX('Policy Characteristics'!E:E,MATCH($C979,'Policy Characteristics'!$C:$C,0))),"",INDEX('Policy Characteristics'!E:E,MATCH($C979,'Policy Characteristics'!$C:$C,0)))</f>
        <v>indst methane destruction</v>
      </c>
      <c r="L979" s="380">
        <f>IF(ISBLANK(INDEX('Policy Characteristics'!F:F,MATCH($C979,'Policy Characteristics'!$C:$C,0))),"",INDEX('Policy Characteristics'!F:F,MATCH($C979,'Policy Characteristics'!$C:$C,0)))</f>
        <v>0</v>
      </c>
      <c r="M979" s="380">
        <f>IF(ISBLANK(INDEX('Policy Characteristics'!G:G,MATCH($C979,'Policy Characteristics'!$C:$C,0))),"",INDEX('Policy Characteristics'!G:G,MATCH($C979,'Policy Characteristics'!$C:$C,0)))</f>
        <v>1</v>
      </c>
      <c r="N979" s="380">
        <f>IF(ISBLANK(INDEX('Policy Characteristics'!H:H,MATCH($C979,'Policy Characteristics'!$C:$C,0))),"",INDEX('Policy Characteristics'!H:H,MATCH($C979,'Policy Characteristics'!$C:$C,0)))</f>
        <v>0.01</v>
      </c>
      <c r="O979" s="358" t="str">
        <f>IF(ISBLANK(INDEX('Policy Characteristics'!I:I,MATCH($C979,'Policy Characteristics'!$C:$C,0))),"",INDEX('Policy Characteristics'!I:I,MATCH($C979,'Policy Characteristics'!$C:$C,0)))</f>
        <v>% of potential achieved</v>
      </c>
      <c r="P979" s="358"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358" t="str">
        <f>IF(ISBLANK(INDEX('Policy Characteristics'!K:K,MATCH($C979,'Policy Characteristics'!$C:$C,0))),"",INDEX('Policy Characteristics'!K:K,MATCH($C979,'Policy Characteristics'!$C:$C,0)))</f>
        <v>industry-ag-main.html#methane-destr</v>
      </c>
      <c r="R979" s="358" t="str">
        <f>IF(ISBLANK(INDEX('Policy Characteristics'!L:L,MATCH($C979,'Policy Characteristics'!$C:$C,0))),"",INDEX('Policy Characteristics'!L:L,MATCH($C979,'Policy Characteristics'!$C:$C,0)))</f>
        <v>methane-destruction.html</v>
      </c>
    </row>
    <row r="980" spans="1:18" x14ac:dyDescent="0.35">
      <c r="A980" s="358" t="str">
        <f>IF(ISBLANK(INDEX('Policy Characteristics'!A:A,MATCH($C980,'Policy Characteristics'!$C:$C,0))),"",INDEX('Policy Characteristics'!A:A,MATCH($C980,'Policy Characteristics'!$C:$C,0)))</f>
        <v>Industry</v>
      </c>
      <c r="B980" s="358" t="str">
        <f>IF(ISBLANK(INDEX('Policy Characteristics'!B:B,MATCH($C980,'Policy Characteristics'!$C:$C,0))),"",INDEX('Policy Characteristics'!B:B,MATCH($C980,'Policy Characteristics'!$C:$C,0)))</f>
        <v>Methane Destruction</v>
      </c>
      <c r="C980" s="362" t="str">
        <f t="shared" ref="C980:C982" si="44">C$979</f>
        <v>Fraction of Methane Destruction Opportunities Achieved</v>
      </c>
      <c r="D980" s="53" t="s">
        <v>3257</v>
      </c>
      <c r="E980" s="53"/>
      <c r="F980" s="195" t="s">
        <v>3219</v>
      </c>
      <c r="G980" s="53"/>
      <c r="H980" s="54">
        <v>1461</v>
      </c>
      <c r="I980" s="53" t="s">
        <v>45</v>
      </c>
      <c r="J980" s="360" t="str">
        <f>IF(ISBLANK(INDEX('Policy Characteristics'!D:D,MATCH($C980,'Policy Characteristics'!$C:$C,0))),"",INDEX('Policy Characteristics'!D:D,MATCH($C980,'Policy Characteristics'!$C:$C,0)))</f>
        <v>Methane Capture and Destruction</v>
      </c>
      <c r="K980" s="358" t="str">
        <f>IF(ISBLANK(INDEX('Policy Characteristics'!E:E,MATCH($C980,'Policy Characteristics'!$C:$C,0))),"",INDEX('Policy Characteristics'!E:E,MATCH($C980,'Policy Characteristics'!$C:$C,0)))</f>
        <v>indst methane destruction</v>
      </c>
      <c r="L980" s="380">
        <f>IF(ISBLANK(INDEX('Policy Characteristics'!F:F,MATCH($C980,'Policy Characteristics'!$C:$C,0))),"",INDEX('Policy Characteristics'!F:F,MATCH($C980,'Policy Characteristics'!$C:$C,0)))</f>
        <v>0</v>
      </c>
      <c r="M980" s="380">
        <f>IF(ISBLANK(INDEX('Policy Characteristics'!G:G,MATCH($C980,'Policy Characteristics'!$C:$C,0))),"",INDEX('Policy Characteristics'!G:G,MATCH($C980,'Policy Characteristics'!$C:$C,0)))</f>
        <v>1</v>
      </c>
      <c r="N980" s="380">
        <f>IF(ISBLANK(INDEX('Policy Characteristics'!H:H,MATCH($C980,'Policy Characteristics'!$C:$C,0))),"",INDEX('Policy Characteristics'!H:H,MATCH($C980,'Policy Characteristics'!$C:$C,0)))</f>
        <v>0.01</v>
      </c>
      <c r="O980" s="358" t="str">
        <f>IF(ISBLANK(INDEX('Policy Characteristics'!I:I,MATCH($C980,'Policy Characteristics'!$C:$C,0))),"",INDEX('Policy Characteristics'!I:I,MATCH($C980,'Policy Characteristics'!$C:$C,0)))</f>
        <v>% of potential achieved</v>
      </c>
      <c r="P980" s="358"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358" t="str">
        <f>IF(ISBLANK(INDEX('Policy Characteristics'!K:K,MATCH($C980,'Policy Characteristics'!$C:$C,0))),"",INDEX('Policy Characteristics'!K:K,MATCH($C980,'Policy Characteristics'!$C:$C,0)))</f>
        <v>industry-ag-main.html#methane-destr</v>
      </c>
      <c r="R980" s="358" t="str">
        <f>IF(ISBLANK(INDEX('Policy Characteristics'!L:L,MATCH($C980,'Policy Characteristics'!$C:$C,0))),"",INDEX('Policy Characteristics'!L:L,MATCH($C980,'Policy Characteristics'!$C:$C,0)))</f>
        <v>methane-destruction.html</v>
      </c>
    </row>
    <row r="981" spans="1:18" x14ac:dyDescent="0.35">
      <c r="A981" s="358" t="str">
        <f>IF(ISBLANK(INDEX('Policy Characteristics'!A:A,MATCH($C981,'Policy Characteristics'!$C:$C,0))),"",INDEX('Policy Characteristics'!A:A,MATCH($C981,'Policy Characteristics'!$C:$C,0)))</f>
        <v>Industry</v>
      </c>
      <c r="B981" s="358" t="str">
        <f>IF(ISBLANK(INDEX('Policy Characteristics'!B:B,MATCH($C981,'Policy Characteristics'!$C:$C,0))),"",INDEX('Policy Characteristics'!B:B,MATCH($C981,'Policy Characteristics'!$C:$C,0)))</f>
        <v>Methane Destruction</v>
      </c>
      <c r="C981" s="362" t="str">
        <f t="shared" si="44"/>
        <v>Fraction of Methane Destruction Opportunities Achieved</v>
      </c>
      <c r="D981" s="53" t="s">
        <v>3236</v>
      </c>
      <c r="E981" s="53"/>
      <c r="F981" s="195" t="s">
        <v>2880</v>
      </c>
      <c r="G981" s="53"/>
      <c r="H981" s="54">
        <v>515</v>
      </c>
      <c r="I981" s="53" t="s">
        <v>45</v>
      </c>
      <c r="J981" s="360" t="str">
        <f>IF(ISBLANK(INDEX('Policy Characteristics'!D:D,MATCH($C981,'Policy Characteristics'!$C:$C,0))),"",INDEX('Policy Characteristics'!D:D,MATCH($C981,'Policy Characteristics'!$C:$C,0)))</f>
        <v>Methane Capture and Destruction</v>
      </c>
      <c r="K981" s="358" t="str">
        <f>IF(ISBLANK(INDEX('Policy Characteristics'!E:E,MATCH($C981,'Policy Characteristics'!$C:$C,0))),"",INDEX('Policy Characteristics'!E:E,MATCH($C981,'Policy Characteristics'!$C:$C,0)))</f>
        <v>indst methane destruction</v>
      </c>
      <c r="L981" s="380">
        <f>IF(ISBLANK(INDEX('Policy Characteristics'!F:F,MATCH($C981,'Policy Characteristics'!$C:$C,0))),"",INDEX('Policy Characteristics'!F:F,MATCH($C981,'Policy Characteristics'!$C:$C,0)))</f>
        <v>0</v>
      </c>
      <c r="M981" s="380">
        <f>IF(ISBLANK(INDEX('Policy Characteristics'!G:G,MATCH($C981,'Policy Characteristics'!$C:$C,0))),"",INDEX('Policy Characteristics'!G:G,MATCH($C981,'Policy Characteristics'!$C:$C,0)))</f>
        <v>1</v>
      </c>
      <c r="N981" s="380">
        <f>IF(ISBLANK(INDEX('Policy Characteristics'!H:H,MATCH($C981,'Policy Characteristics'!$C:$C,0))),"",INDEX('Policy Characteristics'!H:H,MATCH($C981,'Policy Characteristics'!$C:$C,0)))</f>
        <v>0.01</v>
      </c>
      <c r="O981" s="358" t="str">
        <f>IF(ISBLANK(INDEX('Policy Characteristics'!I:I,MATCH($C981,'Policy Characteristics'!$C:$C,0))),"",INDEX('Policy Characteristics'!I:I,MATCH($C981,'Policy Characteristics'!$C:$C,0)))</f>
        <v>% of potential achieved</v>
      </c>
      <c r="P981" s="358"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358" t="str">
        <f>IF(ISBLANK(INDEX('Policy Characteristics'!K:K,MATCH($C981,'Policy Characteristics'!$C:$C,0))),"",INDEX('Policy Characteristics'!K:K,MATCH($C981,'Policy Characteristics'!$C:$C,0)))</f>
        <v>industry-ag-main.html#methane-destr</v>
      </c>
      <c r="R981" s="358" t="str">
        <f>IF(ISBLANK(INDEX('Policy Characteristics'!L:L,MATCH($C981,'Policy Characteristics'!$C:$C,0))),"",INDEX('Policy Characteristics'!L:L,MATCH($C981,'Policy Characteristics'!$C:$C,0)))</f>
        <v>methane-destruction.html</v>
      </c>
    </row>
    <row r="982" spans="1:18" x14ac:dyDescent="0.35">
      <c r="A982" s="358" t="str">
        <f>IF(ISBLANK(INDEX('Policy Characteristics'!A:A,MATCH($C982,'Policy Characteristics'!$C:$C,0))),"",INDEX('Policy Characteristics'!A:A,MATCH($C982,'Policy Characteristics'!$C:$C,0)))</f>
        <v>Industry</v>
      </c>
      <c r="B982" s="358" t="str">
        <f>IF(ISBLANK(INDEX('Policy Characteristics'!B:B,MATCH($C982,'Policy Characteristics'!$C:$C,0))),"",INDEX('Policy Characteristics'!B:B,MATCH($C982,'Policy Characteristics'!$C:$C,0)))</f>
        <v>Methane Destruction</v>
      </c>
      <c r="C982" s="362" t="str">
        <f t="shared" si="44"/>
        <v>Fraction of Methane Destruction Opportunities Achieved</v>
      </c>
      <c r="D982" s="53" t="s">
        <v>3258</v>
      </c>
      <c r="E982" s="53"/>
      <c r="F982" s="195" t="s">
        <v>3261</v>
      </c>
      <c r="G982" s="53"/>
      <c r="H982" s="54">
        <v>516</v>
      </c>
      <c r="I982" s="53" t="s">
        <v>45</v>
      </c>
      <c r="J982" s="360" t="str">
        <f>IF(ISBLANK(INDEX('Policy Characteristics'!D:D,MATCH($C982,'Policy Characteristics'!$C:$C,0))),"",INDEX('Policy Characteristics'!D:D,MATCH($C982,'Policy Characteristics'!$C:$C,0)))</f>
        <v>Methane Capture and Destruction</v>
      </c>
      <c r="K982" s="358" t="str">
        <f>IF(ISBLANK(INDEX('Policy Characteristics'!E:E,MATCH($C982,'Policy Characteristics'!$C:$C,0))),"",INDEX('Policy Characteristics'!E:E,MATCH($C982,'Policy Characteristics'!$C:$C,0)))</f>
        <v>indst methane destruction</v>
      </c>
      <c r="L982" s="380">
        <f>IF(ISBLANK(INDEX('Policy Characteristics'!F:F,MATCH($C982,'Policy Characteristics'!$C:$C,0))),"",INDEX('Policy Characteristics'!F:F,MATCH($C982,'Policy Characteristics'!$C:$C,0)))</f>
        <v>0</v>
      </c>
      <c r="M982" s="380">
        <f>IF(ISBLANK(INDEX('Policy Characteristics'!G:G,MATCH($C982,'Policy Characteristics'!$C:$C,0))),"",INDEX('Policy Characteristics'!G:G,MATCH($C982,'Policy Characteristics'!$C:$C,0)))</f>
        <v>1</v>
      </c>
      <c r="N982" s="380">
        <f>IF(ISBLANK(INDEX('Policy Characteristics'!H:H,MATCH($C982,'Policy Characteristics'!$C:$C,0))),"",INDEX('Policy Characteristics'!H:H,MATCH($C982,'Policy Characteristics'!$C:$C,0)))</f>
        <v>0.01</v>
      </c>
      <c r="O982" s="358" t="str">
        <f>IF(ISBLANK(INDEX('Policy Characteristics'!I:I,MATCH($C982,'Policy Characteristics'!$C:$C,0))),"",INDEX('Policy Characteristics'!I:I,MATCH($C982,'Policy Characteristics'!$C:$C,0)))</f>
        <v>% of potential achieved</v>
      </c>
      <c r="P982" s="358"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358" t="str">
        <f>IF(ISBLANK(INDEX('Policy Characteristics'!K:K,MATCH($C982,'Policy Characteristics'!$C:$C,0))),"",INDEX('Policy Characteristics'!K:K,MATCH($C982,'Policy Characteristics'!$C:$C,0)))</f>
        <v>industry-ag-main.html#methane-destr</v>
      </c>
      <c r="R982" s="358" t="str">
        <f>IF(ISBLANK(INDEX('Policy Characteristics'!L:L,MATCH($C982,'Policy Characteristics'!$C:$C,0))),"",INDEX('Policy Characteristics'!L:L,MATCH($C982,'Policy Characteristics'!$C:$C,0)))</f>
        <v>methane-destruction.html</v>
      </c>
    </row>
    <row r="983" spans="1:18" x14ac:dyDescent="0.35">
      <c r="A983" s="358" t="str">
        <f>IF(ISBLANK(INDEX('Policy Characteristics'!A:A,MATCH($C983,'Policy Characteristics'!$C:$C,0))),"",INDEX('Policy Characteristics'!A:A,MATCH($C983,'Policy Characteristics'!$C:$C,0)))</f>
        <v>Industry</v>
      </c>
      <c r="B983" s="383" t="str">
        <f>IF(ISBLANK(INDEX('Policy Characteristics'!B:B,MATCH($C983,'Policy Characteristics'!$C:$C,0))),"",INDEX('Policy Characteristics'!B:B,MATCH($C983,'Policy Characteristics'!$C:$C,0)))</f>
        <v>N2O Abatement</v>
      </c>
      <c r="C983" s="4" t="s">
        <v>3442</v>
      </c>
      <c r="D983" s="53"/>
      <c r="E983" s="53"/>
      <c r="F983" s="195"/>
      <c r="G983" s="53"/>
      <c r="H983" s="54">
        <v>1562</v>
      </c>
      <c r="I983" s="53" t="s">
        <v>45</v>
      </c>
      <c r="J983" s="360" t="str">
        <f>IF(ISBLANK(INDEX('Policy Characteristics'!D:D,MATCH($C983,'Policy Characteristics'!$C:$C,0))),"",INDEX('Policy Characteristics'!D:D,MATCH($C983,'Policy Characteristics'!$C:$C,0)))</f>
        <v>N2O Abatement</v>
      </c>
      <c r="K983" s="358" t="str">
        <f>IF(ISBLANK(INDEX('Policy Characteristics'!E:E,MATCH($C983,'Policy Characteristics'!$C:$C,0))),"",INDEX('Policy Characteristics'!E:E,MATCH($C983,'Policy Characteristics'!$C:$C,0)))</f>
        <v>indst N2O abatement</v>
      </c>
      <c r="L983" s="380">
        <f>IF(ISBLANK(INDEX('Policy Characteristics'!F:F,MATCH($C983,'Policy Characteristics'!$C:$C,0))),"",INDEX('Policy Characteristics'!F:F,MATCH($C983,'Policy Characteristics'!$C:$C,0)))</f>
        <v>0</v>
      </c>
      <c r="M983" s="380">
        <f>IF(ISBLANK(INDEX('Policy Characteristics'!G:G,MATCH($C983,'Policy Characteristics'!$C:$C,0))),"",INDEX('Policy Characteristics'!G:G,MATCH($C983,'Policy Characteristics'!$C:$C,0)))</f>
        <v>1</v>
      </c>
      <c r="N983" s="380">
        <f>IF(ISBLANK(INDEX('Policy Characteristics'!H:H,MATCH($C983,'Policy Characteristics'!$C:$C,0))),"",INDEX('Policy Characteristics'!H:H,MATCH($C983,'Policy Characteristics'!$C:$C,0)))</f>
        <v>0.01</v>
      </c>
      <c r="O983" s="358" t="str">
        <f>IF(ISBLANK(INDEX('Policy Characteristics'!I:I,MATCH($C983,'Policy Characteristics'!$C:$C,0))),"",INDEX('Policy Characteristics'!I:I,MATCH($C983,'Policy Characteristics'!$C:$C,0)))</f>
        <v>% of potential achieved</v>
      </c>
      <c r="P983" s="358"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358" t="str">
        <f>IF(ISBLANK(INDEX('Policy Characteristics'!K:K,MATCH($C983,'Policy Characteristics'!$C:$C,0))),"",INDEX('Policy Characteristics'!K:K,MATCH($C983,'Policy Characteristics'!$C:$C,0)))</f>
        <v/>
      </c>
      <c r="R983" s="358" t="str">
        <f>IF(ISBLANK(INDEX('Policy Characteristics'!L:L,MATCH($C983,'Policy Characteristics'!$C:$C,0))),"",INDEX('Policy Characteristics'!L:L,MATCH($C983,'Policy Characteristics'!$C:$C,0)))</f>
        <v/>
      </c>
    </row>
    <row r="984" spans="1:18" x14ac:dyDescent="0.35">
      <c r="A984" s="358" t="str">
        <f>IF(ISBLANK(INDEX('Policy Characteristics'!A:A,MATCH($C984,'Policy Characteristics'!$C:$C,0))),"",INDEX('Policy Characteristics'!A:A,MATCH($C984,'Policy Characteristics'!$C:$C,0)))</f>
        <v>Industry</v>
      </c>
      <c r="B984" s="358" t="str">
        <f>IF(ISBLANK(INDEX('Policy Characteristics'!B:B,MATCH($C984,'Policy Characteristics'!$C:$C,0))),"",INDEX('Policy Characteristics'!B:B,MATCH($C984,'Policy Characteristics'!$C:$C,0)))</f>
        <v>Reduce Fossil Fuel Exports</v>
      </c>
      <c r="C984" s="363" t="s">
        <v>2566</v>
      </c>
      <c r="D984" s="9" t="s">
        <v>479</v>
      </c>
      <c r="E984" s="53"/>
      <c r="F984" s="9" t="s">
        <v>476</v>
      </c>
      <c r="G984" s="53"/>
      <c r="H984" s="54">
        <v>451</v>
      </c>
      <c r="I984" s="53" t="s">
        <v>45</v>
      </c>
      <c r="J984" s="360" t="str">
        <f>IF(ISBLANK(INDEX('Policy Characteristics'!D:D,MATCH($C984,'Policy Characteristics'!$C:$C,0))),"",INDEX('Policy Characteristics'!D:D,MATCH($C984,'Policy Characteristics'!$C:$C,0)))</f>
        <v>Percent Reduction in Fossil Fuel Exports</v>
      </c>
      <c r="K984" s="358" t="str">
        <f>IF(ISBLANK(INDEX('Policy Characteristics'!E:E,MATCH($C984,'Policy Characteristics'!$C:$C,0))),"",INDEX('Policy Characteristics'!E:E,MATCH($C984,'Policy Characteristics'!$C:$C,0)))</f>
        <v>indst reduce fossil fuel exports</v>
      </c>
      <c r="L984" s="380">
        <f>IF(ISBLANK(INDEX('Policy Characteristics'!F:F,MATCH($C984,'Policy Characteristics'!$C:$C,0))),"",INDEX('Policy Characteristics'!F:F,MATCH($C984,'Policy Characteristics'!$C:$C,0)))</f>
        <v>0</v>
      </c>
      <c r="M984" s="380">
        <f>IF(ISBLANK(INDEX('Policy Characteristics'!G:G,MATCH($C984,'Policy Characteristics'!$C:$C,0))),"",INDEX('Policy Characteristics'!G:G,MATCH($C984,'Policy Characteristics'!$C:$C,0)))</f>
        <v>1</v>
      </c>
      <c r="N984" s="380">
        <f>IF(ISBLANK(INDEX('Policy Characteristics'!H:H,MATCH($C984,'Policy Characteristics'!$C:$C,0))),"",INDEX('Policy Characteristics'!H:H,MATCH($C984,'Policy Characteristics'!$C:$C,0)))</f>
        <v>0.01</v>
      </c>
      <c r="O984" s="358" t="str">
        <f>IF(ISBLANK(INDEX('Policy Characteristics'!I:I,MATCH($C984,'Policy Characteristics'!$C:$C,0))),"",INDEX('Policy Characteristics'!I:I,MATCH($C984,'Policy Characteristics'!$C:$C,0)))</f>
        <v>% reduction in exports</v>
      </c>
      <c r="P984" s="358"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4" s="358" t="str">
        <f>IF(ISBLANK(INDEX('Policy Characteristics'!K:K,MATCH($C984,'Policy Characteristics'!$C:$C,0))),"",INDEX('Policy Characteristics'!K:K,MATCH($C984,'Policy Characteristics'!$C:$C,0)))</f>
        <v/>
      </c>
      <c r="R984" s="358" t="str">
        <f>IF(ISBLANK(INDEX('Policy Characteristics'!L:L,MATCH($C984,'Policy Characteristics'!$C:$C,0))),"",INDEX('Policy Characteristics'!L:L,MATCH($C984,'Policy Characteristics'!$C:$C,0)))</f>
        <v>reduce-fuel-exports.html</v>
      </c>
    </row>
    <row r="985" spans="1:18" x14ac:dyDescent="0.35">
      <c r="A985" s="358" t="str">
        <f>IF(ISBLANK(INDEX('Policy Characteristics'!A:A,MATCH($C985,'Policy Characteristics'!$C:$C,0))),"",INDEX('Policy Characteristics'!A:A,MATCH($C985,'Policy Characteristics'!$C:$C,0)))</f>
        <v>Industry</v>
      </c>
      <c r="B985" s="358" t="str">
        <f>IF(ISBLANK(INDEX('Policy Characteristics'!B:B,MATCH($C985,'Policy Characteristics'!$C:$C,0))),"",INDEX('Policy Characteristics'!B:B,MATCH($C985,'Policy Characteristics'!$C:$C,0)))</f>
        <v>Reduce Fossil Fuel Exports</v>
      </c>
      <c r="C985" s="362" t="str">
        <f t="shared" ref="C985:C992" si="45">C$984</f>
        <v>Percent Reduction in Fossil Fuel Exports</v>
      </c>
      <c r="D985" s="9" t="s">
        <v>48</v>
      </c>
      <c r="E985" s="53"/>
      <c r="F985" s="9" t="s">
        <v>91</v>
      </c>
      <c r="G985" s="53"/>
      <c r="H985" s="54">
        <v>452</v>
      </c>
      <c r="I985" s="53" t="s">
        <v>45</v>
      </c>
      <c r="J985" s="360" t="str">
        <f>IF(ISBLANK(INDEX('Policy Characteristics'!D:D,MATCH($C985,'Policy Characteristics'!$C:$C,0))),"",INDEX('Policy Characteristics'!D:D,MATCH($C985,'Policy Characteristics'!$C:$C,0)))</f>
        <v>Percent Reduction in Fossil Fuel Exports</v>
      </c>
      <c r="K985" s="358" t="str">
        <f>IF(ISBLANK(INDEX('Policy Characteristics'!E:E,MATCH($C985,'Policy Characteristics'!$C:$C,0))),"",INDEX('Policy Characteristics'!E:E,MATCH($C985,'Policy Characteristics'!$C:$C,0)))</f>
        <v>indst reduce fossil fuel exports</v>
      </c>
      <c r="L985" s="380">
        <f>IF(ISBLANK(INDEX('Policy Characteristics'!F:F,MATCH($C985,'Policy Characteristics'!$C:$C,0))),"",INDEX('Policy Characteristics'!F:F,MATCH($C985,'Policy Characteristics'!$C:$C,0)))</f>
        <v>0</v>
      </c>
      <c r="M985" s="380">
        <f>IF(ISBLANK(INDEX('Policy Characteristics'!G:G,MATCH($C985,'Policy Characteristics'!$C:$C,0))),"",INDEX('Policy Characteristics'!G:G,MATCH($C985,'Policy Characteristics'!$C:$C,0)))</f>
        <v>1</v>
      </c>
      <c r="N985" s="380">
        <f>IF(ISBLANK(INDEX('Policy Characteristics'!H:H,MATCH($C985,'Policy Characteristics'!$C:$C,0))),"",INDEX('Policy Characteristics'!H:H,MATCH($C985,'Policy Characteristics'!$C:$C,0)))</f>
        <v>0.01</v>
      </c>
      <c r="O985" s="358" t="str">
        <f>IF(ISBLANK(INDEX('Policy Characteristics'!I:I,MATCH($C985,'Policy Characteristics'!$C:$C,0))),"",INDEX('Policy Characteristics'!I:I,MATCH($C985,'Policy Characteristics'!$C:$C,0)))</f>
        <v>% reduction in exports</v>
      </c>
      <c r="P985" s="358"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5" s="358" t="str">
        <f>IF(ISBLANK(INDEX('Policy Characteristics'!K:K,MATCH($C985,'Policy Characteristics'!$C:$C,0))),"",INDEX('Policy Characteristics'!K:K,MATCH($C985,'Policy Characteristics'!$C:$C,0)))</f>
        <v/>
      </c>
      <c r="R985" s="358" t="str">
        <f>IF(ISBLANK(INDEX('Policy Characteristics'!L:L,MATCH($C985,'Policy Characteristics'!$C:$C,0))),"",INDEX('Policy Characteristics'!L:L,MATCH($C985,'Policy Characteristics'!$C:$C,0)))</f>
        <v>reduce-fuel-exports.html</v>
      </c>
    </row>
    <row r="986" spans="1:18" x14ac:dyDescent="0.35">
      <c r="A986" s="358" t="str">
        <f>IF(ISBLANK(INDEX('Policy Characteristics'!A:A,MATCH($C986,'Policy Characteristics'!$C:$C,0))),"",INDEX('Policy Characteristics'!A:A,MATCH($C986,'Policy Characteristics'!$C:$C,0)))</f>
        <v>Industry</v>
      </c>
      <c r="B986" s="358" t="str">
        <f>IF(ISBLANK(INDEX('Policy Characteristics'!B:B,MATCH($C986,'Policy Characteristics'!$C:$C,0))),"",INDEX('Policy Characteristics'!B:B,MATCH($C986,'Policy Characteristics'!$C:$C,0)))</f>
        <v>Reduce Fossil Fuel Exports</v>
      </c>
      <c r="C986" s="362" t="str">
        <f t="shared" si="45"/>
        <v>Percent Reduction in Fossil Fuel Exports</v>
      </c>
      <c r="D986" s="9" t="s">
        <v>55</v>
      </c>
      <c r="E986" s="53"/>
      <c r="F986" s="9" t="s">
        <v>99</v>
      </c>
      <c r="G986" s="53"/>
      <c r="H986" s="54">
        <v>453</v>
      </c>
      <c r="I986" s="53" t="s">
        <v>45</v>
      </c>
      <c r="J986" s="360" t="str">
        <f>IF(ISBLANK(INDEX('Policy Characteristics'!D:D,MATCH($C986,'Policy Characteristics'!$C:$C,0))),"",INDEX('Policy Characteristics'!D:D,MATCH($C986,'Policy Characteristics'!$C:$C,0)))</f>
        <v>Percent Reduction in Fossil Fuel Exports</v>
      </c>
      <c r="K986" s="358" t="str">
        <f>IF(ISBLANK(INDEX('Policy Characteristics'!E:E,MATCH($C986,'Policy Characteristics'!$C:$C,0))),"",INDEX('Policy Characteristics'!E:E,MATCH($C986,'Policy Characteristics'!$C:$C,0)))</f>
        <v>indst reduce fossil fuel exports</v>
      </c>
      <c r="L986" s="380">
        <f>IF(ISBLANK(INDEX('Policy Characteristics'!F:F,MATCH($C986,'Policy Characteristics'!$C:$C,0))),"",INDEX('Policy Characteristics'!F:F,MATCH($C986,'Policy Characteristics'!$C:$C,0)))</f>
        <v>0</v>
      </c>
      <c r="M986" s="380">
        <f>IF(ISBLANK(INDEX('Policy Characteristics'!G:G,MATCH($C986,'Policy Characteristics'!$C:$C,0))),"",INDEX('Policy Characteristics'!G:G,MATCH($C986,'Policy Characteristics'!$C:$C,0)))</f>
        <v>1</v>
      </c>
      <c r="N986" s="380">
        <f>IF(ISBLANK(INDEX('Policy Characteristics'!H:H,MATCH($C986,'Policy Characteristics'!$C:$C,0))),"",INDEX('Policy Characteristics'!H:H,MATCH($C986,'Policy Characteristics'!$C:$C,0)))</f>
        <v>0.01</v>
      </c>
      <c r="O986" s="358" t="str">
        <f>IF(ISBLANK(INDEX('Policy Characteristics'!I:I,MATCH($C986,'Policy Characteristics'!$C:$C,0))),"",INDEX('Policy Characteristics'!I:I,MATCH($C986,'Policy Characteristics'!$C:$C,0)))</f>
        <v>% reduction in exports</v>
      </c>
      <c r="P986" s="358"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6" s="358" t="str">
        <f>IF(ISBLANK(INDEX('Policy Characteristics'!K:K,MATCH($C986,'Policy Characteristics'!$C:$C,0))),"",INDEX('Policy Characteristics'!K:K,MATCH($C986,'Policy Characteristics'!$C:$C,0)))</f>
        <v/>
      </c>
      <c r="R986" s="358" t="str">
        <f>IF(ISBLANK(INDEX('Policy Characteristics'!L:L,MATCH($C986,'Policy Characteristics'!$C:$C,0))),"",INDEX('Policy Characteristics'!L:L,MATCH($C986,'Policy Characteristics'!$C:$C,0)))</f>
        <v>reduce-fuel-exports.html</v>
      </c>
    </row>
    <row r="987" spans="1:18" x14ac:dyDescent="0.35">
      <c r="A987" s="358" t="str">
        <f>IF(ISBLANK(INDEX('Policy Characteristics'!A:A,MATCH($C987,'Policy Characteristics'!$C:$C,0))),"",INDEX('Policy Characteristics'!A:A,MATCH($C987,'Policy Characteristics'!$C:$C,0)))</f>
        <v>Industry</v>
      </c>
      <c r="B987" s="358" t="str">
        <f>IF(ISBLANK(INDEX('Policy Characteristics'!B:B,MATCH($C987,'Policy Characteristics'!$C:$C,0))),"",INDEX('Policy Characteristics'!B:B,MATCH($C987,'Policy Characteristics'!$C:$C,0)))</f>
        <v>Reduce Fossil Fuel Exports</v>
      </c>
      <c r="C987" s="362" t="str">
        <f t="shared" si="45"/>
        <v>Percent Reduction in Fossil Fuel Exports</v>
      </c>
      <c r="D987" s="9" t="s">
        <v>56</v>
      </c>
      <c r="E987" s="53"/>
      <c r="F987" s="9" t="s">
        <v>100</v>
      </c>
      <c r="G987" s="53"/>
      <c r="H987" s="54">
        <v>454</v>
      </c>
      <c r="I987" s="53" t="s">
        <v>45</v>
      </c>
      <c r="J987" s="360" t="str">
        <f>IF(ISBLANK(INDEX('Policy Characteristics'!D:D,MATCH($C987,'Policy Characteristics'!$C:$C,0))),"",INDEX('Policy Characteristics'!D:D,MATCH($C987,'Policy Characteristics'!$C:$C,0)))</f>
        <v>Percent Reduction in Fossil Fuel Exports</v>
      </c>
      <c r="K987" s="358" t="str">
        <f>IF(ISBLANK(INDEX('Policy Characteristics'!E:E,MATCH($C987,'Policy Characteristics'!$C:$C,0))),"",INDEX('Policy Characteristics'!E:E,MATCH($C987,'Policy Characteristics'!$C:$C,0)))</f>
        <v>indst reduce fossil fuel exports</v>
      </c>
      <c r="L987" s="380">
        <f>IF(ISBLANK(INDEX('Policy Characteristics'!F:F,MATCH($C987,'Policy Characteristics'!$C:$C,0))),"",INDEX('Policy Characteristics'!F:F,MATCH($C987,'Policy Characteristics'!$C:$C,0)))</f>
        <v>0</v>
      </c>
      <c r="M987" s="380">
        <f>IF(ISBLANK(INDEX('Policy Characteristics'!G:G,MATCH($C987,'Policy Characteristics'!$C:$C,0))),"",INDEX('Policy Characteristics'!G:G,MATCH($C987,'Policy Characteristics'!$C:$C,0)))</f>
        <v>1</v>
      </c>
      <c r="N987" s="380">
        <f>IF(ISBLANK(INDEX('Policy Characteristics'!H:H,MATCH($C987,'Policy Characteristics'!$C:$C,0))),"",INDEX('Policy Characteristics'!H:H,MATCH($C987,'Policy Characteristics'!$C:$C,0)))</f>
        <v>0.01</v>
      </c>
      <c r="O987" s="358" t="str">
        <f>IF(ISBLANK(INDEX('Policy Characteristics'!I:I,MATCH($C987,'Policy Characteristics'!$C:$C,0))),"",INDEX('Policy Characteristics'!I:I,MATCH($C987,'Policy Characteristics'!$C:$C,0)))</f>
        <v>% reduction in exports</v>
      </c>
      <c r="P987" s="358"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7" s="358" t="str">
        <f>IF(ISBLANK(INDEX('Policy Characteristics'!K:K,MATCH($C987,'Policy Characteristics'!$C:$C,0))),"",INDEX('Policy Characteristics'!K:K,MATCH($C987,'Policy Characteristics'!$C:$C,0)))</f>
        <v/>
      </c>
      <c r="R987" s="358" t="str">
        <f>IF(ISBLANK(INDEX('Policy Characteristics'!L:L,MATCH($C987,'Policy Characteristics'!$C:$C,0))),"",INDEX('Policy Characteristics'!L:L,MATCH($C987,'Policy Characteristics'!$C:$C,0)))</f>
        <v>reduce-fuel-exports.html</v>
      </c>
    </row>
    <row r="988" spans="1:18" x14ac:dyDescent="0.35">
      <c r="A988" s="358" t="str">
        <f>IF(ISBLANK(INDEX('Policy Characteristics'!A:A,MATCH($C988,'Policy Characteristics'!$C:$C,0))),"",INDEX('Policy Characteristics'!A:A,MATCH($C988,'Policy Characteristics'!$C:$C,0)))</f>
        <v>Industry</v>
      </c>
      <c r="B988" s="358" t="str">
        <f>IF(ISBLANK(INDEX('Policy Characteristics'!B:B,MATCH($C988,'Policy Characteristics'!$C:$C,0))),"",INDEX('Policy Characteristics'!B:B,MATCH($C988,'Policy Characteristics'!$C:$C,0)))</f>
        <v>Reduce Fossil Fuel Exports</v>
      </c>
      <c r="C988" s="362" t="str">
        <f t="shared" si="45"/>
        <v>Percent Reduction in Fossil Fuel Exports</v>
      </c>
      <c r="D988" s="9" t="s">
        <v>2547</v>
      </c>
      <c r="E988" s="53"/>
      <c r="F988" s="9" t="s">
        <v>2548</v>
      </c>
      <c r="G988" s="53"/>
      <c r="H988" s="54">
        <v>455</v>
      </c>
      <c r="I988" s="53" t="s">
        <v>45</v>
      </c>
      <c r="J988" s="360" t="str">
        <f>IF(ISBLANK(INDEX('Policy Characteristics'!D:D,MATCH($C988,'Policy Characteristics'!$C:$C,0))),"",INDEX('Policy Characteristics'!D:D,MATCH($C988,'Policy Characteristics'!$C:$C,0)))</f>
        <v>Percent Reduction in Fossil Fuel Exports</v>
      </c>
      <c r="K988" s="358" t="str">
        <f>IF(ISBLANK(INDEX('Policy Characteristics'!E:E,MATCH($C988,'Policy Characteristics'!$C:$C,0))),"",INDEX('Policy Characteristics'!E:E,MATCH($C988,'Policy Characteristics'!$C:$C,0)))</f>
        <v>indst reduce fossil fuel exports</v>
      </c>
      <c r="L988" s="380">
        <f>IF(ISBLANK(INDEX('Policy Characteristics'!F:F,MATCH($C988,'Policy Characteristics'!$C:$C,0))),"",INDEX('Policy Characteristics'!F:F,MATCH($C988,'Policy Characteristics'!$C:$C,0)))</f>
        <v>0</v>
      </c>
      <c r="M988" s="380">
        <f>IF(ISBLANK(INDEX('Policy Characteristics'!G:G,MATCH($C988,'Policy Characteristics'!$C:$C,0))),"",INDEX('Policy Characteristics'!G:G,MATCH($C988,'Policy Characteristics'!$C:$C,0)))</f>
        <v>1</v>
      </c>
      <c r="N988" s="380">
        <f>IF(ISBLANK(INDEX('Policy Characteristics'!H:H,MATCH($C988,'Policy Characteristics'!$C:$C,0))),"",INDEX('Policy Characteristics'!H:H,MATCH($C988,'Policy Characteristics'!$C:$C,0)))</f>
        <v>0.01</v>
      </c>
      <c r="O988" s="358" t="str">
        <f>IF(ISBLANK(INDEX('Policy Characteristics'!I:I,MATCH($C988,'Policy Characteristics'!$C:$C,0))),"",INDEX('Policy Characteristics'!I:I,MATCH($C988,'Policy Characteristics'!$C:$C,0)))</f>
        <v>% reduction in exports</v>
      </c>
      <c r="P988" s="358"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8" s="358" t="str">
        <f>IF(ISBLANK(INDEX('Policy Characteristics'!K:K,MATCH($C988,'Policy Characteristics'!$C:$C,0))),"",INDEX('Policy Characteristics'!K:K,MATCH($C988,'Policy Characteristics'!$C:$C,0)))</f>
        <v/>
      </c>
      <c r="R988" s="358" t="str">
        <f>IF(ISBLANK(INDEX('Policy Characteristics'!L:L,MATCH($C988,'Policy Characteristics'!$C:$C,0))),"",INDEX('Policy Characteristics'!L:L,MATCH($C988,'Policy Characteristics'!$C:$C,0)))</f>
        <v>reduce-fuel-exports.html</v>
      </c>
    </row>
    <row r="989" spans="1:18" x14ac:dyDescent="0.35">
      <c r="A989" s="358" t="str">
        <f>IF(ISBLANK(INDEX('Policy Characteristics'!A:A,MATCH($C989,'Policy Characteristics'!$C:$C,0))),"",INDEX('Policy Characteristics'!A:A,MATCH($C989,'Policy Characteristics'!$C:$C,0)))</f>
        <v>Industry</v>
      </c>
      <c r="B989" s="358" t="str">
        <f>IF(ISBLANK(INDEX('Policy Characteristics'!B:B,MATCH($C989,'Policy Characteristics'!$C:$C,0))),"",INDEX('Policy Characteristics'!B:B,MATCH($C989,'Policy Characteristics'!$C:$C,0)))</f>
        <v>Reduce Fossil Fuel Exports</v>
      </c>
      <c r="C989" s="362" t="str">
        <f t="shared" si="45"/>
        <v>Percent Reduction in Fossil Fuel Exports</v>
      </c>
      <c r="D989" s="9" t="s">
        <v>472</v>
      </c>
      <c r="E989" s="53"/>
      <c r="F989" s="9" t="s">
        <v>473</v>
      </c>
      <c r="G989" s="53"/>
      <c r="H989" s="54">
        <v>456</v>
      </c>
      <c r="I989" s="9" t="s">
        <v>46</v>
      </c>
      <c r="J989" s="360" t="str">
        <f>IF(ISBLANK(INDEX('Policy Characteristics'!D:D,MATCH($C989,'Policy Characteristics'!$C:$C,0))),"",INDEX('Policy Characteristics'!D:D,MATCH($C989,'Policy Characteristics'!$C:$C,0)))</f>
        <v>Percent Reduction in Fossil Fuel Exports</v>
      </c>
      <c r="K989" s="358" t="str">
        <f>IF(ISBLANK(INDEX('Policy Characteristics'!E:E,MATCH($C989,'Policy Characteristics'!$C:$C,0))),"",INDEX('Policy Characteristics'!E:E,MATCH($C989,'Policy Characteristics'!$C:$C,0)))</f>
        <v>indst reduce fossil fuel exports</v>
      </c>
      <c r="L989" s="380">
        <f>IF(ISBLANK(INDEX('Policy Characteristics'!F:F,MATCH($C989,'Policy Characteristics'!$C:$C,0))),"",INDEX('Policy Characteristics'!F:F,MATCH($C989,'Policy Characteristics'!$C:$C,0)))</f>
        <v>0</v>
      </c>
      <c r="M989" s="380">
        <f>IF(ISBLANK(INDEX('Policy Characteristics'!G:G,MATCH($C989,'Policy Characteristics'!$C:$C,0))),"",INDEX('Policy Characteristics'!G:G,MATCH($C989,'Policy Characteristics'!$C:$C,0)))</f>
        <v>1</v>
      </c>
      <c r="N989" s="380">
        <f>IF(ISBLANK(INDEX('Policy Characteristics'!H:H,MATCH($C989,'Policy Characteristics'!$C:$C,0))),"",INDEX('Policy Characteristics'!H:H,MATCH($C989,'Policy Characteristics'!$C:$C,0)))</f>
        <v>0.01</v>
      </c>
      <c r="O989" s="358" t="str">
        <f>IF(ISBLANK(INDEX('Policy Characteristics'!I:I,MATCH($C989,'Policy Characteristics'!$C:$C,0))),"",INDEX('Policy Characteristics'!I:I,MATCH($C989,'Policy Characteristics'!$C:$C,0)))</f>
        <v>% reduction in exports</v>
      </c>
      <c r="P989" s="358"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89" s="358" t="str">
        <f>IF(ISBLANK(INDEX('Policy Characteristics'!K:K,MATCH($C989,'Policy Characteristics'!$C:$C,0))),"",INDEX('Policy Characteristics'!K:K,MATCH($C989,'Policy Characteristics'!$C:$C,0)))</f>
        <v/>
      </c>
      <c r="R989" s="358" t="str">
        <f>IF(ISBLANK(INDEX('Policy Characteristics'!L:L,MATCH($C989,'Policy Characteristics'!$C:$C,0))),"",INDEX('Policy Characteristics'!L:L,MATCH($C989,'Policy Characteristics'!$C:$C,0)))</f>
        <v>reduce-fuel-exports.html</v>
      </c>
    </row>
    <row r="990" spans="1:18" x14ac:dyDescent="0.35">
      <c r="A990" s="358" t="str">
        <f>IF(ISBLANK(INDEX('Policy Characteristics'!A:A,MATCH($C990,'Policy Characteristics'!$C:$C,0))),"",INDEX('Policy Characteristics'!A:A,MATCH($C990,'Policy Characteristics'!$C:$C,0)))</f>
        <v>Industry</v>
      </c>
      <c r="B990" s="358" t="str">
        <f>IF(ISBLANK(INDEX('Policy Characteristics'!B:B,MATCH($C990,'Policy Characteristics'!$C:$C,0))),"",INDEX('Policy Characteristics'!B:B,MATCH($C990,'Policy Characteristics'!$C:$C,0)))</f>
        <v>Reduce Fossil Fuel Exports</v>
      </c>
      <c r="C990" s="362" t="str">
        <f t="shared" si="45"/>
        <v>Percent Reduction in Fossil Fuel Exports</v>
      </c>
      <c r="D990" s="9" t="s">
        <v>2539</v>
      </c>
      <c r="E990" s="53"/>
      <c r="F990" s="9" t="s">
        <v>2543</v>
      </c>
      <c r="G990" s="53"/>
      <c r="H990" s="54">
        <v>457</v>
      </c>
      <c r="I990" s="53" t="s">
        <v>45</v>
      </c>
      <c r="J990" s="360" t="str">
        <f>IF(ISBLANK(INDEX('Policy Characteristics'!D:D,MATCH($C990,'Policy Characteristics'!$C:$C,0))),"",INDEX('Policy Characteristics'!D:D,MATCH($C990,'Policy Characteristics'!$C:$C,0)))</f>
        <v>Percent Reduction in Fossil Fuel Exports</v>
      </c>
      <c r="K990" s="358" t="str">
        <f>IF(ISBLANK(INDEX('Policy Characteristics'!E:E,MATCH($C990,'Policy Characteristics'!$C:$C,0))),"",INDEX('Policy Characteristics'!E:E,MATCH($C990,'Policy Characteristics'!$C:$C,0)))</f>
        <v>indst reduce fossil fuel exports</v>
      </c>
      <c r="L990" s="380">
        <f>IF(ISBLANK(INDEX('Policy Characteristics'!F:F,MATCH($C990,'Policy Characteristics'!$C:$C,0))),"",INDEX('Policy Characteristics'!F:F,MATCH($C990,'Policy Characteristics'!$C:$C,0)))</f>
        <v>0</v>
      </c>
      <c r="M990" s="380">
        <f>IF(ISBLANK(INDEX('Policy Characteristics'!G:G,MATCH($C990,'Policy Characteristics'!$C:$C,0))),"",INDEX('Policy Characteristics'!G:G,MATCH($C990,'Policy Characteristics'!$C:$C,0)))</f>
        <v>1</v>
      </c>
      <c r="N990" s="380">
        <f>IF(ISBLANK(INDEX('Policy Characteristics'!H:H,MATCH($C990,'Policy Characteristics'!$C:$C,0))),"",INDEX('Policy Characteristics'!H:H,MATCH($C990,'Policy Characteristics'!$C:$C,0)))</f>
        <v>0.01</v>
      </c>
      <c r="O990" s="358" t="str">
        <f>IF(ISBLANK(INDEX('Policy Characteristics'!I:I,MATCH($C990,'Policy Characteristics'!$C:$C,0))),"",INDEX('Policy Characteristics'!I:I,MATCH($C990,'Policy Characteristics'!$C:$C,0)))</f>
        <v>% reduction in exports</v>
      </c>
      <c r="P990" s="358"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0" s="358" t="str">
        <f>IF(ISBLANK(INDEX('Policy Characteristics'!K:K,MATCH($C990,'Policy Characteristics'!$C:$C,0))),"",INDEX('Policy Characteristics'!K:K,MATCH($C990,'Policy Characteristics'!$C:$C,0)))</f>
        <v/>
      </c>
      <c r="R990" s="358" t="str">
        <f>IF(ISBLANK(INDEX('Policy Characteristics'!L:L,MATCH($C990,'Policy Characteristics'!$C:$C,0))),"",INDEX('Policy Characteristics'!L:L,MATCH($C990,'Policy Characteristics'!$C:$C,0)))</f>
        <v>reduce-fuel-exports.html</v>
      </c>
    </row>
    <row r="991" spans="1:18" x14ac:dyDescent="0.35">
      <c r="A991" s="358" t="str">
        <f>IF(ISBLANK(INDEX('Policy Characteristics'!A:A,MATCH($C991,'Policy Characteristics'!$C:$C,0))),"",INDEX('Policy Characteristics'!A:A,MATCH($C991,'Policy Characteristics'!$C:$C,0)))</f>
        <v>Industry</v>
      </c>
      <c r="B991" s="358" t="str">
        <f>IF(ISBLANK(INDEX('Policy Characteristics'!B:B,MATCH($C991,'Policy Characteristics'!$C:$C,0))),"",INDEX('Policy Characteristics'!B:B,MATCH($C991,'Policy Characteristics'!$C:$C,0)))</f>
        <v>Reduce Fossil Fuel Exports</v>
      </c>
      <c r="C991" s="362" t="str">
        <f t="shared" si="45"/>
        <v>Percent Reduction in Fossil Fuel Exports</v>
      </c>
      <c r="D991" s="9" t="s">
        <v>2549</v>
      </c>
      <c r="E991" s="53"/>
      <c r="F991" s="9" t="s">
        <v>2550</v>
      </c>
      <c r="G991" s="53"/>
      <c r="H991" s="54">
        <v>458</v>
      </c>
      <c r="I991" s="53" t="s">
        <v>45</v>
      </c>
      <c r="J991" s="360" t="str">
        <f>IF(ISBLANK(INDEX('Policy Characteristics'!D:D,MATCH($C991,'Policy Characteristics'!$C:$C,0))),"",INDEX('Policy Characteristics'!D:D,MATCH($C991,'Policy Characteristics'!$C:$C,0)))</f>
        <v>Percent Reduction in Fossil Fuel Exports</v>
      </c>
      <c r="K991" s="358" t="str">
        <f>IF(ISBLANK(INDEX('Policy Characteristics'!E:E,MATCH($C991,'Policy Characteristics'!$C:$C,0))),"",INDEX('Policy Characteristics'!E:E,MATCH($C991,'Policy Characteristics'!$C:$C,0)))</f>
        <v>indst reduce fossil fuel exports</v>
      </c>
      <c r="L991" s="380">
        <f>IF(ISBLANK(INDEX('Policy Characteristics'!F:F,MATCH($C991,'Policy Characteristics'!$C:$C,0))),"",INDEX('Policy Characteristics'!F:F,MATCH($C991,'Policy Characteristics'!$C:$C,0)))</f>
        <v>0</v>
      </c>
      <c r="M991" s="380">
        <f>IF(ISBLANK(INDEX('Policy Characteristics'!G:G,MATCH($C991,'Policy Characteristics'!$C:$C,0))),"",INDEX('Policy Characteristics'!G:G,MATCH($C991,'Policy Characteristics'!$C:$C,0)))</f>
        <v>1</v>
      </c>
      <c r="N991" s="380">
        <f>IF(ISBLANK(INDEX('Policy Characteristics'!H:H,MATCH($C991,'Policy Characteristics'!$C:$C,0))),"",INDEX('Policy Characteristics'!H:H,MATCH($C991,'Policy Characteristics'!$C:$C,0)))</f>
        <v>0.01</v>
      </c>
      <c r="O991" s="358" t="str">
        <f>IF(ISBLANK(INDEX('Policy Characteristics'!I:I,MATCH($C991,'Policy Characteristics'!$C:$C,0))),"",INDEX('Policy Characteristics'!I:I,MATCH($C991,'Policy Characteristics'!$C:$C,0)))</f>
        <v>% reduction in exports</v>
      </c>
      <c r="P991" s="358"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1" s="358" t="str">
        <f>IF(ISBLANK(INDEX('Policy Characteristics'!K:K,MATCH($C991,'Policy Characteristics'!$C:$C,0))),"",INDEX('Policy Characteristics'!K:K,MATCH($C991,'Policy Characteristics'!$C:$C,0)))</f>
        <v/>
      </c>
      <c r="R991" s="358" t="str">
        <f>IF(ISBLANK(INDEX('Policy Characteristics'!L:L,MATCH($C991,'Policy Characteristics'!$C:$C,0))),"",INDEX('Policy Characteristics'!L:L,MATCH($C991,'Policy Characteristics'!$C:$C,0)))</f>
        <v>reduce-fuel-exports.html</v>
      </c>
    </row>
    <row r="992" spans="1:18" x14ac:dyDescent="0.35">
      <c r="A992" s="358" t="str">
        <f>IF(ISBLANK(INDEX('Policy Characteristics'!A:A,MATCH($C992,'Policy Characteristics'!$C:$C,0))),"",INDEX('Policy Characteristics'!A:A,MATCH($C992,'Policy Characteristics'!$C:$C,0)))</f>
        <v>Industry</v>
      </c>
      <c r="B992" s="358" t="str">
        <f>IF(ISBLANK(INDEX('Policy Characteristics'!B:B,MATCH($C992,'Policy Characteristics'!$C:$C,0))),"",INDEX('Policy Characteristics'!B:B,MATCH($C992,'Policy Characteristics'!$C:$C,0)))</f>
        <v>Reduce Fossil Fuel Exports</v>
      </c>
      <c r="C992" s="362" t="str">
        <f t="shared" si="45"/>
        <v>Percent Reduction in Fossil Fuel Exports</v>
      </c>
      <c r="D992" s="9" t="s">
        <v>2540</v>
      </c>
      <c r="E992" s="53"/>
      <c r="F992" s="9" t="s">
        <v>2544</v>
      </c>
      <c r="G992" s="53"/>
      <c r="H992" s="54">
        <v>459</v>
      </c>
      <c r="I992" s="53" t="s">
        <v>45</v>
      </c>
      <c r="J992" s="360" t="str">
        <f>IF(ISBLANK(INDEX('Policy Characteristics'!D:D,MATCH($C992,'Policy Characteristics'!$C:$C,0))),"",INDEX('Policy Characteristics'!D:D,MATCH($C992,'Policy Characteristics'!$C:$C,0)))</f>
        <v>Percent Reduction in Fossil Fuel Exports</v>
      </c>
      <c r="K992" s="358" t="str">
        <f>IF(ISBLANK(INDEX('Policy Characteristics'!E:E,MATCH($C992,'Policy Characteristics'!$C:$C,0))),"",INDEX('Policy Characteristics'!E:E,MATCH($C992,'Policy Characteristics'!$C:$C,0)))</f>
        <v>indst reduce fossil fuel exports</v>
      </c>
      <c r="L992" s="380">
        <f>IF(ISBLANK(INDEX('Policy Characteristics'!F:F,MATCH($C992,'Policy Characteristics'!$C:$C,0))),"",INDEX('Policy Characteristics'!F:F,MATCH($C992,'Policy Characteristics'!$C:$C,0)))</f>
        <v>0</v>
      </c>
      <c r="M992" s="380">
        <f>IF(ISBLANK(INDEX('Policy Characteristics'!G:G,MATCH($C992,'Policy Characteristics'!$C:$C,0))),"",INDEX('Policy Characteristics'!G:G,MATCH($C992,'Policy Characteristics'!$C:$C,0)))</f>
        <v>1</v>
      </c>
      <c r="N992" s="380">
        <f>IF(ISBLANK(INDEX('Policy Characteristics'!H:H,MATCH($C992,'Policy Characteristics'!$C:$C,0))),"",INDEX('Policy Characteristics'!H:H,MATCH($C992,'Policy Characteristics'!$C:$C,0)))</f>
        <v>0.01</v>
      </c>
      <c r="O992" s="358" t="str">
        <f>IF(ISBLANK(INDEX('Policy Characteristics'!I:I,MATCH($C992,'Policy Characteristics'!$C:$C,0))),"",INDEX('Policy Characteristics'!I:I,MATCH($C992,'Policy Characteristics'!$C:$C,0)))</f>
        <v>% reduction in exports</v>
      </c>
      <c r="P992" s="358"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92" s="358" t="str">
        <f>IF(ISBLANK(INDEX('Policy Characteristics'!K:K,MATCH($C992,'Policy Characteristics'!$C:$C,0))),"",INDEX('Policy Characteristics'!K:K,MATCH($C992,'Policy Characteristics'!$C:$C,0)))</f>
        <v/>
      </c>
      <c r="R992" s="358" t="str">
        <f>IF(ISBLANK(INDEX('Policy Characteristics'!L:L,MATCH($C992,'Policy Characteristics'!$C:$C,0))),"",INDEX('Policy Characteristics'!L:L,MATCH($C992,'Policy Characteristics'!$C:$C,0)))</f>
        <v>reduce-fuel-exports.html</v>
      </c>
    </row>
    <row r="993" spans="1:18" x14ac:dyDescent="0.35">
      <c r="A993" s="358" t="str">
        <f>IF(ISBLANK(INDEX('Policy Characteristics'!A:A,MATCH($C993,'Policy Characteristics'!$C:$C,0))),"",INDEX('Policy Characteristics'!A:A,MATCH($C993,'Policy Characteristics'!$C:$C,0)))</f>
        <v>Agriculture, Land Use, and Forestry</v>
      </c>
      <c r="B993" s="358" t="str">
        <f>IF(ISBLANK(INDEX('Policy Characteristics'!B:B,MATCH($C993,'Policy Characteristics'!$C:$C,0))),"",INDEX('Policy Characteristics'!B:B,MATCH($C993,'Policy Characteristics'!$C:$C,0)))</f>
        <v>Afforestation and Reforestation</v>
      </c>
      <c r="C993" s="363" t="s">
        <v>458</v>
      </c>
      <c r="D993" s="53"/>
      <c r="E993" s="53"/>
      <c r="F993" s="53"/>
      <c r="G993" s="53"/>
      <c r="H993" s="54">
        <v>60</v>
      </c>
      <c r="I993" s="53" t="s">
        <v>45</v>
      </c>
      <c r="J993" s="360" t="str">
        <f>IF(ISBLANK(INDEX('Policy Characteristics'!D:D,MATCH($C993,'Policy Characteristics'!$C:$C,0))),"",INDEX('Policy Characteristics'!D:D,MATCH($C993,'Policy Characteristics'!$C:$C,0)))</f>
        <v>Afforestation and Reforestation</v>
      </c>
      <c r="K993" s="358" t="str">
        <f>IF(ISBLANK(INDEX('Policy Characteristics'!E:E,MATCH($C993,'Policy Characteristics'!$C:$C,0))),"",INDEX('Policy Characteristics'!E:E,MATCH($C993,'Policy Characteristics'!$C:$C,0)))</f>
        <v>land afforestation and reforestation</v>
      </c>
      <c r="L993" s="380">
        <f>IF(ISBLANK(INDEX('Policy Characteristics'!F:F,MATCH($C993,'Policy Characteristics'!$C:$C,0))),"",INDEX('Policy Characteristics'!F:F,MATCH($C993,'Policy Characteristics'!$C:$C,0)))</f>
        <v>0</v>
      </c>
      <c r="M993" s="380">
        <f>IF(ISBLANK(INDEX('Policy Characteristics'!G:G,MATCH($C993,'Policy Characteristics'!$C:$C,0))),"",INDEX('Policy Characteristics'!G:G,MATCH($C993,'Policy Characteristics'!$C:$C,0)))</f>
        <v>1</v>
      </c>
      <c r="N993" s="380">
        <f>IF(ISBLANK(INDEX('Policy Characteristics'!H:H,MATCH($C993,'Policy Characteristics'!$C:$C,0))),"",INDEX('Policy Characteristics'!H:H,MATCH($C993,'Policy Characteristics'!$C:$C,0)))</f>
        <v>0.01</v>
      </c>
      <c r="O993" s="358" t="str">
        <f>IF(ISBLANK(INDEX('Policy Characteristics'!I:I,MATCH($C993,'Policy Characteristics'!$C:$C,0))),"",INDEX('Policy Characteristics'!I:I,MATCH($C993,'Policy Characteristics'!$C:$C,0)))</f>
        <v>% of potential achieved</v>
      </c>
      <c r="P993" s="358"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358" t="str">
        <f>IF(ISBLANK(INDEX('Policy Characteristics'!K:K,MATCH($C993,'Policy Characteristics'!$C:$C,0))),"",INDEX('Policy Characteristics'!K:K,MATCH($C993,'Policy Characteristics'!$C:$C,0)))</f>
        <v>lulucf.html#aff-ref</v>
      </c>
      <c r="R993" s="358" t="str">
        <f>IF(ISBLANK(INDEX('Policy Characteristics'!L:L,MATCH($C993,'Policy Characteristics'!$C:$C,0))),"",INDEX('Policy Characteristics'!L:L,MATCH($C993,'Policy Characteristics'!$C:$C,0)))</f>
        <v>afforestation-and-reforestation.html</v>
      </c>
    </row>
    <row r="994" spans="1:18" x14ac:dyDescent="0.35">
      <c r="A994" s="358" t="str">
        <f>IF(ISBLANK(INDEX('Policy Characteristics'!A:A,MATCH($C994,'Policy Characteristics'!$C:$C,0))),"",INDEX('Policy Characteristics'!A:A,MATCH($C994,'Policy Characteristics'!$C:$C,0)))</f>
        <v>Agriculture, Land Use, and Forestry</v>
      </c>
      <c r="B994" s="358" t="str">
        <f>IF(ISBLANK(INDEX('Policy Characteristics'!B:B,MATCH($C994,'Policy Characteristics'!$C:$C,0))),"",INDEX('Policy Characteristics'!B:B,MATCH($C994,'Policy Characteristics'!$C:$C,0)))</f>
        <v>Avoid Deforestation</v>
      </c>
      <c r="C994" s="363" t="s">
        <v>467</v>
      </c>
      <c r="D994" s="53"/>
      <c r="E994" s="53"/>
      <c r="F994" s="53"/>
      <c r="G994" s="53"/>
      <c r="H994" s="54">
        <v>705</v>
      </c>
      <c r="I994" s="9" t="s">
        <v>46</v>
      </c>
      <c r="J994" s="360" t="str">
        <f>IF(ISBLANK(INDEX('Policy Characteristics'!D:D,MATCH($C994,'Policy Characteristics'!$C:$C,0))),"",INDEX('Policy Characteristics'!D:D,MATCH($C994,'Policy Characteristics'!$C:$C,0)))</f>
        <v>Avoid Deforestation</v>
      </c>
      <c r="K994" s="358" t="str">
        <f>IF(ISBLANK(INDEX('Policy Characteristics'!E:E,MATCH($C994,'Policy Characteristics'!$C:$C,0))),"",INDEX('Policy Characteristics'!E:E,MATCH($C994,'Policy Characteristics'!$C:$C,0)))</f>
        <v>land avoid deforestation</v>
      </c>
      <c r="L994" s="380">
        <f>IF(ISBLANK(INDEX('Policy Characteristics'!F:F,MATCH($C994,'Policy Characteristics'!$C:$C,0))),"",INDEX('Policy Characteristics'!F:F,MATCH($C994,'Policy Characteristics'!$C:$C,0)))</f>
        <v>0</v>
      </c>
      <c r="M994" s="380">
        <f>IF(ISBLANK(INDEX('Policy Characteristics'!G:G,MATCH($C994,'Policy Characteristics'!$C:$C,0))),"",INDEX('Policy Characteristics'!G:G,MATCH($C994,'Policy Characteristics'!$C:$C,0)))</f>
        <v>1</v>
      </c>
      <c r="N994" s="380">
        <f>IF(ISBLANK(INDEX('Policy Characteristics'!H:H,MATCH($C994,'Policy Characteristics'!$C:$C,0))),"",INDEX('Policy Characteristics'!H:H,MATCH($C994,'Policy Characteristics'!$C:$C,0)))</f>
        <v>0.01</v>
      </c>
      <c r="O994" s="358" t="str">
        <f>IF(ISBLANK(INDEX('Policy Characteristics'!I:I,MATCH($C994,'Policy Characteristics'!$C:$C,0))),"",INDEX('Policy Characteristics'!I:I,MATCH($C994,'Policy Characteristics'!$C:$C,0)))</f>
        <v>% of potential achieved</v>
      </c>
      <c r="P994" s="358" t="str">
        <f>IF(ISBLANK(INDEX('Policy Characteristics'!J:J,MATCH($C994,'Policy Characteristics'!$C:$C,0))),"",INDEX('Policy Characteristics'!J:J,MATCH($C994,'Policy Characteristics'!$C:$C,0)))</f>
        <v/>
      </c>
      <c r="Q994" s="358" t="str">
        <f>IF(ISBLANK(INDEX('Policy Characteristics'!K:K,MATCH($C994,'Policy Characteristics'!$C:$C,0))),"",INDEX('Policy Characteristics'!K:K,MATCH($C994,'Policy Characteristics'!$C:$C,0)))</f>
        <v>lulucf.html#avoid-def</v>
      </c>
      <c r="R994" s="358" t="str">
        <f>IF(ISBLANK(INDEX('Policy Characteristics'!L:L,MATCH($C994,'Policy Characteristics'!$C:$C,0))),"",INDEX('Policy Characteristics'!L:L,MATCH($C994,'Policy Characteristics'!$C:$C,0)))</f>
        <v>avoid-deforestation.html</v>
      </c>
    </row>
    <row r="995" spans="1:18" x14ac:dyDescent="0.35">
      <c r="A995" s="358" t="str">
        <f>IF(ISBLANK(INDEX('Policy Characteristics'!A:A,MATCH($C995,'Policy Characteristics'!$C:$C,0))),"",INDEX('Policy Characteristics'!A:A,MATCH($C995,'Policy Characteristics'!$C:$C,0)))</f>
        <v>Agriculture, Land Use, and Forestry</v>
      </c>
      <c r="B995" s="358" t="str">
        <f>IF(ISBLANK(INDEX('Policy Characteristics'!B:B,MATCH($C995,'Policy Characteristics'!$C:$C,0))),"",INDEX('Policy Characteristics'!B:B,MATCH($C995,'Policy Characteristics'!$C:$C,0)))</f>
        <v>Forest Restoration</v>
      </c>
      <c r="C995" s="363" t="s">
        <v>464</v>
      </c>
      <c r="D995" s="53"/>
      <c r="E995" s="53"/>
      <c r="F995" s="53"/>
      <c r="G995" s="53"/>
      <c r="H995" s="54">
        <v>177</v>
      </c>
      <c r="I995" s="9" t="s">
        <v>46</v>
      </c>
      <c r="J995" s="360" t="str">
        <f>IF(ISBLANK(INDEX('Policy Characteristics'!D:D,MATCH($C995,'Policy Characteristics'!$C:$C,0))),"",INDEX('Policy Characteristics'!D:D,MATCH($C995,'Policy Characteristics'!$C:$C,0)))</f>
        <v>Forest Restoration</v>
      </c>
      <c r="K995" s="358" t="str">
        <f>IF(ISBLANK(INDEX('Policy Characteristics'!E:E,MATCH($C995,'Policy Characteristics'!$C:$C,0))),"",INDEX('Policy Characteristics'!E:E,MATCH($C995,'Policy Characteristics'!$C:$C,0)))</f>
        <v>land forest restoration</v>
      </c>
      <c r="L995" s="380">
        <f>IF(ISBLANK(INDEX('Policy Characteristics'!F:F,MATCH($C995,'Policy Characteristics'!$C:$C,0))),"",INDEX('Policy Characteristics'!F:F,MATCH($C995,'Policy Characteristics'!$C:$C,0)))</f>
        <v>0</v>
      </c>
      <c r="M995" s="380">
        <f>IF(ISBLANK(INDEX('Policy Characteristics'!G:G,MATCH($C995,'Policy Characteristics'!$C:$C,0))),"",INDEX('Policy Characteristics'!G:G,MATCH($C995,'Policy Characteristics'!$C:$C,0)))</f>
        <v>1</v>
      </c>
      <c r="N995" s="380">
        <f>IF(ISBLANK(INDEX('Policy Characteristics'!H:H,MATCH($C995,'Policy Characteristics'!$C:$C,0))),"",INDEX('Policy Characteristics'!H:H,MATCH($C995,'Policy Characteristics'!$C:$C,0)))</f>
        <v>0.01</v>
      </c>
      <c r="O995" s="358" t="str">
        <f>IF(ISBLANK(INDEX('Policy Characteristics'!I:I,MATCH($C995,'Policy Characteristics'!$C:$C,0))),"",INDEX('Policy Characteristics'!I:I,MATCH($C995,'Policy Characteristics'!$C:$C,0)))</f>
        <v>% of potential achieved</v>
      </c>
      <c r="P995" s="358" t="str">
        <f>IF(ISBLANK(INDEX('Policy Characteristics'!J:J,MATCH($C995,'Policy Characteristics'!$C:$C,0))),"",INDEX('Policy Characteristics'!J:J,MATCH($C995,'Policy Characteristics'!$C:$C,0)))</f>
        <v/>
      </c>
      <c r="Q995" s="358" t="str">
        <f>IF(ISBLANK(INDEX('Policy Characteristics'!K:K,MATCH($C995,'Policy Characteristics'!$C:$C,0))),"",INDEX('Policy Characteristics'!K:K,MATCH($C995,'Policy Characteristics'!$C:$C,0)))</f>
        <v/>
      </c>
      <c r="R995" s="358" t="str">
        <f>IF(ISBLANK(INDEX('Policy Characteristics'!L:L,MATCH($C995,'Policy Characteristics'!$C:$C,0))),"",INDEX('Policy Characteristics'!L:L,MATCH($C995,'Policy Characteristics'!$C:$C,0)))</f>
        <v>forest-restoration.html</v>
      </c>
    </row>
    <row r="996" spans="1:18" x14ac:dyDescent="0.35">
      <c r="A996" s="358" t="str">
        <f>IF(ISBLANK(INDEX('Policy Characteristics'!A:A,MATCH($C996,'Policy Characteristics'!$C:$C,0))),"",INDEX('Policy Characteristics'!A:A,MATCH($C996,'Policy Characteristics'!$C:$C,0)))</f>
        <v>Agriculture, Land Use, and Forestry</v>
      </c>
      <c r="B996" s="358" t="str">
        <f>IF(ISBLANK(INDEX('Policy Characteristics'!B:B,MATCH($C996,'Policy Characteristics'!$C:$C,0))),"",INDEX('Policy Characteristics'!B:B,MATCH($C996,'Policy Characteristics'!$C:$C,0)))</f>
        <v>Forest Set-Asides</v>
      </c>
      <c r="C996" s="363" t="s">
        <v>459</v>
      </c>
      <c r="D996" s="53"/>
      <c r="E996" s="53"/>
      <c r="F996" s="53"/>
      <c r="G996" s="53"/>
      <c r="H996" s="54">
        <v>61</v>
      </c>
      <c r="I996" s="53" t="s">
        <v>45</v>
      </c>
      <c r="J996" s="360" t="str">
        <f>IF(ISBLANK(INDEX('Policy Characteristics'!D:D,MATCH($C996,'Policy Characteristics'!$C:$C,0))),"",INDEX('Policy Characteristics'!D:D,MATCH($C996,'Policy Characteristics'!$C:$C,0)))</f>
        <v>Forest Set-Asides</v>
      </c>
      <c r="K996" s="358" t="str">
        <f>IF(ISBLANK(INDEX('Policy Characteristics'!E:E,MATCH($C996,'Policy Characteristics'!$C:$C,0))),"",INDEX('Policy Characteristics'!E:E,MATCH($C996,'Policy Characteristics'!$C:$C,0)))</f>
        <v>land forest set asides</v>
      </c>
      <c r="L996" s="380">
        <f>IF(ISBLANK(INDEX('Policy Characteristics'!F:F,MATCH($C996,'Policy Characteristics'!$C:$C,0))),"",INDEX('Policy Characteristics'!F:F,MATCH($C996,'Policy Characteristics'!$C:$C,0)))</f>
        <v>0</v>
      </c>
      <c r="M996" s="380">
        <f>IF(ISBLANK(INDEX('Policy Characteristics'!G:G,MATCH($C996,'Policy Characteristics'!$C:$C,0))),"",INDEX('Policy Characteristics'!G:G,MATCH($C996,'Policy Characteristics'!$C:$C,0)))</f>
        <v>1</v>
      </c>
      <c r="N996" s="380">
        <f>IF(ISBLANK(INDEX('Policy Characteristics'!H:H,MATCH($C996,'Policy Characteristics'!$C:$C,0))),"",INDEX('Policy Characteristics'!H:H,MATCH($C996,'Policy Characteristics'!$C:$C,0)))</f>
        <v>0.01</v>
      </c>
      <c r="O996" s="358" t="str">
        <f>IF(ISBLANK(INDEX('Policy Characteristics'!I:I,MATCH($C996,'Policy Characteristics'!$C:$C,0))),"",INDEX('Policy Characteristics'!I:I,MATCH($C996,'Policy Characteristics'!$C:$C,0)))</f>
        <v>% of potential achieved</v>
      </c>
      <c r="P996" s="358"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996" s="358" t="str">
        <f>IF(ISBLANK(INDEX('Policy Characteristics'!K:K,MATCH($C996,'Policy Characteristics'!$C:$C,0))),"",INDEX('Policy Characteristics'!K:K,MATCH($C996,'Policy Characteristics'!$C:$C,0)))</f>
        <v>lulucf.html#set-asides</v>
      </c>
      <c r="R996" s="358" t="str">
        <f>IF(ISBLANK(INDEX('Policy Characteristics'!L:L,MATCH($C996,'Policy Characteristics'!$C:$C,0))),"",INDEX('Policy Characteristics'!L:L,MATCH($C996,'Policy Characteristics'!$C:$C,0)))</f>
        <v>forest-set-asides.html</v>
      </c>
    </row>
    <row r="997" spans="1:18" x14ac:dyDescent="0.35">
      <c r="A997" s="358" t="str">
        <f>IF(ISBLANK(INDEX('Policy Characteristics'!A:A,MATCH($C997,'Policy Characteristics'!$C:$C,0))),"",INDEX('Policy Characteristics'!A:A,MATCH($C997,'Policy Characteristics'!$C:$C,0)))</f>
        <v>Agriculture, Land Use, and Forestry</v>
      </c>
      <c r="B997" s="358" t="str">
        <f>IF(ISBLANK(INDEX('Policy Characteristics'!B:B,MATCH($C997,'Policy Characteristics'!$C:$C,0))),"",INDEX('Policy Characteristics'!B:B,MATCH($C997,'Policy Characteristics'!$C:$C,0)))</f>
        <v>Cropland and Rice Measures</v>
      </c>
      <c r="C997" s="363" t="s">
        <v>2895</v>
      </c>
      <c r="D997" s="53"/>
      <c r="E997" s="53"/>
      <c r="F997" s="53"/>
      <c r="G997" s="53"/>
      <c r="H997" s="54">
        <v>62</v>
      </c>
      <c r="I997" s="53" t="s">
        <v>45</v>
      </c>
      <c r="J997" s="360" t="str">
        <f>IF(ISBLANK(INDEX('Policy Characteristics'!D:D,MATCH($C997,'Policy Characteristics'!$C:$C,0))),"",INDEX('Policy Characteristics'!D:D,MATCH($C997,'Policy Characteristics'!$C:$C,0)))</f>
        <v>Cropland and Rice Measures</v>
      </c>
      <c r="K997" s="358" t="str">
        <f>IF(ISBLANK(INDEX('Policy Characteristics'!E:E,MATCH($C997,'Policy Characteristics'!$C:$C,0))),"",INDEX('Policy Characteristics'!E:E,MATCH($C997,'Policy Characteristics'!$C:$C,0)))</f>
        <v>indst cropland and rice measures</v>
      </c>
      <c r="L997" s="380">
        <f>IF(ISBLANK(INDEX('Policy Characteristics'!F:F,MATCH($C997,'Policy Characteristics'!$C:$C,0))),"",INDEX('Policy Characteristics'!F:F,MATCH($C997,'Policy Characteristics'!$C:$C,0)))</f>
        <v>0</v>
      </c>
      <c r="M997" s="380">
        <f>IF(ISBLANK(INDEX('Policy Characteristics'!G:G,MATCH($C997,'Policy Characteristics'!$C:$C,0))),"",INDEX('Policy Characteristics'!G:G,MATCH($C997,'Policy Characteristics'!$C:$C,0)))</f>
        <v>1</v>
      </c>
      <c r="N997" s="380">
        <f>IF(ISBLANK(INDEX('Policy Characteristics'!H:H,MATCH($C997,'Policy Characteristics'!$C:$C,0))),"",INDEX('Policy Characteristics'!H:H,MATCH($C997,'Policy Characteristics'!$C:$C,0)))</f>
        <v>0.01</v>
      </c>
      <c r="O997" s="358" t="str">
        <f>IF(ISBLANK(INDEX('Policy Characteristics'!I:I,MATCH($C997,'Policy Characteristics'!$C:$C,0))),"",INDEX('Policy Characteristics'!I:I,MATCH($C997,'Policy Characteristics'!$C:$C,0)))</f>
        <v>% of potential achieved</v>
      </c>
      <c r="P997" s="358"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358" t="str">
        <f>IF(ISBLANK(INDEX('Policy Characteristics'!K:K,MATCH($C997,'Policy Characteristics'!$C:$C,0))),"",INDEX('Policy Characteristics'!K:K,MATCH($C997,'Policy Characteristics'!$C:$C,0)))</f>
        <v>industry-ag-main.html#cropland</v>
      </c>
      <c r="R997" s="358" t="str">
        <f>IF(ISBLANK(INDEX('Policy Characteristics'!L:L,MATCH($C997,'Policy Characteristics'!$C:$C,0))),"",INDEX('Policy Characteristics'!L:L,MATCH($C997,'Policy Characteristics'!$C:$C,0)))</f>
        <v>cropland-management.html</v>
      </c>
    </row>
    <row r="998" spans="1:18" x14ac:dyDescent="0.35">
      <c r="A998" s="358" t="str">
        <f>IF(ISBLANK(INDEX('Policy Characteristics'!A:A,MATCH($C998,'Policy Characteristics'!$C:$C,0))),"",INDEX('Policy Characteristics'!A:A,MATCH($C998,'Policy Characteristics'!$C:$C,0)))</f>
        <v>Agriculture, Land Use, and Forestry</v>
      </c>
      <c r="B998" s="358" t="str">
        <f>IF(ISBLANK(INDEX('Policy Characteristics'!B:B,MATCH($C998,'Policy Characteristics'!$C:$C,0))),"",INDEX('Policy Characteristics'!B:B,MATCH($C998,'Policy Characteristics'!$C:$C,0)))</f>
        <v>Improved Forest Management</v>
      </c>
      <c r="C998" s="363" t="s">
        <v>460</v>
      </c>
      <c r="D998" s="53"/>
      <c r="E998" s="53"/>
      <c r="F998" s="53"/>
      <c r="G998" s="53"/>
      <c r="H998" s="54">
        <v>63</v>
      </c>
      <c r="I998" s="53" t="s">
        <v>45</v>
      </c>
      <c r="J998" s="360" t="str">
        <f>IF(ISBLANK(INDEX('Policy Characteristics'!D:D,MATCH($C998,'Policy Characteristics'!$C:$C,0))),"",INDEX('Policy Characteristics'!D:D,MATCH($C998,'Policy Characteristics'!$C:$C,0)))</f>
        <v>Improved Forest Management</v>
      </c>
      <c r="K998" s="358" t="str">
        <f>IF(ISBLANK(INDEX('Policy Characteristics'!E:E,MATCH($C998,'Policy Characteristics'!$C:$C,0))),"",INDEX('Policy Characteristics'!E:E,MATCH($C998,'Policy Characteristics'!$C:$C,0)))</f>
        <v>land forest management</v>
      </c>
      <c r="L998" s="380">
        <f>IF(ISBLANK(INDEX('Policy Characteristics'!F:F,MATCH($C998,'Policy Characteristics'!$C:$C,0))),"",INDEX('Policy Characteristics'!F:F,MATCH($C998,'Policy Characteristics'!$C:$C,0)))</f>
        <v>0</v>
      </c>
      <c r="M998" s="380">
        <f>IF(ISBLANK(INDEX('Policy Characteristics'!G:G,MATCH($C998,'Policy Characteristics'!$C:$C,0))),"",INDEX('Policy Characteristics'!G:G,MATCH($C998,'Policy Characteristics'!$C:$C,0)))</f>
        <v>1</v>
      </c>
      <c r="N998" s="380">
        <f>IF(ISBLANK(INDEX('Policy Characteristics'!H:H,MATCH($C998,'Policy Characteristics'!$C:$C,0))),"",INDEX('Policy Characteristics'!H:H,MATCH($C998,'Policy Characteristics'!$C:$C,0)))</f>
        <v>0.01</v>
      </c>
      <c r="O998" s="358" t="str">
        <f>IF(ISBLANK(INDEX('Policy Characteristics'!I:I,MATCH($C998,'Policy Characteristics'!$C:$C,0))),"",INDEX('Policy Characteristics'!I:I,MATCH($C998,'Policy Characteristics'!$C:$C,0)))</f>
        <v>% of potential achieved</v>
      </c>
      <c r="P998" s="358"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358" t="str">
        <f>IF(ISBLANK(INDEX('Policy Characteristics'!K:K,MATCH($C998,'Policy Characteristics'!$C:$C,0))),"",INDEX('Policy Characteristics'!K:K,MATCH($C998,'Policy Characteristics'!$C:$C,0)))</f>
        <v>lulucf.html#forest-mgmt</v>
      </c>
      <c r="R998" s="358" t="str">
        <f>IF(ISBLANK(INDEX('Policy Characteristics'!L:L,MATCH($C998,'Policy Characteristics'!$C:$C,0))),"",INDEX('Policy Characteristics'!L:L,MATCH($C998,'Policy Characteristics'!$C:$C,0)))</f>
        <v>improved-forest-management.html</v>
      </c>
    </row>
    <row r="999" spans="1:18" x14ac:dyDescent="0.35">
      <c r="A999" s="358" t="str">
        <f>IF(ISBLANK(INDEX('Policy Characteristics'!A:A,MATCH($C999,'Policy Characteristics'!$C:$C,0))),"",INDEX('Policy Characteristics'!A:A,MATCH($C999,'Policy Characteristics'!$C:$C,0)))</f>
        <v>Agriculture, Land Use, and Forestry</v>
      </c>
      <c r="B999" s="358" t="str">
        <f>IF(ISBLANK(INDEX('Policy Characteristics'!B:B,MATCH($C999,'Policy Characteristics'!$C:$C,0))),"",INDEX('Policy Characteristics'!B:B,MATCH($C999,'Policy Characteristics'!$C:$C,0)))</f>
        <v>Livestock Measures</v>
      </c>
      <c r="C999" s="363" t="s">
        <v>2929</v>
      </c>
      <c r="D999" s="53"/>
      <c r="E999" s="53"/>
      <c r="F999" s="53"/>
      <c r="G999" s="53"/>
      <c r="H999" s="54">
        <v>64</v>
      </c>
      <c r="I999" s="53" t="s">
        <v>45</v>
      </c>
      <c r="J999" s="360" t="str">
        <f>IF(ISBLANK(INDEX('Policy Characteristics'!D:D,MATCH($C999,'Policy Characteristics'!$C:$C,0))),"",INDEX('Policy Characteristics'!D:D,MATCH($C999,'Policy Characteristics'!$C:$C,0)))</f>
        <v>Livestock Measures</v>
      </c>
      <c r="K999" s="358" t="str">
        <f>IF(ISBLANK(INDEX('Policy Characteristics'!E:E,MATCH($C999,'Policy Characteristics'!$C:$C,0))),"",INDEX('Policy Characteristics'!E:E,MATCH($C999,'Policy Characteristics'!$C:$C,0)))</f>
        <v>indst livestock measures</v>
      </c>
      <c r="L999" s="380">
        <f>IF(ISBLANK(INDEX('Policy Characteristics'!F:F,MATCH($C999,'Policy Characteristics'!$C:$C,0))),"",INDEX('Policy Characteristics'!F:F,MATCH($C999,'Policy Characteristics'!$C:$C,0)))</f>
        <v>0</v>
      </c>
      <c r="M999" s="380">
        <f>IF(ISBLANK(INDEX('Policy Characteristics'!G:G,MATCH($C999,'Policy Characteristics'!$C:$C,0))),"",INDEX('Policy Characteristics'!G:G,MATCH($C999,'Policy Characteristics'!$C:$C,0)))</f>
        <v>1</v>
      </c>
      <c r="N999" s="380">
        <f>IF(ISBLANK(INDEX('Policy Characteristics'!H:H,MATCH($C999,'Policy Characteristics'!$C:$C,0))),"",INDEX('Policy Characteristics'!H:H,MATCH($C999,'Policy Characteristics'!$C:$C,0)))</f>
        <v>0.01</v>
      </c>
      <c r="O999" s="358" t="str">
        <f>IF(ISBLANK(INDEX('Policy Characteristics'!I:I,MATCH($C999,'Policy Characteristics'!$C:$C,0))),"",INDEX('Policy Characteristics'!I:I,MATCH($C999,'Policy Characteristics'!$C:$C,0)))</f>
        <v>% of potential achieved</v>
      </c>
      <c r="P999" s="358"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358" t="str">
        <f>IF(ISBLANK(INDEX('Policy Characteristics'!K:K,MATCH($C999,'Policy Characteristics'!$C:$C,0))),"",INDEX('Policy Characteristics'!K:K,MATCH($C999,'Policy Characteristics'!$C:$C,0)))</f>
        <v>industry-ag-main.html#livestock</v>
      </c>
      <c r="R999" s="358" t="str">
        <f>IF(ISBLANK(INDEX('Policy Characteristics'!L:L,MATCH($C999,'Policy Characteristics'!$C:$C,0))),"",INDEX('Policy Characteristics'!L:L,MATCH($C999,'Policy Characteristics'!$C:$C,0)))</f>
        <v>livestock-measures.html</v>
      </c>
    </row>
    <row r="1000" spans="1:18" x14ac:dyDescent="0.35">
      <c r="A1000" s="358" t="str">
        <f>IF(ISBLANK(INDEX('Policy Characteristics'!A:A,MATCH($C1000,'Policy Characteristics'!$C:$C,0))),"",INDEX('Policy Characteristics'!A:A,MATCH($C1000,'Policy Characteristics'!$C:$C,0)))</f>
        <v>Agriculture, Land Use, and Forestry</v>
      </c>
      <c r="B1000" s="358" t="str">
        <f>IF(ISBLANK(INDEX('Policy Characteristics'!B:B,MATCH($C1000,'Policy Characteristics'!$C:$C,0))),"",INDEX('Policy Characteristics'!B:B,MATCH($C1000,'Policy Characteristics'!$C:$C,0)))</f>
        <v>Peatland Restoration</v>
      </c>
      <c r="C1000" s="363" t="s">
        <v>462</v>
      </c>
      <c r="D1000" s="53"/>
      <c r="E1000" s="53"/>
      <c r="F1000" s="53"/>
      <c r="G1000" s="53"/>
      <c r="H1000" s="54">
        <v>178</v>
      </c>
      <c r="I1000" s="53" t="s">
        <v>46</v>
      </c>
      <c r="J1000" s="360" t="str">
        <f>IF(ISBLANK(INDEX('Policy Characteristics'!D:D,MATCH($C1000,'Policy Characteristics'!$C:$C,0))),"",INDEX('Policy Characteristics'!D:D,MATCH($C1000,'Policy Characteristics'!$C:$C,0)))</f>
        <v>Peatland Restoration</v>
      </c>
      <c r="K1000" s="358" t="str">
        <f>IF(ISBLANK(INDEX('Policy Characteristics'!E:E,MATCH($C1000,'Policy Characteristics'!$C:$C,0))),"",INDEX('Policy Characteristics'!E:E,MATCH($C1000,'Policy Characteristics'!$C:$C,0)))</f>
        <v>land peatland restoration</v>
      </c>
      <c r="L1000" s="380">
        <f>IF(ISBLANK(INDEX('Policy Characteristics'!F:F,MATCH($C1000,'Policy Characteristics'!$C:$C,0))),"",INDEX('Policy Characteristics'!F:F,MATCH($C1000,'Policy Characteristics'!$C:$C,0)))</f>
        <v>0</v>
      </c>
      <c r="M1000" s="380">
        <f>IF(ISBLANK(INDEX('Policy Characteristics'!G:G,MATCH($C1000,'Policy Characteristics'!$C:$C,0))),"",INDEX('Policy Characteristics'!G:G,MATCH($C1000,'Policy Characteristics'!$C:$C,0)))</f>
        <v>1</v>
      </c>
      <c r="N1000" s="380">
        <f>IF(ISBLANK(INDEX('Policy Characteristics'!H:H,MATCH($C1000,'Policy Characteristics'!$C:$C,0))),"",INDEX('Policy Characteristics'!H:H,MATCH($C1000,'Policy Characteristics'!$C:$C,0)))</f>
        <v>0.01</v>
      </c>
      <c r="O1000" s="358" t="str">
        <f>IF(ISBLANK(INDEX('Policy Characteristics'!I:I,MATCH($C1000,'Policy Characteristics'!$C:$C,0))),"",INDEX('Policy Characteristics'!I:I,MATCH($C1000,'Policy Characteristics'!$C:$C,0)))</f>
        <v>% of potential achieved</v>
      </c>
      <c r="P1000" s="358" t="str">
        <f>IF(ISBLANK(INDEX('Policy Characteristics'!J:J,MATCH($C1000,'Policy Characteristics'!$C:$C,0))),"",INDEX('Policy Characteristics'!J:J,MATCH($C1000,'Policy Characteristics'!$C:$C,0)))</f>
        <v/>
      </c>
      <c r="Q1000" s="358" t="str">
        <f>IF(ISBLANK(INDEX('Policy Characteristics'!K:K,MATCH($C1000,'Policy Characteristics'!$C:$C,0))),"",INDEX('Policy Characteristics'!K:K,MATCH($C1000,'Policy Characteristics'!$C:$C,0)))</f>
        <v/>
      </c>
      <c r="R1000" s="358" t="str">
        <f>IF(ISBLANK(INDEX('Policy Characteristics'!L:L,MATCH($C1000,'Policy Characteristics'!$C:$C,0))),"",INDEX('Policy Characteristics'!L:L,MATCH($C1000,'Policy Characteristics'!$C:$C,0)))</f>
        <v>peatland-restoration.html</v>
      </c>
    </row>
    <row r="1001" spans="1:18" x14ac:dyDescent="0.35">
      <c r="A1001" s="358" t="str">
        <f>IF(ISBLANK(INDEX('Policy Characteristics'!A:A,MATCH($C1001,'Policy Characteristics'!$C:$C,0))),"",INDEX('Policy Characteristics'!A:A,MATCH($C1001,'Policy Characteristics'!$C:$C,0)))</f>
        <v>Agriculture, Land Use, and Forestry</v>
      </c>
      <c r="B1001" s="358" t="str">
        <f>IF(ISBLANK(INDEX('Policy Characteristics'!B:B,MATCH($C1001,'Policy Characteristics'!$C:$C,0))),"",INDEX('Policy Characteristics'!B:B,MATCH($C1001,'Policy Characteristics'!$C:$C,0)))</f>
        <v>Shift to Non-Animal Products</v>
      </c>
      <c r="C1001" s="363" t="s">
        <v>2507</v>
      </c>
      <c r="D1001" s="53"/>
      <c r="E1001" s="53"/>
      <c r="F1001" s="53"/>
      <c r="G1001" s="53"/>
      <c r="H1001" s="54">
        <v>434</v>
      </c>
      <c r="I1001" s="53" t="s">
        <v>45</v>
      </c>
      <c r="J1001" s="360" t="str">
        <f>IF(ISBLANK(INDEX('Policy Characteristics'!D:D,MATCH($C1001,'Policy Characteristics'!$C:$C,0))),"",INDEX('Policy Characteristics'!D:D,MATCH($C1001,'Policy Characteristics'!$C:$C,0)))</f>
        <v>Shift to Non-Animal Products</v>
      </c>
      <c r="K1001" s="358" t="str">
        <f>IF(ISBLANK(INDEX('Policy Characteristics'!E:E,MATCH($C1001,'Policy Characteristics'!$C:$C,0))),"",INDEX('Policy Characteristics'!E:E,MATCH($C1001,'Policy Characteristics'!$C:$C,0)))</f>
        <v>indst shift to nonanimal products</v>
      </c>
      <c r="L1001" s="380">
        <f>IF(ISBLANK(INDEX('Policy Characteristics'!F:F,MATCH($C1001,'Policy Characteristics'!$C:$C,0))),"",INDEX('Policy Characteristics'!F:F,MATCH($C1001,'Policy Characteristics'!$C:$C,0)))</f>
        <v>0</v>
      </c>
      <c r="M1001" s="380">
        <f>IF(ISBLANK(INDEX('Policy Characteristics'!G:G,MATCH($C1001,'Policy Characteristics'!$C:$C,0))),"",INDEX('Policy Characteristics'!G:G,MATCH($C1001,'Policy Characteristics'!$C:$C,0)))</f>
        <v>1</v>
      </c>
      <c r="N1001" s="380">
        <f>IF(ISBLANK(INDEX('Policy Characteristics'!H:H,MATCH($C1001,'Policy Characteristics'!$C:$C,0))),"",INDEX('Policy Characteristics'!H:H,MATCH($C1001,'Policy Characteristics'!$C:$C,0)))</f>
        <v>0.01</v>
      </c>
      <c r="O1001" s="358" t="str">
        <f>IF(ISBLANK(INDEX('Policy Characteristics'!I:I,MATCH($C1001,'Policy Characteristics'!$C:$C,0))),"",INDEX('Policy Characteristics'!I:I,MATCH($C1001,'Policy Characteristics'!$C:$C,0)))</f>
        <v>% reduction in animal products</v>
      </c>
      <c r="P1001" s="358"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358" t="str">
        <f>IF(ISBLANK(INDEX('Policy Characteristics'!K:K,MATCH($C1001,'Policy Characteristics'!$C:$C,0))),"",INDEX('Policy Characteristics'!K:K,MATCH($C1001,'Policy Characteristics'!$C:$C,0)))</f>
        <v/>
      </c>
      <c r="R1001" s="358" t="str">
        <f>IF(ISBLANK(INDEX('Policy Characteristics'!L:L,MATCH($C1001,'Policy Characteristics'!$C:$C,0))),"",INDEX('Policy Characteristics'!L:L,MATCH($C1001,'Policy Characteristics'!$C:$C,0)))</f>
        <v>shift-to-non-animal-products.html</v>
      </c>
    </row>
    <row r="1002" spans="1:18" s="2" customFormat="1" x14ac:dyDescent="0.35">
      <c r="A1002" s="358" t="str">
        <f>IF(ISBLANK(INDEX('Policy Characteristics'!A:A,MATCH($C1002,'Policy Characteristics'!$C:$C,0))),"",INDEX('Policy Characteristics'!A:A,MATCH($C1002,'Policy Characteristics'!$C:$C,0)))</f>
        <v>District Heat and Hydrogen</v>
      </c>
      <c r="B1002" s="358" t="str">
        <f>IF(ISBLANK(INDEX('Policy Characteristics'!B:B,MATCH($C1002,'Policy Characteristics'!$C:$C,0))),"",INDEX('Policy Characteristics'!B:B,MATCH($C1002,'Policy Characteristics'!$C:$C,0)))</f>
        <v>Use CHP for District Heat</v>
      </c>
      <c r="C1002" s="361" t="s">
        <v>308</v>
      </c>
      <c r="D1002" s="9"/>
      <c r="E1002" s="9"/>
      <c r="F1002" s="9"/>
      <c r="G1002" s="9"/>
      <c r="H1002" s="54">
        <v>68</v>
      </c>
      <c r="I1002" s="9" t="s">
        <v>45</v>
      </c>
      <c r="J1002" s="360" t="str">
        <f>IF(ISBLANK(INDEX('Policy Characteristics'!D:D,MATCH($C1002,'Policy Characteristics'!$C:$C,0))),"",INDEX('Policy Characteristics'!D:D,MATCH($C1002,'Policy Characteristics'!$C:$C,0)))</f>
        <v>District Heat CHP</v>
      </c>
      <c r="K1002" s="358" t="str">
        <f>IF(ISBLANK(INDEX('Policy Characteristics'!E:E,MATCH($C1002,'Policy Characteristics'!$C:$C,0))),"",INDEX('Policy Characteristics'!E:E,MATCH($C1002,'Policy Characteristics'!$C:$C,0)))</f>
        <v>heat convert heat to CHP</v>
      </c>
      <c r="L1002" s="380">
        <f>IF(ISBLANK(INDEX('Policy Characteristics'!F:F,MATCH($C1002,'Policy Characteristics'!$C:$C,0))),"",INDEX('Policy Characteristics'!F:F,MATCH($C1002,'Policy Characteristics'!$C:$C,0)))</f>
        <v>0</v>
      </c>
      <c r="M1002" s="380">
        <f>IF(ISBLANK(INDEX('Policy Characteristics'!G:G,MATCH($C1002,'Policy Characteristics'!$C:$C,0))),"",INDEX('Policy Characteristics'!G:G,MATCH($C1002,'Policy Characteristics'!$C:$C,0)))</f>
        <v>1</v>
      </c>
      <c r="N1002" s="380">
        <f>IF(ISBLANK(INDEX('Policy Characteristics'!H:H,MATCH($C1002,'Policy Characteristics'!$C:$C,0))),"",INDEX('Policy Characteristics'!H:H,MATCH($C1002,'Policy Characteristics'!$C:$C,0)))</f>
        <v>0.01</v>
      </c>
      <c r="O1002" s="358" t="str">
        <f>IF(ISBLANK(INDEX('Policy Characteristics'!I:I,MATCH($C1002,'Policy Characteristics'!$C:$C,0))),"",INDEX('Policy Characteristics'!I:I,MATCH($C1002,'Policy Characteristics'!$C:$C,0)))</f>
        <v>% non-CHP heat converted</v>
      </c>
      <c r="P1002" s="358"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002" s="358" t="str">
        <f>IF(ISBLANK(INDEX('Policy Characteristics'!K:K,MATCH($C1002,'Policy Characteristics'!$C:$C,0))),"",INDEX('Policy Characteristics'!K:K,MATCH($C1002,'Policy Characteristics'!$C:$C,0)))</f>
        <v>district-heating.html#chp</v>
      </c>
      <c r="R1002" s="358" t="str">
        <f>IF(ISBLANK(INDEX('Policy Characteristics'!L:L,MATCH($C1002,'Policy Characteristics'!$C:$C,0))),"",INDEX('Policy Characteristics'!L:L,MATCH($C1002,'Policy Characteristics'!$C:$C,0)))</f>
        <v>convert-non-chp-heat-production.html</v>
      </c>
    </row>
    <row r="1003" spans="1:18" s="2" customFormat="1" x14ac:dyDescent="0.35">
      <c r="A1003" s="358" t="str">
        <f>IF(ISBLANK(INDEX('Policy Characteristics'!A:A,MATCH($C1003,'Policy Characteristics'!$C:$C,0))),"",INDEX('Policy Characteristics'!A:A,MATCH($C1003,'Policy Characteristics'!$C:$C,0)))</f>
        <v>District Heat and Hydrogen</v>
      </c>
      <c r="B1003" s="358" t="str">
        <f>IF(ISBLANK(INDEX('Policy Characteristics'!B:B,MATCH($C1003,'Policy Characteristics'!$C:$C,0))),"",INDEX('Policy Characteristics'!B:B,MATCH($C1003,'Policy Characteristics'!$C:$C,0)))</f>
        <v>Produce District Heat with Hydrogen</v>
      </c>
      <c r="C1003" s="361" t="s">
        <v>2854</v>
      </c>
      <c r="D1003" s="9"/>
      <c r="E1003" s="9"/>
      <c r="F1003" s="9"/>
      <c r="G1003" s="9"/>
      <c r="H1003" s="54">
        <v>176</v>
      </c>
      <c r="I1003" s="9" t="s">
        <v>45</v>
      </c>
      <c r="J1003" s="360" t="str">
        <f>IF(ISBLANK(INDEX('Policy Characteristics'!D:D,MATCH($C1003,'Policy Characteristics'!$C:$C,0))),"",INDEX('Policy Characteristics'!D:D,MATCH($C1003,'Policy Characteristics'!$C:$C,0)))</f>
        <v>District Heat Fuel Switching</v>
      </c>
      <c r="K1003" s="358" t="str">
        <f>IF(ISBLANK(INDEX('Policy Characteristics'!E:E,MATCH($C1003,'Policy Characteristics'!$C:$C,0))),"",INDEX('Policy Characteristics'!E:E,MATCH($C1003,'Policy Characteristics'!$C:$C,0)))</f>
        <v>heat fuel type shifting</v>
      </c>
      <c r="L1003" s="380">
        <f>IF(ISBLANK(INDEX('Policy Characteristics'!F:F,MATCH($C1003,'Policy Characteristics'!$C:$C,0))),"",INDEX('Policy Characteristics'!F:F,MATCH($C1003,'Policy Characteristics'!$C:$C,0)))</f>
        <v>0</v>
      </c>
      <c r="M1003" s="380">
        <f>IF(ISBLANK(INDEX('Policy Characteristics'!G:G,MATCH($C1003,'Policy Characteristics'!$C:$C,0))),"",INDEX('Policy Characteristics'!G:G,MATCH($C1003,'Policy Characteristics'!$C:$C,0)))</f>
        <v>1</v>
      </c>
      <c r="N1003" s="380">
        <f>IF(ISBLANK(INDEX('Policy Characteristics'!H:H,MATCH($C1003,'Policy Characteristics'!$C:$C,0))),"",INDEX('Policy Characteristics'!H:H,MATCH($C1003,'Policy Characteristics'!$C:$C,0)))</f>
        <v>0.01</v>
      </c>
      <c r="O1003" s="358" t="str">
        <f>IF(ISBLANK(INDEX('Policy Characteristics'!I:I,MATCH($C1003,'Policy Characteristics'!$C:$C,0))),"",INDEX('Policy Characteristics'!I:I,MATCH($C1003,'Policy Characteristics'!$C:$C,0)))</f>
        <v>% of fuel use</v>
      </c>
      <c r="P1003" s="358"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358" t="str">
        <f>IF(ISBLANK(INDEX('Policy Characteristics'!K:K,MATCH($C1003,'Policy Characteristics'!$C:$C,0))),"",INDEX('Policy Characteristics'!K:K,MATCH($C1003,'Policy Characteristics'!$C:$C,0)))</f>
        <v>district-heating.html#convert-coal</v>
      </c>
      <c r="R1003" s="358" t="str">
        <f>IF(ISBLANK(INDEX('Policy Characteristics'!L:L,MATCH($C1003,'Policy Characteristics'!$C:$C,0))),"",INDEX('Policy Characteristics'!L:L,MATCH($C1003,'Policy Characteristics'!$C:$C,0)))</f>
        <v>district-heat-fuel-switching.html</v>
      </c>
    </row>
    <row r="1004" spans="1:18" s="2" customFormat="1" x14ac:dyDescent="0.35">
      <c r="A1004" s="358" t="str">
        <f>IF(ISBLANK(INDEX('Policy Characteristics'!A:A,MATCH($C1004,'Policy Characteristics'!$C:$C,0))),"",INDEX('Policy Characteristics'!A:A,MATCH($C1004,'Policy Characteristics'!$C:$C,0)))</f>
        <v>District Heat and Hydrogen</v>
      </c>
      <c r="B1004" s="358" t="str">
        <f>IF(ISBLANK(INDEX('Policy Characteristics'!B:B,MATCH($C1004,'Policy Characteristics'!$C:$C,0))),"",INDEX('Policy Characteristics'!B:B,MATCH($C1004,'Policy Characteristics'!$C:$C,0)))</f>
        <v>Shift Hydrogen Production to Electrolysis</v>
      </c>
      <c r="C1004" s="361" t="s">
        <v>2553</v>
      </c>
      <c r="D1004" s="9"/>
      <c r="E1004" s="9"/>
      <c r="F1004" s="9"/>
      <c r="G1004" s="9"/>
      <c r="H1004" s="54">
        <v>450</v>
      </c>
      <c r="I1004" s="9" t="s">
        <v>45</v>
      </c>
      <c r="J1004" s="360" t="str">
        <f>IF(ISBLANK(INDEX('Policy Characteristics'!D:D,MATCH($C1004,'Policy Characteristics'!$C:$C,0))),"",INDEX('Policy Characteristics'!D:D,MATCH($C1004,'Policy Characteristics'!$C:$C,0)))</f>
        <v>Hydrogen Electrolysis</v>
      </c>
      <c r="K1004" s="358" t="str">
        <f>IF(ISBLANK(INDEX('Policy Characteristics'!E:E,MATCH($C1004,'Policy Characteristics'!$C:$C,0))),"",INDEX('Policy Characteristics'!E:E,MATCH($C1004,'Policy Characteristics'!$C:$C,0)))</f>
        <v>hydgn shift production pathways</v>
      </c>
      <c r="L1004" s="380">
        <f>IF(ISBLANK(INDEX('Policy Characteristics'!F:F,MATCH($C1004,'Policy Characteristics'!$C:$C,0))),"",INDEX('Policy Characteristics'!F:F,MATCH($C1004,'Policy Characteristics'!$C:$C,0)))</f>
        <v>0</v>
      </c>
      <c r="M1004" s="380">
        <f>IF(ISBLANK(INDEX('Policy Characteristics'!G:G,MATCH($C1004,'Policy Characteristics'!$C:$C,0))),"",INDEX('Policy Characteristics'!G:G,MATCH($C1004,'Policy Characteristics'!$C:$C,0)))</f>
        <v>1</v>
      </c>
      <c r="N1004" s="380">
        <f>IF(ISBLANK(INDEX('Policy Characteristics'!H:H,MATCH($C1004,'Policy Characteristics'!$C:$C,0))),"",INDEX('Policy Characteristics'!H:H,MATCH($C1004,'Policy Characteristics'!$C:$C,0)))</f>
        <v>0.01</v>
      </c>
      <c r="O1004" s="358" t="str">
        <f>IF(ISBLANK(INDEX('Policy Characteristics'!I:I,MATCH($C1004,'Policy Characteristics'!$C:$C,0))),"",INDEX('Policy Characteristics'!I:I,MATCH($C1004,'Policy Characteristics'!$C:$C,0)))</f>
        <v>% of hydrogen production</v>
      </c>
      <c r="P1004" s="358"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004" s="358" t="str">
        <f>IF(ISBLANK(INDEX('Policy Characteristics'!K:K,MATCH($C1004,'Policy Characteristics'!$C:$C,0))),"",INDEX('Policy Characteristics'!K:K,MATCH($C1004,'Policy Characteristics'!$C:$C,0)))</f>
        <v/>
      </c>
      <c r="R1004" s="358" t="str">
        <f>IF(ISBLANK(INDEX('Policy Characteristics'!L:L,MATCH($C1004,'Policy Characteristics'!$C:$C,0))),"",INDEX('Policy Characteristics'!L:L,MATCH($C1004,'Policy Characteristics'!$C:$C,0)))</f>
        <v>switch-hydrogen-production-pathway.html</v>
      </c>
    </row>
    <row r="1005" spans="1:18" s="5" customFormat="1" x14ac:dyDescent="0.35">
      <c r="A1005" s="358" t="str">
        <f>IF(ISBLANK(INDEX('Policy Characteristics'!A:A,MATCH($C1005,'Policy Characteristics'!$C:$C,0))),"",INDEX('Policy Characteristics'!A:A,MATCH($C1005,'Policy Characteristics'!$C:$C,0)))</f>
        <v>Cross-Sector</v>
      </c>
      <c r="B1005" s="358" t="str">
        <f>IF(ISBLANK(INDEX('Policy Characteristics'!B:B,MATCH($C1005,'Policy Characteristics'!$C:$C,0))),"",INDEX('Policy Characteristics'!B:B,MATCH($C1005,'Policy Characteristics'!$C:$C,0)))</f>
        <v>Carbon Price</v>
      </c>
      <c r="C1005" s="363" t="s">
        <v>2477</v>
      </c>
      <c r="D1005" s="53" t="s">
        <v>359</v>
      </c>
      <c r="E1005" s="53"/>
      <c r="F1005" s="53" t="s">
        <v>363</v>
      </c>
      <c r="G1005" s="53"/>
      <c r="H1005" s="54">
        <v>171</v>
      </c>
      <c r="I1005" s="53" t="s">
        <v>45</v>
      </c>
      <c r="J1005" s="360" t="str">
        <f>IF(ISBLANK(INDEX('Policy Characteristics'!D:D,MATCH($C1005,'Policy Characteristics'!$C:$C,0))),"",INDEX('Policy Characteristics'!D:D,MATCH($C1005,'Policy Characteristics'!$C:$C,0)))</f>
        <v>Carbon Price</v>
      </c>
      <c r="K1005" s="358" t="str">
        <f>IF(ISBLANK(INDEX('Policy Characteristics'!E:E,MATCH($C1005,'Policy Characteristics'!$C:$C,0))),"",INDEX('Policy Characteristics'!E:E,MATCH($C1005,'Policy Characteristics'!$C:$C,0)))</f>
        <v>cross carbon tax</v>
      </c>
      <c r="L1005" s="358">
        <f>IF(ISBLANK(INDEX('Policy Characteristics'!F:F,MATCH($C1005,'Policy Characteristics'!$C:$C,0))),"",INDEX('Policy Characteristics'!F:F,MATCH($C1005,'Policy Characteristics'!$C:$C,0)))</f>
        <v>0</v>
      </c>
      <c r="M1005" s="358">
        <f>IF(ISBLANK(INDEX('Policy Characteristics'!G:G,MATCH($C1005,'Policy Characteristics'!$C:$C,0))),"",INDEX('Policy Characteristics'!G:G,MATCH($C1005,'Policy Characteristics'!$C:$C,0)))</f>
        <v>300</v>
      </c>
      <c r="N1005" s="358">
        <f>IF(ISBLANK(INDEX('Policy Characteristics'!H:H,MATCH($C1005,'Policy Characteristics'!$C:$C,0))),"",INDEX('Policy Characteristics'!H:H,MATCH($C1005,'Policy Characteristics'!$C:$C,0)))</f>
        <v>5</v>
      </c>
      <c r="O1005" s="358" t="str">
        <f>IF(ISBLANK(INDEX('Policy Characteristics'!I:I,MATCH($C1005,'Policy Characteristics'!$C:$C,0))),"",INDEX('Policy Characteristics'!I:I,MATCH($C1005,'Policy Characteristics'!$C:$C,0)))</f>
        <v>$/metric ton CO2e</v>
      </c>
      <c r="P1005" s="358"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358" t="str">
        <f>IF(ISBLANK(INDEX('Policy Characteristics'!K:K,MATCH($C1005,'Policy Characteristics'!$C:$C,0))),"",INDEX('Policy Characteristics'!K:K,MATCH($C1005,'Policy Characteristics'!$C:$C,0)))</f>
        <v>fuels.html#carbon-tax</v>
      </c>
      <c r="R1005" s="358" t="str">
        <f>IF(ISBLANK(INDEX('Policy Characteristics'!L:L,MATCH($C1005,'Policy Characteristics'!$C:$C,0))),"",INDEX('Policy Characteristics'!L:L,MATCH($C1005,'Policy Characteristics'!$C:$C,0)))</f>
        <v>carbon-tax.html</v>
      </c>
    </row>
    <row r="1006" spans="1:18" s="5" customFormat="1" x14ac:dyDescent="0.35">
      <c r="A1006" s="358" t="str">
        <f>IF(ISBLANK(INDEX('Policy Characteristics'!A:A,MATCH($C1006,'Policy Characteristics'!$C:$C,0))),"",INDEX('Policy Characteristics'!A:A,MATCH($C1006,'Policy Characteristics'!$C:$C,0)))</f>
        <v>Cross-Sector</v>
      </c>
      <c r="B1006" s="358" t="str">
        <f>IF(ISBLANK(INDEX('Policy Characteristics'!B:B,MATCH($C1006,'Policy Characteristics'!$C:$C,0))),"",INDEX('Policy Characteristics'!B:B,MATCH($C1006,'Policy Characteristics'!$C:$C,0)))</f>
        <v>Carbon Price</v>
      </c>
      <c r="C1006" s="362" t="str">
        <f t="shared" ref="C1006" si="46">C$1005</f>
        <v>Additional Carbon Tax Rate</v>
      </c>
      <c r="D1006" s="53" t="s">
        <v>367</v>
      </c>
      <c r="E1006" s="53"/>
      <c r="F1006" s="53" t="s">
        <v>368</v>
      </c>
      <c r="G1006" s="53"/>
      <c r="H1006" s="54">
        <v>172</v>
      </c>
      <c r="I1006" s="53" t="s">
        <v>45</v>
      </c>
      <c r="J1006" s="360" t="str">
        <f>IF(ISBLANK(INDEX('Policy Characteristics'!D:D,MATCH($C1006,'Policy Characteristics'!$C:$C,0))),"",INDEX('Policy Characteristics'!D:D,MATCH($C1006,'Policy Characteristics'!$C:$C,0)))</f>
        <v>Carbon Price</v>
      </c>
      <c r="K1006" s="358" t="str">
        <f>IF(ISBLANK(INDEX('Policy Characteristics'!E:E,MATCH($C1006,'Policy Characteristics'!$C:$C,0))),"",INDEX('Policy Characteristics'!E:E,MATCH($C1006,'Policy Characteristics'!$C:$C,0)))</f>
        <v>cross carbon tax</v>
      </c>
      <c r="L1006" s="358">
        <f>IF(ISBLANK(INDEX('Policy Characteristics'!F:F,MATCH($C1006,'Policy Characteristics'!$C:$C,0))),"",INDEX('Policy Characteristics'!F:F,MATCH($C1006,'Policy Characteristics'!$C:$C,0)))</f>
        <v>0</v>
      </c>
      <c r="M1006" s="358">
        <f>IF(ISBLANK(INDEX('Policy Characteristics'!G:G,MATCH($C1006,'Policy Characteristics'!$C:$C,0))),"",INDEX('Policy Characteristics'!G:G,MATCH($C1006,'Policy Characteristics'!$C:$C,0)))</f>
        <v>300</v>
      </c>
      <c r="N1006" s="358">
        <f>IF(ISBLANK(INDEX('Policy Characteristics'!H:H,MATCH($C1006,'Policy Characteristics'!$C:$C,0))),"",INDEX('Policy Characteristics'!H:H,MATCH($C1006,'Policy Characteristics'!$C:$C,0)))</f>
        <v>5</v>
      </c>
      <c r="O1006" s="358" t="str">
        <f>IF(ISBLANK(INDEX('Policy Characteristics'!I:I,MATCH($C1006,'Policy Characteristics'!$C:$C,0))),"",INDEX('Policy Characteristics'!I:I,MATCH($C1006,'Policy Characteristics'!$C:$C,0)))</f>
        <v>$/metric ton CO2e</v>
      </c>
      <c r="P1006" s="358"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358" t="str">
        <f>IF(ISBLANK(INDEX('Policy Characteristics'!K:K,MATCH($C1006,'Policy Characteristics'!$C:$C,0))),"",INDEX('Policy Characteristics'!K:K,MATCH($C1006,'Policy Characteristics'!$C:$C,0)))</f>
        <v>fuels.html#carbon-tax</v>
      </c>
      <c r="R1006" s="358" t="str">
        <f>IF(ISBLANK(INDEX('Policy Characteristics'!L:L,MATCH($C1006,'Policy Characteristics'!$C:$C,0))),"",INDEX('Policy Characteristics'!L:L,MATCH($C1006,'Policy Characteristics'!$C:$C,0)))</f>
        <v>carbon-tax.html</v>
      </c>
    </row>
    <row r="1007" spans="1:18" s="5" customFormat="1" x14ac:dyDescent="0.35">
      <c r="A1007" s="358" t="str">
        <f>IF(ISBLANK(INDEX('Policy Characteristics'!A:A,MATCH($C1007,'Policy Characteristics'!$C:$C,0))),"",INDEX('Policy Characteristics'!A:A,MATCH($C1007,'Policy Characteristics'!$C:$C,0)))</f>
        <v>Cross-Sector</v>
      </c>
      <c r="B1007" s="358" t="str">
        <f>IF(ISBLANK(INDEX('Policy Characteristics'!B:B,MATCH($C1007,'Policy Characteristics'!$C:$C,0))),"",INDEX('Policy Characteristics'!B:B,MATCH($C1007,'Policy Characteristics'!$C:$C,0)))</f>
        <v>Carbon Price</v>
      </c>
      <c r="C1007" s="362" t="str">
        <f t="shared" ref="C1007:C1010" si="47">C$1005</f>
        <v>Additional Carbon Tax Rate</v>
      </c>
      <c r="D1007" s="53" t="s">
        <v>361</v>
      </c>
      <c r="E1007" s="53"/>
      <c r="F1007" s="53" t="s">
        <v>365</v>
      </c>
      <c r="G1007" s="53"/>
      <c r="H1007" s="54">
        <v>173</v>
      </c>
      <c r="I1007" s="53" t="s">
        <v>45</v>
      </c>
      <c r="J1007" s="360" t="str">
        <f>IF(ISBLANK(INDEX('Policy Characteristics'!D:D,MATCH($C1007,'Policy Characteristics'!$C:$C,0))),"",INDEX('Policy Characteristics'!D:D,MATCH($C1007,'Policy Characteristics'!$C:$C,0)))</f>
        <v>Carbon Price</v>
      </c>
      <c r="K1007" s="358" t="str">
        <f>IF(ISBLANK(INDEX('Policy Characteristics'!E:E,MATCH($C1007,'Policy Characteristics'!$C:$C,0))),"",INDEX('Policy Characteristics'!E:E,MATCH($C1007,'Policy Characteristics'!$C:$C,0)))</f>
        <v>cross carbon tax</v>
      </c>
      <c r="L1007" s="358">
        <f>IF(ISBLANK(INDEX('Policy Characteristics'!F:F,MATCH($C1007,'Policy Characteristics'!$C:$C,0))),"",INDEX('Policy Characteristics'!F:F,MATCH($C1007,'Policy Characteristics'!$C:$C,0)))</f>
        <v>0</v>
      </c>
      <c r="M1007" s="358">
        <f>IF(ISBLANK(INDEX('Policy Characteristics'!G:G,MATCH($C1007,'Policy Characteristics'!$C:$C,0))),"",INDEX('Policy Characteristics'!G:G,MATCH($C1007,'Policy Characteristics'!$C:$C,0)))</f>
        <v>300</v>
      </c>
      <c r="N1007" s="358">
        <f>IF(ISBLANK(INDEX('Policy Characteristics'!H:H,MATCH($C1007,'Policy Characteristics'!$C:$C,0))),"",INDEX('Policy Characteristics'!H:H,MATCH($C1007,'Policy Characteristics'!$C:$C,0)))</f>
        <v>5</v>
      </c>
      <c r="O1007" s="358" t="str">
        <f>IF(ISBLANK(INDEX('Policy Characteristics'!I:I,MATCH($C1007,'Policy Characteristics'!$C:$C,0))),"",INDEX('Policy Characteristics'!I:I,MATCH($C1007,'Policy Characteristics'!$C:$C,0)))</f>
        <v>$/metric ton CO2e</v>
      </c>
      <c r="P1007" s="358"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358" t="str">
        <f>IF(ISBLANK(INDEX('Policy Characteristics'!K:K,MATCH($C1007,'Policy Characteristics'!$C:$C,0))),"",INDEX('Policy Characteristics'!K:K,MATCH($C1007,'Policy Characteristics'!$C:$C,0)))</f>
        <v>fuels.html#carbon-tax</v>
      </c>
      <c r="R1007" s="358" t="str">
        <f>IF(ISBLANK(INDEX('Policy Characteristics'!L:L,MATCH($C1007,'Policy Characteristics'!$C:$C,0))),"",INDEX('Policy Characteristics'!L:L,MATCH($C1007,'Policy Characteristics'!$C:$C,0)))</f>
        <v>carbon-tax.html</v>
      </c>
    </row>
    <row r="1008" spans="1:18" s="5" customFormat="1" x14ac:dyDescent="0.35">
      <c r="A1008" s="358" t="str">
        <f>IF(ISBLANK(INDEX('Policy Characteristics'!A:A,MATCH($C1008,'Policy Characteristics'!$C:$C,0))),"",INDEX('Policy Characteristics'!A:A,MATCH($C1008,'Policy Characteristics'!$C:$C,0)))</f>
        <v>Cross-Sector</v>
      </c>
      <c r="B1008" s="358" t="str">
        <f>IF(ISBLANK(INDEX('Policy Characteristics'!B:B,MATCH($C1008,'Policy Characteristics'!$C:$C,0))),"",INDEX('Policy Characteristics'!B:B,MATCH($C1008,'Policy Characteristics'!$C:$C,0)))</f>
        <v>Carbon Price</v>
      </c>
      <c r="C1008" s="362" t="str">
        <f t="shared" si="47"/>
        <v>Additional Carbon Tax Rate</v>
      </c>
      <c r="D1008" s="53" t="s">
        <v>362</v>
      </c>
      <c r="E1008" s="53"/>
      <c r="F1008" s="53" t="s">
        <v>366</v>
      </c>
      <c r="G1008" s="53"/>
      <c r="H1008" s="54">
        <v>174</v>
      </c>
      <c r="I1008" s="53" t="s">
        <v>45</v>
      </c>
      <c r="J1008" s="360" t="str">
        <f>IF(ISBLANK(INDEX('Policy Characteristics'!D:D,MATCH($C1008,'Policy Characteristics'!$C:$C,0))),"",INDEX('Policy Characteristics'!D:D,MATCH($C1008,'Policy Characteristics'!$C:$C,0)))</f>
        <v>Carbon Price</v>
      </c>
      <c r="K1008" s="358" t="str">
        <f>IF(ISBLANK(INDEX('Policy Characteristics'!E:E,MATCH($C1008,'Policy Characteristics'!$C:$C,0))),"",INDEX('Policy Characteristics'!E:E,MATCH($C1008,'Policy Characteristics'!$C:$C,0)))</f>
        <v>cross carbon tax</v>
      </c>
      <c r="L1008" s="358">
        <f>IF(ISBLANK(INDEX('Policy Characteristics'!F:F,MATCH($C1008,'Policy Characteristics'!$C:$C,0))),"",INDEX('Policy Characteristics'!F:F,MATCH($C1008,'Policy Characteristics'!$C:$C,0)))</f>
        <v>0</v>
      </c>
      <c r="M1008" s="358">
        <f>IF(ISBLANK(INDEX('Policy Characteristics'!G:G,MATCH($C1008,'Policy Characteristics'!$C:$C,0))),"",INDEX('Policy Characteristics'!G:G,MATCH($C1008,'Policy Characteristics'!$C:$C,0)))</f>
        <v>300</v>
      </c>
      <c r="N1008" s="358">
        <f>IF(ISBLANK(INDEX('Policy Characteristics'!H:H,MATCH($C1008,'Policy Characteristics'!$C:$C,0))),"",INDEX('Policy Characteristics'!H:H,MATCH($C1008,'Policy Characteristics'!$C:$C,0)))</f>
        <v>5</v>
      </c>
      <c r="O1008" s="358" t="str">
        <f>IF(ISBLANK(INDEX('Policy Characteristics'!I:I,MATCH($C1008,'Policy Characteristics'!$C:$C,0))),"",INDEX('Policy Characteristics'!I:I,MATCH($C1008,'Policy Characteristics'!$C:$C,0)))</f>
        <v>$/metric ton CO2e</v>
      </c>
      <c r="P1008" s="358"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358" t="str">
        <f>IF(ISBLANK(INDEX('Policy Characteristics'!K:K,MATCH($C1008,'Policy Characteristics'!$C:$C,0))),"",INDEX('Policy Characteristics'!K:K,MATCH($C1008,'Policy Characteristics'!$C:$C,0)))</f>
        <v>fuels.html#carbon-tax</v>
      </c>
      <c r="R1008" s="358" t="str">
        <f>IF(ISBLANK(INDEX('Policy Characteristics'!L:L,MATCH($C1008,'Policy Characteristics'!$C:$C,0))),"",INDEX('Policy Characteristics'!L:L,MATCH($C1008,'Policy Characteristics'!$C:$C,0)))</f>
        <v>carbon-tax.html</v>
      </c>
    </row>
    <row r="1009" spans="1:18" s="5" customFormat="1" x14ac:dyDescent="0.35">
      <c r="A1009" s="358" t="str">
        <f>IF(ISBLANK(INDEX('Policy Characteristics'!A:A,MATCH($C1009,'Policy Characteristics'!$C:$C,0))),"",INDEX('Policy Characteristics'!A:A,MATCH($C1009,'Policy Characteristics'!$C:$C,0)))</f>
        <v>Cross-Sector</v>
      </c>
      <c r="B1009" s="358" t="str">
        <f>IF(ISBLANK(INDEX('Policy Characteristics'!B:B,MATCH($C1009,'Policy Characteristics'!$C:$C,0))),"",INDEX('Policy Characteristics'!B:B,MATCH($C1009,'Policy Characteristics'!$C:$C,0)))</f>
        <v>Carbon Price</v>
      </c>
      <c r="C1009" s="362" t="str">
        <f t="shared" si="47"/>
        <v>Additional Carbon Tax Rate</v>
      </c>
      <c r="D1009" s="53" t="s">
        <v>360</v>
      </c>
      <c r="E1009" s="53"/>
      <c r="F1009" s="53" t="s">
        <v>364</v>
      </c>
      <c r="G1009" s="53"/>
      <c r="H1009" s="54">
        <v>175</v>
      </c>
      <c r="I1009" s="53" t="s">
        <v>45</v>
      </c>
      <c r="J1009" s="360" t="str">
        <f>IF(ISBLANK(INDEX('Policy Characteristics'!D:D,MATCH($C1009,'Policy Characteristics'!$C:$C,0))),"",INDEX('Policy Characteristics'!D:D,MATCH($C1009,'Policy Characteristics'!$C:$C,0)))</f>
        <v>Carbon Price</v>
      </c>
      <c r="K1009" s="358" t="str">
        <f>IF(ISBLANK(INDEX('Policy Characteristics'!E:E,MATCH($C1009,'Policy Characteristics'!$C:$C,0))),"",INDEX('Policy Characteristics'!E:E,MATCH($C1009,'Policy Characteristics'!$C:$C,0)))</f>
        <v>cross carbon tax</v>
      </c>
      <c r="L1009" s="358">
        <f>IF(ISBLANK(INDEX('Policy Characteristics'!F:F,MATCH($C1009,'Policy Characteristics'!$C:$C,0))),"",INDEX('Policy Characteristics'!F:F,MATCH($C1009,'Policy Characteristics'!$C:$C,0)))</f>
        <v>0</v>
      </c>
      <c r="M1009" s="358">
        <f>IF(ISBLANK(INDEX('Policy Characteristics'!G:G,MATCH($C1009,'Policy Characteristics'!$C:$C,0))),"",INDEX('Policy Characteristics'!G:G,MATCH($C1009,'Policy Characteristics'!$C:$C,0)))</f>
        <v>300</v>
      </c>
      <c r="N1009" s="358">
        <f>IF(ISBLANK(INDEX('Policy Characteristics'!H:H,MATCH($C1009,'Policy Characteristics'!$C:$C,0))),"",INDEX('Policy Characteristics'!H:H,MATCH($C1009,'Policy Characteristics'!$C:$C,0)))</f>
        <v>5</v>
      </c>
      <c r="O1009" s="358" t="str">
        <f>IF(ISBLANK(INDEX('Policy Characteristics'!I:I,MATCH($C1009,'Policy Characteristics'!$C:$C,0))),"",INDEX('Policy Characteristics'!I:I,MATCH($C1009,'Policy Characteristics'!$C:$C,0)))</f>
        <v>$/metric ton CO2e</v>
      </c>
      <c r="P1009" s="358"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358" t="str">
        <f>IF(ISBLANK(INDEX('Policy Characteristics'!K:K,MATCH($C1009,'Policy Characteristics'!$C:$C,0))),"",INDEX('Policy Characteristics'!K:K,MATCH($C1009,'Policy Characteristics'!$C:$C,0)))</f>
        <v>fuels.html#carbon-tax</v>
      </c>
      <c r="R1009" s="358" t="str">
        <f>IF(ISBLANK(INDEX('Policy Characteristics'!L:L,MATCH($C1009,'Policy Characteristics'!$C:$C,0))),"",INDEX('Policy Characteristics'!L:L,MATCH($C1009,'Policy Characteristics'!$C:$C,0)))</f>
        <v>carbon-tax.html</v>
      </c>
    </row>
    <row r="1010" spans="1:18" s="5" customFormat="1" x14ac:dyDescent="0.35">
      <c r="A1010" s="358" t="str">
        <f>IF(ISBLANK(INDEX('Policy Characteristics'!A:A,MATCH($C1010,'Policy Characteristics'!$C:$C,0))),"",INDEX('Policy Characteristics'!A:A,MATCH($C1010,'Policy Characteristics'!$C:$C,0)))</f>
        <v>Cross-Sector</v>
      </c>
      <c r="B1010" s="358" t="str">
        <f>IF(ISBLANK(INDEX('Policy Characteristics'!B:B,MATCH($C1010,'Policy Characteristics'!$C:$C,0))),"",INDEX('Policy Characteristics'!B:B,MATCH($C1010,'Policy Characteristics'!$C:$C,0)))</f>
        <v>Carbon Price</v>
      </c>
      <c r="C1010" s="362" t="str">
        <f t="shared" si="47"/>
        <v>Additional Carbon Tax Rate</v>
      </c>
      <c r="D1010" s="53" t="s">
        <v>2572</v>
      </c>
      <c r="E1010" s="53"/>
      <c r="F1010" s="53" t="s">
        <v>3011</v>
      </c>
      <c r="G1010" s="53"/>
      <c r="H1010" s="54">
        <v>544</v>
      </c>
      <c r="I1010" s="53" t="s">
        <v>45</v>
      </c>
      <c r="J1010" s="360" t="str">
        <f>IF(ISBLANK(INDEX('Policy Characteristics'!D:D,MATCH($C1010,'Policy Characteristics'!$C:$C,0))),"",INDEX('Policy Characteristics'!D:D,MATCH($C1010,'Policy Characteristics'!$C:$C,0)))</f>
        <v>Carbon Price</v>
      </c>
      <c r="K1010" s="358" t="str">
        <f>IF(ISBLANK(INDEX('Policy Characteristics'!E:E,MATCH($C1010,'Policy Characteristics'!$C:$C,0))),"",INDEX('Policy Characteristics'!E:E,MATCH($C1010,'Policy Characteristics'!$C:$C,0)))</f>
        <v>cross carbon tax</v>
      </c>
      <c r="L1010" s="358">
        <f>IF(ISBLANK(INDEX('Policy Characteristics'!F:F,MATCH($C1010,'Policy Characteristics'!$C:$C,0))),"",INDEX('Policy Characteristics'!F:F,MATCH($C1010,'Policy Characteristics'!$C:$C,0)))</f>
        <v>0</v>
      </c>
      <c r="M1010" s="358">
        <f>IF(ISBLANK(INDEX('Policy Characteristics'!G:G,MATCH($C1010,'Policy Characteristics'!$C:$C,0))),"",INDEX('Policy Characteristics'!G:G,MATCH($C1010,'Policy Characteristics'!$C:$C,0)))</f>
        <v>300</v>
      </c>
      <c r="N1010" s="358">
        <f>IF(ISBLANK(INDEX('Policy Characteristics'!H:H,MATCH($C1010,'Policy Characteristics'!$C:$C,0))),"",INDEX('Policy Characteristics'!H:H,MATCH($C1010,'Policy Characteristics'!$C:$C,0)))</f>
        <v>5</v>
      </c>
      <c r="O1010" s="358" t="str">
        <f>IF(ISBLANK(INDEX('Policy Characteristics'!I:I,MATCH($C1010,'Policy Characteristics'!$C:$C,0))),"",INDEX('Policy Characteristics'!I:I,MATCH($C1010,'Policy Characteristics'!$C:$C,0)))</f>
        <v>$/metric ton CO2e</v>
      </c>
      <c r="P1010" s="358"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358" t="str">
        <f>IF(ISBLANK(INDEX('Policy Characteristics'!K:K,MATCH($C1010,'Policy Characteristics'!$C:$C,0))),"",INDEX('Policy Characteristics'!K:K,MATCH($C1010,'Policy Characteristics'!$C:$C,0)))</f>
        <v>fuels.html#carbon-tax</v>
      </c>
      <c r="R1010" s="358" t="str">
        <f>IF(ISBLANK(INDEX('Policy Characteristics'!L:L,MATCH($C1010,'Policy Characteristics'!$C:$C,0))),"",INDEX('Policy Characteristics'!L:L,MATCH($C1010,'Policy Characteristics'!$C:$C,0)))</f>
        <v>carbon-tax.html</v>
      </c>
    </row>
    <row r="1011" spans="1:18" s="5" customFormat="1" x14ac:dyDescent="0.35">
      <c r="A1011" s="358" t="str">
        <f>IF(ISBLANK(INDEX('Policy Characteristics'!A:A,MATCH($C1011,'Policy Characteristics'!$C:$C,0))),"",INDEX('Policy Characteristics'!A:A,MATCH($C1011,'Policy Characteristics'!$C:$C,0)))</f>
        <v>Cross-Sector</v>
      </c>
      <c r="B1011" s="358" t="str">
        <f>IF(ISBLANK(INDEX('Policy Characteristics'!B:B,MATCH($C1011,'Policy Characteristics'!$C:$C,0))),"",INDEX('Policy Characteristics'!B:B,MATCH($C1011,'Policy Characteristics'!$C:$C,0)))</f>
        <v>End Existing Subsidies</v>
      </c>
      <c r="C1011" s="363" t="s">
        <v>147</v>
      </c>
      <c r="D1011" s="53" t="s">
        <v>54</v>
      </c>
      <c r="E1011" s="53"/>
      <c r="F1011" s="53" t="s">
        <v>97</v>
      </c>
      <c r="G1011" s="53"/>
      <c r="H1011" s="54">
        <v>706</v>
      </c>
      <c r="I1011" s="9" t="s">
        <v>46</v>
      </c>
      <c r="J1011" s="360" t="str">
        <f>IF(ISBLANK(INDEX('Policy Characteristics'!D:D,MATCH($C1011,'Policy Characteristics'!$C:$C,0))),"",INDEX('Policy Characteristics'!D:D,MATCH($C1011,'Policy Characteristics'!$C:$C,0)))</f>
        <v>End Existing Subsidies</v>
      </c>
      <c r="K1011" s="358" t="str">
        <f>IF(ISBLANK(INDEX('Policy Characteristics'!E:E,MATCH($C1011,'Policy Characteristics'!$C:$C,0))),"",INDEX('Policy Characteristics'!E:E,MATCH($C1011,'Policy Characteristics'!$C:$C,0)))</f>
        <v>cross reduce BAU subsidies</v>
      </c>
      <c r="L1011" s="380">
        <f>IF(ISBLANK(INDEX('Policy Characteristics'!F:F,MATCH($C1011,'Policy Characteristics'!$C:$C,0))),"",INDEX('Policy Characteristics'!F:F,MATCH($C1011,'Policy Characteristics'!$C:$C,0)))</f>
        <v>0</v>
      </c>
      <c r="M1011" s="380">
        <f>IF(ISBLANK(INDEX('Policy Characteristics'!G:G,MATCH($C1011,'Policy Characteristics'!$C:$C,0))),"",INDEX('Policy Characteristics'!G:G,MATCH($C1011,'Policy Characteristics'!$C:$C,0)))</f>
        <v>1</v>
      </c>
      <c r="N1011" s="380">
        <f>IF(ISBLANK(INDEX('Policy Characteristics'!H:H,MATCH($C1011,'Policy Characteristics'!$C:$C,0))),"",INDEX('Policy Characteristics'!H:H,MATCH($C1011,'Policy Characteristics'!$C:$C,0)))</f>
        <v>0.01</v>
      </c>
      <c r="O1011" s="358" t="str">
        <f>IF(ISBLANK(INDEX('Policy Characteristics'!I:I,MATCH($C1011,'Policy Characteristics'!$C:$C,0))),"",INDEX('Policy Characteristics'!I:I,MATCH($C1011,'Policy Characteristics'!$C:$C,0)))</f>
        <v>% reduction in BAU subsidies</v>
      </c>
      <c r="P1011" s="358" t="str">
        <f>IF(ISBLANK(INDEX('Policy Characteristics'!J:J,MATCH($C1011,'Policy Characteristics'!$C:$C,0))),"",INDEX('Policy Characteristics'!J:J,MATCH($C1011,'Policy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1" s="358" t="str">
        <f>IF(ISBLANK(INDEX('Policy Characteristics'!K:K,MATCH($C1011,'Policy Characteristics'!$C:$C,0))),"",INDEX('Policy Characteristics'!K:K,MATCH($C1011,'Policy Characteristics'!$C:$C,0)))</f>
        <v>fuels.html#end-subsidies</v>
      </c>
      <c r="R1011" s="358" t="str">
        <f>IF(ISBLANK(INDEX('Policy Characteristics'!L:L,MATCH($C1011,'Policy Characteristics'!$C:$C,0))),"",INDEX('Policy Characteristics'!L:L,MATCH($C1011,'Policy Characteristics'!$C:$C,0)))</f>
        <v>end-existing-subsidies.html</v>
      </c>
    </row>
    <row r="1012" spans="1:18" s="5" customFormat="1" x14ac:dyDescent="0.35">
      <c r="A1012" s="358" t="str">
        <f>IF(ISBLANK(INDEX('Policy Characteristics'!A:A,MATCH($C1012,'Policy Characteristics'!$C:$C,0))),"",INDEX('Policy Characteristics'!A:A,MATCH($C1012,'Policy Characteristics'!$C:$C,0)))</f>
        <v>Cross-Sector</v>
      </c>
      <c r="B1012" s="358" t="str">
        <f>IF(ISBLANK(INDEX('Policy Characteristics'!B:B,MATCH($C1012,'Policy Characteristics'!$C:$C,0))),"",INDEX('Policy Characteristics'!B:B,MATCH($C1012,'Policy Characteristics'!$C:$C,0)))</f>
        <v>End Existing Subsidies</v>
      </c>
      <c r="C1012" s="362" t="str">
        <f t="shared" ref="C1012:C1027" si="48">C$1011</f>
        <v>Percent Reduction in BAU Subsidies</v>
      </c>
      <c r="D1012" s="9" t="s">
        <v>479</v>
      </c>
      <c r="E1012" s="53"/>
      <c r="F1012" s="9" t="s">
        <v>476</v>
      </c>
      <c r="G1012" s="53"/>
      <c r="H1012" s="54">
        <v>69</v>
      </c>
      <c r="I1012" s="9" t="s">
        <v>45</v>
      </c>
      <c r="J1012" s="360" t="str">
        <f>IF(ISBLANK(INDEX('Policy Characteristics'!D:D,MATCH($C1012,'Policy Characteristics'!$C:$C,0))),"",INDEX('Policy Characteristics'!D:D,MATCH($C1012,'Policy Characteristics'!$C:$C,0)))</f>
        <v>End Existing Subsidies</v>
      </c>
      <c r="K1012" s="358" t="str">
        <f>IF(ISBLANK(INDEX('Policy Characteristics'!E:E,MATCH($C1012,'Policy Characteristics'!$C:$C,0))),"",INDEX('Policy Characteristics'!E:E,MATCH($C1012,'Policy Characteristics'!$C:$C,0)))</f>
        <v>cross reduce BAU subsidies</v>
      </c>
      <c r="L1012" s="380">
        <f>IF(ISBLANK(INDEX('Policy Characteristics'!F:F,MATCH($C1012,'Policy Characteristics'!$C:$C,0))),"",INDEX('Policy Characteristics'!F:F,MATCH($C1012,'Policy Characteristics'!$C:$C,0)))</f>
        <v>0</v>
      </c>
      <c r="M1012" s="380">
        <f>IF(ISBLANK(INDEX('Policy Characteristics'!G:G,MATCH($C1012,'Policy Characteristics'!$C:$C,0))),"",INDEX('Policy Characteristics'!G:G,MATCH($C1012,'Policy Characteristics'!$C:$C,0)))</f>
        <v>1</v>
      </c>
      <c r="N1012" s="380">
        <f>IF(ISBLANK(INDEX('Policy Characteristics'!H:H,MATCH($C1012,'Policy Characteristics'!$C:$C,0))),"",INDEX('Policy Characteristics'!H:H,MATCH($C1012,'Policy Characteristics'!$C:$C,0)))</f>
        <v>0.01</v>
      </c>
      <c r="O1012" s="358" t="str">
        <f>IF(ISBLANK(INDEX('Policy Characteristics'!I:I,MATCH($C1012,'Policy Characteristics'!$C:$C,0))),"",INDEX('Policy Characteristics'!I:I,MATCH($C1012,'Policy Characteristics'!$C:$C,0)))</f>
        <v>% reduction in BAU subsidies</v>
      </c>
      <c r="P1012" s="358" t="str">
        <f>IF(ISBLANK(INDEX('Policy Characteristics'!J:J,MATCH($C1012,'Policy Characteristics'!$C:$C,0))),"",INDEX('Policy Characteristics'!J:J,MATCH($C1012,'Policy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2" s="358" t="str">
        <f>IF(ISBLANK(INDEX('Policy Characteristics'!K:K,MATCH($C1012,'Policy Characteristics'!$C:$C,0))),"",INDEX('Policy Characteristics'!K:K,MATCH($C1012,'Policy Characteristics'!$C:$C,0)))</f>
        <v>fuels.html#end-subsidies</v>
      </c>
      <c r="R1012" s="358" t="str">
        <f>IF(ISBLANK(INDEX('Policy Characteristics'!L:L,MATCH($C1012,'Policy Characteristics'!$C:$C,0))),"",INDEX('Policy Characteristics'!L:L,MATCH($C1012,'Policy Characteristics'!$C:$C,0)))</f>
        <v>end-existing-subsidies.html</v>
      </c>
    </row>
    <row r="1013" spans="1:18" s="5" customFormat="1" x14ac:dyDescent="0.35">
      <c r="A1013" s="358" t="str">
        <f>IF(ISBLANK(INDEX('Policy Characteristics'!A:A,MATCH($C1013,'Policy Characteristics'!$C:$C,0))),"",INDEX('Policy Characteristics'!A:A,MATCH($C1013,'Policy Characteristics'!$C:$C,0)))</f>
        <v>Cross-Sector</v>
      </c>
      <c r="B1013" s="358" t="str">
        <f>IF(ISBLANK(INDEX('Policy Characteristics'!B:B,MATCH($C1013,'Policy Characteristics'!$C:$C,0))),"",INDEX('Policy Characteristics'!B:B,MATCH($C1013,'Policy Characteristics'!$C:$C,0)))</f>
        <v>End Existing Subsidies</v>
      </c>
      <c r="C1013" s="362" t="str">
        <f t="shared" si="48"/>
        <v>Percent Reduction in BAU Subsidies</v>
      </c>
      <c r="D1013" s="9" t="s">
        <v>48</v>
      </c>
      <c r="E1013" s="53"/>
      <c r="F1013" s="9" t="s">
        <v>91</v>
      </c>
      <c r="G1013" s="53"/>
      <c r="H1013" s="54">
        <v>70</v>
      </c>
      <c r="I1013" s="9" t="s">
        <v>45</v>
      </c>
      <c r="J1013" s="360" t="str">
        <f>IF(ISBLANK(INDEX('Policy Characteristics'!D:D,MATCH($C1013,'Policy Characteristics'!$C:$C,0))),"",INDEX('Policy Characteristics'!D:D,MATCH($C1013,'Policy Characteristics'!$C:$C,0)))</f>
        <v>End Existing Subsidies</v>
      </c>
      <c r="K1013" s="358" t="str">
        <f>IF(ISBLANK(INDEX('Policy Characteristics'!E:E,MATCH($C1013,'Policy Characteristics'!$C:$C,0))),"",INDEX('Policy Characteristics'!E:E,MATCH($C1013,'Policy Characteristics'!$C:$C,0)))</f>
        <v>cross reduce BAU subsidies</v>
      </c>
      <c r="L1013" s="380">
        <f>IF(ISBLANK(INDEX('Policy Characteristics'!F:F,MATCH($C1013,'Policy Characteristics'!$C:$C,0))),"",INDEX('Policy Characteristics'!F:F,MATCH($C1013,'Policy Characteristics'!$C:$C,0)))</f>
        <v>0</v>
      </c>
      <c r="M1013" s="380">
        <f>IF(ISBLANK(INDEX('Policy Characteristics'!G:G,MATCH($C1013,'Policy Characteristics'!$C:$C,0))),"",INDEX('Policy Characteristics'!G:G,MATCH($C1013,'Policy Characteristics'!$C:$C,0)))</f>
        <v>1</v>
      </c>
      <c r="N1013" s="380">
        <f>IF(ISBLANK(INDEX('Policy Characteristics'!H:H,MATCH($C1013,'Policy Characteristics'!$C:$C,0))),"",INDEX('Policy Characteristics'!H:H,MATCH($C1013,'Policy Characteristics'!$C:$C,0)))</f>
        <v>0.01</v>
      </c>
      <c r="O1013" s="358" t="str">
        <f>IF(ISBLANK(INDEX('Policy Characteristics'!I:I,MATCH($C1013,'Policy Characteristics'!$C:$C,0))),"",INDEX('Policy Characteristics'!I:I,MATCH($C1013,'Policy Characteristics'!$C:$C,0)))</f>
        <v>% reduction in BAU subsidies</v>
      </c>
      <c r="P1013" s="358" t="str">
        <f>IF(ISBLANK(INDEX('Policy Characteristics'!J:J,MATCH($C1013,'Policy Characteristics'!$C:$C,0))),"",INDEX('Policy Characteristics'!J:J,MATCH($C1013,'Policy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3" s="358" t="str">
        <f>IF(ISBLANK(INDEX('Policy Characteristics'!K:K,MATCH($C1013,'Policy Characteristics'!$C:$C,0))),"",INDEX('Policy Characteristics'!K:K,MATCH($C1013,'Policy Characteristics'!$C:$C,0)))</f>
        <v>fuels.html#end-subsidies</v>
      </c>
      <c r="R1013" s="358" t="str">
        <f>IF(ISBLANK(INDEX('Policy Characteristics'!L:L,MATCH($C1013,'Policy Characteristics'!$C:$C,0))),"",INDEX('Policy Characteristics'!L:L,MATCH($C1013,'Policy Characteristics'!$C:$C,0)))</f>
        <v>end-existing-subsidies.html</v>
      </c>
    </row>
    <row r="1014" spans="1:18" s="5" customFormat="1" x14ac:dyDescent="0.35">
      <c r="A1014" s="358" t="str">
        <f>IF(ISBLANK(INDEX('Policy Characteristics'!A:A,MATCH($C1014,'Policy Characteristics'!$C:$C,0))),"",INDEX('Policy Characteristics'!A:A,MATCH($C1014,'Policy Characteristics'!$C:$C,0)))</f>
        <v>Cross-Sector</v>
      </c>
      <c r="B1014" s="358" t="str">
        <f>IF(ISBLANK(INDEX('Policy Characteristics'!B:B,MATCH($C1014,'Policy Characteristics'!$C:$C,0))),"",INDEX('Policy Characteristics'!B:B,MATCH($C1014,'Policy Characteristics'!$C:$C,0)))</f>
        <v>End Existing Subsidies</v>
      </c>
      <c r="C1014" s="362" t="str">
        <f t="shared" si="48"/>
        <v>Percent Reduction in BAU Subsidies</v>
      </c>
      <c r="D1014" s="9" t="s">
        <v>49</v>
      </c>
      <c r="E1014" s="53"/>
      <c r="F1014" s="9" t="s">
        <v>92</v>
      </c>
      <c r="G1014" s="53"/>
      <c r="H1014" s="54">
        <v>71</v>
      </c>
      <c r="I1014" s="9" t="s">
        <v>45</v>
      </c>
      <c r="J1014" s="360" t="str">
        <f>IF(ISBLANK(INDEX('Policy Characteristics'!D:D,MATCH($C1014,'Policy Characteristics'!$C:$C,0))),"",INDEX('Policy Characteristics'!D:D,MATCH($C1014,'Policy Characteristics'!$C:$C,0)))</f>
        <v>End Existing Subsidies</v>
      </c>
      <c r="K1014" s="358" t="str">
        <f>IF(ISBLANK(INDEX('Policy Characteristics'!E:E,MATCH($C1014,'Policy Characteristics'!$C:$C,0))),"",INDEX('Policy Characteristics'!E:E,MATCH($C1014,'Policy Characteristics'!$C:$C,0)))</f>
        <v>cross reduce BAU subsidies</v>
      </c>
      <c r="L1014" s="380">
        <f>IF(ISBLANK(INDEX('Policy Characteristics'!F:F,MATCH($C1014,'Policy Characteristics'!$C:$C,0))),"",INDEX('Policy Characteristics'!F:F,MATCH($C1014,'Policy Characteristics'!$C:$C,0)))</f>
        <v>0</v>
      </c>
      <c r="M1014" s="380">
        <f>IF(ISBLANK(INDEX('Policy Characteristics'!G:G,MATCH($C1014,'Policy Characteristics'!$C:$C,0))),"",INDEX('Policy Characteristics'!G:G,MATCH($C1014,'Policy Characteristics'!$C:$C,0)))</f>
        <v>1</v>
      </c>
      <c r="N1014" s="380">
        <f>IF(ISBLANK(INDEX('Policy Characteristics'!H:H,MATCH($C1014,'Policy Characteristics'!$C:$C,0))),"",INDEX('Policy Characteristics'!H:H,MATCH($C1014,'Policy Characteristics'!$C:$C,0)))</f>
        <v>0.01</v>
      </c>
      <c r="O1014" s="358" t="str">
        <f>IF(ISBLANK(INDEX('Policy Characteristics'!I:I,MATCH($C1014,'Policy Characteristics'!$C:$C,0))),"",INDEX('Policy Characteristics'!I:I,MATCH($C1014,'Policy Characteristics'!$C:$C,0)))</f>
        <v>% reduction in BAU subsidies</v>
      </c>
      <c r="P1014" s="358" t="str">
        <f>IF(ISBLANK(INDEX('Policy Characteristics'!J:J,MATCH($C1014,'Policy Characteristics'!$C:$C,0))),"",INDEX('Policy Characteristics'!J:J,MATCH($C1014,'Policy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4" s="358" t="str">
        <f>IF(ISBLANK(INDEX('Policy Characteristics'!K:K,MATCH($C1014,'Policy Characteristics'!$C:$C,0))),"",INDEX('Policy Characteristics'!K:K,MATCH($C1014,'Policy Characteristics'!$C:$C,0)))</f>
        <v>fuels.html#end-subsidies</v>
      </c>
      <c r="R1014" s="358" t="str">
        <f>IF(ISBLANK(INDEX('Policy Characteristics'!L:L,MATCH($C1014,'Policy Characteristics'!$C:$C,0))),"",INDEX('Policy Characteristics'!L:L,MATCH($C1014,'Policy Characteristics'!$C:$C,0)))</f>
        <v>end-existing-subsidies.html</v>
      </c>
    </row>
    <row r="1015" spans="1:18" s="5" customFormat="1" x14ac:dyDescent="0.35">
      <c r="A1015" s="358" t="str">
        <f>IF(ISBLANK(INDEX('Policy Characteristics'!A:A,MATCH($C1015,'Policy Characteristics'!$C:$C,0))),"",INDEX('Policy Characteristics'!A:A,MATCH($C1015,'Policy Characteristics'!$C:$C,0)))</f>
        <v>Cross-Sector</v>
      </c>
      <c r="B1015" s="358" t="str">
        <f>IF(ISBLANK(INDEX('Policy Characteristics'!B:B,MATCH($C1015,'Policy Characteristics'!$C:$C,0))),"",INDEX('Policy Characteristics'!B:B,MATCH($C1015,'Policy Characteristics'!$C:$C,0)))</f>
        <v>End Existing Subsidies</v>
      </c>
      <c r="C1015" s="362" t="str">
        <f t="shared" si="48"/>
        <v>Percent Reduction in BAU Subsidies</v>
      </c>
      <c r="D1015" s="9" t="s">
        <v>50</v>
      </c>
      <c r="E1015" s="53"/>
      <c r="F1015" s="9" t="s">
        <v>93</v>
      </c>
      <c r="G1015" s="53"/>
      <c r="H1015" s="54">
        <v>72</v>
      </c>
      <c r="I1015" s="9" t="s">
        <v>46</v>
      </c>
      <c r="J1015" s="360" t="str">
        <f>IF(ISBLANK(INDEX('Policy Characteristics'!D:D,MATCH($C1015,'Policy Characteristics'!$C:$C,0))),"",INDEX('Policy Characteristics'!D:D,MATCH($C1015,'Policy Characteristics'!$C:$C,0)))</f>
        <v>End Existing Subsidies</v>
      </c>
      <c r="K1015" s="358" t="str">
        <f>IF(ISBLANK(INDEX('Policy Characteristics'!E:E,MATCH($C1015,'Policy Characteristics'!$C:$C,0))),"",INDEX('Policy Characteristics'!E:E,MATCH($C1015,'Policy Characteristics'!$C:$C,0)))</f>
        <v>cross reduce BAU subsidies</v>
      </c>
      <c r="L1015" s="380">
        <f>IF(ISBLANK(INDEX('Policy Characteristics'!F:F,MATCH($C1015,'Policy Characteristics'!$C:$C,0))),"",INDEX('Policy Characteristics'!F:F,MATCH($C1015,'Policy Characteristics'!$C:$C,0)))</f>
        <v>0</v>
      </c>
      <c r="M1015" s="380">
        <f>IF(ISBLANK(INDEX('Policy Characteristics'!G:G,MATCH($C1015,'Policy Characteristics'!$C:$C,0))),"",INDEX('Policy Characteristics'!G:G,MATCH($C1015,'Policy Characteristics'!$C:$C,0)))</f>
        <v>1</v>
      </c>
      <c r="N1015" s="380">
        <f>IF(ISBLANK(INDEX('Policy Characteristics'!H:H,MATCH($C1015,'Policy Characteristics'!$C:$C,0))),"",INDEX('Policy Characteristics'!H:H,MATCH($C1015,'Policy Characteristics'!$C:$C,0)))</f>
        <v>0.01</v>
      </c>
      <c r="O1015" s="358" t="str">
        <f>IF(ISBLANK(INDEX('Policy Characteristics'!I:I,MATCH($C1015,'Policy Characteristics'!$C:$C,0))),"",INDEX('Policy Characteristics'!I:I,MATCH($C1015,'Policy Characteristics'!$C:$C,0)))</f>
        <v>% reduction in BAU subsidies</v>
      </c>
      <c r="P1015" s="358" t="str">
        <f>IF(ISBLANK(INDEX('Policy Characteristics'!J:J,MATCH($C1015,'Policy Characteristics'!$C:$C,0))),"",INDEX('Policy Characteristics'!J:J,MATCH($C1015,'Policy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5" s="358" t="str">
        <f>IF(ISBLANK(INDEX('Policy Characteristics'!K:K,MATCH($C1015,'Policy Characteristics'!$C:$C,0))),"",INDEX('Policy Characteristics'!K:K,MATCH($C1015,'Policy Characteristics'!$C:$C,0)))</f>
        <v>fuels.html#end-subsidies</v>
      </c>
      <c r="R1015" s="358" t="str">
        <f>IF(ISBLANK(INDEX('Policy Characteristics'!L:L,MATCH($C1015,'Policy Characteristics'!$C:$C,0))),"",INDEX('Policy Characteristics'!L:L,MATCH($C1015,'Policy Characteristics'!$C:$C,0)))</f>
        <v>end-existing-subsidies.html</v>
      </c>
    </row>
    <row r="1016" spans="1:18" s="5" customFormat="1" x14ac:dyDescent="0.35">
      <c r="A1016" s="358" t="str">
        <f>IF(ISBLANK(INDEX('Policy Characteristics'!A:A,MATCH($C1016,'Policy Characteristics'!$C:$C,0))),"",INDEX('Policy Characteristics'!A:A,MATCH($C1016,'Policy Characteristics'!$C:$C,0)))</f>
        <v>Cross-Sector</v>
      </c>
      <c r="B1016" s="358" t="str">
        <f>IF(ISBLANK(INDEX('Policy Characteristics'!B:B,MATCH($C1016,'Policy Characteristics'!$C:$C,0))),"",INDEX('Policy Characteristics'!B:B,MATCH($C1016,'Policy Characteristics'!$C:$C,0)))</f>
        <v>End Existing Subsidies</v>
      </c>
      <c r="C1016" s="362" t="str">
        <f t="shared" si="48"/>
        <v>Percent Reduction in BAU Subsidies</v>
      </c>
      <c r="D1016" s="9" t="s">
        <v>51</v>
      </c>
      <c r="E1016" s="53"/>
      <c r="F1016" s="9" t="s">
        <v>481</v>
      </c>
      <c r="G1016" s="53"/>
      <c r="H1016" s="54">
        <v>73</v>
      </c>
      <c r="I1016" s="9" t="s">
        <v>46</v>
      </c>
      <c r="J1016" s="360" t="str">
        <f>IF(ISBLANK(INDEX('Policy Characteristics'!D:D,MATCH($C1016,'Policy Characteristics'!$C:$C,0))),"",INDEX('Policy Characteristics'!D:D,MATCH($C1016,'Policy Characteristics'!$C:$C,0)))</f>
        <v>End Existing Subsidies</v>
      </c>
      <c r="K1016" s="358" t="str">
        <f>IF(ISBLANK(INDEX('Policy Characteristics'!E:E,MATCH($C1016,'Policy Characteristics'!$C:$C,0))),"",INDEX('Policy Characteristics'!E:E,MATCH($C1016,'Policy Characteristics'!$C:$C,0)))</f>
        <v>cross reduce BAU subsidies</v>
      </c>
      <c r="L1016" s="380">
        <f>IF(ISBLANK(INDEX('Policy Characteristics'!F:F,MATCH($C1016,'Policy Characteristics'!$C:$C,0))),"",INDEX('Policy Characteristics'!F:F,MATCH($C1016,'Policy Characteristics'!$C:$C,0)))</f>
        <v>0</v>
      </c>
      <c r="M1016" s="380">
        <f>IF(ISBLANK(INDEX('Policy Characteristics'!G:G,MATCH($C1016,'Policy Characteristics'!$C:$C,0))),"",INDEX('Policy Characteristics'!G:G,MATCH($C1016,'Policy Characteristics'!$C:$C,0)))</f>
        <v>1</v>
      </c>
      <c r="N1016" s="380">
        <f>IF(ISBLANK(INDEX('Policy Characteristics'!H:H,MATCH($C1016,'Policy Characteristics'!$C:$C,0))),"",INDEX('Policy Characteristics'!H:H,MATCH($C1016,'Policy Characteristics'!$C:$C,0)))</f>
        <v>0.01</v>
      </c>
      <c r="O1016" s="358" t="str">
        <f>IF(ISBLANK(INDEX('Policy Characteristics'!I:I,MATCH($C1016,'Policy Characteristics'!$C:$C,0))),"",INDEX('Policy Characteristics'!I:I,MATCH($C1016,'Policy Characteristics'!$C:$C,0)))</f>
        <v>% reduction in BAU subsidies</v>
      </c>
      <c r="P1016" s="358" t="str">
        <f>IF(ISBLANK(INDEX('Policy Characteristics'!J:J,MATCH($C1016,'Policy Characteristics'!$C:$C,0))),"",INDEX('Policy Characteristics'!J:J,MATCH($C1016,'Policy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6" s="358" t="str">
        <f>IF(ISBLANK(INDEX('Policy Characteristics'!K:K,MATCH($C1016,'Policy Characteristics'!$C:$C,0))),"",INDEX('Policy Characteristics'!K:K,MATCH($C1016,'Policy Characteristics'!$C:$C,0)))</f>
        <v>fuels.html#end-subsidies</v>
      </c>
      <c r="R1016" s="358" t="str">
        <f>IF(ISBLANK(INDEX('Policy Characteristics'!L:L,MATCH($C1016,'Policy Characteristics'!$C:$C,0))),"",INDEX('Policy Characteristics'!L:L,MATCH($C1016,'Policy Characteristics'!$C:$C,0)))</f>
        <v>end-existing-subsidies.html</v>
      </c>
    </row>
    <row r="1017" spans="1:18" s="5" customFormat="1" x14ac:dyDescent="0.35">
      <c r="A1017" s="358" t="str">
        <f>IF(ISBLANK(INDEX('Policy Characteristics'!A:A,MATCH($C1017,'Policy Characteristics'!$C:$C,0))),"",INDEX('Policy Characteristics'!A:A,MATCH($C1017,'Policy Characteristics'!$C:$C,0)))</f>
        <v>Cross-Sector</v>
      </c>
      <c r="B1017" s="358" t="str">
        <f>IF(ISBLANK(INDEX('Policy Characteristics'!B:B,MATCH($C1017,'Policy Characteristics'!$C:$C,0))),"",INDEX('Policy Characteristics'!B:B,MATCH($C1017,'Policy Characteristics'!$C:$C,0)))</f>
        <v>End Existing Subsidies</v>
      </c>
      <c r="C1017" s="362" t="str">
        <f t="shared" si="48"/>
        <v>Percent Reduction in BAU Subsidies</v>
      </c>
      <c r="D1017" s="9" t="s">
        <v>52</v>
      </c>
      <c r="E1017" s="53"/>
      <c r="F1017" s="9" t="s">
        <v>98</v>
      </c>
      <c r="G1017" s="53"/>
      <c r="H1017" s="54">
        <v>74</v>
      </c>
      <c r="I1017" s="9" t="s">
        <v>45</v>
      </c>
      <c r="J1017" s="360" t="str">
        <f>IF(ISBLANK(INDEX('Policy Characteristics'!D:D,MATCH($C1017,'Policy Characteristics'!$C:$C,0))),"",INDEX('Policy Characteristics'!D:D,MATCH($C1017,'Policy Characteristics'!$C:$C,0)))</f>
        <v>End Existing Subsidies</v>
      </c>
      <c r="K1017" s="358" t="str">
        <f>IF(ISBLANK(INDEX('Policy Characteristics'!E:E,MATCH($C1017,'Policy Characteristics'!$C:$C,0))),"",INDEX('Policy Characteristics'!E:E,MATCH($C1017,'Policy Characteristics'!$C:$C,0)))</f>
        <v>cross reduce BAU subsidies</v>
      </c>
      <c r="L1017" s="380">
        <f>IF(ISBLANK(INDEX('Policy Characteristics'!F:F,MATCH($C1017,'Policy Characteristics'!$C:$C,0))),"",INDEX('Policy Characteristics'!F:F,MATCH($C1017,'Policy Characteristics'!$C:$C,0)))</f>
        <v>0</v>
      </c>
      <c r="M1017" s="380">
        <f>IF(ISBLANK(INDEX('Policy Characteristics'!G:G,MATCH($C1017,'Policy Characteristics'!$C:$C,0))),"",INDEX('Policy Characteristics'!G:G,MATCH($C1017,'Policy Characteristics'!$C:$C,0)))</f>
        <v>1</v>
      </c>
      <c r="N1017" s="380">
        <f>IF(ISBLANK(INDEX('Policy Characteristics'!H:H,MATCH($C1017,'Policy Characteristics'!$C:$C,0))),"",INDEX('Policy Characteristics'!H:H,MATCH($C1017,'Policy Characteristics'!$C:$C,0)))</f>
        <v>0.01</v>
      </c>
      <c r="O1017" s="358" t="str">
        <f>IF(ISBLANK(INDEX('Policy Characteristics'!I:I,MATCH($C1017,'Policy Characteristics'!$C:$C,0))),"",INDEX('Policy Characteristics'!I:I,MATCH($C1017,'Policy Characteristics'!$C:$C,0)))</f>
        <v>% reduction in BAU subsidies</v>
      </c>
      <c r="P1017" s="358" t="str">
        <f>IF(ISBLANK(INDEX('Policy Characteristics'!J:J,MATCH($C1017,'Policy Characteristics'!$C:$C,0))),"",INDEX('Policy Characteristics'!J:J,MATCH($C1017,'Policy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7" s="358" t="str">
        <f>IF(ISBLANK(INDEX('Policy Characteristics'!K:K,MATCH($C1017,'Policy Characteristics'!$C:$C,0))),"",INDEX('Policy Characteristics'!K:K,MATCH($C1017,'Policy Characteristics'!$C:$C,0)))</f>
        <v>fuels.html#end-subsidies</v>
      </c>
      <c r="R1017" s="358" t="str">
        <f>IF(ISBLANK(INDEX('Policy Characteristics'!L:L,MATCH($C1017,'Policy Characteristics'!$C:$C,0))),"",INDEX('Policy Characteristics'!L:L,MATCH($C1017,'Policy Characteristics'!$C:$C,0)))</f>
        <v>end-existing-subsidies.html</v>
      </c>
    </row>
    <row r="1018" spans="1:18" s="5" customFormat="1" x14ac:dyDescent="0.35">
      <c r="A1018" s="358" t="str">
        <f>IF(ISBLANK(INDEX('Policy Characteristics'!A:A,MATCH($C1018,'Policy Characteristics'!$C:$C,0))),"",INDEX('Policy Characteristics'!A:A,MATCH($C1018,'Policy Characteristics'!$C:$C,0)))</f>
        <v>Cross-Sector</v>
      </c>
      <c r="B1018" s="358" t="str">
        <f>IF(ISBLANK(INDEX('Policy Characteristics'!B:B,MATCH($C1018,'Policy Characteristics'!$C:$C,0))),"",INDEX('Policy Characteristics'!B:B,MATCH($C1018,'Policy Characteristics'!$C:$C,0)))</f>
        <v>End Existing Subsidies</v>
      </c>
      <c r="C1018" s="362" t="str">
        <f t="shared" si="48"/>
        <v>Percent Reduction in BAU Subsidies</v>
      </c>
      <c r="D1018" s="9" t="s">
        <v>53</v>
      </c>
      <c r="E1018" s="53"/>
      <c r="F1018" s="9" t="s">
        <v>96</v>
      </c>
      <c r="G1018" s="53"/>
      <c r="H1018" s="54">
        <v>707</v>
      </c>
      <c r="I1018" s="9" t="s">
        <v>46</v>
      </c>
      <c r="J1018" s="360" t="str">
        <f>IF(ISBLANK(INDEX('Policy Characteristics'!D:D,MATCH($C1018,'Policy Characteristics'!$C:$C,0))),"",INDEX('Policy Characteristics'!D:D,MATCH($C1018,'Policy Characteristics'!$C:$C,0)))</f>
        <v>End Existing Subsidies</v>
      </c>
      <c r="K1018" s="358" t="str">
        <f>IF(ISBLANK(INDEX('Policy Characteristics'!E:E,MATCH($C1018,'Policy Characteristics'!$C:$C,0))),"",INDEX('Policy Characteristics'!E:E,MATCH($C1018,'Policy Characteristics'!$C:$C,0)))</f>
        <v>cross reduce BAU subsidies</v>
      </c>
      <c r="L1018" s="380">
        <f>IF(ISBLANK(INDEX('Policy Characteristics'!F:F,MATCH($C1018,'Policy Characteristics'!$C:$C,0))),"",INDEX('Policy Characteristics'!F:F,MATCH($C1018,'Policy Characteristics'!$C:$C,0)))</f>
        <v>0</v>
      </c>
      <c r="M1018" s="380">
        <f>IF(ISBLANK(INDEX('Policy Characteristics'!G:G,MATCH($C1018,'Policy Characteristics'!$C:$C,0))),"",INDEX('Policy Characteristics'!G:G,MATCH($C1018,'Policy Characteristics'!$C:$C,0)))</f>
        <v>1</v>
      </c>
      <c r="N1018" s="380">
        <f>IF(ISBLANK(INDEX('Policy Characteristics'!H:H,MATCH($C1018,'Policy Characteristics'!$C:$C,0))),"",INDEX('Policy Characteristics'!H:H,MATCH($C1018,'Policy Characteristics'!$C:$C,0)))</f>
        <v>0.01</v>
      </c>
      <c r="O1018" s="358" t="str">
        <f>IF(ISBLANK(INDEX('Policy Characteristics'!I:I,MATCH($C1018,'Policy Characteristics'!$C:$C,0))),"",INDEX('Policy Characteristics'!I:I,MATCH($C1018,'Policy Characteristics'!$C:$C,0)))</f>
        <v>% reduction in BAU subsidies</v>
      </c>
      <c r="P1018" s="358" t="str">
        <f>IF(ISBLANK(INDEX('Policy Characteristics'!J:J,MATCH($C1018,'Policy Characteristics'!$C:$C,0))),"",INDEX('Policy Characteristics'!J:J,MATCH($C1018,'Policy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8" s="358" t="str">
        <f>IF(ISBLANK(INDEX('Policy Characteristics'!K:K,MATCH($C1018,'Policy Characteristics'!$C:$C,0))),"",INDEX('Policy Characteristics'!K:K,MATCH($C1018,'Policy Characteristics'!$C:$C,0)))</f>
        <v>fuels.html#end-subsidies</v>
      </c>
      <c r="R1018" s="358" t="str">
        <f>IF(ISBLANK(INDEX('Policy Characteristics'!L:L,MATCH($C1018,'Policy Characteristics'!$C:$C,0))),"",INDEX('Policy Characteristics'!L:L,MATCH($C1018,'Policy Characteristics'!$C:$C,0)))</f>
        <v>end-existing-subsidies.html</v>
      </c>
    </row>
    <row r="1019" spans="1:18" s="5" customFormat="1" x14ac:dyDescent="0.35">
      <c r="A1019" s="358" t="str">
        <f>IF(ISBLANK(INDEX('Policy Characteristics'!A:A,MATCH($C1019,'Policy Characteristics'!$C:$C,0))),"",INDEX('Policy Characteristics'!A:A,MATCH($C1019,'Policy Characteristics'!$C:$C,0)))</f>
        <v>Cross-Sector</v>
      </c>
      <c r="B1019" s="358" t="str">
        <f>IF(ISBLANK(INDEX('Policy Characteristics'!B:B,MATCH($C1019,'Policy Characteristics'!$C:$C,0))),"",INDEX('Policy Characteristics'!B:B,MATCH($C1019,'Policy Characteristics'!$C:$C,0)))</f>
        <v>End Existing Subsidies</v>
      </c>
      <c r="C1019" s="362" t="str">
        <f t="shared" si="48"/>
        <v>Percent Reduction in BAU Subsidies</v>
      </c>
      <c r="D1019" s="9" t="s">
        <v>55</v>
      </c>
      <c r="E1019" s="53"/>
      <c r="F1019" s="9" t="s">
        <v>99</v>
      </c>
      <c r="G1019" s="53"/>
      <c r="H1019" s="54">
        <v>75</v>
      </c>
      <c r="I1019" s="9" t="s">
        <v>45</v>
      </c>
      <c r="J1019" s="360" t="str">
        <f>IF(ISBLANK(INDEX('Policy Characteristics'!D:D,MATCH($C1019,'Policy Characteristics'!$C:$C,0))),"",INDEX('Policy Characteristics'!D:D,MATCH($C1019,'Policy Characteristics'!$C:$C,0)))</f>
        <v>End Existing Subsidies</v>
      </c>
      <c r="K1019" s="358" t="str">
        <f>IF(ISBLANK(INDEX('Policy Characteristics'!E:E,MATCH($C1019,'Policy Characteristics'!$C:$C,0))),"",INDEX('Policy Characteristics'!E:E,MATCH($C1019,'Policy Characteristics'!$C:$C,0)))</f>
        <v>cross reduce BAU subsidies</v>
      </c>
      <c r="L1019" s="380">
        <f>IF(ISBLANK(INDEX('Policy Characteristics'!F:F,MATCH($C1019,'Policy Characteristics'!$C:$C,0))),"",INDEX('Policy Characteristics'!F:F,MATCH($C1019,'Policy Characteristics'!$C:$C,0)))</f>
        <v>0</v>
      </c>
      <c r="M1019" s="380">
        <f>IF(ISBLANK(INDEX('Policy Characteristics'!G:G,MATCH($C1019,'Policy Characteristics'!$C:$C,0))),"",INDEX('Policy Characteristics'!G:G,MATCH($C1019,'Policy Characteristics'!$C:$C,0)))</f>
        <v>1</v>
      </c>
      <c r="N1019" s="380">
        <f>IF(ISBLANK(INDEX('Policy Characteristics'!H:H,MATCH($C1019,'Policy Characteristics'!$C:$C,0))),"",INDEX('Policy Characteristics'!H:H,MATCH($C1019,'Policy Characteristics'!$C:$C,0)))</f>
        <v>0.01</v>
      </c>
      <c r="O1019" s="358" t="str">
        <f>IF(ISBLANK(INDEX('Policy Characteristics'!I:I,MATCH($C1019,'Policy Characteristics'!$C:$C,0))),"",INDEX('Policy Characteristics'!I:I,MATCH($C1019,'Policy Characteristics'!$C:$C,0)))</f>
        <v>% reduction in BAU subsidies</v>
      </c>
      <c r="P1019" s="358" t="str">
        <f>IF(ISBLANK(INDEX('Policy Characteristics'!J:J,MATCH($C1019,'Policy Characteristics'!$C:$C,0))),"",INDEX('Policy Characteristics'!J:J,MATCH($C1019,'Policy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19" s="358" t="str">
        <f>IF(ISBLANK(INDEX('Policy Characteristics'!K:K,MATCH($C1019,'Policy Characteristics'!$C:$C,0))),"",INDEX('Policy Characteristics'!K:K,MATCH($C1019,'Policy Characteristics'!$C:$C,0)))</f>
        <v>fuels.html#end-subsidies</v>
      </c>
      <c r="R1019" s="358" t="str">
        <f>IF(ISBLANK(INDEX('Policy Characteristics'!L:L,MATCH($C1019,'Policy Characteristics'!$C:$C,0))),"",INDEX('Policy Characteristics'!L:L,MATCH($C1019,'Policy Characteristics'!$C:$C,0)))</f>
        <v>end-existing-subsidies.html</v>
      </c>
    </row>
    <row r="1020" spans="1:18" s="5" customFormat="1" x14ac:dyDescent="0.35">
      <c r="A1020" s="358" t="str">
        <f>IF(ISBLANK(INDEX('Policy Characteristics'!A:A,MATCH($C1020,'Policy Characteristics'!$C:$C,0))),"",INDEX('Policy Characteristics'!A:A,MATCH($C1020,'Policy Characteristics'!$C:$C,0)))</f>
        <v>Cross-Sector</v>
      </c>
      <c r="B1020" s="358" t="str">
        <f>IF(ISBLANK(INDEX('Policy Characteristics'!B:B,MATCH($C1020,'Policy Characteristics'!$C:$C,0))),"",INDEX('Policy Characteristics'!B:B,MATCH($C1020,'Policy Characteristics'!$C:$C,0)))</f>
        <v>End Existing Subsidies</v>
      </c>
      <c r="C1020" s="362" t="str">
        <f t="shared" si="48"/>
        <v>Percent Reduction in BAU Subsidies</v>
      </c>
      <c r="D1020" s="9" t="s">
        <v>56</v>
      </c>
      <c r="E1020" s="53"/>
      <c r="F1020" s="9" t="s">
        <v>100</v>
      </c>
      <c r="G1020" s="53"/>
      <c r="H1020" s="54">
        <v>76</v>
      </c>
      <c r="I1020" s="9" t="s">
        <v>45</v>
      </c>
      <c r="J1020" s="360" t="str">
        <f>IF(ISBLANK(INDEX('Policy Characteristics'!D:D,MATCH($C1020,'Policy Characteristics'!$C:$C,0))),"",INDEX('Policy Characteristics'!D:D,MATCH($C1020,'Policy Characteristics'!$C:$C,0)))</f>
        <v>End Existing Subsidies</v>
      </c>
      <c r="K1020" s="358" t="str">
        <f>IF(ISBLANK(INDEX('Policy Characteristics'!E:E,MATCH($C1020,'Policy Characteristics'!$C:$C,0))),"",INDEX('Policy Characteristics'!E:E,MATCH($C1020,'Policy Characteristics'!$C:$C,0)))</f>
        <v>cross reduce BAU subsidies</v>
      </c>
      <c r="L1020" s="380">
        <f>IF(ISBLANK(INDEX('Policy Characteristics'!F:F,MATCH($C1020,'Policy Characteristics'!$C:$C,0))),"",INDEX('Policy Characteristics'!F:F,MATCH($C1020,'Policy Characteristics'!$C:$C,0)))</f>
        <v>0</v>
      </c>
      <c r="M1020" s="380">
        <f>IF(ISBLANK(INDEX('Policy Characteristics'!G:G,MATCH($C1020,'Policy Characteristics'!$C:$C,0))),"",INDEX('Policy Characteristics'!G:G,MATCH($C1020,'Policy Characteristics'!$C:$C,0)))</f>
        <v>1</v>
      </c>
      <c r="N1020" s="380">
        <f>IF(ISBLANK(INDEX('Policy Characteristics'!H:H,MATCH($C1020,'Policy Characteristics'!$C:$C,0))),"",INDEX('Policy Characteristics'!H:H,MATCH($C1020,'Policy Characteristics'!$C:$C,0)))</f>
        <v>0.01</v>
      </c>
      <c r="O1020" s="358" t="str">
        <f>IF(ISBLANK(INDEX('Policy Characteristics'!I:I,MATCH($C1020,'Policy Characteristics'!$C:$C,0))),"",INDEX('Policy Characteristics'!I:I,MATCH($C1020,'Policy Characteristics'!$C:$C,0)))</f>
        <v>% reduction in BAU subsidies</v>
      </c>
      <c r="P1020" s="358" t="str">
        <f>IF(ISBLANK(INDEX('Policy Characteristics'!J:J,MATCH($C1020,'Policy Characteristics'!$C:$C,0))),"",INDEX('Policy Characteristics'!J:J,MATCH($C1020,'Policy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0" s="358" t="str">
        <f>IF(ISBLANK(INDEX('Policy Characteristics'!K:K,MATCH($C1020,'Policy Characteristics'!$C:$C,0))),"",INDEX('Policy Characteristics'!K:K,MATCH($C1020,'Policy Characteristics'!$C:$C,0)))</f>
        <v>fuels.html#end-subsidies</v>
      </c>
      <c r="R1020" s="358" t="str">
        <f>IF(ISBLANK(INDEX('Policy Characteristics'!L:L,MATCH($C1020,'Policy Characteristics'!$C:$C,0))),"",INDEX('Policy Characteristics'!L:L,MATCH($C1020,'Policy Characteristics'!$C:$C,0)))</f>
        <v>end-existing-subsidies.html</v>
      </c>
    </row>
    <row r="1021" spans="1:18" s="5" customFormat="1" x14ac:dyDescent="0.35">
      <c r="A1021" s="358" t="str">
        <f>IF(ISBLANK(INDEX('Policy Characteristics'!A:A,MATCH($C1021,'Policy Characteristics'!$C:$C,0))),"",INDEX('Policy Characteristics'!A:A,MATCH($C1021,'Policy Characteristics'!$C:$C,0)))</f>
        <v>Cross-Sector</v>
      </c>
      <c r="B1021" s="358" t="str">
        <f>IF(ISBLANK(INDEX('Policy Characteristics'!B:B,MATCH($C1021,'Policy Characteristics'!$C:$C,0))),"",INDEX('Policy Characteristics'!B:B,MATCH($C1021,'Policy Characteristics'!$C:$C,0)))</f>
        <v>End Existing Subsidies</v>
      </c>
      <c r="C1021" s="362" t="str">
        <f t="shared" si="48"/>
        <v>Percent Reduction in BAU Subsidies</v>
      </c>
      <c r="D1021" s="9" t="s">
        <v>57</v>
      </c>
      <c r="E1021" s="53"/>
      <c r="F1021" s="9" t="s">
        <v>101</v>
      </c>
      <c r="G1021" s="53"/>
      <c r="H1021" s="54">
        <v>708</v>
      </c>
      <c r="I1021" s="9" t="s">
        <v>46</v>
      </c>
      <c r="J1021" s="360" t="str">
        <f>IF(ISBLANK(INDEX('Policy Characteristics'!D:D,MATCH($C1021,'Policy Characteristics'!$C:$C,0))),"",INDEX('Policy Characteristics'!D:D,MATCH($C1021,'Policy Characteristics'!$C:$C,0)))</f>
        <v>End Existing Subsidies</v>
      </c>
      <c r="K1021" s="358" t="str">
        <f>IF(ISBLANK(INDEX('Policy Characteristics'!E:E,MATCH($C1021,'Policy Characteristics'!$C:$C,0))),"",INDEX('Policy Characteristics'!E:E,MATCH($C1021,'Policy Characteristics'!$C:$C,0)))</f>
        <v>cross reduce BAU subsidies</v>
      </c>
      <c r="L1021" s="380">
        <f>IF(ISBLANK(INDEX('Policy Characteristics'!F:F,MATCH($C1021,'Policy Characteristics'!$C:$C,0))),"",INDEX('Policy Characteristics'!F:F,MATCH($C1021,'Policy Characteristics'!$C:$C,0)))</f>
        <v>0</v>
      </c>
      <c r="M1021" s="380">
        <f>IF(ISBLANK(INDEX('Policy Characteristics'!G:G,MATCH($C1021,'Policy Characteristics'!$C:$C,0))),"",INDEX('Policy Characteristics'!G:G,MATCH($C1021,'Policy Characteristics'!$C:$C,0)))</f>
        <v>1</v>
      </c>
      <c r="N1021" s="380">
        <f>IF(ISBLANK(INDEX('Policy Characteristics'!H:H,MATCH($C1021,'Policy Characteristics'!$C:$C,0))),"",INDEX('Policy Characteristics'!H:H,MATCH($C1021,'Policy Characteristics'!$C:$C,0)))</f>
        <v>0.01</v>
      </c>
      <c r="O1021" s="358" t="str">
        <f>IF(ISBLANK(INDEX('Policy Characteristics'!I:I,MATCH($C1021,'Policy Characteristics'!$C:$C,0))),"",INDEX('Policy Characteristics'!I:I,MATCH($C1021,'Policy Characteristics'!$C:$C,0)))</f>
        <v>% reduction in BAU subsidies</v>
      </c>
      <c r="P1021" s="358" t="str">
        <f>IF(ISBLANK(INDEX('Policy Characteristics'!J:J,MATCH($C1021,'Policy Characteristics'!$C:$C,0))),"",INDEX('Policy Characteristics'!J:J,MATCH($C1021,'Policy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1" s="358" t="str">
        <f>IF(ISBLANK(INDEX('Policy Characteristics'!K:K,MATCH($C1021,'Policy Characteristics'!$C:$C,0))),"",INDEX('Policy Characteristics'!K:K,MATCH($C1021,'Policy Characteristics'!$C:$C,0)))</f>
        <v>fuels.html#end-subsidies</v>
      </c>
      <c r="R1021" s="358" t="str">
        <f>IF(ISBLANK(INDEX('Policy Characteristics'!L:L,MATCH($C1021,'Policy Characteristics'!$C:$C,0))),"",INDEX('Policy Characteristics'!L:L,MATCH($C1021,'Policy Characteristics'!$C:$C,0)))</f>
        <v>end-existing-subsidies.html</v>
      </c>
    </row>
    <row r="1022" spans="1:18" s="5" customFormat="1" x14ac:dyDescent="0.35">
      <c r="A1022" s="358" t="str">
        <f>IF(ISBLANK(INDEX('Policy Characteristics'!A:A,MATCH($C1022,'Policy Characteristics'!$C:$C,0))),"",INDEX('Policy Characteristics'!A:A,MATCH($C1022,'Policy Characteristics'!$C:$C,0)))</f>
        <v>Cross-Sector</v>
      </c>
      <c r="B1022" s="358" t="str">
        <f>IF(ISBLANK(INDEX('Policy Characteristics'!B:B,MATCH($C1022,'Policy Characteristics'!$C:$C,0))),"",INDEX('Policy Characteristics'!B:B,MATCH($C1022,'Policy Characteristics'!$C:$C,0)))</f>
        <v>End Existing Subsidies</v>
      </c>
      <c r="C1022" s="362" t="str">
        <f t="shared" si="48"/>
        <v>Percent Reduction in BAU Subsidies</v>
      </c>
      <c r="D1022" s="9" t="s">
        <v>58</v>
      </c>
      <c r="E1022" s="53"/>
      <c r="F1022" s="9" t="s">
        <v>102</v>
      </c>
      <c r="G1022" s="53"/>
      <c r="H1022" s="54">
        <v>709</v>
      </c>
      <c r="I1022" s="9" t="s">
        <v>46</v>
      </c>
      <c r="J1022" s="360" t="str">
        <f>IF(ISBLANK(INDEX('Policy Characteristics'!D:D,MATCH($C1022,'Policy Characteristics'!$C:$C,0))),"",INDEX('Policy Characteristics'!D:D,MATCH($C1022,'Policy Characteristics'!$C:$C,0)))</f>
        <v>End Existing Subsidies</v>
      </c>
      <c r="K1022" s="358" t="str">
        <f>IF(ISBLANK(INDEX('Policy Characteristics'!E:E,MATCH($C1022,'Policy Characteristics'!$C:$C,0))),"",INDEX('Policy Characteristics'!E:E,MATCH($C1022,'Policy Characteristics'!$C:$C,0)))</f>
        <v>cross reduce BAU subsidies</v>
      </c>
      <c r="L1022" s="380">
        <f>IF(ISBLANK(INDEX('Policy Characteristics'!F:F,MATCH($C1022,'Policy Characteristics'!$C:$C,0))),"",INDEX('Policy Characteristics'!F:F,MATCH($C1022,'Policy Characteristics'!$C:$C,0)))</f>
        <v>0</v>
      </c>
      <c r="M1022" s="380">
        <f>IF(ISBLANK(INDEX('Policy Characteristics'!G:G,MATCH($C1022,'Policy Characteristics'!$C:$C,0))),"",INDEX('Policy Characteristics'!G:G,MATCH($C1022,'Policy Characteristics'!$C:$C,0)))</f>
        <v>1</v>
      </c>
      <c r="N1022" s="380">
        <f>IF(ISBLANK(INDEX('Policy Characteristics'!H:H,MATCH($C1022,'Policy Characteristics'!$C:$C,0))),"",INDEX('Policy Characteristics'!H:H,MATCH($C1022,'Policy Characteristics'!$C:$C,0)))</f>
        <v>0.01</v>
      </c>
      <c r="O1022" s="358" t="str">
        <f>IF(ISBLANK(INDEX('Policy Characteristics'!I:I,MATCH($C1022,'Policy Characteristics'!$C:$C,0))),"",INDEX('Policy Characteristics'!I:I,MATCH($C1022,'Policy Characteristics'!$C:$C,0)))</f>
        <v>% reduction in BAU subsidies</v>
      </c>
      <c r="P1022" s="358" t="str">
        <f>IF(ISBLANK(INDEX('Policy Characteristics'!J:J,MATCH($C1022,'Policy Characteristics'!$C:$C,0))),"",INDEX('Policy Characteristics'!J:J,MATCH($C1022,'Policy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2" s="358" t="str">
        <f>IF(ISBLANK(INDEX('Policy Characteristics'!K:K,MATCH($C1022,'Policy Characteristics'!$C:$C,0))),"",INDEX('Policy Characteristics'!K:K,MATCH($C1022,'Policy Characteristics'!$C:$C,0)))</f>
        <v>fuels.html#end-subsidies</v>
      </c>
      <c r="R1022" s="358" t="str">
        <f>IF(ISBLANK(INDEX('Policy Characteristics'!L:L,MATCH($C1022,'Policy Characteristics'!$C:$C,0))),"",INDEX('Policy Characteristics'!L:L,MATCH($C1022,'Policy Characteristics'!$C:$C,0)))</f>
        <v>end-existing-subsidies.html</v>
      </c>
    </row>
    <row r="1023" spans="1:18" s="5" customFormat="1" x14ac:dyDescent="0.35">
      <c r="A1023" s="358" t="str">
        <f>IF(ISBLANK(INDEX('Policy Characteristics'!A:A,MATCH($C1023,'Policy Characteristics'!$C:$C,0))),"",INDEX('Policy Characteristics'!A:A,MATCH($C1023,'Policy Characteristics'!$C:$C,0)))</f>
        <v>Cross-Sector</v>
      </c>
      <c r="B1023" s="358" t="str">
        <f>IF(ISBLANK(INDEX('Policy Characteristics'!B:B,MATCH($C1023,'Policy Characteristics'!$C:$C,0))),"",INDEX('Policy Characteristics'!B:B,MATCH($C1023,'Policy Characteristics'!$C:$C,0)))</f>
        <v>End Existing Subsidies</v>
      </c>
      <c r="C1023" s="362" t="str">
        <f t="shared" si="48"/>
        <v>Percent Reduction in BAU Subsidies</v>
      </c>
      <c r="D1023" s="9" t="s">
        <v>2547</v>
      </c>
      <c r="E1023" s="53"/>
      <c r="F1023" s="9" t="s">
        <v>2548</v>
      </c>
      <c r="G1023" s="53"/>
      <c r="H1023" s="54">
        <v>710</v>
      </c>
      <c r="I1023" s="9" t="s">
        <v>46</v>
      </c>
      <c r="J1023" s="360" t="str">
        <f>IF(ISBLANK(INDEX('Policy Characteristics'!D:D,MATCH($C1023,'Policy Characteristics'!$C:$C,0))),"",INDEX('Policy Characteristics'!D:D,MATCH($C1023,'Policy Characteristics'!$C:$C,0)))</f>
        <v>End Existing Subsidies</v>
      </c>
      <c r="K1023" s="358" t="str">
        <f>IF(ISBLANK(INDEX('Policy Characteristics'!E:E,MATCH($C1023,'Policy Characteristics'!$C:$C,0))),"",INDEX('Policy Characteristics'!E:E,MATCH($C1023,'Policy Characteristics'!$C:$C,0)))</f>
        <v>cross reduce BAU subsidies</v>
      </c>
      <c r="L1023" s="380">
        <f>IF(ISBLANK(INDEX('Policy Characteristics'!F:F,MATCH($C1023,'Policy Characteristics'!$C:$C,0))),"",INDEX('Policy Characteristics'!F:F,MATCH($C1023,'Policy Characteristics'!$C:$C,0)))</f>
        <v>0</v>
      </c>
      <c r="M1023" s="380">
        <f>IF(ISBLANK(INDEX('Policy Characteristics'!G:G,MATCH($C1023,'Policy Characteristics'!$C:$C,0))),"",INDEX('Policy Characteristics'!G:G,MATCH($C1023,'Policy Characteristics'!$C:$C,0)))</f>
        <v>1</v>
      </c>
      <c r="N1023" s="380">
        <f>IF(ISBLANK(INDEX('Policy Characteristics'!H:H,MATCH($C1023,'Policy Characteristics'!$C:$C,0))),"",INDEX('Policy Characteristics'!H:H,MATCH($C1023,'Policy Characteristics'!$C:$C,0)))</f>
        <v>0.01</v>
      </c>
      <c r="O1023" s="358" t="str">
        <f>IF(ISBLANK(INDEX('Policy Characteristics'!I:I,MATCH($C1023,'Policy Characteristics'!$C:$C,0))),"",INDEX('Policy Characteristics'!I:I,MATCH($C1023,'Policy Characteristics'!$C:$C,0)))</f>
        <v>% reduction in BAU subsidies</v>
      </c>
      <c r="P1023" s="358" t="str">
        <f>IF(ISBLANK(INDEX('Policy Characteristics'!J:J,MATCH($C1023,'Policy Characteristics'!$C:$C,0))),"",INDEX('Policy Characteristics'!J:J,MATCH($C1023,'Policy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3" s="358" t="str">
        <f>IF(ISBLANK(INDEX('Policy Characteristics'!K:K,MATCH($C1023,'Policy Characteristics'!$C:$C,0))),"",INDEX('Policy Characteristics'!K:K,MATCH($C1023,'Policy Characteristics'!$C:$C,0)))</f>
        <v>fuels.html#end-subsidies</v>
      </c>
      <c r="R1023" s="358" t="str">
        <f>IF(ISBLANK(INDEX('Policy Characteristics'!L:L,MATCH($C1023,'Policy Characteristics'!$C:$C,0))),"",INDEX('Policy Characteristics'!L:L,MATCH($C1023,'Policy Characteristics'!$C:$C,0)))</f>
        <v>end-existing-subsidies.html</v>
      </c>
    </row>
    <row r="1024" spans="1:18" s="5" customFormat="1" x14ac:dyDescent="0.35">
      <c r="A1024" s="358" t="str">
        <f>IF(ISBLANK(INDEX('Policy Characteristics'!A:A,MATCH($C1024,'Policy Characteristics'!$C:$C,0))),"",INDEX('Policy Characteristics'!A:A,MATCH($C1024,'Policy Characteristics'!$C:$C,0)))</f>
        <v>Cross-Sector</v>
      </c>
      <c r="B1024" s="358" t="str">
        <f>IF(ISBLANK(INDEX('Policy Characteristics'!B:B,MATCH($C1024,'Policy Characteristics'!$C:$C,0))),"",INDEX('Policy Characteristics'!B:B,MATCH($C1024,'Policy Characteristics'!$C:$C,0)))</f>
        <v>End Existing Subsidies</v>
      </c>
      <c r="C1024" s="362" t="str">
        <f t="shared" si="48"/>
        <v>Percent Reduction in BAU Subsidies</v>
      </c>
      <c r="D1024" s="9" t="s">
        <v>77</v>
      </c>
      <c r="E1024" s="53"/>
      <c r="F1024" s="9" t="s">
        <v>103</v>
      </c>
      <c r="G1024" s="53"/>
      <c r="H1024" s="54">
        <v>711</v>
      </c>
      <c r="I1024" s="9" t="s">
        <v>46</v>
      </c>
      <c r="J1024" s="360" t="str">
        <f>IF(ISBLANK(INDEX('Policy Characteristics'!D:D,MATCH($C1024,'Policy Characteristics'!$C:$C,0))),"",INDEX('Policy Characteristics'!D:D,MATCH($C1024,'Policy Characteristics'!$C:$C,0)))</f>
        <v>End Existing Subsidies</v>
      </c>
      <c r="K1024" s="358" t="str">
        <f>IF(ISBLANK(INDEX('Policy Characteristics'!E:E,MATCH($C1024,'Policy Characteristics'!$C:$C,0))),"",INDEX('Policy Characteristics'!E:E,MATCH($C1024,'Policy Characteristics'!$C:$C,0)))</f>
        <v>cross reduce BAU subsidies</v>
      </c>
      <c r="L1024" s="380">
        <f>IF(ISBLANK(INDEX('Policy Characteristics'!F:F,MATCH($C1024,'Policy Characteristics'!$C:$C,0))),"",INDEX('Policy Characteristics'!F:F,MATCH($C1024,'Policy Characteristics'!$C:$C,0)))</f>
        <v>0</v>
      </c>
      <c r="M1024" s="380">
        <f>IF(ISBLANK(INDEX('Policy Characteristics'!G:G,MATCH($C1024,'Policy Characteristics'!$C:$C,0))),"",INDEX('Policy Characteristics'!G:G,MATCH($C1024,'Policy Characteristics'!$C:$C,0)))</f>
        <v>1</v>
      </c>
      <c r="N1024" s="380">
        <f>IF(ISBLANK(INDEX('Policy Characteristics'!H:H,MATCH($C1024,'Policy Characteristics'!$C:$C,0))),"",INDEX('Policy Characteristics'!H:H,MATCH($C1024,'Policy Characteristics'!$C:$C,0)))</f>
        <v>0.01</v>
      </c>
      <c r="O1024" s="358" t="str">
        <f>IF(ISBLANK(INDEX('Policy Characteristics'!I:I,MATCH($C1024,'Policy Characteristics'!$C:$C,0))),"",INDEX('Policy Characteristics'!I:I,MATCH($C1024,'Policy Characteristics'!$C:$C,0)))</f>
        <v>% reduction in BAU subsidies</v>
      </c>
      <c r="P1024" s="358" t="str">
        <f>IF(ISBLANK(INDEX('Policy Characteristics'!J:J,MATCH($C1024,'Policy Characteristics'!$C:$C,0))),"",INDEX('Policy Characteristics'!J:J,MATCH($C1024,'Policy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4" s="358" t="str">
        <f>IF(ISBLANK(INDEX('Policy Characteristics'!K:K,MATCH($C1024,'Policy Characteristics'!$C:$C,0))),"",INDEX('Policy Characteristics'!K:K,MATCH($C1024,'Policy Characteristics'!$C:$C,0)))</f>
        <v>fuels.html#end-subsidies</v>
      </c>
      <c r="R1024" s="358" t="str">
        <f>IF(ISBLANK(INDEX('Policy Characteristics'!L:L,MATCH($C1024,'Policy Characteristics'!$C:$C,0))),"",INDEX('Policy Characteristics'!L:L,MATCH($C1024,'Policy Characteristics'!$C:$C,0)))</f>
        <v>end-existing-subsidies.html</v>
      </c>
    </row>
    <row r="1025" spans="1:18" s="5" customFormat="1" x14ac:dyDescent="0.35">
      <c r="A1025" s="358" t="str">
        <f>IF(ISBLANK(INDEX('Policy Characteristics'!A:A,MATCH($C1025,'Policy Characteristics'!$C:$C,0))),"",INDEX('Policy Characteristics'!A:A,MATCH($C1025,'Policy Characteristics'!$C:$C,0)))</f>
        <v>Cross-Sector</v>
      </c>
      <c r="B1025" s="358" t="str">
        <f>IF(ISBLANK(INDEX('Policy Characteristics'!B:B,MATCH($C1025,'Policy Characteristics'!$C:$C,0))),"",INDEX('Policy Characteristics'!B:B,MATCH($C1025,'Policy Characteristics'!$C:$C,0)))</f>
        <v>End Existing Subsidies</v>
      </c>
      <c r="C1025" s="362" t="str">
        <f t="shared" si="48"/>
        <v>Percent Reduction in BAU Subsidies</v>
      </c>
      <c r="D1025" s="9" t="s">
        <v>465</v>
      </c>
      <c r="E1025" s="53"/>
      <c r="F1025" s="9" t="s">
        <v>466</v>
      </c>
      <c r="G1025" s="53"/>
      <c r="H1025" s="54">
        <v>712</v>
      </c>
      <c r="I1025" s="9" t="s">
        <v>46</v>
      </c>
      <c r="J1025" s="360" t="str">
        <f>IF(ISBLANK(INDEX('Policy Characteristics'!D:D,MATCH($C1025,'Policy Characteristics'!$C:$C,0))),"",INDEX('Policy Characteristics'!D:D,MATCH($C1025,'Policy Characteristics'!$C:$C,0)))</f>
        <v>End Existing Subsidies</v>
      </c>
      <c r="K1025" s="358" t="str">
        <f>IF(ISBLANK(INDEX('Policy Characteristics'!E:E,MATCH($C1025,'Policy Characteristics'!$C:$C,0))),"",INDEX('Policy Characteristics'!E:E,MATCH($C1025,'Policy Characteristics'!$C:$C,0)))</f>
        <v>cross reduce BAU subsidies</v>
      </c>
      <c r="L1025" s="380">
        <f>IF(ISBLANK(INDEX('Policy Characteristics'!F:F,MATCH($C1025,'Policy Characteristics'!$C:$C,0))),"",INDEX('Policy Characteristics'!F:F,MATCH($C1025,'Policy Characteristics'!$C:$C,0)))</f>
        <v>0</v>
      </c>
      <c r="M1025" s="380">
        <f>IF(ISBLANK(INDEX('Policy Characteristics'!G:G,MATCH($C1025,'Policy Characteristics'!$C:$C,0))),"",INDEX('Policy Characteristics'!G:G,MATCH($C1025,'Policy Characteristics'!$C:$C,0)))</f>
        <v>1</v>
      </c>
      <c r="N1025" s="380">
        <f>IF(ISBLANK(INDEX('Policy Characteristics'!H:H,MATCH($C1025,'Policy Characteristics'!$C:$C,0))),"",INDEX('Policy Characteristics'!H:H,MATCH($C1025,'Policy Characteristics'!$C:$C,0)))</f>
        <v>0.01</v>
      </c>
      <c r="O1025" s="358" t="str">
        <f>IF(ISBLANK(INDEX('Policy Characteristics'!I:I,MATCH($C1025,'Policy Characteristics'!$C:$C,0))),"",INDEX('Policy Characteristics'!I:I,MATCH($C1025,'Policy Characteristics'!$C:$C,0)))</f>
        <v>% reduction in BAU subsidies</v>
      </c>
      <c r="P1025" s="358" t="str">
        <f>IF(ISBLANK(INDEX('Policy Characteristics'!J:J,MATCH($C1025,'Policy Characteristics'!$C:$C,0))),"",INDEX('Policy Characteristics'!J:J,MATCH($C1025,'Policy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5" s="358" t="str">
        <f>IF(ISBLANK(INDEX('Policy Characteristics'!K:K,MATCH($C1025,'Policy Characteristics'!$C:$C,0))),"",INDEX('Policy Characteristics'!K:K,MATCH($C1025,'Policy Characteristics'!$C:$C,0)))</f>
        <v>fuels.html#end-subsidies</v>
      </c>
      <c r="R1025" s="358" t="str">
        <f>IF(ISBLANK(INDEX('Policy Characteristics'!L:L,MATCH($C1025,'Policy Characteristics'!$C:$C,0))),"",INDEX('Policy Characteristics'!L:L,MATCH($C1025,'Policy Characteristics'!$C:$C,0)))</f>
        <v>end-existing-subsidies.html</v>
      </c>
    </row>
    <row r="1026" spans="1:18" s="5" customFormat="1" x14ac:dyDescent="0.35">
      <c r="A1026" s="358" t="str">
        <f>IF(ISBLANK(INDEX('Policy Characteristics'!A:A,MATCH($C1026,'Policy Characteristics'!$C:$C,0))),"",INDEX('Policy Characteristics'!A:A,MATCH($C1026,'Policy Characteristics'!$C:$C,0)))</f>
        <v>Cross-Sector</v>
      </c>
      <c r="B1026" s="358" t="str">
        <f>IF(ISBLANK(INDEX('Policy Characteristics'!B:B,MATCH($C1026,'Policy Characteristics'!$C:$C,0))),"",INDEX('Policy Characteristics'!B:B,MATCH($C1026,'Policy Characteristics'!$C:$C,0)))</f>
        <v>End Existing Subsidies</v>
      </c>
      <c r="C1026" s="362" t="str">
        <f t="shared" si="48"/>
        <v>Percent Reduction in BAU Subsidies</v>
      </c>
      <c r="D1026" s="9" t="s">
        <v>472</v>
      </c>
      <c r="E1026" s="53"/>
      <c r="F1026" s="9" t="s">
        <v>473</v>
      </c>
      <c r="G1026" s="53"/>
      <c r="H1026" s="54">
        <v>713</v>
      </c>
      <c r="I1026" s="9" t="s">
        <v>46</v>
      </c>
      <c r="J1026" s="360" t="str">
        <f>IF(ISBLANK(INDEX('Policy Characteristics'!D:D,MATCH($C1026,'Policy Characteristics'!$C:$C,0))),"",INDEX('Policy Characteristics'!D:D,MATCH($C1026,'Policy Characteristics'!$C:$C,0)))</f>
        <v>End Existing Subsidies</v>
      </c>
      <c r="K1026" s="358" t="str">
        <f>IF(ISBLANK(INDEX('Policy Characteristics'!E:E,MATCH($C1026,'Policy Characteristics'!$C:$C,0))),"",INDEX('Policy Characteristics'!E:E,MATCH($C1026,'Policy Characteristics'!$C:$C,0)))</f>
        <v>cross reduce BAU subsidies</v>
      </c>
      <c r="L1026" s="380">
        <f>IF(ISBLANK(INDEX('Policy Characteristics'!F:F,MATCH($C1026,'Policy Characteristics'!$C:$C,0))),"",INDEX('Policy Characteristics'!F:F,MATCH($C1026,'Policy Characteristics'!$C:$C,0)))</f>
        <v>0</v>
      </c>
      <c r="M1026" s="380">
        <f>IF(ISBLANK(INDEX('Policy Characteristics'!G:G,MATCH($C1026,'Policy Characteristics'!$C:$C,0))),"",INDEX('Policy Characteristics'!G:G,MATCH($C1026,'Policy Characteristics'!$C:$C,0)))</f>
        <v>1</v>
      </c>
      <c r="N1026" s="380">
        <f>IF(ISBLANK(INDEX('Policy Characteristics'!H:H,MATCH($C1026,'Policy Characteristics'!$C:$C,0))),"",INDEX('Policy Characteristics'!H:H,MATCH($C1026,'Policy Characteristics'!$C:$C,0)))</f>
        <v>0.01</v>
      </c>
      <c r="O1026" s="358" t="str">
        <f>IF(ISBLANK(INDEX('Policy Characteristics'!I:I,MATCH($C1026,'Policy Characteristics'!$C:$C,0))),"",INDEX('Policy Characteristics'!I:I,MATCH($C1026,'Policy Characteristics'!$C:$C,0)))</f>
        <v>% reduction in BAU subsidies</v>
      </c>
      <c r="P1026" s="358" t="str">
        <f>IF(ISBLANK(INDEX('Policy Characteristics'!J:J,MATCH($C1026,'Policy Characteristics'!$C:$C,0))),"",INDEX('Policy Characteristics'!J:J,MATCH($C1026,'Policy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6" s="358" t="str">
        <f>IF(ISBLANK(INDEX('Policy Characteristics'!K:K,MATCH($C1026,'Policy Characteristics'!$C:$C,0))),"",INDEX('Policy Characteristics'!K:K,MATCH($C1026,'Policy Characteristics'!$C:$C,0)))</f>
        <v>fuels.html#end-subsidies</v>
      </c>
      <c r="R1026" s="358" t="str">
        <f>IF(ISBLANK(INDEX('Policy Characteristics'!L:L,MATCH($C1026,'Policy Characteristics'!$C:$C,0))),"",INDEX('Policy Characteristics'!L:L,MATCH($C1026,'Policy Characteristics'!$C:$C,0)))</f>
        <v>end-existing-subsidies.html</v>
      </c>
    </row>
    <row r="1027" spans="1:18" s="5" customFormat="1" x14ac:dyDescent="0.35">
      <c r="A1027" s="358" t="str">
        <f>IF(ISBLANK(INDEX('Policy Characteristics'!A:A,MATCH($C1027,'Policy Characteristics'!$C:$C,0))),"",INDEX('Policy Characteristics'!A:A,MATCH($C1027,'Policy Characteristics'!$C:$C,0)))</f>
        <v>Cross-Sector</v>
      </c>
      <c r="B1027" s="358" t="str">
        <f>IF(ISBLANK(INDEX('Policy Characteristics'!B:B,MATCH($C1027,'Policy Characteristics'!$C:$C,0))),"",INDEX('Policy Characteristics'!B:B,MATCH($C1027,'Policy Characteristics'!$C:$C,0)))</f>
        <v>End Existing Subsidies</v>
      </c>
      <c r="C1027" s="362" t="str">
        <f t="shared" si="48"/>
        <v>Percent Reduction in BAU Subsidies</v>
      </c>
      <c r="D1027" s="9" t="s">
        <v>2539</v>
      </c>
      <c r="E1027" s="53"/>
      <c r="F1027" s="9" t="s">
        <v>2543</v>
      </c>
      <c r="G1027" s="53"/>
      <c r="H1027" s="54">
        <v>714</v>
      </c>
      <c r="I1027" s="9" t="s">
        <v>46</v>
      </c>
      <c r="J1027" s="360" t="str">
        <f>IF(ISBLANK(INDEX('Policy Characteristics'!D:D,MATCH($C1027,'Policy Characteristics'!$C:$C,0))),"",INDEX('Policy Characteristics'!D:D,MATCH($C1027,'Policy Characteristics'!$C:$C,0)))</f>
        <v>End Existing Subsidies</v>
      </c>
      <c r="K1027" s="358" t="str">
        <f>IF(ISBLANK(INDEX('Policy Characteristics'!E:E,MATCH($C1027,'Policy Characteristics'!$C:$C,0))),"",INDEX('Policy Characteristics'!E:E,MATCH($C1027,'Policy Characteristics'!$C:$C,0)))</f>
        <v>cross reduce BAU subsidies</v>
      </c>
      <c r="L1027" s="380">
        <f>IF(ISBLANK(INDEX('Policy Characteristics'!F:F,MATCH($C1027,'Policy Characteristics'!$C:$C,0))),"",INDEX('Policy Characteristics'!F:F,MATCH($C1027,'Policy Characteristics'!$C:$C,0)))</f>
        <v>0</v>
      </c>
      <c r="M1027" s="380">
        <f>IF(ISBLANK(INDEX('Policy Characteristics'!G:G,MATCH($C1027,'Policy Characteristics'!$C:$C,0))),"",INDEX('Policy Characteristics'!G:G,MATCH($C1027,'Policy Characteristics'!$C:$C,0)))</f>
        <v>1</v>
      </c>
      <c r="N1027" s="380">
        <f>IF(ISBLANK(INDEX('Policy Characteristics'!H:H,MATCH($C1027,'Policy Characteristics'!$C:$C,0))),"",INDEX('Policy Characteristics'!H:H,MATCH($C1027,'Policy Characteristics'!$C:$C,0)))</f>
        <v>0.01</v>
      </c>
      <c r="O1027" s="358" t="str">
        <f>IF(ISBLANK(INDEX('Policy Characteristics'!I:I,MATCH($C1027,'Policy Characteristics'!$C:$C,0))),"",INDEX('Policy Characteristics'!I:I,MATCH($C1027,'Policy Characteristics'!$C:$C,0)))</f>
        <v>% reduction in BAU subsidies</v>
      </c>
      <c r="P1027" s="358" t="str">
        <f>IF(ISBLANK(INDEX('Policy Characteristics'!J:J,MATCH($C1027,'Policy Characteristics'!$C:$C,0))),"",INDEX('Policy Characteristics'!J:J,MATCH($C1027,'Policy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7" s="358" t="str">
        <f>IF(ISBLANK(INDEX('Policy Characteristics'!K:K,MATCH($C1027,'Policy Characteristics'!$C:$C,0))),"",INDEX('Policy Characteristics'!K:K,MATCH($C1027,'Policy Characteristics'!$C:$C,0)))</f>
        <v>fuels.html#end-subsidies</v>
      </c>
      <c r="R1027" s="358" t="str">
        <f>IF(ISBLANK(INDEX('Policy Characteristics'!L:L,MATCH($C1027,'Policy Characteristics'!$C:$C,0))),"",INDEX('Policy Characteristics'!L:L,MATCH($C1027,'Policy Characteristics'!$C:$C,0)))</f>
        <v>end-existing-subsidies.html</v>
      </c>
    </row>
    <row r="1028" spans="1:18" s="5" customFormat="1" x14ac:dyDescent="0.35">
      <c r="A1028" s="358" t="str">
        <f>IF(ISBLANK(INDEX('Policy Characteristics'!A:A,MATCH($C1028,'Policy Characteristics'!$C:$C,0))),"",INDEX('Policy Characteristics'!A:A,MATCH($C1028,'Policy Characteristics'!$C:$C,0)))</f>
        <v>Cross-Sector</v>
      </c>
      <c r="B1028" s="358" t="str">
        <f>IF(ISBLANK(INDEX('Policy Characteristics'!B:B,MATCH($C1028,'Policy Characteristics'!$C:$C,0))),"",INDEX('Policy Characteristics'!B:B,MATCH($C1028,'Policy Characteristics'!$C:$C,0)))</f>
        <v>End Existing Subsidies</v>
      </c>
      <c r="C1028" s="362" t="str">
        <f t="shared" ref="C1028" si="49">C$1011</f>
        <v>Percent Reduction in BAU Subsidies</v>
      </c>
      <c r="D1028" s="9" t="s">
        <v>2549</v>
      </c>
      <c r="E1028" s="53"/>
      <c r="F1028" s="9" t="s">
        <v>2550</v>
      </c>
      <c r="G1028" s="53"/>
      <c r="H1028" s="54">
        <v>715</v>
      </c>
      <c r="I1028" s="9" t="s">
        <v>46</v>
      </c>
      <c r="J1028" s="360" t="str">
        <f>IF(ISBLANK(INDEX('Policy Characteristics'!D:D,MATCH($C1028,'Policy Characteristics'!$C:$C,0))),"",INDEX('Policy Characteristics'!D:D,MATCH($C1028,'Policy Characteristics'!$C:$C,0)))</f>
        <v>End Existing Subsidies</v>
      </c>
      <c r="K1028" s="358" t="str">
        <f>IF(ISBLANK(INDEX('Policy Characteristics'!E:E,MATCH($C1028,'Policy Characteristics'!$C:$C,0))),"",INDEX('Policy Characteristics'!E:E,MATCH($C1028,'Policy Characteristics'!$C:$C,0)))</f>
        <v>cross reduce BAU subsidies</v>
      </c>
      <c r="L1028" s="380">
        <f>IF(ISBLANK(INDEX('Policy Characteristics'!F:F,MATCH($C1028,'Policy Characteristics'!$C:$C,0))),"",INDEX('Policy Characteristics'!F:F,MATCH($C1028,'Policy Characteristics'!$C:$C,0)))</f>
        <v>0</v>
      </c>
      <c r="M1028" s="380">
        <f>IF(ISBLANK(INDEX('Policy Characteristics'!G:G,MATCH($C1028,'Policy Characteristics'!$C:$C,0))),"",INDEX('Policy Characteristics'!G:G,MATCH($C1028,'Policy Characteristics'!$C:$C,0)))</f>
        <v>1</v>
      </c>
      <c r="N1028" s="380">
        <f>IF(ISBLANK(INDEX('Policy Characteristics'!H:H,MATCH($C1028,'Policy Characteristics'!$C:$C,0))),"",INDEX('Policy Characteristics'!H:H,MATCH($C1028,'Policy Characteristics'!$C:$C,0)))</f>
        <v>0.01</v>
      </c>
      <c r="O1028" s="358" t="str">
        <f>IF(ISBLANK(INDEX('Policy Characteristics'!I:I,MATCH($C1028,'Policy Characteristics'!$C:$C,0))),"",INDEX('Policy Characteristics'!I:I,MATCH($C1028,'Policy Characteristics'!$C:$C,0)))</f>
        <v>% reduction in BAU subsidies</v>
      </c>
      <c r="P1028" s="358" t="str">
        <f>IF(ISBLANK(INDEX('Policy Characteristics'!J:J,MATCH($C1028,'Policy Characteristics'!$C:$C,0))),"",INDEX('Policy Characteristics'!J:J,MATCH($C1028,'Policy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8" s="358" t="str">
        <f>IF(ISBLANK(INDEX('Policy Characteristics'!K:K,MATCH($C1028,'Policy Characteristics'!$C:$C,0))),"",INDEX('Policy Characteristics'!K:K,MATCH($C1028,'Policy Characteristics'!$C:$C,0)))</f>
        <v>fuels.html#end-subsidies</v>
      </c>
      <c r="R1028" s="358" t="str">
        <f>IF(ISBLANK(INDEX('Policy Characteristics'!L:L,MATCH($C1028,'Policy Characteristics'!$C:$C,0))),"",INDEX('Policy Characteristics'!L:L,MATCH($C1028,'Policy Characteristics'!$C:$C,0)))</f>
        <v>end-existing-subsidies.html</v>
      </c>
    </row>
    <row r="1029" spans="1:18" s="5" customFormat="1" x14ac:dyDescent="0.35">
      <c r="A1029" s="358" t="str">
        <f>IF(ISBLANK(INDEX('Policy Characteristics'!A:A,MATCH($C1029,'Policy Characteristics'!$C:$C,0))),"",INDEX('Policy Characteristics'!A:A,MATCH($C1029,'Policy Characteristics'!$C:$C,0)))</f>
        <v>Cross-Sector</v>
      </c>
      <c r="B1029" s="358" t="str">
        <f>IF(ISBLANK(INDEX('Policy Characteristics'!B:B,MATCH($C1029,'Policy Characteristics'!$C:$C,0))),"",INDEX('Policy Characteristics'!B:B,MATCH($C1029,'Policy Characteristics'!$C:$C,0)))</f>
        <v>End Existing Subsidies</v>
      </c>
      <c r="C1029" s="362" t="str">
        <f t="shared" ref="C1029:C1031" si="50">C$1011</f>
        <v>Percent Reduction in BAU Subsidies</v>
      </c>
      <c r="D1029" s="9" t="s">
        <v>2540</v>
      </c>
      <c r="E1029" s="53"/>
      <c r="F1029" s="9" t="s">
        <v>2544</v>
      </c>
      <c r="G1029" s="53"/>
      <c r="H1029" s="54">
        <v>716</v>
      </c>
      <c r="I1029" s="9" t="s">
        <v>46</v>
      </c>
      <c r="J1029" s="360" t="str">
        <f>IF(ISBLANK(INDEX('Policy Characteristics'!D:D,MATCH($C1029,'Policy Characteristics'!$C:$C,0))),"",INDEX('Policy Characteristics'!D:D,MATCH($C1029,'Policy Characteristics'!$C:$C,0)))</f>
        <v>End Existing Subsidies</v>
      </c>
      <c r="K1029" s="358" t="str">
        <f>IF(ISBLANK(INDEX('Policy Characteristics'!E:E,MATCH($C1029,'Policy Characteristics'!$C:$C,0))),"",INDEX('Policy Characteristics'!E:E,MATCH($C1029,'Policy Characteristics'!$C:$C,0)))</f>
        <v>cross reduce BAU subsidies</v>
      </c>
      <c r="L1029" s="380">
        <f>IF(ISBLANK(INDEX('Policy Characteristics'!F:F,MATCH($C1029,'Policy Characteristics'!$C:$C,0))),"",INDEX('Policy Characteristics'!F:F,MATCH($C1029,'Policy Characteristics'!$C:$C,0)))</f>
        <v>0</v>
      </c>
      <c r="M1029" s="380">
        <f>IF(ISBLANK(INDEX('Policy Characteristics'!G:G,MATCH($C1029,'Policy Characteristics'!$C:$C,0))),"",INDEX('Policy Characteristics'!G:G,MATCH($C1029,'Policy Characteristics'!$C:$C,0)))</f>
        <v>1</v>
      </c>
      <c r="N1029" s="380">
        <f>IF(ISBLANK(INDEX('Policy Characteristics'!H:H,MATCH($C1029,'Policy Characteristics'!$C:$C,0))),"",INDEX('Policy Characteristics'!H:H,MATCH($C1029,'Policy Characteristics'!$C:$C,0)))</f>
        <v>0.01</v>
      </c>
      <c r="O1029" s="358" t="str">
        <f>IF(ISBLANK(INDEX('Policy Characteristics'!I:I,MATCH($C1029,'Policy Characteristics'!$C:$C,0))),"",INDEX('Policy Characteristics'!I:I,MATCH($C1029,'Policy Characteristics'!$C:$C,0)))</f>
        <v>% reduction in BAU subsidies</v>
      </c>
      <c r="P1029" s="358" t="str">
        <f>IF(ISBLANK(INDEX('Policy Characteristics'!J:J,MATCH($C1029,'Policy Characteristics'!$C:$C,0))),"",INDEX('Policy Characteristics'!J:J,MATCH($C1029,'Policy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29" s="358" t="str">
        <f>IF(ISBLANK(INDEX('Policy Characteristics'!K:K,MATCH($C1029,'Policy Characteristics'!$C:$C,0))),"",INDEX('Policy Characteristics'!K:K,MATCH($C1029,'Policy Characteristics'!$C:$C,0)))</f>
        <v>fuels.html#end-subsidies</v>
      </c>
      <c r="R1029" s="358" t="str">
        <f>IF(ISBLANK(INDEX('Policy Characteristics'!L:L,MATCH($C1029,'Policy Characteristics'!$C:$C,0))),"",INDEX('Policy Characteristics'!L:L,MATCH($C1029,'Policy Characteristics'!$C:$C,0)))</f>
        <v>end-existing-subsidies.html</v>
      </c>
    </row>
    <row r="1030" spans="1:18" s="5" customFormat="1" x14ac:dyDescent="0.35">
      <c r="A1030" s="358" t="str">
        <f>IF(ISBLANK(INDEX('Policy Characteristics'!A:A,MATCH($C1030,'Policy Characteristics'!$C:$C,0))),"",INDEX('Policy Characteristics'!A:A,MATCH($C1030,'Policy Characteristics'!$C:$C,0)))</f>
        <v>Cross-Sector</v>
      </c>
      <c r="B1030" s="358" t="str">
        <f>IF(ISBLANK(INDEX('Policy Characteristics'!B:B,MATCH($C1030,'Policy Characteristics'!$C:$C,0))),"",INDEX('Policy Characteristics'!B:B,MATCH($C1030,'Policy Characteristics'!$C:$C,0)))</f>
        <v>End Existing Subsidies</v>
      </c>
      <c r="C1030" s="362" t="str">
        <f t="shared" si="50"/>
        <v>Percent Reduction in BAU Subsidies</v>
      </c>
      <c r="D1030" s="9" t="s">
        <v>2541</v>
      </c>
      <c r="E1030" s="53"/>
      <c r="F1030" s="9" t="s">
        <v>2545</v>
      </c>
      <c r="G1030" s="53"/>
      <c r="H1030" s="54">
        <v>717</v>
      </c>
      <c r="I1030" s="9" t="s">
        <v>46</v>
      </c>
      <c r="J1030" s="360" t="str">
        <f>IF(ISBLANK(INDEX('Policy Characteristics'!D:D,MATCH($C1030,'Policy Characteristics'!$C:$C,0))),"",INDEX('Policy Characteristics'!D:D,MATCH($C1030,'Policy Characteristics'!$C:$C,0)))</f>
        <v>End Existing Subsidies</v>
      </c>
      <c r="K1030" s="358" t="str">
        <f>IF(ISBLANK(INDEX('Policy Characteristics'!E:E,MATCH($C1030,'Policy Characteristics'!$C:$C,0))),"",INDEX('Policy Characteristics'!E:E,MATCH($C1030,'Policy Characteristics'!$C:$C,0)))</f>
        <v>cross reduce BAU subsidies</v>
      </c>
      <c r="L1030" s="380">
        <f>IF(ISBLANK(INDEX('Policy Characteristics'!F:F,MATCH($C1030,'Policy Characteristics'!$C:$C,0))),"",INDEX('Policy Characteristics'!F:F,MATCH($C1030,'Policy Characteristics'!$C:$C,0)))</f>
        <v>0</v>
      </c>
      <c r="M1030" s="380">
        <f>IF(ISBLANK(INDEX('Policy Characteristics'!G:G,MATCH($C1030,'Policy Characteristics'!$C:$C,0))),"",INDEX('Policy Characteristics'!G:G,MATCH($C1030,'Policy Characteristics'!$C:$C,0)))</f>
        <v>1</v>
      </c>
      <c r="N1030" s="380">
        <f>IF(ISBLANK(INDEX('Policy Characteristics'!H:H,MATCH($C1030,'Policy Characteristics'!$C:$C,0))),"",INDEX('Policy Characteristics'!H:H,MATCH($C1030,'Policy Characteristics'!$C:$C,0)))</f>
        <v>0.01</v>
      </c>
      <c r="O1030" s="358" t="str">
        <f>IF(ISBLANK(INDEX('Policy Characteristics'!I:I,MATCH($C1030,'Policy Characteristics'!$C:$C,0))),"",INDEX('Policy Characteristics'!I:I,MATCH($C1030,'Policy Characteristics'!$C:$C,0)))</f>
        <v>% reduction in BAU subsidies</v>
      </c>
      <c r="P1030" s="358" t="str">
        <f>IF(ISBLANK(INDEX('Policy Characteristics'!J:J,MATCH($C1030,'Policy Characteristics'!$C:$C,0))),"",INDEX('Policy Characteristics'!J:J,MATCH($C1030,'Policy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30" s="358" t="str">
        <f>IF(ISBLANK(INDEX('Policy Characteristics'!K:K,MATCH($C1030,'Policy Characteristics'!$C:$C,0))),"",INDEX('Policy Characteristics'!K:K,MATCH($C1030,'Policy Characteristics'!$C:$C,0)))</f>
        <v>fuels.html#end-subsidies</v>
      </c>
      <c r="R1030" s="358" t="str">
        <f>IF(ISBLANK(INDEX('Policy Characteristics'!L:L,MATCH($C1030,'Policy Characteristics'!$C:$C,0))),"",INDEX('Policy Characteristics'!L:L,MATCH($C1030,'Policy Characteristics'!$C:$C,0)))</f>
        <v>end-existing-subsidies.html</v>
      </c>
    </row>
    <row r="1031" spans="1:18" s="5" customFormat="1" x14ac:dyDescent="0.35">
      <c r="A1031" s="358" t="str">
        <f>IF(ISBLANK(INDEX('Policy Characteristics'!A:A,MATCH($C1031,'Policy Characteristics'!$C:$C,0))),"",INDEX('Policy Characteristics'!A:A,MATCH($C1031,'Policy Characteristics'!$C:$C,0)))</f>
        <v>Cross-Sector</v>
      </c>
      <c r="B1031" s="358" t="str">
        <f>IF(ISBLANK(INDEX('Policy Characteristics'!B:B,MATCH($C1031,'Policy Characteristics'!$C:$C,0))),"",INDEX('Policy Characteristics'!B:B,MATCH($C1031,'Policy Characteristics'!$C:$C,0)))</f>
        <v>End Existing Subsidies</v>
      </c>
      <c r="C1031" s="362" t="str">
        <f t="shared" si="50"/>
        <v>Percent Reduction in BAU Subsidies</v>
      </c>
      <c r="D1031" s="9" t="s">
        <v>2542</v>
      </c>
      <c r="E1031" s="53"/>
      <c r="F1031" s="9" t="s">
        <v>2546</v>
      </c>
      <c r="G1031" s="53"/>
      <c r="H1031" s="54">
        <v>718</v>
      </c>
      <c r="I1031" s="9" t="s">
        <v>46</v>
      </c>
      <c r="J1031" s="360" t="str">
        <f>IF(ISBLANK(INDEX('Policy Characteristics'!D:D,MATCH($C1031,'Policy Characteristics'!$C:$C,0))),"",INDEX('Policy Characteristics'!D:D,MATCH($C1031,'Policy Characteristics'!$C:$C,0)))</f>
        <v>End Existing Subsidies</v>
      </c>
      <c r="K1031" s="358" t="str">
        <f>IF(ISBLANK(INDEX('Policy Characteristics'!E:E,MATCH($C1031,'Policy Characteristics'!$C:$C,0))),"",INDEX('Policy Characteristics'!E:E,MATCH($C1031,'Policy Characteristics'!$C:$C,0)))</f>
        <v>cross reduce BAU subsidies</v>
      </c>
      <c r="L1031" s="380">
        <f>IF(ISBLANK(INDEX('Policy Characteristics'!F:F,MATCH($C1031,'Policy Characteristics'!$C:$C,0))),"",INDEX('Policy Characteristics'!F:F,MATCH($C1031,'Policy Characteristics'!$C:$C,0)))</f>
        <v>0</v>
      </c>
      <c r="M1031" s="380">
        <f>IF(ISBLANK(INDEX('Policy Characteristics'!G:G,MATCH($C1031,'Policy Characteristics'!$C:$C,0))),"",INDEX('Policy Characteristics'!G:G,MATCH($C1031,'Policy Characteristics'!$C:$C,0)))</f>
        <v>1</v>
      </c>
      <c r="N1031" s="380">
        <f>IF(ISBLANK(INDEX('Policy Characteristics'!H:H,MATCH($C1031,'Policy Characteristics'!$C:$C,0))),"",INDEX('Policy Characteristics'!H:H,MATCH($C1031,'Policy Characteristics'!$C:$C,0)))</f>
        <v>0.01</v>
      </c>
      <c r="O1031" s="358" t="str">
        <f>IF(ISBLANK(INDEX('Policy Characteristics'!I:I,MATCH($C1031,'Policy Characteristics'!$C:$C,0))),"",INDEX('Policy Characteristics'!I:I,MATCH($C1031,'Policy Characteristics'!$C:$C,0)))</f>
        <v>% reduction in BAU subsidies</v>
      </c>
      <c r="P1031" s="358" t="str">
        <f>IF(ISBLANK(INDEX('Policy Characteristics'!J:J,MATCH($C1031,'Policy Characteristics'!$C:$C,0))),"",INDEX('Policy Characteristics'!J:J,MATCH($C1031,'Policy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031" s="358" t="str">
        <f>IF(ISBLANK(INDEX('Policy Characteristics'!K:K,MATCH($C1031,'Policy Characteristics'!$C:$C,0))),"",INDEX('Policy Characteristics'!K:K,MATCH($C1031,'Policy Characteristics'!$C:$C,0)))</f>
        <v>fuels.html#end-subsidies</v>
      </c>
      <c r="R1031" s="358" t="str">
        <f>IF(ISBLANK(INDEX('Policy Characteristics'!L:L,MATCH($C1031,'Policy Characteristics'!$C:$C,0))),"",INDEX('Policy Characteristics'!L:L,MATCH($C1031,'Policy Characteristics'!$C:$C,0)))</f>
        <v>end-existing-subsidies.html</v>
      </c>
    </row>
    <row r="1032" spans="1:18" s="2" customFormat="1" x14ac:dyDescent="0.35">
      <c r="A1032" s="358" t="str">
        <f>IF(ISBLANK(INDEX('Policy Characteristics'!A:A,MATCH($C1032,'Policy Characteristics'!$C:$C,0))),"",INDEX('Policy Characteristics'!A:A,MATCH($C1032,'Policy Characteristics'!$C:$C,0)))</f>
        <v>Cross-Sector</v>
      </c>
      <c r="B1032" s="358" t="str">
        <f>IF(ISBLANK(INDEX('Policy Characteristics'!B:B,MATCH($C1032,'Policy Characteristics'!$C:$C,0))),"",INDEX('Policy Characteristics'!B:B,MATCH($C1032,'Policy Characteristics'!$C:$C,0)))</f>
        <v>Exempt Non-CO2 Emissions from C Tax</v>
      </c>
      <c r="C1032" s="361" t="s">
        <v>2513</v>
      </c>
      <c r="D1032" s="9"/>
      <c r="E1032" s="9"/>
      <c r="F1032" s="9"/>
      <c r="G1032" s="9"/>
      <c r="H1032" s="54">
        <v>719</v>
      </c>
      <c r="I1032" s="9" t="s">
        <v>46</v>
      </c>
      <c r="J1032" s="360" t="str">
        <f>IF(ISBLANK(INDEX('Policy Characteristics'!D:D,MATCH($C1032,'Policy Characteristics'!$C:$C,0))),"",INDEX('Policy Characteristics'!D:D,MATCH($C1032,'Policy Characteristics'!$C:$C,0)))</f>
        <v>Carbon Tax Exemptions</v>
      </c>
      <c r="K1032" s="358" t="str">
        <f>IF(ISBLANK(INDEX('Policy Characteristics'!E:E,MATCH($C1032,'Policy Characteristics'!$C:$C,0))),"",INDEX('Policy Characteristics'!E:E,MATCH($C1032,'Policy Characteristics'!$C:$C,0)))</f>
        <v>cross toggle whether carbon tax affects non CO2 emissions</v>
      </c>
      <c r="L1032" s="358">
        <f>IF(ISBLANK(INDEX('Policy Characteristics'!F:F,MATCH($C1032,'Policy Characteristics'!$C:$C,0))),"",INDEX('Policy Characteristics'!F:F,MATCH($C1032,'Policy Characteristics'!$C:$C,0)))</f>
        <v>0</v>
      </c>
      <c r="M1032" s="358">
        <f>IF(ISBLANK(INDEX('Policy Characteristics'!G:G,MATCH($C1032,'Policy Characteristics'!$C:$C,0))),"",INDEX('Policy Characteristics'!G:G,MATCH($C1032,'Policy Characteristics'!$C:$C,0)))</f>
        <v>1</v>
      </c>
      <c r="N1032" s="358">
        <f>IF(ISBLANK(INDEX('Policy Characteristics'!H:H,MATCH($C1032,'Policy Characteristics'!$C:$C,0))),"",INDEX('Policy Characteristics'!H:H,MATCH($C1032,'Policy Characteristics'!$C:$C,0)))</f>
        <v>1</v>
      </c>
      <c r="O1032" s="358" t="str">
        <f>IF(ISBLANK(INDEX('Policy Characteristics'!I:I,MATCH($C1032,'Policy Characteristics'!$C:$C,0))),"",INDEX('Policy Characteristics'!I:I,MATCH($C1032,'Policy Characteristics'!$C:$C,0)))</f>
        <v>on/off</v>
      </c>
      <c r="P1032" s="358" t="str">
        <f>IF(ISBLANK(INDEX('Policy Characteristics'!J:J,MATCH($C1032,'Policy Characteristics'!$C:$C,0))),"",INDEX('Policy Characteristics'!J:J,MATCH($C1032,'Policy Characteristics'!$C:$C,0)))</f>
        <v/>
      </c>
      <c r="Q1032" s="358" t="str">
        <f>IF(ISBLANK(INDEX('Policy Characteristics'!K:K,MATCH($C1032,'Policy Characteristics'!$C:$C,0))),"",INDEX('Policy Characteristics'!K:K,MATCH($C1032,'Policy Characteristics'!$C:$C,0)))</f>
        <v/>
      </c>
      <c r="R1032" s="358" t="str">
        <f>IF(ISBLANK(INDEX('Policy Characteristics'!L:L,MATCH($C1032,'Policy Characteristics'!$C:$C,0))),"",INDEX('Policy Characteristics'!L:L,MATCH($C1032,'Policy Characteristics'!$C:$C,0)))</f>
        <v/>
      </c>
    </row>
    <row r="1033" spans="1:18" s="2" customFormat="1" x14ac:dyDescent="0.35">
      <c r="A1033" s="358" t="str">
        <f>IF(ISBLANK(INDEX('Policy Characteristics'!A:A,MATCH($C1033,'Policy Characteristics'!$C:$C,0))),"",INDEX('Policy Characteristics'!A:A,MATCH($C1033,'Policy Characteristics'!$C:$C,0)))</f>
        <v>Cross-Sector</v>
      </c>
      <c r="B1033" s="358" t="str">
        <f>IF(ISBLANK(INDEX('Policy Characteristics'!B:B,MATCH($C1033,'Policy Characteristics'!$C:$C,0))),"",INDEX('Policy Characteristics'!B:B,MATCH($C1033,'Policy Characteristics'!$C:$C,0)))</f>
        <v>Exempt Process Emissions from C Tax</v>
      </c>
      <c r="C1033" s="361" t="s">
        <v>2512</v>
      </c>
      <c r="D1033" s="9"/>
      <c r="E1033" s="9"/>
      <c r="F1033" s="9"/>
      <c r="G1033" s="9"/>
      <c r="H1033" s="56">
        <v>509</v>
      </c>
      <c r="I1033" s="9" t="s">
        <v>45</v>
      </c>
      <c r="J1033" s="360" t="str">
        <f>IF(ISBLANK(INDEX('Policy Characteristics'!D:D,MATCH($C1033,'Policy Characteristics'!$C:$C,0))),"",INDEX('Policy Characteristics'!D:D,MATCH($C1033,'Policy Characteristics'!$C:$C,0)))</f>
        <v>Carbon Tax on Process Emissions</v>
      </c>
      <c r="K1033" s="358" t="str">
        <f>IF(ISBLANK(INDEX('Policy Characteristics'!E:E,MATCH($C1033,'Policy Characteristics'!$C:$C,0))),"",INDEX('Policy Characteristics'!E:E,MATCH($C1033,'Policy Characteristics'!$C:$C,0)))</f>
        <v>cross toggle whether carbon tax affects process emissions</v>
      </c>
      <c r="L1033" s="358">
        <f>IF(ISBLANK(INDEX('Policy Characteristics'!F:F,MATCH($C1033,'Policy Characteristics'!$C:$C,0))),"",INDEX('Policy Characteristics'!F:F,MATCH($C1033,'Policy Characteristics'!$C:$C,0)))</f>
        <v>0</v>
      </c>
      <c r="M1033" s="358">
        <f>IF(ISBLANK(INDEX('Policy Characteristics'!G:G,MATCH($C1033,'Policy Characteristics'!$C:$C,0))),"",INDEX('Policy Characteristics'!G:G,MATCH($C1033,'Policy Characteristics'!$C:$C,0)))</f>
        <v>1</v>
      </c>
      <c r="N1033" s="358">
        <f>IF(ISBLANK(INDEX('Policy Characteristics'!H:H,MATCH($C1033,'Policy Characteristics'!$C:$C,0))),"",INDEX('Policy Characteristics'!H:H,MATCH($C1033,'Policy Characteristics'!$C:$C,0)))</f>
        <v>1</v>
      </c>
      <c r="O1033" s="358" t="str">
        <f>IF(ISBLANK(INDEX('Policy Characteristics'!I:I,MATCH($C1033,'Policy Characteristics'!$C:$C,0))),"",INDEX('Policy Characteristics'!I:I,MATCH($C1033,'Policy Characteristics'!$C:$C,0)))</f>
        <v>on/off</v>
      </c>
      <c r="P1033" s="358"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358" t="str">
        <f>IF(ISBLANK(INDEX('Policy Characteristics'!K:K,MATCH($C1033,'Policy Characteristics'!$C:$C,0))),"",INDEX('Policy Characteristics'!K:K,MATCH($C1033,'Policy Characteristics'!$C:$C,0)))</f>
        <v>fuels.html#carbon-tax</v>
      </c>
      <c r="R1033" s="358" t="str">
        <f>IF(ISBLANK(INDEX('Policy Characteristics'!L:L,MATCH($C1033,'Policy Characteristics'!$C:$C,0))),"",INDEX('Policy Characteristics'!L:L,MATCH($C1033,'Policy Characteristics'!$C:$C,0)))</f>
        <v>carbon-tax.html</v>
      </c>
    </row>
    <row r="1034" spans="1:18" s="2" customFormat="1" x14ac:dyDescent="0.35">
      <c r="A1034" s="358" t="str">
        <f>IF(ISBLANK(INDEX('Policy Characteristics'!A:A,MATCH($C1034,'Policy Characteristics'!$C:$C,0))),"",INDEX('Policy Characteristics'!A:A,MATCH($C1034,'Policy Characteristics'!$C:$C,0)))</f>
        <v>Cross-Sector</v>
      </c>
      <c r="B1034" s="358" t="str">
        <f>IF(ISBLANK(INDEX('Policy Characteristics'!B:B,MATCH($C1034,'Policy Characteristics'!$C:$C,0))),"",INDEX('Policy Characteristics'!B:B,MATCH($C1034,'Policy Characteristics'!$C:$C,0)))</f>
        <v>Fixed Energy Prices</v>
      </c>
      <c r="C1034" s="361" t="s">
        <v>2828</v>
      </c>
      <c r="D1034" s="9" t="s">
        <v>54</v>
      </c>
      <c r="E1034" s="9"/>
      <c r="F1034" s="9" t="s">
        <v>97</v>
      </c>
      <c r="G1034" s="9"/>
      <c r="H1034" s="54">
        <v>720</v>
      </c>
      <c r="I1034" s="9" t="s">
        <v>46</v>
      </c>
      <c r="J1034" s="360" t="str">
        <f>IF(ISBLANK(INDEX('Policy Characteristics'!D:D,MATCH($C1034,'Policy Characteristics'!$C:$C,0))),"",INDEX('Policy Characteristics'!D:D,MATCH($C1034,'Policy Characteristics'!$C:$C,0)))</f>
        <v>Fixed Energy Prices</v>
      </c>
      <c r="K1034" s="358" t="str">
        <f>IF(ISBLANK(INDEX('Policy Characteristics'!E:E,MATCH($C1034,'Policy Characteristics'!$C:$C,0))),"",INDEX('Policy Characteristics'!E:E,MATCH($C1034,'Policy Characteristics'!$C:$C,0)))</f>
        <v>cross toggle whether policies affect energy prices</v>
      </c>
      <c r="L1034" s="358">
        <f>IF(ISBLANK(INDEX('Policy Characteristics'!F:F,MATCH($C1034,'Policy Characteristics'!$C:$C,0))),"",INDEX('Policy Characteristics'!F:F,MATCH($C1034,'Policy Characteristics'!$C:$C,0)))</f>
        <v>0</v>
      </c>
      <c r="M1034" s="358">
        <f>IF(ISBLANK(INDEX('Policy Characteristics'!G:G,MATCH($C1034,'Policy Characteristics'!$C:$C,0))),"",INDEX('Policy Characteristics'!G:G,MATCH($C1034,'Policy Characteristics'!$C:$C,0)))</f>
        <v>1</v>
      </c>
      <c r="N1034" s="358">
        <f>IF(ISBLANK(INDEX('Policy Characteristics'!H:H,MATCH($C1034,'Policy Characteristics'!$C:$C,0))),"",INDEX('Policy Characteristics'!H:H,MATCH($C1034,'Policy Characteristics'!$C:$C,0)))</f>
        <v>1</v>
      </c>
      <c r="O1034" s="358" t="str">
        <f>IF(ISBLANK(INDEX('Policy Characteristics'!I:I,MATCH($C1034,'Policy Characteristics'!$C:$C,0))),"",INDEX('Policy Characteristics'!I:I,MATCH($C1034,'Policy Characteristics'!$C:$C,0)))</f>
        <v>on/off</v>
      </c>
      <c r="P1034" s="358" t="str">
        <f>IF(ISBLANK(INDEX('Policy Characteristics'!J:J,MATCH($C1034,'Policy Characteristics'!$C:$C,0))),"",INDEX('Policy Characteristics'!J:J,MATCH($C1034,'Policy Characteristics'!$C:$C,0)))</f>
        <v/>
      </c>
      <c r="Q1034" s="358" t="str">
        <f>IF(ISBLANK(INDEX('Policy Characteristics'!K:K,MATCH($C1034,'Policy Characteristics'!$C:$C,0))),"",INDEX('Policy Characteristics'!K:K,MATCH($C1034,'Policy Characteristics'!$C:$C,0)))</f>
        <v/>
      </c>
      <c r="R1034" s="358" t="str">
        <f>IF(ISBLANK(INDEX('Policy Characteristics'!L:L,MATCH($C1034,'Policy Characteristics'!$C:$C,0))),"",INDEX('Policy Characteristics'!L:L,MATCH($C1034,'Policy Characteristics'!$C:$C,0)))</f>
        <v/>
      </c>
    </row>
    <row r="1035" spans="1:18" s="2" customFormat="1" x14ac:dyDescent="0.35">
      <c r="A1035" s="358" t="str">
        <f>IF(ISBLANK(INDEX('Policy Characteristics'!A:A,MATCH($C1035,'Policy Characteristics'!$C:$C,0))),"",INDEX('Policy Characteristics'!A:A,MATCH($C1035,'Policy Characteristics'!$C:$C,0)))</f>
        <v>Cross-Sector</v>
      </c>
      <c r="B1035" s="358" t="str">
        <f>IF(ISBLANK(INDEX('Policy Characteristics'!B:B,MATCH($C1035,'Policy Characteristics'!$C:$C,0))),"",INDEX('Policy Characteristics'!B:B,MATCH($C1035,'Policy Characteristics'!$C:$C,0)))</f>
        <v>Fixed Energy Prices</v>
      </c>
      <c r="C1035" s="362" t="str">
        <f t="shared" ref="C1035:C1036" si="51">C$1034</f>
        <v>Toggle Whether Policies Affect Energy Prices</v>
      </c>
      <c r="D1035" s="9" t="s">
        <v>77</v>
      </c>
      <c r="E1035" s="9"/>
      <c r="F1035" s="9" t="s">
        <v>103</v>
      </c>
      <c r="G1035" s="9"/>
      <c r="H1035" s="54">
        <v>721</v>
      </c>
      <c r="I1035" s="9" t="s">
        <v>46</v>
      </c>
      <c r="J1035" s="360" t="str">
        <f>IF(ISBLANK(INDEX('Policy Characteristics'!D:D,MATCH($C1035,'Policy Characteristics'!$C:$C,0))),"",INDEX('Policy Characteristics'!D:D,MATCH($C1035,'Policy Characteristics'!$C:$C,0)))</f>
        <v>Fixed Energy Prices</v>
      </c>
      <c r="K1035" s="358" t="str">
        <f>IF(ISBLANK(INDEX('Policy Characteristics'!E:E,MATCH($C1035,'Policy Characteristics'!$C:$C,0))),"",INDEX('Policy Characteristics'!E:E,MATCH($C1035,'Policy Characteristics'!$C:$C,0)))</f>
        <v>cross toggle whether policies affect energy prices</v>
      </c>
      <c r="L1035" s="358">
        <f>IF(ISBLANK(INDEX('Policy Characteristics'!F:F,MATCH($C1035,'Policy Characteristics'!$C:$C,0))),"",INDEX('Policy Characteristics'!F:F,MATCH($C1035,'Policy Characteristics'!$C:$C,0)))</f>
        <v>0</v>
      </c>
      <c r="M1035" s="358">
        <f>IF(ISBLANK(INDEX('Policy Characteristics'!G:G,MATCH($C1035,'Policy Characteristics'!$C:$C,0))),"",INDEX('Policy Characteristics'!G:G,MATCH($C1035,'Policy Characteristics'!$C:$C,0)))</f>
        <v>1</v>
      </c>
      <c r="N1035" s="358">
        <f>IF(ISBLANK(INDEX('Policy Characteristics'!H:H,MATCH($C1035,'Policy Characteristics'!$C:$C,0))),"",INDEX('Policy Characteristics'!H:H,MATCH($C1035,'Policy Characteristics'!$C:$C,0)))</f>
        <v>1</v>
      </c>
      <c r="O1035" s="358" t="str">
        <f>IF(ISBLANK(INDEX('Policy Characteristics'!I:I,MATCH($C1035,'Policy Characteristics'!$C:$C,0))),"",INDEX('Policy Characteristics'!I:I,MATCH($C1035,'Policy Characteristics'!$C:$C,0)))</f>
        <v>on/off</v>
      </c>
      <c r="P1035" s="358" t="str">
        <f>IF(ISBLANK(INDEX('Policy Characteristics'!J:J,MATCH($C1035,'Policy Characteristics'!$C:$C,0))),"",INDEX('Policy Characteristics'!J:J,MATCH($C1035,'Policy Characteristics'!$C:$C,0)))</f>
        <v/>
      </c>
      <c r="Q1035" s="358" t="str">
        <f>IF(ISBLANK(INDEX('Policy Characteristics'!K:K,MATCH($C1035,'Policy Characteristics'!$C:$C,0))),"",INDEX('Policy Characteristics'!K:K,MATCH($C1035,'Policy Characteristics'!$C:$C,0)))</f>
        <v/>
      </c>
      <c r="R1035" s="358" t="str">
        <f>IF(ISBLANK(INDEX('Policy Characteristics'!L:L,MATCH($C1035,'Policy Characteristics'!$C:$C,0))),"",INDEX('Policy Characteristics'!L:L,MATCH($C1035,'Policy Characteristics'!$C:$C,0)))</f>
        <v/>
      </c>
    </row>
    <row r="1036" spans="1:18" s="2" customFormat="1" x14ac:dyDescent="0.35">
      <c r="A1036" s="358" t="str">
        <f>IF(ISBLANK(INDEX('Policy Characteristics'!A:A,MATCH($C1036,'Policy Characteristics'!$C:$C,0))),"",INDEX('Policy Characteristics'!A:A,MATCH($C1036,'Policy Characteristics'!$C:$C,0)))</f>
        <v>Cross-Sector</v>
      </c>
      <c r="B1036" s="358" t="str">
        <f>IF(ISBLANK(INDEX('Policy Characteristics'!B:B,MATCH($C1036,'Policy Characteristics'!$C:$C,0))),"",INDEX('Policy Characteristics'!B:B,MATCH($C1036,'Policy Characteristics'!$C:$C,0)))</f>
        <v>Fixed Energy Prices</v>
      </c>
      <c r="C1036" s="362" t="str">
        <f t="shared" si="51"/>
        <v>Toggle Whether Policies Affect Energy Prices</v>
      </c>
      <c r="D1036" s="9" t="s">
        <v>2542</v>
      </c>
      <c r="E1036" s="9"/>
      <c r="F1036" s="9" t="s">
        <v>2546</v>
      </c>
      <c r="G1036" s="9"/>
      <c r="H1036" s="54">
        <v>722</v>
      </c>
      <c r="I1036" s="9" t="s">
        <v>46</v>
      </c>
      <c r="J1036" s="360" t="str">
        <f>IF(ISBLANK(INDEX('Policy Characteristics'!D:D,MATCH($C1036,'Policy Characteristics'!$C:$C,0))),"",INDEX('Policy Characteristics'!D:D,MATCH($C1036,'Policy Characteristics'!$C:$C,0)))</f>
        <v>Fixed Energy Prices</v>
      </c>
      <c r="K1036" s="358" t="str">
        <f>IF(ISBLANK(INDEX('Policy Characteristics'!E:E,MATCH($C1036,'Policy Characteristics'!$C:$C,0))),"",INDEX('Policy Characteristics'!E:E,MATCH($C1036,'Policy Characteristics'!$C:$C,0)))</f>
        <v>cross toggle whether policies affect energy prices</v>
      </c>
      <c r="L1036" s="358">
        <f>IF(ISBLANK(INDEX('Policy Characteristics'!F:F,MATCH($C1036,'Policy Characteristics'!$C:$C,0))),"",INDEX('Policy Characteristics'!F:F,MATCH($C1036,'Policy Characteristics'!$C:$C,0)))</f>
        <v>0</v>
      </c>
      <c r="M1036" s="358">
        <f>IF(ISBLANK(INDEX('Policy Characteristics'!G:G,MATCH($C1036,'Policy Characteristics'!$C:$C,0))),"",INDEX('Policy Characteristics'!G:G,MATCH($C1036,'Policy Characteristics'!$C:$C,0)))</f>
        <v>1</v>
      </c>
      <c r="N1036" s="358">
        <f>IF(ISBLANK(INDEX('Policy Characteristics'!H:H,MATCH($C1036,'Policy Characteristics'!$C:$C,0))),"",INDEX('Policy Characteristics'!H:H,MATCH($C1036,'Policy Characteristics'!$C:$C,0)))</f>
        <v>1</v>
      </c>
      <c r="O1036" s="358" t="str">
        <f>IF(ISBLANK(INDEX('Policy Characteristics'!I:I,MATCH($C1036,'Policy Characteristics'!$C:$C,0))),"",INDEX('Policy Characteristics'!I:I,MATCH($C1036,'Policy Characteristics'!$C:$C,0)))</f>
        <v>on/off</v>
      </c>
      <c r="P1036" s="358" t="str">
        <f>IF(ISBLANK(INDEX('Policy Characteristics'!J:J,MATCH($C1036,'Policy Characteristics'!$C:$C,0))),"",INDEX('Policy Characteristics'!J:J,MATCH($C1036,'Policy Characteristics'!$C:$C,0)))</f>
        <v/>
      </c>
      <c r="Q1036" s="358" t="str">
        <f>IF(ISBLANK(INDEX('Policy Characteristics'!K:K,MATCH($C1036,'Policy Characteristics'!$C:$C,0))),"",INDEX('Policy Characteristics'!K:K,MATCH($C1036,'Policy Characteristics'!$C:$C,0)))</f>
        <v/>
      </c>
      <c r="R1036" s="358" t="str">
        <f>IF(ISBLANK(INDEX('Policy Characteristics'!L:L,MATCH($C1036,'Policy Characteristics'!$C:$C,0))),"",INDEX('Policy Characteristics'!L:L,MATCH($C1036,'Policy Characteristics'!$C:$C,0)))</f>
        <v/>
      </c>
    </row>
    <row r="1037" spans="1:18" s="2" customFormat="1" x14ac:dyDescent="0.35">
      <c r="A1037" s="358" t="str">
        <f>IF(ISBLANK(INDEX('Policy Characteristics'!A:A,MATCH($C1037,'Policy Characteristics'!$C:$C,0))),"",INDEX('Policy Characteristics'!A:A,MATCH($C1037,'Policy Characteristics'!$C:$C,0)))</f>
        <v>Cross-Sector</v>
      </c>
      <c r="B1037" s="358" t="str">
        <f>IF(ISBLANK(INDEX('Policy Characteristics'!B:B,MATCH($C1037,'Policy Characteristics'!$C:$C,0))),"",INDEX('Policy Characteristics'!B:B,MATCH($C1037,'Policy Characteristics'!$C:$C,0)))</f>
        <v>Fixed Energy Prices</v>
      </c>
      <c r="C1037" s="361" t="s">
        <v>2828</v>
      </c>
      <c r="D1037" s="9" t="s">
        <v>479</v>
      </c>
      <c r="E1037" s="53"/>
      <c r="F1037" s="9" t="s">
        <v>476</v>
      </c>
      <c r="G1037" s="9"/>
      <c r="H1037" s="56">
        <v>836</v>
      </c>
      <c r="I1037" s="9" t="s">
        <v>46</v>
      </c>
      <c r="J1037" s="360" t="str">
        <f>IF(ISBLANK(INDEX('Policy Characteristics'!D:D,MATCH($C1037,'Policy Characteristics'!$C:$C,0))),"",INDEX('Policy Characteristics'!D:D,MATCH($C1037,'Policy Characteristics'!$C:$C,0)))</f>
        <v>Fixed Energy Prices</v>
      </c>
      <c r="K1037" s="358" t="str">
        <f>IF(ISBLANK(INDEX('Policy Characteristics'!E:E,MATCH($C1037,'Policy Characteristics'!$C:$C,0))),"",INDEX('Policy Characteristics'!E:E,MATCH($C1037,'Policy Characteristics'!$C:$C,0)))</f>
        <v>cross toggle whether policies affect energy prices</v>
      </c>
      <c r="L1037" s="358">
        <f>IF(ISBLANK(INDEX('Policy Characteristics'!F:F,MATCH($C1037,'Policy Characteristics'!$C:$C,0))),"",INDEX('Policy Characteristics'!F:F,MATCH($C1037,'Policy Characteristics'!$C:$C,0)))</f>
        <v>0</v>
      </c>
      <c r="M1037" s="358">
        <f>IF(ISBLANK(INDEX('Policy Characteristics'!G:G,MATCH($C1037,'Policy Characteristics'!$C:$C,0))),"",INDEX('Policy Characteristics'!G:G,MATCH($C1037,'Policy Characteristics'!$C:$C,0)))</f>
        <v>1</v>
      </c>
      <c r="N1037" s="358">
        <f>IF(ISBLANK(INDEX('Policy Characteristics'!H:H,MATCH($C1037,'Policy Characteristics'!$C:$C,0))),"",INDEX('Policy Characteristics'!H:H,MATCH($C1037,'Policy Characteristics'!$C:$C,0)))</f>
        <v>1</v>
      </c>
      <c r="O1037" s="358" t="str">
        <f>IF(ISBLANK(INDEX('Policy Characteristics'!I:I,MATCH($C1037,'Policy Characteristics'!$C:$C,0))),"",INDEX('Policy Characteristics'!I:I,MATCH($C1037,'Policy Characteristics'!$C:$C,0)))</f>
        <v>on/off</v>
      </c>
      <c r="P1037" s="358" t="str">
        <f>IF(ISBLANK(INDEX('Policy Characteristics'!J:J,MATCH($C1037,'Policy Characteristics'!$C:$C,0))),"",INDEX('Policy Characteristics'!J:J,MATCH($C1037,'Policy Characteristics'!$C:$C,0)))</f>
        <v/>
      </c>
      <c r="Q1037" s="358" t="str">
        <f>IF(ISBLANK(INDEX('Policy Characteristics'!K:K,MATCH($C1037,'Policy Characteristics'!$C:$C,0))),"",INDEX('Policy Characteristics'!K:K,MATCH($C1037,'Policy Characteristics'!$C:$C,0)))</f>
        <v/>
      </c>
      <c r="R1037" s="358" t="str">
        <f>IF(ISBLANK(INDEX('Policy Characteristics'!L:L,MATCH($C1037,'Policy Characteristics'!$C:$C,0))),"",INDEX('Policy Characteristics'!L:L,MATCH($C1037,'Policy Characteristics'!$C:$C,0)))</f>
        <v/>
      </c>
    </row>
    <row r="1038" spans="1:18" s="2" customFormat="1" x14ac:dyDescent="0.35">
      <c r="A1038" s="358" t="str">
        <f>IF(ISBLANK(INDEX('Policy Characteristics'!A:A,MATCH($C1038,'Policy Characteristics'!$C:$C,0))),"",INDEX('Policy Characteristics'!A:A,MATCH($C1038,'Policy Characteristics'!$C:$C,0)))</f>
        <v>Cross-Sector</v>
      </c>
      <c r="B1038" s="358" t="str">
        <f>IF(ISBLANK(INDEX('Policy Characteristics'!B:B,MATCH($C1038,'Policy Characteristics'!$C:$C,0))),"",INDEX('Policy Characteristics'!B:B,MATCH($C1038,'Policy Characteristics'!$C:$C,0)))</f>
        <v>Fixed Energy Prices</v>
      </c>
      <c r="C1038" s="362" t="str">
        <f t="shared" ref="C1038:C1048" si="52">C$1037</f>
        <v>Toggle Whether Policies Affect Energy Prices</v>
      </c>
      <c r="D1038" s="9" t="s">
        <v>48</v>
      </c>
      <c r="E1038" s="53"/>
      <c r="F1038" s="9" t="s">
        <v>91</v>
      </c>
      <c r="G1038" s="9"/>
      <c r="H1038" s="54">
        <v>837</v>
      </c>
      <c r="I1038" s="9" t="s">
        <v>46</v>
      </c>
      <c r="J1038" s="360" t="str">
        <f>IF(ISBLANK(INDEX('Policy Characteristics'!D:D,MATCH($C1038,'Policy Characteristics'!$C:$C,0))),"",INDEX('Policy Characteristics'!D:D,MATCH($C1038,'Policy Characteristics'!$C:$C,0)))</f>
        <v>Fixed Energy Prices</v>
      </c>
      <c r="K1038" s="358" t="str">
        <f>IF(ISBLANK(INDEX('Policy Characteristics'!E:E,MATCH($C1038,'Policy Characteristics'!$C:$C,0))),"",INDEX('Policy Characteristics'!E:E,MATCH($C1038,'Policy Characteristics'!$C:$C,0)))</f>
        <v>cross toggle whether policies affect energy prices</v>
      </c>
      <c r="L1038" s="358">
        <f>IF(ISBLANK(INDEX('Policy Characteristics'!F:F,MATCH($C1038,'Policy Characteristics'!$C:$C,0))),"",INDEX('Policy Characteristics'!F:F,MATCH($C1038,'Policy Characteristics'!$C:$C,0)))</f>
        <v>0</v>
      </c>
      <c r="M1038" s="358">
        <f>IF(ISBLANK(INDEX('Policy Characteristics'!G:G,MATCH($C1038,'Policy Characteristics'!$C:$C,0))),"",INDEX('Policy Characteristics'!G:G,MATCH($C1038,'Policy Characteristics'!$C:$C,0)))</f>
        <v>1</v>
      </c>
      <c r="N1038" s="358">
        <f>IF(ISBLANK(INDEX('Policy Characteristics'!H:H,MATCH($C1038,'Policy Characteristics'!$C:$C,0))),"",INDEX('Policy Characteristics'!H:H,MATCH($C1038,'Policy Characteristics'!$C:$C,0)))</f>
        <v>1</v>
      </c>
      <c r="O1038" s="358" t="str">
        <f>IF(ISBLANK(INDEX('Policy Characteristics'!I:I,MATCH($C1038,'Policy Characteristics'!$C:$C,0))),"",INDEX('Policy Characteristics'!I:I,MATCH($C1038,'Policy Characteristics'!$C:$C,0)))</f>
        <v>on/off</v>
      </c>
      <c r="P1038" s="358" t="str">
        <f>IF(ISBLANK(INDEX('Policy Characteristics'!J:J,MATCH($C1038,'Policy Characteristics'!$C:$C,0))),"",INDEX('Policy Characteristics'!J:J,MATCH($C1038,'Policy Characteristics'!$C:$C,0)))</f>
        <v/>
      </c>
      <c r="Q1038" s="358" t="str">
        <f>IF(ISBLANK(INDEX('Policy Characteristics'!K:K,MATCH($C1038,'Policy Characteristics'!$C:$C,0))),"",INDEX('Policy Characteristics'!K:K,MATCH($C1038,'Policy Characteristics'!$C:$C,0)))</f>
        <v/>
      </c>
      <c r="R1038" s="358" t="str">
        <f>IF(ISBLANK(INDEX('Policy Characteristics'!L:L,MATCH($C1038,'Policy Characteristics'!$C:$C,0))),"",INDEX('Policy Characteristics'!L:L,MATCH($C1038,'Policy Characteristics'!$C:$C,0)))</f>
        <v/>
      </c>
    </row>
    <row r="1039" spans="1:18" s="2" customFormat="1" x14ac:dyDescent="0.35">
      <c r="A1039" s="358" t="str">
        <f>IF(ISBLANK(INDEX('Policy Characteristics'!A:A,MATCH($C1039,'Policy Characteristics'!$C:$C,0))),"",INDEX('Policy Characteristics'!A:A,MATCH($C1039,'Policy Characteristics'!$C:$C,0)))</f>
        <v>Cross-Sector</v>
      </c>
      <c r="B1039" s="358" t="str">
        <f>IF(ISBLANK(INDEX('Policy Characteristics'!B:B,MATCH($C1039,'Policy Characteristics'!$C:$C,0))),"",INDEX('Policy Characteristics'!B:B,MATCH($C1039,'Policy Characteristics'!$C:$C,0)))</f>
        <v>Fixed Energy Prices</v>
      </c>
      <c r="C1039" s="362" t="str">
        <f t="shared" si="52"/>
        <v>Toggle Whether Policies Affect Energy Prices</v>
      </c>
      <c r="D1039" s="9" t="s">
        <v>53</v>
      </c>
      <c r="E1039" s="53"/>
      <c r="F1039" s="9" t="s">
        <v>96</v>
      </c>
      <c r="G1039" s="9"/>
      <c r="H1039" s="56">
        <v>838</v>
      </c>
      <c r="I1039" s="9" t="s">
        <v>46</v>
      </c>
      <c r="J1039" s="360" t="str">
        <f>IF(ISBLANK(INDEX('Policy Characteristics'!D:D,MATCH($C1039,'Policy Characteristics'!$C:$C,0))),"",INDEX('Policy Characteristics'!D:D,MATCH($C1039,'Policy Characteristics'!$C:$C,0)))</f>
        <v>Fixed Energy Prices</v>
      </c>
      <c r="K1039" s="358" t="str">
        <f>IF(ISBLANK(INDEX('Policy Characteristics'!E:E,MATCH($C1039,'Policy Characteristics'!$C:$C,0))),"",INDEX('Policy Characteristics'!E:E,MATCH($C1039,'Policy Characteristics'!$C:$C,0)))</f>
        <v>cross toggle whether policies affect energy prices</v>
      </c>
      <c r="L1039" s="358">
        <f>IF(ISBLANK(INDEX('Policy Characteristics'!F:F,MATCH($C1039,'Policy Characteristics'!$C:$C,0))),"",INDEX('Policy Characteristics'!F:F,MATCH($C1039,'Policy Characteristics'!$C:$C,0)))</f>
        <v>0</v>
      </c>
      <c r="M1039" s="358">
        <f>IF(ISBLANK(INDEX('Policy Characteristics'!G:G,MATCH($C1039,'Policy Characteristics'!$C:$C,0))),"",INDEX('Policy Characteristics'!G:G,MATCH($C1039,'Policy Characteristics'!$C:$C,0)))</f>
        <v>1</v>
      </c>
      <c r="N1039" s="358">
        <f>IF(ISBLANK(INDEX('Policy Characteristics'!H:H,MATCH($C1039,'Policy Characteristics'!$C:$C,0))),"",INDEX('Policy Characteristics'!H:H,MATCH($C1039,'Policy Characteristics'!$C:$C,0)))</f>
        <v>1</v>
      </c>
      <c r="O1039" s="358" t="str">
        <f>IF(ISBLANK(INDEX('Policy Characteristics'!I:I,MATCH($C1039,'Policy Characteristics'!$C:$C,0))),"",INDEX('Policy Characteristics'!I:I,MATCH($C1039,'Policy Characteristics'!$C:$C,0)))</f>
        <v>on/off</v>
      </c>
      <c r="P1039" s="358" t="str">
        <f>IF(ISBLANK(INDEX('Policy Characteristics'!J:J,MATCH($C1039,'Policy Characteristics'!$C:$C,0))),"",INDEX('Policy Characteristics'!J:J,MATCH($C1039,'Policy Characteristics'!$C:$C,0)))</f>
        <v/>
      </c>
      <c r="Q1039" s="358" t="str">
        <f>IF(ISBLANK(INDEX('Policy Characteristics'!K:K,MATCH($C1039,'Policy Characteristics'!$C:$C,0))),"",INDEX('Policy Characteristics'!K:K,MATCH($C1039,'Policy Characteristics'!$C:$C,0)))</f>
        <v/>
      </c>
      <c r="R1039" s="358" t="str">
        <f>IF(ISBLANK(INDEX('Policy Characteristics'!L:L,MATCH($C1039,'Policy Characteristics'!$C:$C,0))),"",INDEX('Policy Characteristics'!L:L,MATCH($C1039,'Policy Characteristics'!$C:$C,0)))</f>
        <v/>
      </c>
    </row>
    <row r="1040" spans="1:18" s="2" customFormat="1" x14ac:dyDescent="0.35">
      <c r="A1040" s="358" t="str">
        <f>IF(ISBLANK(INDEX('Policy Characteristics'!A:A,MATCH($C1040,'Policy Characteristics'!$C:$C,0))),"",INDEX('Policy Characteristics'!A:A,MATCH($C1040,'Policy Characteristics'!$C:$C,0)))</f>
        <v>Cross-Sector</v>
      </c>
      <c r="B1040" s="358" t="str">
        <f>IF(ISBLANK(INDEX('Policy Characteristics'!B:B,MATCH($C1040,'Policy Characteristics'!$C:$C,0))),"",INDEX('Policy Characteristics'!B:B,MATCH($C1040,'Policy Characteristics'!$C:$C,0)))</f>
        <v>Fixed Energy Prices</v>
      </c>
      <c r="C1040" s="362" t="str">
        <f t="shared" si="52"/>
        <v>Toggle Whether Policies Affect Energy Prices</v>
      </c>
      <c r="D1040" s="9" t="s">
        <v>55</v>
      </c>
      <c r="E1040" s="53"/>
      <c r="F1040" s="9" t="s">
        <v>99</v>
      </c>
      <c r="G1040" s="9"/>
      <c r="H1040" s="54">
        <v>839</v>
      </c>
      <c r="I1040" s="9" t="s">
        <v>46</v>
      </c>
      <c r="J1040" s="360" t="str">
        <f>IF(ISBLANK(INDEX('Policy Characteristics'!D:D,MATCH($C1040,'Policy Characteristics'!$C:$C,0))),"",INDEX('Policy Characteristics'!D:D,MATCH($C1040,'Policy Characteristics'!$C:$C,0)))</f>
        <v>Fixed Energy Prices</v>
      </c>
      <c r="K1040" s="358" t="str">
        <f>IF(ISBLANK(INDEX('Policy Characteristics'!E:E,MATCH($C1040,'Policy Characteristics'!$C:$C,0))),"",INDEX('Policy Characteristics'!E:E,MATCH($C1040,'Policy Characteristics'!$C:$C,0)))</f>
        <v>cross toggle whether policies affect energy prices</v>
      </c>
      <c r="L1040" s="358">
        <f>IF(ISBLANK(INDEX('Policy Characteristics'!F:F,MATCH($C1040,'Policy Characteristics'!$C:$C,0))),"",INDEX('Policy Characteristics'!F:F,MATCH($C1040,'Policy Characteristics'!$C:$C,0)))</f>
        <v>0</v>
      </c>
      <c r="M1040" s="358">
        <f>IF(ISBLANK(INDEX('Policy Characteristics'!G:G,MATCH($C1040,'Policy Characteristics'!$C:$C,0))),"",INDEX('Policy Characteristics'!G:G,MATCH($C1040,'Policy Characteristics'!$C:$C,0)))</f>
        <v>1</v>
      </c>
      <c r="N1040" s="358">
        <f>IF(ISBLANK(INDEX('Policy Characteristics'!H:H,MATCH($C1040,'Policy Characteristics'!$C:$C,0))),"",INDEX('Policy Characteristics'!H:H,MATCH($C1040,'Policy Characteristics'!$C:$C,0)))</f>
        <v>1</v>
      </c>
      <c r="O1040" s="358" t="str">
        <f>IF(ISBLANK(INDEX('Policy Characteristics'!I:I,MATCH($C1040,'Policy Characteristics'!$C:$C,0))),"",INDEX('Policy Characteristics'!I:I,MATCH($C1040,'Policy Characteristics'!$C:$C,0)))</f>
        <v>on/off</v>
      </c>
      <c r="P1040" s="358" t="str">
        <f>IF(ISBLANK(INDEX('Policy Characteristics'!J:J,MATCH($C1040,'Policy Characteristics'!$C:$C,0))),"",INDEX('Policy Characteristics'!J:J,MATCH($C1040,'Policy Characteristics'!$C:$C,0)))</f>
        <v/>
      </c>
      <c r="Q1040" s="358" t="str">
        <f>IF(ISBLANK(INDEX('Policy Characteristics'!K:K,MATCH($C1040,'Policy Characteristics'!$C:$C,0))),"",INDEX('Policy Characteristics'!K:K,MATCH($C1040,'Policy Characteristics'!$C:$C,0)))</f>
        <v/>
      </c>
      <c r="R1040" s="358" t="str">
        <f>IF(ISBLANK(INDEX('Policy Characteristics'!L:L,MATCH($C1040,'Policy Characteristics'!$C:$C,0))),"",INDEX('Policy Characteristics'!L:L,MATCH($C1040,'Policy Characteristics'!$C:$C,0)))</f>
        <v/>
      </c>
    </row>
    <row r="1041" spans="1:18" s="2" customFormat="1" x14ac:dyDescent="0.35">
      <c r="A1041" s="358" t="str">
        <f>IF(ISBLANK(INDEX('Policy Characteristics'!A:A,MATCH($C1041,'Policy Characteristics'!$C:$C,0))),"",INDEX('Policy Characteristics'!A:A,MATCH($C1041,'Policy Characteristics'!$C:$C,0)))</f>
        <v>Cross-Sector</v>
      </c>
      <c r="B1041" s="358" t="str">
        <f>IF(ISBLANK(INDEX('Policy Characteristics'!B:B,MATCH($C1041,'Policy Characteristics'!$C:$C,0))),"",INDEX('Policy Characteristics'!B:B,MATCH($C1041,'Policy Characteristics'!$C:$C,0)))</f>
        <v>Fixed Energy Prices</v>
      </c>
      <c r="C1041" s="362" t="str">
        <f t="shared" si="52"/>
        <v>Toggle Whether Policies Affect Energy Prices</v>
      </c>
      <c r="D1041" s="9" t="s">
        <v>56</v>
      </c>
      <c r="E1041" s="53"/>
      <c r="F1041" s="9" t="s">
        <v>100</v>
      </c>
      <c r="G1041" s="9"/>
      <c r="H1041" s="56">
        <v>840</v>
      </c>
      <c r="I1041" s="9" t="s">
        <v>46</v>
      </c>
      <c r="J1041" s="360" t="str">
        <f>IF(ISBLANK(INDEX('Policy Characteristics'!D:D,MATCH($C1041,'Policy Characteristics'!$C:$C,0))),"",INDEX('Policy Characteristics'!D:D,MATCH($C1041,'Policy Characteristics'!$C:$C,0)))</f>
        <v>Fixed Energy Prices</v>
      </c>
      <c r="K1041" s="358" t="str">
        <f>IF(ISBLANK(INDEX('Policy Characteristics'!E:E,MATCH($C1041,'Policy Characteristics'!$C:$C,0))),"",INDEX('Policy Characteristics'!E:E,MATCH($C1041,'Policy Characteristics'!$C:$C,0)))</f>
        <v>cross toggle whether policies affect energy prices</v>
      </c>
      <c r="L1041" s="358">
        <f>IF(ISBLANK(INDEX('Policy Characteristics'!F:F,MATCH($C1041,'Policy Characteristics'!$C:$C,0))),"",INDEX('Policy Characteristics'!F:F,MATCH($C1041,'Policy Characteristics'!$C:$C,0)))</f>
        <v>0</v>
      </c>
      <c r="M1041" s="358">
        <f>IF(ISBLANK(INDEX('Policy Characteristics'!G:G,MATCH($C1041,'Policy Characteristics'!$C:$C,0))),"",INDEX('Policy Characteristics'!G:G,MATCH($C1041,'Policy Characteristics'!$C:$C,0)))</f>
        <v>1</v>
      </c>
      <c r="N1041" s="358">
        <f>IF(ISBLANK(INDEX('Policy Characteristics'!H:H,MATCH($C1041,'Policy Characteristics'!$C:$C,0))),"",INDEX('Policy Characteristics'!H:H,MATCH($C1041,'Policy Characteristics'!$C:$C,0)))</f>
        <v>1</v>
      </c>
      <c r="O1041" s="358" t="str">
        <f>IF(ISBLANK(INDEX('Policy Characteristics'!I:I,MATCH($C1041,'Policy Characteristics'!$C:$C,0))),"",INDEX('Policy Characteristics'!I:I,MATCH($C1041,'Policy Characteristics'!$C:$C,0)))</f>
        <v>on/off</v>
      </c>
      <c r="P1041" s="358" t="str">
        <f>IF(ISBLANK(INDEX('Policy Characteristics'!J:J,MATCH($C1041,'Policy Characteristics'!$C:$C,0))),"",INDEX('Policy Characteristics'!J:J,MATCH($C1041,'Policy Characteristics'!$C:$C,0)))</f>
        <v/>
      </c>
      <c r="Q1041" s="358" t="str">
        <f>IF(ISBLANK(INDEX('Policy Characteristics'!K:K,MATCH($C1041,'Policy Characteristics'!$C:$C,0))),"",INDEX('Policy Characteristics'!K:K,MATCH($C1041,'Policy Characteristics'!$C:$C,0)))</f>
        <v/>
      </c>
      <c r="R1041" s="358" t="str">
        <f>IF(ISBLANK(INDEX('Policy Characteristics'!L:L,MATCH($C1041,'Policy Characteristics'!$C:$C,0))),"",INDEX('Policy Characteristics'!L:L,MATCH($C1041,'Policy Characteristics'!$C:$C,0)))</f>
        <v/>
      </c>
    </row>
    <row r="1042" spans="1:18" s="2" customFormat="1" x14ac:dyDescent="0.35">
      <c r="A1042" s="358" t="str">
        <f>IF(ISBLANK(INDEX('Policy Characteristics'!A:A,MATCH($C1042,'Policy Characteristics'!$C:$C,0))),"",INDEX('Policy Characteristics'!A:A,MATCH($C1042,'Policy Characteristics'!$C:$C,0)))</f>
        <v>Cross-Sector</v>
      </c>
      <c r="B1042" s="358" t="str">
        <f>IF(ISBLANK(INDEX('Policy Characteristics'!B:B,MATCH($C1042,'Policy Characteristics'!$C:$C,0))),"",INDEX('Policy Characteristics'!B:B,MATCH($C1042,'Policy Characteristics'!$C:$C,0)))</f>
        <v>Fixed Energy Prices</v>
      </c>
      <c r="C1042" s="362" t="str">
        <f t="shared" si="52"/>
        <v>Toggle Whether Policies Affect Energy Prices</v>
      </c>
      <c r="D1042" s="9" t="s">
        <v>57</v>
      </c>
      <c r="E1042" s="53"/>
      <c r="F1042" s="9" t="s">
        <v>101</v>
      </c>
      <c r="G1042" s="9"/>
      <c r="H1042" s="54">
        <v>841</v>
      </c>
      <c r="I1042" s="9" t="s">
        <v>46</v>
      </c>
      <c r="J1042" s="360" t="str">
        <f>IF(ISBLANK(INDEX('Policy Characteristics'!D:D,MATCH($C1042,'Policy Characteristics'!$C:$C,0))),"",INDEX('Policy Characteristics'!D:D,MATCH($C1042,'Policy Characteristics'!$C:$C,0)))</f>
        <v>Fixed Energy Prices</v>
      </c>
      <c r="K1042" s="358" t="str">
        <f>IF(ISBLANK(INDEX('Policy Characteristics'!E:E,MATCH($C1042,'Policy Characteristics'!$C:$C,0))),"",INDEX('Policy Characteristics'!E:E,MATCH($C1042,'Policy Characteristics'!$C:$C,0)))</f>
        <v>cross toggle whether policies affect energy prices</v>
      </c>
      <c r="L1042" s="358">
        <f>IF(ISBLANK(INDEX('Policy Characteristics'!F:F,MATCH($C1042,'Policy Characteristics'!$C:$C,0))),"",INDEX('Policy Characteristics'!F:F,MATCH($C1042,'Policy Characteristics'!$C:$C,0)))</f>
        <v>0</v>
      </c>
      <c r="M1042" s="358">
        <f>IF(ISBLANK(INDEX('Policy Characteristics'!G:G,MATCH($C1042,'Policy Characteristics'!$C:$C,0))),"",INDEX('Policy Characteristics'!G:G,MATCH($C1042,'Policy Characteristics'!$C:$C,0)))</f>
        <v>1</v>
      </c>
      <c r="N1042" s="358">
        <f>IF(ISBLANK(INDEX('Policy Characteristics'!H:H,MATCH($C1042,'Policy Characteristics'!$C:$C,0))),"",INDEX('Policy Characteristics'!H:H,MATCH($C1042,'Policy Characteristics'!$C:$C,0)))</f>
        <v>1</v>
      </c>
      <c r="O1042" s="358" t="str">
        <f>IF(ISBLANK(INDEX('Policy Characteristics'!I:I,MATCH($C1042,'Policy Characteristics'!$C:$C,0))),"",INDEX('Policy Characteristics'!I:I,MATCH($C1042,'Policy Characteristics'!$C:$C,0)))</f>
        <v>on/off</v>
      </c>
      <c r="P1042" s="358" t="str">
        <f>IF(ISBLANK(INDEX('Policy Characteristics'!J:J,MATCH($C1042,'Policy Characteristics'!$C:$C,0))),"",INDEX('Policy Characteristics'!J:J,MATCH($C1042,'Policy Characteristics'!$C:$C,0)))</f>
        <v/>
      </c>
      <c r="Q1042" s="358" t="str">
        <f>IF(ISBLANK(INDEX('Policy Characteristics'!K:K,MATCH($C1042,'Policy Characteristics'!$C:$C,0))),"",INDEX('Policy Characteristics'!K:K,MATCH($C1042,'Policy Characteristics'!$C:$C,0)))</f>
        <v/>
      </c>
      <c r="R1042" s="358" t="str">
        <f>IF(ISBLANK(INDEX('Policy Characteristics'!L:L,MATCH($C1042,'Policy Characteristics'!$C:$C,0))),"",INDEX('Policy Characteristics'!L:L,MATCH($C1042,'Policy Characteristics'!$C:$C,0)))</f>
        <v/>
      </c>
    </row>
    <row r="1043" spans="1:18" s="2" customFormat="1" x14ac:dyDescent="0.35">
      <c r="A1043" s="358" t="str">
        <f>IF(ISBLANK(INDEX('Policy Characteristics'!A:A,MATCH($C1043,'Policy Characteristics'!$C:$C,0))),"",INDEX('Policy Characteristics'!A:A,MATCH($C1043,'Policy Characteristics'!$C:$C,0)))</f>
        <v>Cross-Sector</v>
      </c>
      <c r="B1043" s="358" t="str">
        <f>IF(ISBLANK(INDEX('Policy Characteristics'!B:B,MATCH($C1043,'Policy Characteristics'!$C:$C,0))),"",INDEX('Policy Characteristics'!B:B,MATCH($C1043,'Policy Characteristics'!$C:$C,0)))</f>
        <v>Fixed Energy Prices</v>
      </c>
      <c r="C1043" s="362" t="str">
        <f t="shared" si="52"/>
        <v>Toggle Whether Policies Affect Energy Prices</v>
      </c>
      <c r="D1043" s="9" t="s">
        <v>58</v>
      </c>
      <c r="E1043" s="53"/>
      <c r="F1043" s="9" t="s">
        <v>102</v>
      </c>
      <c r="G1043" s="9"/>
      <c r="H1043" s="56">
        <v>842</v>
      </c>
      <c r="I1043" s="9" t="s">
        <v>46</v>
      </c>
      <c r="J1043" s="360" t="str">
        <f>IF(ISBLANK(INDEX('Policy Characteristics'!D:D,MATCH($C1043,'Policy Characteristics'!$C:$C,0))),"",INDEX('Policy Characteristics'!D:D,MATCH($C1043,'Policy Characteristics'!$C:$C,0)))</f>
        <v>Fixed Energy Prices</v>
      </c>
      <c r="K1043" s="358" t="str">
        <f>IF(ISBLANK(INDEX('Policy Characteristics'!E:E,MATCH($C1043,'Policy Characteristics'!$C:$C,0))),"",INDEX('Policy Characteristics'!E:E,MATCH($C1043,'Policy Characteristics'!$C:$C,0)))</f>
        <v>cross toggle whether policies affect energy prices</v>
      </c>
      <c r="L1043" s="358">
        <f>IF(ISBLANK(INDEX('Policy Characteristics'!F:F,MATCH($C1043,'Policy Characteristics'!$C:$C,0))),"",INDEX('Policy Characteristics'!F:F,MATCH($C1043,'Policy Characteristics'!$C:$C,0)))</f>
        <v>0</v>
      </c>
      <c r="M1043" s="358">
        <f>IF(ISBLANK(INDEX('Policy Characteristics'!G:G,MATCH($C1043,'Policy Characteristics'!$C:$C,0))),"",INDEX('Policy Characteristics'!G:G,MATCH($C1043,'Policy Characteristics'!$C:$C,0)))</f>
        <v>1</v>
      </c>
      <c r="N1043" s="358">
        <f>IF(ISBLANK(INDEX('Policy Characteristics'!H:H,MATCH($C1043,'Policy Characteristics'!$C:$C,0))),"",INDEX('Policy Characteristics'!H:H,MATCH($C1043,'Policy Characteristics'!$C:$C,0)))</f>
        <v>1</v>
      </c>
      <c r="O1043" s="358" t="str">
        <f>IF(ISBLANK(INDEX('Policy Characteristics'!I:I,MATCH($C1043,'Policy Characteristics'!$C:$C,0))),"",INDEX('Policy Characteristics'!I:I,MATCH($C1043,'Policy Characteristics'!$C:$C,0)))</f>
        <v>on/off</v>
      </c>
      <c r="P1043" s="358" t="str">
        <f>IF(ISBLANK(INDEX('Policy Characteristics'!J:J,MATCH($C1043,'Policy Characteristics'!$C:$C,0))),"",INDEX('Policy Characteristics'!J:J,MATCH($C1043,'Policy Characteristics'!$C:$C,0)))</f>
        <v/>
      </c>
      <c r="Q1043" s="358" t="str">
        <f>IF(ISBLANK(INDEX('Policy Characteristics'!K:K,MATCH($C1043,'Policy Characteristics'!$C:$C,0))),"",INDEX('Policy Characteristics'!K:K,MATCH($C1043,'Policy Characteristics'!$C:$C,0)))</f>
        <v/>
      </c>
      <c r="R1043" s="358" t="str">
        <f>IF(ISBLANK(INDEX('Policy Characteristics'!L:L,MATCH($C1043,'Policy Characteristics'!$C:$C,0))),"",INDEX('Policy Characteristics'!L:L,MATCH($C1043,'Policy Characteristics'!$C:$C,0)))</f>
        <v/>
      </c>
    </row>
    <row r="1044" spans="1:18" s="2" customFormat="1" x14ac:dyDescent="0.35">
      <c r="A1044" s="358" t="str">
        <f>IF(ISBLANK(INDEX('Policy Characteristics'!A:A,MATCH($C1044,'Policy Characteristics'!$C:$C,0))),"",INDEX('Policy Characteristics'!A:A,MATCH($C1044,'Policy Characteristics'!$C:$C,0)))</f>
        <v>Cross-Sector</v>
      </c>
      <c r="B1044" s="358" t="str">
        <f>IF(ISBLANK(INDEX('Policy Characteristics'!B:B,MATCH($C1044,'Policy Characteristics'!$C:$C,0))),"",INDEX('Policy Characteristics'!B:B,MATCH($C1044,'Policy Characteristics'!$C:$C,0)))</f>
        <v>Fixed Energy Prices</v>
      </c>
      <c r="C1044" s="362" t="str">
        <f t="shared" si="52"/>
        <v>Toggle Whether Policies Affect Energy Prices</v>
      </c>
      <c r="D1044" s="9" t="s">
        <v>2547</v>
      </c>
      <c r="E1044" s="53"/>
      <c r="F1044" s="9" t="s">
        <v>2548</v>
      </c>
      <c r="G1044" s="9"/>
      <c r="H1044" s="54">
        <v>843</v>
      </c>
      <c r="I1044" s="9" t="s">
        <v>46</v>
      </c>
      <c r="J1044" s="360" t="str">
        <f>IF(ISBLANK(INDEX('Policy Characteristics'!D:D,MATCH($C1044,'Policy Characteristics'!$C:$C,0))),"",INDEX('Policy Characteristics'!D:D,MATCH($C1044,'Policy Characteristics'!$C:$C,0)))</f>
        <v>Fixed Energy Prices</v>
      </c>
      <c r="K1044" s="358" t="str">
        <f>IF(ISBLANK(INDEX('Policy Characteristics'!E:E,MATCH($C1044,'Policy Characteristics'!$C:$C,0))),"",INDEX('Policy Characteristics'!E:E,MATCH($C1044,'Policy Characteristics'!$C:$C,0)))</f>
        <v>cross toggle whether policies affect energy prices</v>
      </c>
      <c r="L1044" s="358">
        <f>IF(ISBLANK(INDEX('Policy Characteristics'!F:F,MATCH($C1044,'Policy Characteristics'!$C:$C,0))),"",INDEX('Policy Characteristics'!F:F,MATCH($C1044,'Policy Characteristics'!$C:$C,0)))</f>
        <v>0</v>
      </c>
      <c r="M1044" s="358">
        <f>IF(ISBLANK(INDEX('Policy Characteristics'!G:G,MATCH($C1044,'Policy Characteristics'!$C:$C,0))),"",INDEX('Policy Characteristics'!G:G,MATCH($C1044,'Policy Characteristics'!$C:$C,0)))</f>
        <v>1</v>
      </c>
      <c r="N1044" s="358">
        <f>IF(ISBLANK(INDEX('Policy Characteristics'!H:H,MATCH($C1044,'Policy Characteristics'!$C:$C,0))),"",INDEX('Policy Characteristics'!H:H,MATCH($C1044,'Policy Characteristics'!$C:$C,0)))</f>
        <v>1</v>
      </c>
      <c r="O1044" s="358" t="str">
        <f>IF(ISBLANK(INDEX('Policy Characteristics'!I:I,MATCH($C1044,'Policy Characteristics'!$C:$C,0))),"",INDEX('Policy Characteristics'!I:I,MATCH($C1044,'Policy Characteristics'!$C:$C,0)))</f>
        <v>on/off</v>
      </c>
      <c r="P1044" s="358" t="str">
        <f>IF(ISBLANK(INDEX('Policy Characteristics'!J:J,MATCH($C1044,'Policy Characteristics'!$C:$C,0))),"",INDEX('Policy Characteristics'!J:J,MATCH($C1044,'Policy Characteristics'!$C:$C,0)))</f>
        <v/>
      </c>
      <c r="Q1044" s="358" t="str">
        <f>IF(ISBLANK(INDEX('Policy Characteristics'!K:K,MATCH($C1044,'Policy Characteristics'!$C:$C,0))),"",INDEX('Policy Characteristics'!K:K,MATCH($C1044,'Policy Characteristics'!$C:$C,0)))</f>
        <v/>
      </c>
      <c r="R1044" s="358" t="str">
        <f>IF(ISBLANK(INDEX('Policy Characteristics'!L:L,MATCH($C1044,'Policy Characteristics'!$C:$C,0))),"",INDEX('Policy Characteristics'!L:L,MATCH($C1044,'Policy Characteristics'!$C:$C,0)))</f>
        <v/>
      </c>
    </row>
    <row r="1045" spans="1:18" s="2" customFormat="1" x14ac:dyDescent="0.35">
      <c r="A1045" s="358" t="str">
        <f>IF(ISBLANK(INDEX('Policy Characteristics'!A:A,MATCH($C1045,'Policy Characteristics'!$C:$C,0))),"",INDEX('Policy Characteristics'!A:A,MATCH($C1045,'Policy Characteristics'!$C:$C,0)))</f>
        <v>Cross-Sector</v>
      </c>
      <c r="B1045" s="358" t="str">
        <f>IF(ISBLANK(INDEX('Policy Characteristics'!B:B,MATCH($C1045,'Policy Characteristics'!$C:$C,0))),"",INDEX('Policy Characteristics'!B:B,MATCH($C1045,'Policy Characteristics'!$C:$C,0)))</f>
        <v>Fixed Energy Prices</v>
      </c>
      <c r="C1045" s="362" t="str">
        <f t="shared" si="52"/>
        <v>Toggle Whether Policies Affect Energy Prices</v>
      </c>
      <c r="D1045" s="9" t="s">
        <v>472</v>
      </c>
      <c r="E1045" s="53"/>
      <c r="F1045" s="9" t="s">
        <v>473</v>
      </c>
      <c r="G1045" s="9"/>
      <c r="H1045" s="56">
        <v>844</v>
      </c>
      <c r="I1045" s="9" t="s">
        <v>46</v>
      </c>
      <c r="J1045" s="360" t="str">
        <f>IF(ISBLANK(INDEX('Policy Characteristics'!D:D,MATCH($C1045,'Policy Characteristics'!$C:$C,0))),"",INDEX('Policy Characteristics'!D:D,MATCH($C1045,'Policy Characteristics'!$C:$C,0)))</f>
        <v>Fixed Energy Prices</v>
      </c>
      <c r="K1045" s="358" t="str">
        <f>IF(ISBLANK(INDEX('Policy Characteristics'!E:E,MATCH($C1045,'Policy Characteristics'!$C:$C,0))),"",INDEX('Policy Characteristics'!E:E,MATCH($C1045,'Policy Characteristics'!$C:$C,0)))</f>
        <v>cross toggle whether policies affect energy prices</v>
      </c>
      <c r="L1045" s="358">
        <f>IF(ISBLANK(INDEX('Policy Characteristics'!F:F,MATCH($C1045,'Policy Characteristics'!$C:$C,0))),"",INDEX('Policy Characteristics'!F:F,MATCH($C1045,'Policy Characteristics'!$C:$C,0)))</f>
        <v>0</v>
      </c>
      <c r="M1045" s="358">
        <f>IF(ISBLANK(INDEX('Policy Characteristics'!G:G,MATCH($C1045,'Policy Characteristics'!$C:$C,0))),"",INDEX('Policy Characteristics'!G:G,MATCH($C1045,'Policy Characteristics'!$C:$C,0)))</f>
        <v>1</v>
      </c>
      <c r="N1045" s="358">
        <f>IF(ISBLANK(INDEX('Policy Characteristics'!H:H,MATCH($C1045,'Policy Characteristics'!$C:$C,0))),"",INDEX('Policy Characteristics'!H:H,MATCH($C1045,'Policy Characteristics'!$C:$C,0)))</f>
        <v>1</v>
      </c>
      <c r="O1045" s="358" t="str">
        <f>IF(ISBLANK(INDEX('Policy Characteristics'!I:I,MATCH($C1045,'Policy Characteristics'!$C:$C,0))),"",INDEX('Policy Characteristics'!I:I,MATCH($C1045,'Policy Characteristics'!$C:$C,0)))</f>
        <v>on/off</v>
      </c>
      <c r="P1045" s="358" t="str">
        <f>IF(ISBLANK(INDEX('Policy Characteristics'!J:J,MATCH($C1045,'Policy Characteristics'!$C:$C,0))),"",INDEX('Policy Characteristics'!J:J,MATCH($C1045,'Policy Characteristics'!$C:$C,0)))</f>
        <v/>
      </c>
      <c r="Q1045" s="358" t="str">
        <f>IF(ISBLANK(INDEX('Policy Characteristics'!K:K,MATCH($C1045,'Policy Characteristics'!$C:$C,0))),"",INDEX('Policy Characteristics'!K:K,MATCH($C1045,'Policy Characteristics'!$C:$C,0)))</f>
        <v/>
      </c>
      <c r="R1045" s="358" t="str">
        <f>IF(ISBLANK(INDEX('Policy Characteristics'!L:L,MATCH($C1045,'Policy Characteristics'!$C:$C,0))),"",INDEX('Policy Characteristics'!L:L,MATCH($C1045,'Policy Characteristics'!$C:$C,0)))</f>
        <v/>
      </c>
    </row>
    <row r="1046" spans="1:18" s="2" customFormat="1" x14ac:dyDescent="0.35">
      <c r="A1046" s="358" t="str">
        <f>IF(ISBLANK(INDEX('Policy Characteristics'!A:A,MATCH($C1046,'Policy Characteristics'!$C:$C,0))),"",INDEX('Policy Characteristics'!A:A,MATCH($C1046,'Policy Characteristics'!$C:$C,0)))</f>
        <v>Cross-Sector</v>
      </c>
      <c r="B1046" s="358" t="str">
        <f>IF(ISBLANK(INDEX('Policy Characteristics'!B:B,MATCH($C1046,'Policy Characteristics'!$C:$C,0))),"",INDEX('Policy Characteristics'!B:B,MATCH($C1046,'Policy Characteristics'!$C:$C,0)))</f>
        <v>Fixed Energy Prices</v>
      </c>
      <c r="C1046" s="362" t="str">
        <f t="shared" si="52"/>
        <v>Toggle Whether Policies Affect Energy Prices</v>
      </c>
      <c r="D1046" s="9" t="s">
        <v>2539</v>
      </c>
      <c r="E1046" s="53"/>
      <c r="F1046" s="9" t="s">
        <v>2543</v>
      </c>
      <c r="G1046" s="9"/>
      <c r="H1046" s="54">
        <v>845</v>
      </c>
      <c r="I1046" s="9" t="s">
        <v>46</v>
      </c>
      <c r="J1046" s="360" t="str">
        <f>IF(ISBLANK(INDEX('Policy Characteristics'!D:D,MATCH($C1046,'Policy Characteristics'!$C:$C,0))),"",INDEX('Policy Characteristics'!D:D,MATCH($C1046,'Policy Characteristics'!$C:$C,0)))</f>
        <v>Fixed Energy Prices</v>
      </c>
      <c r="K1046" s="358" t="str">
        <f>IF(ISBLANK(INDEX('Policy Characteristics'!E:E,MATCH($C1046,'Policy Characteristics'!$C:$C,0))),"",INDEX('Policy Characteristics'!E:E,MATCH($C1046,'Policy Characteristics'!$C:$C,0)))</f>
        <v>cross toggle whether policies affect energy prices</v>
      </c>
      <c r="L1046" s="358">
        <f>IF(ISBLANK(INDEX('Policy Characteristics'!F:F,MATCH($C1046,'Policy Characteristics'!$C:$C,0))),"",INDEX('Policy Characteristics'!F:F,MATCH($C1046,'Policy Characteristics'!$C:$C,0)))</f>
        <v>0</v>
      </c>
      <c r="M1046" s="358">
        <f>IF(ISBLANK(INDEX('Policy Characteristics'!G:G,MATCH($C1046,'Policy Characteristics'!$C:$C,0))),"",INDEX('Policy Characteristics'!G:G,MATCH($C1046,'Policy Characteristics'!$C:$C,0)))</f>
        <v>1</v>
      </c>
      <c r="N1046" s="358">
        <f>IF(ISBLANK(INDEX('Policy Characteristics'!H:H,MATCH($C1046,'Policy Characteristics'!$C:$C,0))),"",INDEX('Policy Characteristics'!H:H,MATCH($C1046,'Policy Characteristics'!$C:$C,0)))</f>
        <v>1</v>
      </c>
      <c r="O1046" s="358" t="str">
        <f>IF(ISBLANK(INDEX('Policy Characteristics'!I:I,MATCH($C1046,'Policy Characteristics'!$C:$C,0))),"",INDEX('Policy Characteristics'!I:I,MATCH($C1046,'Policy Characteristics'!$C:$C,0)))</f>
        <v>on/off</v>
      </c>
      <c r="P1046" s="358" t="str">
        <f>IF(ISBLANK(INDEX('Policy Characteristics'!J:J,MATCH($C1046,'Policy Characteristics'!$C:$C,0))),"",INDEX('Policy Characteristics'!J:J,MATCH($C1046,'Policy Characteristics'!$C:$C,0)))</f>
        <v/>
      </c>
      <c r="Q1046" s="358" t="str">
        <f>IF(ISBLANK(INDEX('Policy Characteristics'!K:K,MATCH($C1046,'Policy Characteristics'!$C:$C,0))),"",INDEX('Policy Characteristics'!K:K,MATCH($C1046,'Policy Characteristics'!$C:$C,0)))</f>
        <v/>
      </c>
      <c r="R1046" s="358" t="str">
        <f>IF(ISBLANK(INDEX('Policy Characteristics'!L:L,MATCH($C1046,'Policy Characteristics'!$C:$C,0))),"",INDEX('Policy Characteristics'!L:L,MATCH($C1046,'Policy Characteristics'!$C:$C,0)))</f>
        <v/>
      </c>
    </row>
    <row r="1047" spans="1:18" s="2" customFormat="1" x14ac:dyDescent="0.35">
      <c r="A1047" s="358" t="str">
        <f>IF(ISBLANK(INDEX('Policy Characteristics'!A:A,MATCH($C1047,'Policy Characteristics'!$C:$C,0))),"",INDEX('Policy Characteristics'!A:A,MATCH($C1047,'Policy Characteristics'!$C:$C,0)))</f>
        <v>Cross-Sector</v>
      </c>
      <c r="B1047" s="358" t="str">
        <f>IF(ISBLANK(INDEX('Policy Characteristics'!B:B,MATCH($C1047,'Policy Characteristics'!$C:$C,0))),"",INDEX('Policy Characteristics'!B:B,MATCH($C1047,'Policy Characteristics'!$C:$C,0)))</f>
        <v>Fixed Energy Prices</v>
      </c>
      <c r="C1047" s="362" t="str">
        <f t="shared" si="52"/>
        <v>Toggle Whether Policies Affect Energy Prices</v>
      </c>
      <c r="D1047" s="9" t="s">
        <v>2549</v>
      </c>
      <c r="E1047" s="53"/>
      <c r="F1047" s="9" t="s">
        <v>2550</v>
      </c>
      <c r="G1047" s="9"/>
      <c r="H1047" s="56">
        <v>846</v>
      </c>
      <c r="I1047" s="9" t="s">
        <v>46</v>
      </c>
      <c r="J1047" s="360" t="str">
        <f>IF(ISBLANK(INDEX('Policy Characteristics'!D:D,MATCH($C1047,'Policy Characteristics'!$C:$C,0))),"",INDEX('Policy Characteristics'!D:D,MATCH($C1047,'Policy Characteristics'!$C:$C,0)))</f>
        <v>Fixed Energy Prices</v>
      </c>
      <c r="K1047" s="358" t="str">
        <f>IF(ISBLANK(INDEX('Policy Characteristics'!E:E,MATCH($C1047,'Policy Characteristics'!$C:$C,0))),"",INDEX('Policy Characteristics'!E:E,MATCH($C1047,'Policy Characteristics'!$C:$C,0)))</f>
        <v>cross toggle whether policies affect energy prices</v>
      </c>
      <c r="L1047" s="358">
        <f>IF(ISBLANK(INDEX('Policy Characteristics'!F:F,MATCH($C1047,'Policy Characteristics'!$C:$C,0))),"",INDEX('Policy Characteristics'!F:F,MATCH($C1047,'Policy Characteristics'!$C:$C,0)))</f>
        <v>0</v>
      </c>
      <c r="M1047" s="358">
        <f>IF(ISBLANK(INDEX('Policy Characteristics'!G:G,MATCH($C1047,'Policy Characteristics'!$C:$C,0))),"",INDEX('Policy Characteristics'!G:G,MATCH($C1047,'Policy Characteristics'!$C:$C,0)))</f>
        <v>1</v>
      </c>
      <c r="N1047" s="358">
        <f>IF(ISBLANK(INDEX('Policy Characteristics'!H:H,MATCH($C1047,'Policy Characteristics'!$C:$C,0))),"",INDEX('Policy Characteristics'!H:H,MATCH($C1047,'Policy Characteristics'!$C:$C,0)))</f>
        <v>1</v>
      </c>
      <c r="O1047" s="358" t="str">
        <f>IF(ISBLANK(INDEX('Policy Characteristics'!I:I,MATCH($C1047,'Policy Characteristics'!$C:$C,0))),"",INDEX('Policy Characteristics'!I:I,MATCH($C1047,'Policy Characteristics'!$C:$C,0)))</f>
        <v>on/off</v>
      </c>
      <c r="P1047" s="358" t="str">
        <f>IF(ISBLANK(INDEX('Policy Characteristics'!J:J,MATCH($C1047,'Policy Characteristics'!$C:$C,0))),"",INDEX('Policy Characteristics'!J:J,MATCH($C1047,'Policy Characteristics'!$C:$C,0)))</f>
        <v/>
      </c>
      <c r="Q1047" s="358" t="str">
        <f>IF(ISBLANK(INDEX('Policy Characteristics'!K:K,MATCH($C1047,'Policy Characteristics'!$C:$C,0))),"",INDEX('Policy Characteristics'!K:K,MATCH($C1047,'Policy Characteristics'!$C:$C,0)))</f>
        <v/>
      </c>
      <c r="R1047" s="358" t="str">
        <f>IF(ISBLANK(INDEX('Policy Characteristics'!L:L,MATCH($C1047,'Policy Characteristics'!$C:$C,0))),"",INDEX('Policy Characteristics'!L:L,MATCH($C1047,'Policy Characteristics'!$C:$C,0)))</f>
        <v/>
      </c>
    </row>
    <row r="1048" spans="1:18" s="2" customFormat="1" x14ac:dyDescent="0.35">
      <c r="A1048" s="358" t="str">
        <f>IF(ISBLANK(INDEX('Policy Characteristics'!A:A,MATCH($C1048,'Policy Characteristics'!$C:$C,0))),"",INDEX('Policy Characteristics'!A:A,MATCH($C1048,'Policy Characteristics'!$C:$C,0)))</f>
        <v>Cross-Sector</v>
      </c>
      <c r="B1048" s="358" t="str">
        <f>IF(ISBLANK(INDEX('Policy Characteristics'!B:B,MATCH($C1048,'Policy Characteristics'!$C:$C,0))),"",INDEX('Policy Characteristics'!B:B,MATCH($C1048,'Policy Characteristics'!$C:$C,0)))</f>
        <v>Fixed Energy Prices</v>
      </c>
      <c r="C1048" s="362" t="str">
        <f t="shared" si="52"/>
        <v>Toggle Whether Policies Affect Energy Prices</v>
      </c>
      <c r="D1048" s="9" t="s">
        <v>2540</v>
      </c>
      <c r="E1048" s="53"/>
      <c r="F1048" s="9" t="s">
        <v>2544</v>
      </c>
      <c r="G1048" s="9"/>
      <c r="H1048" s="54">
        <v>847</v>
      </c>
      <c r="I1048" s="9" t="s">
        <v>46</v>
      </c>
      <c r="J1048" s="360" t="str">
        <f>IF(ISBLANK(INDEX('Policy Characteristics'!D:D,MATCH($C1048,'Policy Characteristics'!$C:$C,0))),"",INDEX('Policy Characteristics'!D:D,MATCH($C1048,'Policy Characteristics'!$C:$C,0)))</f>
        <v>Fixed Energy Prices</v>
      </c>
      <c r="K1048" s="358" t="str">
        <f>IF(ISBLANK(INDEX('Policy Characteristics'!E:E,MATCH($C1048,'Policy Characteristics'!$C:$C,0))),"",INDEX('Policy Characteristics'!E:E,MATCH($C1048,'Policy Characteristics'!$C:$C,0)))</f>
        <v>cross toggle whether policies affect energy prices</v>
      </c>
      <c r="L1048" s="358">
        <f>IF(ISBLANK(INDEX('Policy Characteristics'!F:F,MATCH($C1048,'Policy Characteristics'!$C:$C,0))),"",INDEX('Policy Characteristics'!F:F,MATCH($C1048,'Policy Characteristics'!$C:$C,0)))</f>
        <v>0</v>
      </c>
      <c r="M1048" s="358">
        <f>IF(ISBLANK(INDEX('Policy Characteristics'!G:G,MATCH($C1048,'Policy Characteristics'!$C:$C,0))),"",INDEX('Policy Characteristics'!G:G,MATCH($C1048,'Policy Characteristics'!$C:$C,0)))</f>
        <v>1</v>
      </c>
      <c r="N1048" s="358">
        <f>IF(ISBLANK(INDEX('Policy Characteristics'!H:H,MATCH($C1048,'Policy Characteristics'!$C:$C,0))),"",INDEX('Policy Characteristics'!H:H,MATCH($C1048,'Policy Characteristics'!$C:$C,0)))</f>
        <v>1</v>
      </c>
      <c r="O1048" s="358" t="str">
        <f>IF(ISBLANK(INDEX('Policy Characteristics'!I:I,MATCH($C1048,'Policy Characteristics'!$C:$C,0))),"",INDEX('Policy Characteristics'!I:I,MATCH($C1048,'Policy Characteristics'!$C:$C,0)))</f>
        <v>on/off</v>
      </c>
      <c r="P1048" s="358" t="str">
        <f>IF(ISBLANK(INDEX('Policy Characteristics'!J:J,MATCH($C1048,'Policy Characteristics'!$C:$C,0))),"",INDEX('Policy Characteristics'!J:J,MATCH($C1048,'Policy Characteristics'!$C:$C,0)))</f>
        <v/>
      </c>
      <c r="Q1048" s="358" t="str">
        <f>IF(ISBLANK(INDEX('Policy Characteristics'!K:K,MATCH($C1048,'Policy Characteristics'!$C:$C,0))),"",INDEX('Policy Characteristics'!K:K,MATCH($C1048,'Policy Characteristics'!$C:$C,0)))</f>
        <v/>
      </c>
      <c r="R1048" s="358" t="str">
        <f>IF(ISBLANK(INDEX('Policy Characteristics'!L:L,MATCH($C1048,'Policy Characteristics'!$C:$C,0))),"",INDEX('Policy Characteristics'!L:L,MATCH($C1048,'Policy Characteristics'!$C:$C,0)))</f>
        <v/>
      </c>
    </row>
    <row r="1049" spans="1:18" s="2" customFormat="1" x14ac:dyDescent="0.35">
      <c r="A1049" s="358" t="str">
        <f>IF(ISBLANK(INDEX('Policy Characteristics'!A:A,MATCH($C1049,'Policy Characteristics'!$C:$C,0))),"",INDEX('Policy Characteristics'!A:A,MATCH($C1049,'Policy Characteristics'!$C:$C,0)))</f>
        <v>Cross-Sector</v>
      </c>
      <c r="B1049" s="358" t="str">
        <f>IF(ISBLANK(INDEX('Policy Characteristics'!B:B,MATCH($C1049,'Policy Characteristics'!$C:$C,0))),"",INDEX('Policy Characteristics'!B:B,MATCH($C1049,'Policy Characteristics'!$C:$C,0)))</f>
        <v>Fuel Price Deregulation</v>
      </c>
      <c r="C1049" s="361" t="s">
        <v>2877</v>
      </c>
      <c r="D1049" s="9" t="s">
        <v>479</v>
      </c>
      <c r="E1049" s="53"/>
      <c r="F1049" s="9" t="s">
        <v>476</v>
      </c>
      <c r="G1049" s="9"/>
      <c r="H1049" s="54">
        <v>723</v>
      </c>
      <c r="I1049" s="9" t="s">
        <v>46</v>
      </c>
      <c r="J1049" s="360" t="str">
        <f>IF(ISBLANK(INDEX('Policy Characteristics'!D:D,MATCH($C1049,'Policy Characteristics'!$C:$C,0))),"",INDEX('Policy Characteristics'!D:D,MATCH($C1049,'Policy Characteristics'!$C:$C,0)))</f>
        <v>Fuel Price Deregulation</v>
      </c>
      <c r="K1049" s="358" t="str">
        <f>IF(ISBLANK(INDEX('Policy Characteristics'!E:E,MATCH($C1049,'Policy Characteristics'!$C:$C,0))),"",INDEX('Policy Characteristics'!E:E,MATCH($C1049,'Policy Characteristics'!$C:$C,0)))</f>
        <v>cross fuel price deregulation</v>
      </c>
      <c r="L1049" s="380">
        <f>IF(ISBLANK(INDEX('Policy Characteristics'!F:F,MATCH($C1049,'Policy Characteristics'!$C:$C,0))),"",INDEX('Policy Characteristics'!F:F,MATCH($C1049,'Policy Characteristics'!$C:$C,0)))</f>
        <v>0</v>
      </c>
      <c r="M1049" s="380">
        <f>IF(ISBLANK(INDEX('Policy Characteristics'!G:G,MATCH($C1049,'Policy Characteristics'!$C:$C,0))),"",INDEX('Policy Characteristics'!G:G,MATCH($C1049,'Policy Characteristics'!$C:$C,0)))</f>
        <v>1</v>
      </c>
      <c r="N1049" s="380">
        <f>IF(ISBLANK(INDEX('Policy Characteristics'!H:H,MATCH($C1049,'Policy Characteristics'!$C:$C,0))),"",INDEX('Policy Characteristics'!H:H,MATCH($C1049,'Policy Characteristics'!$C:$C,0)))</f>
        <v>0.01</v>
      </c>
      <c r="O1049" s="358" t="str">
        <f>IF(ISBLANK(INDEX('Policy Characteristics'!I:I,MATCH($C1049,'Policy Characteristics'!$C:$C,0))),"",INDEX('Policy Characteristics'!I:I,MATCH($C1049,'Policy Characteristics'!$C:$C,0)))</f>
        <v>% of price deregulated</v>
      </c>
      <c r="P1049" s="358"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358" t="str">
        <f>IF(ISBLANK(INDEX('Policy Characteristics'!K:K,MATCH($C1049,'Policy Characteristics'!$C:$C,0))),"",INDEX('Policy Characteristics'!K:K,MATCH($C1049,'Policy Characteristics'!$C:$C,0)))</f>
        <v>fuels.html#fuel-price-deregulation</v>
      </c>
      <c r="R1049" s="358" t="str">
        <f>IF(ISBLANK(INDEX('Policy Characteristics'!L:L,MATCH($C1049,'Policy Characteristics'!$C:$C,0))),"",INDEX('Policy Characteristics'!L:L,MATCH($C1049,'Policy Characteristics'!$C:$C,0)))</f>
        <v/>
      </c>
    </row>
    <row r="1050" spans="1:18" s="2" customFormat="1" x14ac:dyDescent="0.35">
      <c r="A1050" s="358" t="str">
        <f>IF(ISBLANK(INDEX('Policy Characteristics'!A:A,MATCH($C1050,'Policy Characteristics'!$C:$C,0))),"",INDEX('Policy Characteristics'!A:A,MATCH($C1050,'Policy Characteristics'!$C:$C,0)))</f>
        <v>Cross-Sector</v>
      </c>
      <c r="B1050" s="358" t="str">
        <f>IF(ISBLANK(INDEX('Policy Characteristics'!B:B,MATCH($C1050,'Policy Characteristics'!$C:$C,0))),"",INDEX('Policy Characteristics'!B:B,MATCH($C1050,'Policy Characteristics'!$C:$C,0)))</f>
        <v>Fuel Price Deregulation</v>
      </c>
      <c r="C1050" s="362" t="str">
        <f t="shared" ref="C1050:C1063" si="53">C$1049</f>
        <v>Fuel Price Deregulation</v>
      </c>
      <c r="D1050" s="9" t="s">
        <v>48</v>
      </c>
      <c r="E1050" s="53"/>
      <c r="F1050" s="9" t="s">
        <v>91</v>
      </c>
      <c r="G1050" s="9"/>
      <c r="H1050" s="54">
        <v>724</v>
      </c>
      <c r="I1050" s="9" t="s">
        <v>46</v>
      </c>
      <c r="J1050" s="360" t="str">
        <f>IF(ISBLANK(INDEX('Policy Characteristics'!D:D,MATCH($C1050,'Policy Characteristics'!$C:$C,0))),"",INDEX('Policy Characteristics'!D:D,MATCH($C1050,'Policy Characteristics'!$C:$C,0)))</f>
        <v>Fuel Price Deregulation</v>
      </c>
      <c r="K1050" s="358" t="str">
        <f>IF(ISBLANK(INDEX('Policy Characteristics'!E:E,MATCH($C1050,'Policy Characteristics'!$C:$C,0))),"",INDEX('Policy Characteristics'!E:E,MATCH($C1050,'Policy Characteristics'!$C:$C,0)))</f>
        <v>cross fuel price deregulation</v>
      </c>
      <c r="L1050" s="380">
        <f>IF(ISBLANK(INDEX('Policy Characteristics'!F:F,MATCH($C1050,'Policy Characteristics'!$C:$C,0))),"",INDEX('Policy Characteristics'!F:F,MATCH($C1050,'Policy Characteristics'!$C:$C,0)))</f>
        <v>0</v>
      </c>
      <c r="M1050" s="380">
        <f>IF(ISBLANK(INDEX('Policy Characteristics'!G:G,MATCH($C1050,'Policy Characteristics'!$C:$C,0))),"",INDEX('Policy Characteristics'!G:G,MATCH($C1050,'Policy Characteristics'!$C:$C,0)))</f>
        <v>1</v>
      </c>
      <c r="N1050" s="380">
        <f>IF(ISBLANK(INDEX('Policy Characteristics'!H:H,MATCH($C1050,'Policy Characteristics'!$C:$C,0))),"",INDEX('Policy Characteristics'!H:H,MATCH($C1050,'Policy Characteristics'!$C:$C,0)))</f>
        <v>0.01</v>
      </c>
      <c r="O1050" s="358" t="str">
        <f>IF(ISBLANK(INDEX('Policy Characteristics'!I:I,MATCH($C1050,'Policy Characteristics'!$C:$C,0))),"",INDEX('Policy Characteristics'!I:I,MATCH($C1050,'Policy Characteristics'!$C:$C,0)))</f>
        <v>% of price deregulated</v>
      </c>
      <c r="P1050" s="358"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358" t="str">
        <f>IF(ISBLANK(INDEX('Policy Characteristics'!K:K,MATCH($C1050,'Policy Characteristics'!$C:$C,0))),"",INDEX('Policy Characteristics'!K:K,MATCH($C1050,'Policy Characteristics'!$C:$C,0)))</f>
        <v>fuels.html#fuel-price-deregulation</v>
      </c>
      <c r="R1050" s="358" t="str">
        <f>IF(ISBLANK(INDEX('Policy Characteristics'!L:L,MATCH($C1050,'Policy Characteristics'!$C:$C,0))),"",INDEX('Policy Characteristics'!L:L,MATCH($C1050,'Policy Characteristics'!$C:$C,0)))</f>
        <v/>
      </c>
    </row>
    <row r="1051" spans="1:18" s="2" customFormat="1" x14ac:dyDescent="0.35">
      <c r="A1051" s="358" t="str">
        <f>IF(ISBLANK(INDEX('Policy Characteristics'!A:A,MATCH($C1051,'Policy Characteristics'!$C:$C,0))),"",INDEX('Policy Characteristics'!A:A,MATCH($C1051,'Policy Characteristics'!$C:$C,0)))</f>
        <v>Cross-Sector</v>
      </c>
      <c r="B1051" s="358" t="str">
        <f>IF(ISBLANK(INDEX('Policy Characteristics'!B:B,MATCH($C1051,'Policy Characteristics'!$C:$C,0))),"",INDEX('Policy Characteristics'!B:B,MATCH($C1051,'Policy Characteristics'!$C:$C,0)))</f>
        <v>Fuel Price Deregulation</v>
      </c>
      <c r="C1051" s="362" t="str">
        <f t="shared" si="53"/>
        <v>Fuel Price Deregulation</v>
      </c>
      <c r="D1051" s="9" t="s">
        <v>49</v>
      </c>
      <c r="E1051" s="53"/>
      <c r="F1051" s="9" t="s">
        <v>92</v>
      </c>
      <c r="G1051" s="9"/>
      <c r="H1051" s="54">
        <v>725</v>
      </c>
      <c r="I1051" s="9" t="s">
        <v>46</v>
      </c>
      <c r="J1051" s="360" t="str">
        <f>IF(ISBLANK(INDEX('Policy Characteristics'!D:D,MATCH($C1051,'Policy Characteristics'!$C:$C,0))),"",INDEX('Policy Characteristics'!D:D,MATCH($C1051,'Policy Characteristics'!$C:$C,0)))</f>
        <v>Fuel Price Deregulation</v>
      </c>
      <c r="K1051" s="358" t="str">
        <f>IF(ISBLANK(INDEX('Policy Characteristics'!E:E,MATCH($C1051,'Policy Characteristics'!$C:$C,0))),"",INDEX('Policy Characteristics'!E:E,MATCH($C1051,'Policy Characteristics'!$C:$C,0)))</f>
        <v>cross fuel price deregulation</v>
      </c>
      <c r="L1051" s="380">
        <f>IF(ISBLANK(INDEX('Policy Characteristics'!F:F,MATCH($C1051,'Policy Characteristics'!$C:$C,0))),"",INDEX('Policy Characteristics'!F:F,MATCH($C1051,'Policy Characteristics'!$C:$C,0)))</f>
        <v>0</v>
      </c>
      <c r="M1051" s="380">
        <f>IF(ISBLANK(INDEX('Policy Characteristics'!G:G,MATCH($C1051,'Policy Characteristics'!$C:$C,0))),"",INDEX('Policy Characteristics'!G:G,MATCH($C1051,'Policy Characteristics'!$C:$C,0)))</f>
        <v>1</v>
      </c>
      <c r="N1051" s="380">
        <f>IF(ISBLANK(INDEX('Policy Characteristics'!H:H,MATCH($C1051,'Policy Characteristics'!$C:$C,0))),"",INDEX('Policy Characteristics'!H:H,MATCH($C1051,'Policy Characteristics'!$C:$C,0)))</f>
        <v>0.01</v>
      </c>
      <c r="O1051" s="358" t="str">
        <f>IF(ISBLANK(INDEX('Policy Characteristics'!I:I,MATCH($C1051,'Policy Characteristics'!$C:$C,0))),"",INDEX('Policy Characteristics'!I:I,MATCH($C1051,'Policy Characteristics'!$C:$C,0)))</f>
        <v>% of price deregulated</v>
      </c>
      <c r="P1051" s="358"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358" t="str">
        <f>IF(ISBLANK(INDEX('Policy Characteristics'!K:K,MATCH($C1051,'Policy Characteristics'!$C:$C,0))),"",INDEX('Policy Characteristics'!K:K,MATCH($C1051,'Policy Characteristics'!$C:$C,0)))</f>
        <v>fuels.html#fuel-price-deregulation</v>
      </c>
      <c r="R1051" s="358" t="str">
        <f>IF(ISBLANK(INDEX('Policy Characteristics'!L:L,MATCH($C1051,'Policy Characteristics'!$C:$C,0))),"",INDEX('Policy Characteristics'!L:L,MATCH($C1051,'Policy Characteristics'!$C:$C,0)))</f>
        <v/>
      </c>
    </row>
    <row r="1052" spans="1:18" s="2" customFormat="1" x14ac:dyDescent="0.35">
      <c r="A1052" s="358" t="str">
        <f>IF(ISBLANK(INDEX('Policy Characteristics'!A:A,MATCH($C1052,'Policy Characteristics'!$C:$C,0))),"",INDEX('Policy Characteristics'!A:A,MATCH($C1052,'Policy Characteristics'!$C:$C,0)))</f>
        <v>Cross-Sector</v>
      </c>
      <c r="B1052" s="358" t="str">
        <f>IF(ISBLANK(INDEX('Policy Characteristics'!B:B,MATCH($C1052,'Policy Characteristics'!$C:$C,0))),"",INDEX('Policy Characteristics'!B:B,MATCH($C1052,'Policy Characteristics'!$C:$C,0)))</f>
        <v>Fuel Price Deregulation</v>
      </c>
      <c r="C1052" s="362" t="str">
        <f t="shared" si="53"/>
        <v>Fuel Price Deregulation</v>
      </c>
      <c r="D1052" s="9" t="s">
        <v>53</v>
      </c>
      <c r="E1052" s="53"/>
      <c r="F1052" s="9" t="s">
        <v>96</v>
      </c>
      <c r="G1052" s="9"/>
      <c r="H1052" s="54">
        <v>726</v>
      </c>
      <c r="I1052" s="9" t="s">
        <v>46</v>
      </c>
      <c r="J1052" s="360" t="str">
        <f>IF(ISBLANK(INDEX('Policy Characteristics'!D:D,MATCH($C1052,'Policy Characteristics'!$C:$C,0))),"",INDEX('Policy Characteristics'!D:D,MATCH($C1052,'Policy Characteristics'!$C:$C,0)))</f>
        <v>Fuel Price Deregulation</v>
      </c>
      <c r="K1052" s="358" t="str">
        <f>IF(ISBLANK(INDEX('Policy Characteristics'!E:E,MATCH($C1052,'Policy Characteristics'!$C:$C,0))),"",INDEX('Policy Characteristics'!E:E,MATCH($C1052,'Policy Characteristics'!$C:$C,0)))</f>
        <v>cross fuel price deregulation</v>
      </c>
      <c r="L1052" s="380">
        <f>IF(ISBLANK(INDEX('Policy Characteristics'!F:F,MATCH($C1052,'Policy Characteristics'!$C:$C,0))),"",INDEX('Policy Characteristics'!F:F,MATCH($C1052,'Policy Characteristics'!$C:$C,0)))</f>
        <v>0</v>
      </c>
      <c r="M1052" s="380">
        <f>IF(ISBLANK(INDEX('Policy Characteristics'!G:G,MATCH($C1052,'Policy Characteristics'!$C:$C,0))),"",INDEX('Policy Characteristics'!G:G,MATCH($C1052,'Policy Characteristics'!$C:$C,0)))</f>
        <v>1</v>
      </c>
      <c r="N1052" s="380">
        <f>IF(ISBLANK(INDEX('Policy Characteristics'!H:H,MATCH($C1052,'Policy Characteristics'!$C:$C,0))),"",INDEX('Policy Characteristics'!H:H,MATCH($C1052,'Policy Characteristics'!$C:$C,0)))</f>
        <v>0.01</v>
      </c>
      <c r="O1052" s="358" t="str">
        <f>IF(ISBLANK(INDEX('Policy Characteristics'!I:I,MATCH($C1052,'Policy Characteristics'!$C:$C,0))),"",INDEX('Policy Characteristics'!I:I,MATCH($C1052,'Policy Characteristics'!$C:$C,0)))</f>
        <v>% of price deregulated</v>
      </c>
      <c r="P1052" s="358"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358" t="str">
        <f>IF(ISBLANK(INDEX('Policy Characteristics'!K:K,MATCH($C1052,'Policy Characteristics'!$C:$C,0))),"",INDEX('Policy Characteristics'!K:K,MATCH($C1052,'Policy Characteristics'!$C:$C,0)))</f>
        <v>fuels.html#fuel-price-deregulation</v>
      </c>
      <c r="R1052" s="358" t="str">
        <f>IF(ISBLANK(INDEX('Policy Characteristics'!L:L,MATCH($C1052,'Policy Characteristics'!$C:$C,0))),"",INDEX('Policy Characteristics'!L:L,MATCH($C1052,'Policy Characteristics'!$C:$C,0)))</f>
        <v/>
      </c>
    </row>
    <row r="1053" spans="1:18" s="2" customFormat="1" x14ac:dyDescent="0.35">
      <c r="A1053" s="358" t="str">
        <f>IF(ISBLANK(INDEX('Policy Characteristics'!A:A,MATCH($C1053,'Policy Characteristics'!$C:$C,0))),"",INDEX('Policy Characteristics'!A:A,MATCH($C1053,'Policy Characteristics'!$C:$C,0)))</f>
        <v>Cross-Sector</v>
      </c>
      <c r="B1053" s="358" t="str">
        <f>IF(ISBLANK(INDEX('Policy Characteristics'!B:B,MATCH($C1053,'Policy Characteristics'!$C:$C,0))),"",INDEX('Policy Characteristics'!B:B,MATCH($C1053,'Policy Characteristics'!$C:$C,0)))</f>
        <v>Fuel Price Deregulation</v>
      </c>
      <c r="C1053" s="362" t="str">
        <f t="shared" si="53"/>
        <v>Fuel Price Deregulation</v>
      </c>
      <c r="D1053" s="9" t="s">
        <v>55</v>
      </c>
      <c r="E1053" s="53"/>
      <c r="F1053" s="9" t="s">
        <v>99</v>
      </c>
      <c r="G1053" s="9"/>
      <c r="H1053" s="54">
        <v>727</v>
      </c>
      <c r="I1053" s="9" t="s">
        <v>46</v>
      </c>
      <c r="J1053" s="360" t="str">
        <f>IF(ISBLANK(INDEX('Policy Characteristics'!D:D,MATCH($C1053,'Policy Characteristics'!$C:$C,0))),"",INDEX('Policy Characteristics'!D:D,MATCH($C1053,'Policy Characteristics'!$C:$C,0)))</f>
        <v>Fuel Price Deregulation</v>
      </c>
      <c r="K1053" s="358" t="str">
        <f>IF(ISBLANK(INDEX('Policy Characteristics'!E:E,MATCH($C1053,'Policy Characteristics'!$C:$C,0))),"",INDEX('Policy Characteristics'!E:E,MATCH($C1053,'Policy Characteristics'!$C:$C,0)))</f>
        <v>cross fuel price deregulation</v>
      </c>
      <c r="L1053" s="380">
        <f>IF(ISBLANK(INDEX('Policy Characteristics'!F:F,MATCH($C1053,'Policy Characteristics'!$C:$C,0))),"",INDEX('Policy Characteristics'!F:F,MATCH($C1053,'Policy Characteristics'!$C:$C,0)))</f>
        <v>0</v>
      </c>
      <c r="M1053" s="380">
        <f>IF(ISBLANK(INDEX('Policy Characteristics'!G:G,MATCH($C1053,'Policy Characteristics'!$C:$C,0))),"",INDEX('Policy Characteristics'!G:G,MATCH($C1053,'Policy Characteristics'!$C:$C,0)))</f>
        <v>1</v>
      </c>
      <c r="N1053" s="380">
        <f>IF(ISBLANK(INDEX('Policy Characteristics'!H:H,MATCH($C1053,'Policy Characteristics'!$C:$C,0))),"",INDEX('Policy Characteristics'!H:H,MATCH($C1053,'Policy Characteristics'!$C:$C,0)))</f>
        <v>0.01</v>
      </c>
      <c r="O1053" s="358" t="str">
        <f>IF(ISBLANK(INDEX('Policy Characteristics'!I:I,MATCH($C1053,'Policy Characteristics'!$C:$C,0))),"",INDEX('Policy Characteristics'!I:I,MATCH($C1053,'Policy Characteristics'!$C:$C,0)))</f>
        <v>% of price deregulated</v>
      </c>
      <c r="P1053" s="358"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358" t="str">
        <f>IF(ISBLANK(INDEX('Policy Characteristics'!K:K,MATCH($C1053,'Policy Characteristics'!$C:$C,0))),"",INDEX('Policy Characteristics'!K:K,MATCH($C1053,'Policy Characteristics'!$C:$C,0)))</f>
        <v>fuels.html#fuel-price-deregulation</v>
      </c>
      <c r="R1053" s="358" t="str">
        <f>IF(ISBLANK(INDEX('Policy Characteristics'!L:L,MATCH($C1053,'Policy Characteristics'!$C:$C,0))),"",INDEX('Policy Characteristics'!L:L,MATCH($C1053,'Policy Characteristics'!$C:$C,0)))</f>
        <v/>
      </c>
    </row>
    <row r="1054" spans="1:18" s="2" customFormat="1" x14ac:dyDescent="0.35">
      <c r="A1054" s="358" t="str">
        <f>IF(ISBLANK(INDEX('Policy Characteristics'!A:A,MATCH($C1054,'Policy Characteristics'!$C:$C,0))),"",INDEX('Policy Characteristics'!A:A,MATCH($C1054,'Policy Characteristics'!$C:$C,0)))</f>
        <v>Cross-Sector</v>
      </c>
      <c r="B1054" s="358" t="str">
        <f>IF(ISBLANK(INDEX('Policy Characteristics'!B:B,MATCH($C1054,'Policy Characteristics'!$C:$C,0))),"",INDEX('Policy Characteristics'!B:B,MATCH($C1054,'Policy Characteristics'!$C:$C,0)))</f>
        <v>Fuel Price Deregulation</v>
      </c>
      <c r="C1054" s="362" t="str">
        <f t="shared" si="53"/>
        <v>Fuel Price Deregulation</v>
      </c>
      <c r="D1054" s="9" t="s">
        <v>56</v>
      </c>
      <c r="E1054" s="53"/>
      <c r="F1054" s="9" t="s">
        <v>100</v>
      </c>
      <c r="G1054" s="9"/>
      <c r="H1054" s="54">
        <v>728</v>
      </c>
      <c r="I1054" s="9" t="s">
        <v>46</v>
      </c>
      <c r="J1054" s="360" t="str">
        <f>IF(ISBLANK(INDEX('Policy Characteristics'!D:D,MATCH($C1054,'Policy Characteristics'!$C:$C,0))),"",INDEX('Policy Characteristics'!D:D,MATCH($C1054,'Policy Characteristics'!$C:$C,0)))</f>
        <v>Fuel Price Deregulation</v>
      </c>
      <c r="K1054" s="358" t="str">
        <f>IF(ISBLANK(INDEX('Policy Characteristics'!E:E,MATCH($C1054,'Policy Characteristics'!$C:$C,0))),"",INDEX('Policy Characteristics'!E:E,MATCH($C1054,'Policy Characteristics'!$C:$C,0)))</f>
        <v>cross fuel price deregulation</v>
      </c>
      <c r="L1054" s="380">
        <f>IF(ISBLANK(INDEX('Policy Characteristics'!F:F,MATCH($C1054,'Policy Characteristics'!$C:$C,0))),"",INDEX('Policy Characteristics'!F:F,MATCH($C1054,'Policy Characteristics'!$C:$C,0)))</f>
        <v>0</v>
      </c>
      <c r="M1054" s="380">
        <f>IF(ISBLANK(INDEX('Policy Characteristics'!G:G,MATCH($C1054,'Policy Characteristics'!$C:$C,0))),"",INDEX('Policy Characteristics'!G:G,MATCH($C1054,'Policy Characteristics'!$C:$C,0)))</f>
        <v>1</v>
      </c>
      <c r="N1054" s="380">
        <f>IF(ISBLANK(INDEX('Policy Characteristics'!H:H,MATCH($C1054,'Policy Characteristics'!$C:$C,0))),"",INDEX('Policy Characteristics'!H:H,MATCH($C1054,'Policy Characteristics'!$C:$C,0)))</f>
        <v>0.01</v>
      </c>
      <c r="O1054" s="358" t="str">
        <f>IF(ISBLANK(INDEX('Policy Characteristics'!I:I,MATCH($C1054,'Policy Characteristics'!$C:$C,0))),"",INDEX('Policy Characteristics'!I:I,MATCH($C1054,'Policy Characteristics'!$C:$C,0)))</f>
        <v>% of price deregulated</v>
      </c>
      <c r="P1054" s="358"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358" t="str">
        <f>IF(ISBLANK(INDEX('Policy Characteristics'!K:K,MATCH($C1054,'Policy Characteristics'!$C:$C,0))),"",INDEX('Policy Characteristics'!K:K,MATCH($C1054,'Policy Characteristics'!$C:$C,0)))</f>
        <v>fuels.html#fuel-price-deregulation</v>
      </c>
      <c r="R1054" s="358" t="str">
        <f>IF(ISBLANK(INDEX('Policy Characteristics'!L:L,MATCH($C1054,'Policy Characteristics'!$C:$C,0))),"",INDEX('Policy Characteristics'!L:L,MATCH($C1054,'Policy Characteristics'!$C:$C,0)))</f>
        <v/>
      </c>
    </row>
    <row r="1055" spans="1:18" s="2" customFormat="1" x14ac:dyDescent="0.35">
      <c r="A1055" s="358" t="str">
        <f>IF(ISBLANK(INDEX('Policy Characteristics'!A:A,MATCH($C1055,'Policy Characteristics'!$C:$C,0))),"",INDEX('Policy Characteristics'!A:A,MATCH($C1055,'Policy Characteristics'!$C:$C,0)))</f>
        <v>Cross-Sector</v>
      </c>
      <c r="B1055" s="358" t="str">
        <f>IF(ISBLANK(INDEX('Policy Characteristics'!B:B,MATCH($C1055,'Policy Characteristics'!$C:$C,0))),"",INDEX('Policy Characteristics'!B:B,MATCH($C1055,'Policy Characteristics'!$C:$C,0)))</f>
        <v>Fuel Price Deregulation</v>
      </c>
      <c r="C1055" s="362" t="str">
        <f t="shared" si="53"/>
        <v>Fuel Price Deregulation</v>
      </c>
      <c r="D1055" s="9" t="s">
        <v>57</v>
      </c>
      <c r="E1055" s="53"/>
      <c r="F1055" s="9" t="s">
        <v>101</v>
      </c>
      <c r="G1055" s="9"/>
      <c r="H1055" s="54">
        <v>729</v>
      </c>
      <c r="I1055" s="9" t="s">
        <v>46</v>
      </c>
      <c r="J1055" s="360" t="str">
        <f>IF(ISBLANK(INDEX('Policy Characteristics'!D:D,MATCH($C1055,'Policy Characteristics'!$C:$C,0))),"",INDEX('Policy Characteristics'!D:D,MATCH($C1055,'Policy Characteristics'!$C:$C,0)))</f>
        <v>Fuel Price Deregulation</v>
      </c>
      <c r="K1055" s="358" t="str">
        <f>IF(ISBLANK(INDEX('Policy Characteristics'!E:E,MATCH($C1055,'Policy Characteristics'!$C:$C,0))),"",INDEX('Policy Characteristics'!E:E,MATCH($C1055,'Policy Characteristics'!$C:$C,0)))</f>
        <v>cross fuel price deregulation</v>
      </c>
      <c r="L1055" s="380">
        <f>IF(ISBLANK(INDEX('Policy Characteristics'!F:F,MATCH($C1055,'Policy Characteristics'!$C:$C,0))),"",INDEX('Policy Characteristics'!F:F,MATCH($C1055,'Policy Characteristics'!$C:$C,0)))</f>
        <v>0</v>
      </c>
      <c r="M1055" s="380">
        <f>IF(ISBLANK(INDEX('Policy Characteristics'!G:G,MATCH($C1055,'Policy Characteristics'!$C:$C,0))),"",INDEX('Policy Characteristics'!G:G,MATCH($C1055,'Policy Characteristics'!$C:$C,0)))</f>
        <v>1</v>
      </c>
      <c r="N1055" s="380">
        <f>IF(ISBLANK(INDEX('Policy Characteristics'!H:H,MATCH($C1055,'Policy Characteristics'!$C:$C,0))),"",INDEX('Policy Characteristics'!H:H,MATCH($C1055,'Policy Characteristics'!$C:$C,0)))</f>
        <v>0.01</v>
      </c>
      <c r="O1055" s="358" t="str">
        <f>IF(ISBLANK(INDEX('Policy Characteristics'!I:I,MATCH($C1055,'Policy Characteristics'!$C:$C,0))),"",INDEX('Policy Characteristics'!I:I,MATCH($C1055,'Policy Characteristics'!$C:$C,0)))</f>
        <v>% of price deregulated</v>
      </c>
      <c r="P1055" s="358"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358" t="str">
        <f>IF(ISBLANK(INDEX('Policy Characteristics'!K:K,MATCH($C1055,'Policy Characteristics'!$C:$C,0))),"",INDEX('Policy Characteristics'!K:K,MATCH($C1055,'Policy Characteristics'!$C:$C,0)))</f>
        <v>fuels.html#fuel-price-deregulation</v>
      </c>
      <c r="R1055" s="358" t="str">
        <f>IF(ISBLANK(INDEX('Policy Characteristics'!L:L,MATCH($C1055,'Policy Characteristics'!$C:$C,0))),"",INDEX('Policy Characteristics'!L:L,MATCH($C1055,'Policy Characteristics'!$C:$C,0)))</f>
        <v/>
      </c>
    </row>
    <row r="1056" spans="1:18" s="2" customFormat="1" x14ac:dyDescent="0.35">
      <c r="A1056" s="358" t="str">
        <f>IF(ISBLANK(INDEX('Policy Characteristics'!A:A,MATCH($C1056,'Policy Characteristics'!$C:$C,0))),"",INDEX('Policy Characteristics'!A:A,MATCH($C1056,'Policy Characteristics'!$C:$C,0)))</f>
        <v>Cross-Sector</v>
      </c>
      <c r="B1056" s="358" t="str">
        <f>IF(ISBLANK(INDEX('Policy Characteristics'!B:B,MATCH($C1056,'Policy Characteristics'!$C:$C,0))),"",INDEX('Policy Characteristics'!B:B,MATCH($C1056,'Policy Characteristics'!$C:$C,0)))</f>
        <v>Fuel Price Deregulation</v>
      </c>
      <c r="C1056" s="362" t="str">
        <f t="shared" si="53"/>
        <v>Fuel Price Deregulation</v>
      </c>
      <c r="D1056" s="9" t="s">
        <v>58</v>
      </c>
      <c r="E1056" s="53"/>
      <c r="F1056" s="9" t="s">
        <v>102</v>
      </c>
      <c r="G1056" s="9"/>
      <c r="H1056" s="54">
        <v>730</v>
      </c>
      <c r="I1056" s="9" t="s">
        <v>46</v>
      </c>
      <c r="J1056" s="360" t="str">
        <f>IF(ISBLANK(INDEX('Policy Characteristics'!D:D,MATCH($C1056,'Policy Characteristics'!$C:$C,0))),"",INDEX('Policy Characteristics'!D:D,MATCH($C1056,'Policy Characteristics'!$C:$C,0)))</f>
        <v>Fuel Price Deregulation</v>
      </c>
      <c r="K1056" s="358" t="str">
        <f>IF(ISBLANK(INDEX('Policy Characteristics'!E:E,MATCH($C1056,'Policy Characteristics'!$C:$C,0))),"",INDEX('Policy Characteristics'!E:E,MATCH($C1056,'Policy Characteristics'!$C:$C,0)))</f>
        <v>cross fuel price deregulation</v>
      </c>
      <c r="L1056" s="380">
        <f>IF(ISBLANK(INDEX('Policy Characteristics'!F:F,MATCH($C1056,'Policy Characteristics'!$C:$C,0))),"",INDEX('Policy Characteristics'!F:F,MATCH($C1056,'Policy Characteristics'!$C:$C,0)))</f>
        <v>0</v>
      </c>
      <c r="M1056" s="380">
        <f>IF(ISBLANK(INDEX('Policy Characteristics'!G:G,MATCH($C1056,'Policy Characteristics'!$C:$C,0))),"",INDEX('Policy Characteristics'!G:G,MATCH($C1056,'Policy Characteristics'!$C:$C,0)))</f>
        <v>1</v>
      </c>
      <c r="N1056" s="380">
        <f>IF(ISBLANK(INDEX('Policy Characteristics'!H:H,MATCH($C1056,'Policy Characteristics'!$C:$C,0))),"",INDEX('Policy Characteristics'!H:H,MATCH($C1056,'Policy Characteristics'!$C:$C,0)))</f>
        <v>0.01</v>
      </c>
      <c r="O1056" s="358" t="str">
        <f>IF(ISBLANK(INDEX('Policy Characteristics'!I:I,MATCH($C1056,'Policy Characteristics'!$C:$C,0))),"",INDEX('Policy Characteristics'!I:I,MATCH($C1056,'Policy Characteristics'!$C:$C,0)))</f>
        <v>% of price deregulated</v>
      </c>
      <c r="P1056" s="358"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358" t="str">
        <f>IF(ISBLANK(INDEX('Policy Characteristics'!K:K,MATCH($C1056,'Policy Characteristics'!$C:$C,0))),"",INDEX('Policy Characteristics'!K:K,MATCH($C1056,'Policy Characteristics'!$C:$C,0)))</f>
        <v>fuels.html#fuel-price-deregulation</v>
      </c>
      <c r="R1056" s="358" t="str">
        <f>IF(ISBLANK(INDEX('Policy Characteristics'!L:L,MATCH($C1056,'Policy Characteristics'!$C:$C,0))),"",INDEX('Policy Characteristics'!L:L,MATCH($C1056,'Policy Characteristics'!$C:$C,0)))</f>
        <v/>
      </c>
    </row>
    <row r="1057" spans="1:18" s="2" customFormat="1" x14ac:dyDescent="0.35">
      <c r="A1057" s="358" t="str">
        <f>IF(ISBLANK(INDEX('Policy Characteristics'!A:A,MATCH($C1057,'Policy Characteristics'!$C:$C,0))),"",INDEX('Policy Characteristics'!A:A,MATCH($C1057,'Policy Characteristics'!$C:$C,0)))</f>
        <v>Cross-Sector</v>
      </c>
      <c r="B1057" s="358" t="str">
        <f>IF(ISBLANK(INDEX('Policy Characteristics'!B:B,MATCH($C1057,'Policy Characteristics'!$C:$C,0))),"",INDEX('Policy Characteristics'!B:B,MATCH($C1057,'Policy Characteristics'!$C:$C,0)))</f>
        <v>Fuel Price Deregulation</v>
      </c>
      <c r="C1057" s="362" t="str">
        <f t="shared" si="53"/>
        <v>Fuel Price Deregulation</v>
      </c>
      <c r="D1057" s="9" t="s">
        <v>2547</v>
      </c>
      <c r="E1057" s="53"/>
      <c r="F1057" s="9" t="s">
        <v>2548</v>
      </c>
      <c r="G1057" s="9"/>
      <c r="H1057" s="54">
        <v>731</v>
      </c>
      <c r="I1057" s="9" t="s">
        <v>46</v>
      </c>
      <c r="J1057" s="360" t="str">
        <f>IF(ISBLANK(INDEX('Policy Characteristics'!D:D,MATCH($C1057,'Policy Characteristics'!$C:$C,0))),"",INDEX('Policy Characteristics'!D:D,MATCH($C1057,'Policy Characteristics'!$C:$C,0)))</f>
        <v>Fuel Price Deregulation</v>
      </c>
      <c r="K1057" s="358" t="str">
        <f>IF(ISBLANK(INDEX('Policy Characteristics'!E:E,MATCH($C1057,'Policy Characteristics'!$C:$C,0))),"",INDEX('Policy Characteristics'!E:E,MATCH($C1057,'Policy Characteristics'!$C:$C,0)))</f>
        <v>cross fuel price deregulation</v>
      </c>
      <c r="L1057" s="380">
        <f>IF(ISBLANK(INDEX('Policy Characteristics'!F:F,MATCH($C1057,'Policy Characteristics'!$C:$C,0))),"",INDEX('Policy Characteristics'!F:F,MATCH($C1057,'Policy Characteristics'!$C:$C,0)))</f>
        <v>0</v>
      </c>
      <c r="M1057" s="380">
        <f>IF(ISBLANK(INDEX('Policy Characteristics'!G:G,MATCH($C1057,'Policy Characteristics'!$C:$C,0))),"",INDEX('Policy Characteristics'!G:G,MATCH($C1057,'Policy Characteristics'!$C:$C,0)))</f>
        <v>1</v>
      </c>
      <c r="N1057" s="380">
        <f>IF(ISBLANK(INDEX('Policy Characteristics'!H:H,MATCH($C1057,'Policy Characteristics'!$C:$C,0))),"",INDEX('Policy Characteristics'!H:H,MATCH($C1057,'Policy Characteristics'!$C:$C,0)))</f>
        <v>0.01</v>
      </c>
      <c r="O1057" s="358" t="str">
        <f>IF(ISBLANK(INDEX('Policy Characteristics'!I:I,MATCH($C1057,'Policy Characteristics'!$C:$C,0))),"",INDEX('Policy Characteristics'!I:I,MATCH($C1057,'Policy Characteristics'!$C:$C,0)))</f>
        <v>% of price deregulated</v>
      </c>
      <c r="P1057" s="358"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358" t="str">
        <f>IF(ISBLANK(INDEX('Policy Characteristics'!K:K,MATCH($C1057,'Policy Characteristics'!$C:$C,0))),"",INDEX('Policy Characteristics'!K:K,MATCH($C1057,'Policy Characteristics'!$C:$C,0)))</f>
        <v>fuels.html#fuel-price-deregulation</v>
      </c>
      <c r="R1057" s="358" t="str">
        <f>IF(ISBLANK(INDEX('Policy Characteristics'!L:L,MATCH($C1057,'Policy Characteristics'!$C:$C,0))),"",INDEX('Policy Characteristics'!L:L,MATCH($C1057,'Policy Characteristics'!$C:$C,0)))</f>
        <v/>
      </c>
    </row>
    <row r="1058" spans="1:18" s="2" customFormat="1" x14ac:dyDescent="0.35">
      <c r="A1058" s="358" t="str">
        <f>IF(ISBLANK(INDEX('Policy Characteristics'!A:A,MATCH($C1058,'Policy Characteristics'!$C:$C,0))),"",INDEX('Policy Characteristics'!A:A,MATCH($C1058,'Policy Characteristics'!$C:$C,0)))</f>
        <v>Cross-Sector</v>
      </c>
      <c r="B1058" s="358" t="str">
        <f>IF(ISBLANK(INDEX('Policy Characteristics'!B:B,MATCH($C1058,'Policy Characteristics'!$C:$C,0))),"",INDEX('Policy Characteristics'!B:B,MATCH($C1058,'Policy Characteristics'!$C:$C,0)))</f>
        <v>Fuel Price Deregulation</v>
      </c>
      <c r="C1058" s="362" t="str">
        <f t="shared" si="53"/>
        <v>Fuel Price Deregulation</v>
      </c>
      <c r="D1058" s="9" t="s">
        <v>472</v>
      </c>
      <c r="E1058" s="53"/>
      <c r="F1058" s="9" t="s">
        <v>473</v>
      </c>
      <c r="G1058" s="9"/>
      <c r="H1058" s="54">
        <v>732</v>
      </c>
      <c r="I1058" s="9" t="s">
        <v>46</v>
      </c>
      <c r="J1058" s="360" t="str">
        <f>IF(ISBLANK(INDEX('Policy Characteristics'!D:D,MATCH($C1058,'Policy Characteristics'!$C:$C,0))),"",INDEX('Policy Characteristics'!D:D,MATCH($C1058,'Policy Characteristics'!$C:$C,0)))</f>
        <v>Fuel Price Deregulation</v>
      </c>
      <c r="K1058" s="358" t="str">
        <f>IF(ISBLANK(INDEX('Policy Characteristics'!E:E,MATCH($C1058,'Policy Characteristics'!$C:$C,0))),"",INDEX('Policy Characteristics'!E:E,MATCH($C1058,'Policy Characteristics'!$C:$C,0)))</f>
        <v>cross fuel price deregulation</v>
      </c>
      <c r="L1058" s="380">
        <f>IF(ISBLANK(INDEX('Policy Characteristics'!F:F,MATCH($C1058,'Policy Characteristics'!$C:$C,0))),"",INDEX('Policy Characteristics'!F:F,MATCH($C1058,'Policy Characteristics'!$C:$C,0)))</f>
        <v>0</v>
      </c>
      <c r="M1058" s="380">
        <f>IF(ISBLANK(INDEX('Policy Characteristics'!G:G,MATCH($C1058,'Policy Characteristics'!$C:$C,0))),"",INDEX('Policy Characteristics'!G:G,MATCH($C1058,'Policy Characteristics'!$C:$C,0)))</f>
        <v>1</v>
      </c>
      <c r="N1058" s="380">
        <f>IF(ISBLANK(INDEX('Policy Characteristics'!H:H,MATCH($C1058,'Policy Characteristics'!$C:$C,0))),"",INDEX('Policy Characteristics'!H:H,MATCH($C1058,'Policy Characteristics'!$C:$C,0)))</f>
        <v>0.01</v>
      </c>
      <c r="O1058" s="358" t="str">
        <f>IF(ISBLANK(INDEX('Policy Characteristics'!I:I,MATCH($C1058,'Policy Characteristics'!$C:$C,0))),"",INDEX('Policy Characteristics'!I:I,MATCH($C1058,'Policy Characteristics'!$C:$C,0)))</f>
        <v>% of price deregulated</v>
      </c>
      <c r="P1058" s="358"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358" t="str">
        <f>IF(ISBLANK(INDEX('Policy Characteristics'!K:K,MATCH($C1058,'Policy Characteristics'!$C:$C,0))),"",INDEX('Policy Characteristics'!K:K,MATCH($C1058,'Policy Characteristics'!$C:$C,0)))</f>
        <v>fuels.html#fuel-price-deregulation</v>
      </c>
      <c r="R1058" s="358" t="str">
        <f>IF(ISBLANK(INDEX('Policy Characteristics'!L:L,MATCH($C1058,'Policy Characteristics'!$C:$C,0))),"",INDEX('Policy Characteristics'!L:L,MATCH($C1058,'Policy Characteristics'!$C:$C,0)))</f>
        <v/>
      </c>
    </row>
    <row r="1059" spans="1:18" s="2" customFormat="1" x14ac:dyDescent="0.35">
      <c r="A1059" s="358" t="str">
        <f>IF(ISBLANK(INDEX('Policy Characteristics'!A:A,MATCH($C1059,'Policy Characteristics'!$C:$C,0))),"",INDEX('Policy Characteristics'!A:A,MATCH($C1059,'Policy Characteristics'!$C:$C,0)))</f>
        <v>Cross-Sector</v>
      </c>
      <c r="B1059" s="358" t="str">
        <f>IF(ISBLANK(INDEX('Policy Characteristics'!B:B,MATCH($C1059,'Policy Characteristics'!$C:$C,0))),"",INDEX('Policy Characteristics'!B:B,MATCH($C1059,'Policy Characteristics'!$C:$C,0)))</f>
        <v>Fuel Price Deregulation</v>
      </c>
      <c r="C1059" s="362" t="str">
        <f t="shared" si="53"/>
        <v>Fuel Price Deregulation</v>
      </c>
      <c r="D1059" s="9" t="s">
        <v>2539</v>
      </c>
      <c r="E1059" s="53"/>
      <c r="F1059" s="9" t="s">
        <v>2543</v>
      </c>
      <c r="G1059" s="9"/>
      <c r="H1059" s="54">
        <v>733</v>
      </c>
      <c r="I1059" s="9" t="s">
        <v>46</v>
      </c>
      <c r="J1059" s="360" t="str">
        <f>IF(ISBLANK(INDEX('Policy Characteristics'!D:D,MATCH($C1059,'Policy Characteristics'!$C:$C,0))),"",INDEX('Policy Characteristics'!D:D,MATCH($C1059,'Policy Characteristics'!$C:$C,0)))</f>
        <v>Fuel Price Deregulation</v>
      </c>
      <c r="K1059" s="358" t="str">
        <f>IF(ISBLANK(INDEX('Policy Characteristics'!E:E,MATCH($C1059,'Policy Characteristics'!$C:$C,0))),"",INDEX('Policy Characteristics'!E:E,MATCH($C1059,'Policy Characteristics'!$C:$C,0)))</f>
        <v>cross fuel price deregulation</v>
      </c>
      <c r="L1059" s="380">
        <f>IF(ISBLANK(INDEX('Policy Characteristics'!F:F,MATCH($C1059,'Policy Characteristics'!$C:$C,0))),"",INDEX('Policy Characteristics'!F:F,MATCH($C1059,'Policy Characteristics'!$C:$C,0)))</f>
        <v>0</v>
      </c>
      <c r="M1059" s="380">
        <f>IF(ISBLANK(INDEX('Policy Characteristics'!G:G,MATCH($C1059,'Policy Characteristics'!$C:$C,0))),"",INDEX('Policy Characteristics'!G:G,MATCH($C1059,'Policy Characteristics'!$C:$C,0)))</f>
        <v>1</v>
      </c>
      <c r="N1059" s="380">
        <f>IF(ISBLANK(INDEX('Policy Characteristics'!H:H,MATCH($C1059,'Policy Characteristics'!$C:$C,0))),"",INDEX('Policy Characteristics'!H:H,MATCH($C1059,'Policy Characteristics'!$C:$C,0)))</f>
        <v>0.01</v>
      </c>
      <c r="O1059" s="358" t="str">
        <f>IF(ISBLANK(INDEX('Policy Characteristics'!I:I,MATCH($C1059,'Policy Characteristics'!$C:$C,0))),"",INDEX('Policy Characteristics'!I:I,MATCH($C1059,'Policy Characteristics'!$C:$C,0)))</f>
        <v>% of price deregulated</v>
      </c>
      <c r="P1059" s="358"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358" t="str">
        <f>IF(ISBLANK(INDEX('Policy Characteristics'!K:K,MATCH($C1059,'Policy Characteristics'!$C:$C,0))),"",INDEX('Policy Characteristics'!K:K,MATCH($C1059,'Policy Characteristics'!$C:$C,0)))</f>
        <v>fuels.html#fuel-price-deregulation</v>
      </c>
      <c r="R1059" s="358" t="str">
        <f>IF(ISBLANK(INDEX('Policy Characteristics'!L:L,MATCH($C1059,'Policy Characteristics'!$C:$C,0))),"",INDEX('Policy Characteristics'!L:L,MATCH($C1059,'Policy Characteristics'!$C:$C,0)))</f>
        <v/>
      </c>
    </row>
    <row r="1060" spans="1:18" s="2" customFormat="1" x14ac:dyDescent="0.35">
      <c r="A1060" s="358" t="str">
        <f>IF(ISBLANK(INDEX('Policy Characteristics'!A:A,MATCH($C1060,'Policy Characteristics'!$C:$C,0))),"",INDEX('Policy Characteristics'!A:A,MATCH($C1060,'Policy Characteristics'!$C:$C,0)))</f>
        <v>Cross-Sector</v>
      </c>
      <c r="B1060" s="358" t="str">
        <f>IF(ISBLANK(INDEX('Policy Characteristics'!B:B,MATCH($C1060,'Policy Characteristics'!$C:$C,0))),"",INDEX('Policy Characteristics'!B:B,MATCH($C1060,'Policy Characteristics'!$C:$C,0)))</f>
        <v>Fuel Price Deregulation</v>
      </c>
      <c r="C1060" s="362" t="str">
        <f t="shared" si="53"/>
        <v>Fuel Price Deregulation</v>
      </c>
      <c r="D1060" s="9" t="s">
        <v>2549</v>
      </c>
      <c r="E1060" s="53"/>
      <c r="F1060" s="9" t="s">
        <v>2550</v>
      </c>
      <c r="G1060" s="9"/>
      <c r="H1060" s="54">
        <v>734</v>
      </c>
      <c r="I1060" s="9" t="s">
        <v>46</v>
      </c>
      <c r="J1060" s="360" t="str">
        <f>IF(ISBLANK(INDEX('Policy Characteristics'!D:D,MATCH($C1060,'Policy Characteristics'!$C:$C,0))),"",INDEX('Policy Characteristics'!D:D,MATCH($C1060,'Policy Characteristics'!$C:$C,0)))</f>
        <v>Fuel Price Deregulation</v>
      </c>
      <c r="K1060" s="358" t="str">
        <f>IF(ISBLANK(INDEX('Policy Characteristics'!E:E,MATCH($C1060,'Policy Characteristics'!$C:$C,0))),"",INDEX('Policy Characteristics'!E:E,MATCH($C1060,'Policy Characteristics'!$C:$C,0)))</f>
        <v>cross fuel price deregulation</v>
      </c>
      <c r="L1060" s="380">
        <f>IF(ISBLANK(INDEX('Policy Characteristics'!F:F,MATCH($C1060,'Policy Characteristics'!$C:$C,0))),"",INDEX('Policy Characteristics'!F:F,MATCH($C1060,'Policy Characteristics'!$C:$C,0)))</f>
        <v>0</v>
      </c>
      <c r="M1060" s="380">
        <f>IF(ISBLANK(INDEX('Policy Characteristics'!G:G,MATCH($C1060,'Policy Characteristics'!$C:$C,0))),"",INDEX('Policy Characteristics'!G:G,MATCH($C1060,'Policy Characteristics'!$C:$C,0)))</f>
        <v>1</v>
      </c>
      <c r="N1060" s="380">
        <f>IF(ISBLANK(INDEX('Policy Characteristics'!H:H,MATCH($C1060,'Policy Characteristics'!$C:$C,0))),"",INDEX('Policy Characteristics'!H:H,MATCH($C1060,'Policy Characteristics'!$C:$C,0)))</f>
        <v>0.01</v>
      </c>
      <c r="O1060" s="358" t="str">
        <f>IF(ISBLANK(INDEX('Policy Characteristics'!I:I,MATCH($C1060,'Policy Characteristics'!$C:$C,0))),"",INDEX('Policy Characteristics'!I:I,MATCH($C1060,'Policy Characteristics'!$C:$C,0)))</f>
        <v>% of price deregulated</v>
      </c>
      <c r="P1060" s="358"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358" t="str">
        <f>IF(ISBLANK(INDEX('Policy Characteristics'!K:K,MATCH($C1060,'Policy Characteristics'!$C:$C,0))),"",INDEX('Policy Characteristics'!K:K,MATCH($C1060,'Policy Characteristics'!$C:$C,0)))</f>
        <v>fuels.html#fuel-price-deregulation</v>
      </c>
      <c r="R1060" s="358" t="str">
        <f>IF(ISBLANK(INDEX('Policy Characteristics'!L:L,MATCH($C1060,'Policy Characteristics'!$C:$C,0))),"",INDEX('Policy Characteristics'!L:L,MATCH($C1060,'Policy Characteristics'!$C:$C,0)))</f>
        <v/>
      </c>
    </row>
    <row r="1061" spans="1:18" s="2" customFormat="1" x14ac:dyDescent="0.35">
      <c r="A1061" s="358" t="str">
        <f>IF(ISBLANK(INDEX('Policy Characteristics'!A:A,MATCH($C1061,'Policy Characteristics'!$C:$C,0))),"",INDEX('Policy Characteristics'!A:A,MATCH($C1061,'Policy Characteristics'!$C:$C,0)))</f>
        <v>Cross-Sector</v>
      </c>
      <c r="B1061" s="358" t="str">
        <f>IF(ISBLANK(INDEX('Policy Characteristics'!B:B,MATCH($C1061,'Policy Characteristics'!$C:$C,0))),"",INDEX('Policy Characteristics'!B:B,MATCH($C1061,'Policy Characteristics'!$C:$C,0)))</f>
        <v>Fuel Price Deregulation</v>
      </c>
      <c r="C1061" s="362" t="str">
        <f t="shared" si="53"/>
        <v>Fuel Price Deregulation</v>
      </c>
      <c r="D1061" s="9" t="s">
        <v>2540</v>
      </c>
      <c r="E1061" s="53"/>
      <c r="F1061" s="9" t="s">
        <v>2544</v>
      </c>
      <c r="G1061" s="9"/>
      <c r="H1061" s="54">
        <v>735</v>
      </c>
      <c r="I1061" s="9" t="s">
        <v>46</v>
      </c>
      <c r="J1061" s="360" t="str">
        <f>IF(ISBLANK(INDEX('Policy Characteristics'!D:D,MATCH($C1061,'Policy Characteristics'!$C:$C,0))),"",INDEX('Policy Characteristics'!D:D,MATCH($C1061,'Policy Characteristics'!$C:$C,0)))</f>
        <v>Fuel Price Deregulation</v>
      </c>
      <c r="K1061" s="358" t="str">
        <f>IF(ISBLANK(INDEX('Policy Characteristics'!E:E,MATCH($C1061,'Policy Characteristics'!$C:$C,0))),"",INDEX('Policy Characteristics'!E:E,MATCH($C1061,'Policy Characteristics'!$C:$C,0)))</f>
        <v>cross fuel price deregulation</v>
      </c>
      <c r="L1061" s="380">
        <f>IF(ISBLANK(INDEX('Policy Characteristics'!F:F,MATCH($C1061,'Policy Characteristics'!$C:$C,0))),"",INDEX('Policy Characteristics'!F:F,MATCH($C1061,'Policy Characteristics'!$C:$C,0)))</f>
        <v>0</v>
      </c>
      <c r="M1061" s="380">
        <f>IF(ISBLANK(INDEX('Policy Characteristics'!G:G,MATCH($C1061,'Policy Characteristics'!$C:$C,0))),"",INDEX('Policy Characteristics'!G:G,MATCH($C1061,'Policy Characteristics'!$C:$C,0)))</f>
        <v>1</v>
      </c>
      <c r="N1061" s="380">
        <f>IF(ISBLANK(INDEX('Policy Characteristics'!H:H,MATCH($C1061,'Policy Characteristics'!$C:$C,0))),"",INDEX('Policy Characteristics'!H:H,MATCH($C1061,'Policy Characteristics'!$C:$C,0)))</f>
        <v>0.01</v>
      </c>
      <c r="O1061" s="358" t="str">
        <f>IF(ISBLANK(INDEX('Policy Characteristics'!I:I,MATCH($C1061,'Policy Characteristics'!$C:$C,0))),"",INDEX('Policy Characteristics'!I:I,MATCH($C1061,'Policy Characteristics'!$C:$C,0)))</f>
        <v>% of price deregulated</v>
      </c>
      <c r="P1061" s="358"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358" t="str">
        <f>IF(ISBLANK(INDEX('Policy Characteristics'!K:K,MATCH($C1061,'Policy Characteristics'!$C:$C,0))),"",INDEX('Policy Characteristics'!K:K,MATCH($C1061,'Policy Characteristics'!$C:$C,0)))</f>
        <v>fuels.html#fuel-price-deregulation</v>
      </c>
      <c r="R1061" s="358" t="str">
        <f>IF(ISBLANK(INDEX('Policy Characteristics'!L:L,MATCH($C1061,'Policy Characteristics'!$C:$C,0))),"",INDEX('Policy Characteristics'!L:L,MATCH($C1061,'Policy Characteristics'!$C:$C,0)))</f>
        <v/>
      </c>
    </row>
    <row r="1062" spans="1:18" s="2" customFormat="1" x14ac:dyDescent="0.35">
      <c r="A1062" s="358" t="str">
        <f>IF(ISBLANK(INDEX('Policy Characteristics'!A:A,MATCH($C1062,'Policy Characteristics'!$C:$C,0))),"",INDEX('Policy Characteristics'!A:A,MATCH($C1062,'Policy Characteristics'!$C:$C,0)))</f>
        <v>Cross-Sector</v>
      </c>
      <c r="B1062" s="358" t="str">
        <f>IF(ISBLANK(INDEX('Policy Characteristics'!B:B,MATCH($C1062,'Policy Characteristics'!$C:$C,0))),"",INDEX('Policy Characteristics'!B:B,MATCH($C1062,'Policy Characteristics'!$C:$C,0)))</f>
        <v>Fuel Price Deregulation</v>
      </c>
      <c r="C1062" s="362" t="str">
        <f t="shared" si="53"/>
        <v>Fuel Price Deregulation</v>
      </c>
      <c r="D1062" s="9" t="s">
        <v>2541</v>
      </c>
      <c r="E1062" s="53"/>
      <c r="F1062" s="9" t="s">
        <v>2545</v>
      </c>
      <c r="G1062" s="9"/>
      <c r="H1062" s="54">
        <v>736</v>
      </c>
      <c r="I1062" s="9" t="s">
        <v>46</v>
      </c>
      <c r="J1062" s="360" t="str">
        <f>IF(ISBLANK(INDEX('Policy Characteristics'!D:D,MATCH($C1062,'Policy Characteristics'!$C:$C,0))),"",INDEX('Policy Characteristics'!D:D,MATCH($C1062,'Policy Characteristics'!$C:$C,0)))</f>
        <v>Fuel Price Deregulation</v>
      </c>
      <c r="K1062" s="358" t="str">
        <f>IF(ISBLANK(INDEX('Policy Characteristics'!E:E,MATCH($C1062,'Policy Characteristics'!$C:$C,0))),"",INDEX('Policy Characteristics'!E:E,MATCH($C1062,'Policy Characteristics'!$C:$C,0)))</f>
        <v>cross fuel price deregulation</v>
      </c>
      <c r="L1062" s="380">
        <f>IF(ISBLANK(INDEX('Policy Characteristics'!F:F,MATCH($C1062,'Policy Characteristics'!$C:$C,0))),"",INDEX('Policy Characteristics'!F:F,MATCH($C1062,'Policy Characteristics'!$C:$C,0)))</f>
        <v>0</v>
      </c>
      <c r="M1062" s="380">
        <f>IF(ISBLANK(INDEX('Policy Characteristics'!G:G,MATCH($C1062,'Policy Characteristics'!$C:$C,0))),"",INDEX('Policy Characteristics'!G:G,MATCH($C1062,'Policy Characteristics'!$C:$C,0)))</f>
        <v>1</v>
      </c>
      <c r="N1062" s="380">
        <f>IF(ISBLANK(INDEX('Policy Characteristics'!H:H,MATCH($C1062,'Policy Characteristics'!$C:$C,0))),"",INDEX('Policy Characteristics'!H:H,MATCH($C1062,'Policy Characteristics'!$C:$C,0)))</f>
        <v>0.01</v>
      </c>
      <c r="O1062" s="358" t="str">
        <f>IF(ISBLANK(INDEX('Policy Characteristics'!I:I,MATCH($C1062,'Policy Characteristics'!$C:$C,0))),"",INDEX('Policy Characteristics'!I:I,MATCH($C1062,'Policy Characteristics'!$C:$C,0)))</f>
        <v>% of price deregulated</v>
      </c>
      <c r="P1062" s="358"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358" t="str">
        <f>IF(ISBLANK(INDEX('Policy Characteristics'!K:K,MATCH($C1062,'Policy Characteristics'!$C:$C,0))),"",INDEX('Policy Characteristics'!K:K,MATCH($C1062,'Policy Characteristics'!$C:$C,0)))</f>
        <v>fuels.html#fuel-price-deregulation</v>
      </c>
      <c r="R1062" s="358" t="str">
        <f>IF(ISBLANK(INDEX('Policy Characteristics'!L:L,MATCH($C1062,'Policy Characteristics'!$C:$C,0))),"",INDEX('Policy Characteristics'!L:L,MATCH($C1062,'Policy Characteristics'!$C:$C,0)))</f>
        <v/>
      </c>
    </row>
    <row r="1063" spans="1:18" s="2" customFormat="1" x14ac:dyDescent="0.35">
      <c r="A1063" s="358" t="str">
        <f>IF(ISBLANK(INDEX('Policy Characteristics'!A:A,MATCH($C1063,'Policy Characteristics'!$C:$C,0))),"",INDEX('Policy Characteristics'!A:A,MATCH($C1063,'Policy Characteristics'!$C:$C,0)))</f>
        <v>Cross-Sector</v>
      </c>
      <c r="B1063" s="358" t="str">
        <f>IF(ISBLANK(INDEX('Policy Characteristics'!B:B,MATCH($C1063,'Policy Characteristics'!$C:$C,0))),"",INDEX('Policy Characteristics'!B:B,MATCH($C1063,'Policy Characteristics'!$C:$C,0)))</f>
        <v>Fuel Price Deregulation</v>
      </c>
      <c r="C1063" s="362" t="str">
        <f t="shared" si="53"/>
        <v>Fuel Price Deregulation</v>
      </c>
      <c r="D1063" s="9" t="s">
        <v>2542</v>
      </c>
      <c r="E1063" s="53"/>
      <c r="F1063" s="9" t="s">
        <v>2546</v>
      </c>
      <c r="G1063" s="9"/>
      <c r="H1063" s="54">
        <v>737</v>
      </c>
      <c r="I1063" s="9" t="s">
        <v>46</v>
      </c>
      <c r="J1063" s="360" t="str">
        <f>IF(ISBLANK(INDEX('Policy Characteristics'!D:D,MATCH($C1063,'Policy Characteristics'!$C:$C,0))),"",INDEX('Policy Characteristics'!D:D,MATCH($C1063,'Policy Characteristics'!$C:$C,0)))</f>
        <v>Fuel Price Deregulation</v>
      </c>
      <c r="K1063" s="358" t="str">
        <f>IF(ISBLANK(INDEX('Policy Characteristics'!E:E,MATCH($C1063,'Policy Characteristics'!$C:$C,0))),"",INDEX('Policy Characteristics'!E:E,MATCH($C1063,'Policy Characteristics'!$C:$C,0)))</f>
        <v>cross fuel price deregulation</v>
      </c>
      <c r="L1063" s="380">
        <f>IF(ISBLANK(INDEX('Policy Characteristics'!F:F,MATCH($C1063,'Policy Characteristics'!$C:$C,0))),"",INDEX('Policy Characteristics'!F:F,MATCH($C1063,'Policy Characteristics'!$C:$C,0)))</f>
        <v>0</v>
      </c>
      <c r="M1063" s="380">
        <f>IF(ISBLANK(INDEX('Policy Characteristics'!G:G,MATCH($C1063,'Policy Characteristics'!$C:$C,0))),"",INDEX('Policy Characteristics'!G:G,MATCH($C1063,'Policy Characteristics'!$C:$C,0)))</f>
        <v>1</v>
      </c>
      <c r="N1063" s="380">
        <f>IF(ISBLANK(INDEX('Policy Characteristics'!H:H,MATCH($C1063,'Policy Characteristics'!$C:$C,0))),"",INDEX('Policy Characteristics'!H:H,MATCH($C1063,'Policy Characteristics'!$C:$C,0)))</f>
        <v>0.01</v>
      </c>
      <c r="O1063" s="358" t="str">
        <f>IF(ISBLANK(INDEX('Policy Characteristics'!I:I,MATCH($C1063,'Policy Characteristics'!$C:$C,0))),"",INDEX('Policy Characteristics'!I:I,MATCH($C1063,'Policy Characteristics'!$C:$C,0)))</f>
        <v>% of price deregulated</v>
      </c>
      <c r="P1063" s="358"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358" t="str">
        <f>IF(ISBLANK(INDEX('Policy Characteristics'!K:K,MATCH($C1063,'Policy Characteristics'!$C:$C,0))),"",INDEX('Policy Characteristics'!K:K,MATCH($C1063,'Policy Characteristics'!$C:$C,0)))</f>
        <v>fuels.html#fuel-price-deregulation</v>
      </c>
      <c r="R1063" s="358" t="str">
        <f>IF(ISBLANK(INDEX('Policy Characteristics'!L:L,MATCH($C1063,'Policy Characteristics'!$C:$C,0))),"",INDEX('Policy Characteristics'!L:L,MATCH($C1063,'Policy Characteristics'!$C:$C,0)))</f>
        <v/>
      </c>
    </row>
    <row r="1064" spans="1:18" s="5" customFormat="1" x14ac:dyDescent="0.35">
      <c r="A1064" s="358" t="str">
        <f>IF(ISBLANK(INDEX('Policy Characteristics'!A:A,MATCH($C1064,'Policy Characteristics'!$C:$C,0))),"",INDEX('Policy Characteristics'!A:A,MATCH($C1064,'Policy Characteristics'!$C:$C,0)))</f>
        <v>Cross-Sector</v>
      </c>
      <c r="B1064" s="358" t="str">
        <f>IF(ISBLANK(INDEX('Policy Characteristics'!B:B,MATCH($C1064,'Policy Characteristics'!$C:$C,0))),"",INDEX('Policy Characteristics'!B:B,MATCH($C1064,'Policy Characteristics'!$C:$C,0)))</f>
        <v>Fuel Taxes</v>
      </c>
      <c r="C1064" s="363" t="s">
        <v>309</v>
      </c>
      <c r="D1064" s="53" t="s">
        <v>54</v>
      </c>
      <c r="E1064" s="53"/>
      <c r="F1064" s="53" t="s">
        <v>97</v>
      </c>
      <c r="G1064" s="53"/>
      <c r="H1064" s="54">
        <v>78</v>
      </c>
      <c r="I1064" s="53" t="s">
        <v>45</v>
      </c>
      <c r="J1064" s="360" t="str">
        <f>IF(ISBLANK(INDEX('Policy Characteristics'!D:D,MATCH($C1064,'Policy Characteristics'!$C:$C,0))),"",INDEX('Policy Characteristics'!D:D,MATCH($C1064,'Policy Characteristics'!$C:$C,0)))</f>
        <v>Fuel Taxes</v>
      </c>
      <c r="K1064" s="358" t="str">
        <f>IF(ISBLANK(INDEX('Policy Characteristics'!E:E,MATCH($C1064,'Policy Characteristics'!$C:$C,0))),"",INDEX('Policy Characteristics'!E:E,MATCH($C1064,'Policy Characteristics'!$C:$C,0)))</f>
        <v>cross fuel tax</v>
      </c>
      <c r="L1064" s="380">
        <f>IF(ISBLANK(INDEX('Policy Characteristics'!F:F,MATCH($C1064,'Policy Characteristics'!$C:$C,0))),"",INDEX('Policy Characteristics'!F:F,MATCH($C1064,'Policy Characteristics'!$C:$C,0)))</f>
        <v>0</v>
      </c>
      <c r="M1064" s="380">
        <f>IF(ISBLANK(INDEX('Policy Characteristics'!G:G,MATCH($C1064,'Policy Characteristics'!$C:$C,0))),"",INDEX('Policy Characteristics'!G:G,MATCH($C1064,'Policy Characteristics'!$C:$C,0)))</f>
        <v>0.2</v>
      </c>
      <c r="N1064" s="380">
        <f>IF(ISBLANK(INDEX('Policy Characteristics'!H:H,MATCH($C1064,'Policy Characteristics'!$C:$C,0))),"",INDEX('Policy Characteristics'!H:H,MATCH($C1064,'Policy Characteristics'!$C:$C,0)))</f>
        <v>5.0000000000000001E-3</v>
      </c>
      <c r="O1064" s="358" t="str">
        <f>IF(ISBLANK(INDEX('Policy Characteristics'!I:I,MATCH($C1064,'Policy Characteristics'!$C:$C,0))),"",INDEX('Policy Characteristics'!I:I,MATCH($C1064,'Policy Characteristics'!$C:$C,0)))</f>
        <v>% of BAU price</v>
      </c>
      <c r="P1064" s="358" t="str">
        <f>IF(ISBLANK(INDEX('Policy Characteristics'!J:J,MATCH($C1064,'Policy Characteristics'!$C:$C,0))),"",INDEX('Policy Characteristics'!J:J,MATCH($C1064,'Policy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4" s="358" t="str">
        <f>IF(ISBLANK(INDEX('Policy Characteristics'!K:K,MATCH($C1064,'Policy Characteristics'!$C:$C,0))),"",INDEX('Policy Characteristics'!K:K,MATCH($C1064,'Policy Characteristics'!$C:$C,0)))</f>
        <v>fuels.html#fuel-taxes</v>
      </c>
      <c r="R1064" s="358" t="str">
        <f>IF(ISBLANK(INDEX('Policy Characteristics'!L:L,MATCH($C1064,'Policy Characteristics'!$C:$C,0))),"",INDEX('Policy Characteristics'!L:L,MATCH($C1064,'Policy Characteristics'!$C:$C,0)))</f>
        <v>fuel-taxes.html</v>
      </c>
    </row>
    <row r="1065" spans="1:18" s="5" customFormat="1" x14ac:dyDescent="0.35">
      <c r="A1065" s="358" t="str">
        <f>IF(ISBLANK(INDEX('Policy Characteristics'!A:A,MATCH($C1065,'Policy Characteristics'!$C:$C,0))),"",INDEX('Policy Characteristics'!A:A,MATCH($C1065,'Policy Characteristics'!$C:$C,0)))</f>
        <v>Cross-Sector</v>
      </c>
      <c r="B1065" s="358" t="str">
        <f>IF(ISBLANK(INDEX('Policy Characteristics'!B:B,MATCH($C1065,'Policy Characteristics'!$C:$C,0))),"",INDEX('Policy Characteristics'!B:B,MATCH($C1065,'Policy Characteristics'!$C:$C,0)))</f>
        <v>Fuel Taxes</v>
      </c>
      <c r="C1065" s="366" t="str">
        <f t="shared" ref="C1065:C1077" si="54">C$1064</f>
        <v>Additional Fuel Tax Rate by Fuel</v>
      </c>
      <c r="D1065" s="9" t="s">
        <v>479</v>
      </c>
      <c r="E1065" s="9"/>
      <c r="F1065" s="9" t="s">
        <v>476</v>
      </c>
      <c r="G1065" s="55"/>
      <c r="H1065" s="54">
        <v>79</v>
      </c>
      <c r="I1065" s="9" t="s">
        <v>45</v>
      </c>
      <c r="J1065" s="360" t="str">
        <f>IF(ISBLANK(INDEX('Policy Characteristics'!D:D,MATCH($C1065,'Policy Characteristics'!$C:$C,0))),"",INDEX('Policy Characteristics'!D:D,MATCH($C1065,'Policy Characteristics'!$C:$C,0)))</f>
        <v>Fuel Taxes</v>
      </c>
      <c r="K1065" s="358" t="str">
        <f>IF(ISBLANK(INDEX('Policy Characteristics'!E:E,MATCH($C1065,'Policy Characteristics'!$C:$C,0))),"",INDEX('Policy Characteristics'!E:E,MATCH($C1065,'Policy Characteristics'!$C:$C,0)))</f>
        <v>cross fuel tax</v>
      </c>
      <c r="L1065" s="380">
        <f>IF(ISBLANK(INDEX('Policy Characteristics'!F:F,MATCH($C1065,'Policy Characteristics'!$C:$C,0))),"",INDEX('Policy Characteristics'!F:F,MATCH($C1065,'Policy Characteristics'!$C:$C,0)))</f>
        <v>0</v>
      </c>
      <c r="M1065" s="380">
        <f>IF(ISBLANK(INDEX('Policy Characteristics'!G:G,MATCH($C1065,'Policy Characteristics'!$C:$C,0))),"",INDEX('Policy Characteristics'!G:G,MATCH($C1065,'Policy Characteristics'!$C:$C,0)))</f>
        <v>0.2</v>
      </c>
      <c r="N1065" s="380">
        <f>IF(ISBLANK(INDEX('Policy Characteristics'!H:H,MATCH($C1065,'Policy Characteristics'!$C:$C,0))),"",INDEX('Policy Characteristics'!H:H,MATCH($C1065,'Policy Characteristics'!$C:$C,0)))</f>
        <v>5.0000000000000001E-3</v>
      </c>
      <c r="O1065" s="358" t="str">
        <f>IF(ISBLANK(INDEX('Policy Characteristics'!I:I,MATCH($C1065,'Policy Characteristics'!$C:$C,0))),"",INDEX('Policy Characteristics'!I:I,MATCH($C1065,'Policy Characteristics'!$C:$C,0)))</f>
        <v>% of BAU price</v>
      </c>
      <c r="P1065" s="358" t="str">
        <f>IF(ISBLANK(INDEX('Policy Characteristics'!J:J,MATCH($C1065,'Policy Characteristics'!$C:$C,0))),"",INDEX('Policy Characteristics'!J:J,MATCH($C1065,'Policy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5" s="358" t="str">
        <f>IF(ISBLANK(INDEX('Policy Characteristics'!K:K,MATCH($C1065,'Policy Characteristics'!$C:$C,0))),"",INDEX('Policy Characteristics'!K:K,MATCH($C1065,'Policy Characteristics'!$C:$C,0)))</f>
        <v>fuels.html#fuel-taxes</v>
      </c>
      <c r="R1065" s="358" t="str">
        <f>IF(ISBLANK(INDEX('Policy Characteristics'!L:L,MATCH($C1065,'Policy Characteristics'!$C:$C,0))),"",INDEX('Policy Characteristics'!L:L,MATCH($C1065,'Policy Characteristics'!$C:$C,0)))</f>
        <v>fuel-taxes.html</v>
      </c>
    </row>
    <row r="1066" spans="1:18" s="5" customFormat="1" x14ac:dyDescent="0.35">
      <c r="A1066" s="358" t="str">
        <f>IF(ISBLANK(INDEX('Policy Characteristics'!A:A,MATCH($C1066,'Policy Characteristics'!$C:$C,0))),"",INDEX('Policy Characteristics'!A:A,MATCH($C1066,'Policy Characteristics'!$C:$C,0)))</f>
        <v>Cross-Sector</v>
      </c>
      <c r="B1066" s="358" t="str">
        <f>IF(ISBLANK(INDEX('Policy Characteristics'!B:B,MATCH($C1066,'Policy Characteristics'!$C:$C,0))),"",INDEX('Policy Characteristics'!B:B,MATCH($C1066,'Policy Characteristics'!$C:$C,0)))</f>
        <v>Fuel Taxes</v>
      </c>
      <c r="C1066" s="366" t="str">
        <f t="shared" si="54"/>
        <v>Additional Fuel Tax Rate by Fuel</v>
      </c>
      <c r="D1066" s="9" t="s">
        <v>48</v>
      </c>
      <c r="E1066" s="9"/>
      <c r="F1066" s="9" t="s">
        <v>91</v>
      </c>
      <c r="G1066" s="55"/>
      <c r="H1066" s="54">
        <v>80</v>
      </c>
      <c r="I1066" s="9" t="s">
        <v>45</v>
      </c>
      <c r="J1066" s="360" t="str">
        <f>IF(ISBLANK(INDEX('Policy Characteristics'!D:D,MATCH($C1066,'Policy Characteristics'!$C:$C,0))),"",INDEX('Policy Characteristics'!D:D,MATCH($C1066,'Policy Characteristics'!$C:$C,0)))</f>
        <v>Fuel Taxes</v>
      </c>
      <c r="K1066" s="358" t="str">
        <f>IF(ISBLANK(INDEX('Policy Characteristics'!E:E,MATCH($C1066,'Policy Characteristics'!$C:$C,0))),"",INDEX('Policy Characteristics'!E:E,MATCH($C1066,'Policy Characteristics'!$C:$C,0)))</f>
        <v>cross fuel tax</v>
      </c>
      <c r="L1066" s="380">
        <f>IF(ISBLANK(INDEX('Policy Characteristics'!F:F,MATCH($C1066,'Policy Characteristics'!$C:$C,0))),"",INDEX('Policy Characteristics'!F:F,MATCH($C1066,'Policy Characteristics'!$C:$C,0)))</f>
        <v>0</v>
      </c>
      <c r="M1066" s="380">
        <f>IF(ISBLANK(INDEX('Policy Characteristics'!G:G,MATCH($C1066,'Policy Characteristics'!$C:$C,0))),"",INDEX('Policy Characteristics'!G:G,MATCH($C1066,'Policy Characteristics'!$C:$C,0)))</f>
        <v>0.2</v>
      </c>
      <c r="N1066" s="380">
        <f>IF(ISBLANK(INDEX('Policy Characteristics'!H:H,MATCH($C1066,'Policy Characteristics'!$C:$C,0))),"",INDEX('Policy Characteristics'!H:H,MATCH($C1066,'Policy Characteristics'!$C:$C,0)))</f>
        <v>5.0000000000000001E-3</v>
      </c>
      <c r="O1066" s="358" t="str">
        <f>IF(ISBLANK(INDEX('Policy Characteristics'!I:I,MATCH($C1066,'Policy Characteristics'!$C:$C,0))),"",INDEX('Policy Characteristics'!I:I,MATCH($C1066,'Policy Characteristics'!$C:$C,0)))</f>
        <v>% of BAU price</v>
      </c>
      <c r="P1066" s="358" t="str">
        <f>IF(ISBLANK(INDEX('Policy Characteristics'!J:J,MATCH($C1066,'Policy Characteristics'!$C:$C,0))),"",INDEX('Policy Characteristics'!J:J,MATCH($C1066,'Policy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6" s="358" t="str">
        <f>IF(ISBLANK(INDEX('Policy Characteristics'!K:K,MATCH($C1066,'Policy Characteristics'!$C:$C,0))),"",INDEX('Policy Characteristics'!K:K,MATCH($C1066,'Policy Characteristics'!$C:$C,0)))</f>
        <v>fuels.html#fuel-taxes</v>
      </c>
      <c r="R1066" s="358" t="str">
        <f>IF(ISBLANK(INDEX('Policy Characteristics'!L:L,MATCH($C1066,'Policy Characteristics'!$C:$C,0))),"",INDEX('Policy Characteristics'!L:L,MATCH($C1066,'Policy Characteristics'!$C:$C,0)))</f>
        <v>fuel-taxes.html</v>
      </c>
    </row>
    <row r="1067" spans="1:18" s="5" customFormat="1" x14ac:dyDescent="0.35">
      <c r="A1067" s="358" t="str">
        <f>IF(ISBLANK(INDEX('Policy Characteristics'!A:A,MATCH($C1067,'Policy Characteristics'!$C:$C,0))),"",INDEX('Policy Characteristics'!A:A,MATCH($C1067,'Policy Characteristics'!$C:$C,0)))</f>
        <v>Cross-Sector</v>
      </c>
      <c r="B1067" s="358" t="str">
        <f>IF(ISBLANK(INDEX('Policy Characteristics'!B:B,MATCH($C1067,'Policy Characteristics'!$C:$C,0))),"",INDEX('Policy Characteristics'!B:B,MATCH($C1067,'Policy Characteristics'!$C:$C,0)))</f>
        <v>Fuel Taxes</v>
      </c>
      <c r="C1067" s="366" t="str">
        <f t="shared" si="54"/>
        <v>Additional Fuel Tax Rate by Fuel</v>
      </c>
      <c r="D1067" s="9" t="s">
        <v>49</v>
      </c>
      <c r="E1067" s="9"/>
      <c r="F1067" s="9" t="s">
        <v>92</v>
      </c>
      <c r="G1067" s="55"/>
      <c r="H1067" s="54">
        <v>738</v>
      </c>
      <c r="I1067" s="9" t="s">
        <v>46</v>
      </c>
      <c r="J1067" s="360" t="str">
        <f>IF(ISBLANK(INDEX('Policy Characteristics'!D:D,MATCH($C1067,'Policy Characteristics'!$C:$C,0))),"",INDEX('Policy Characteristics'!D:D,MATCH($C1067,'Policy Characteristics'!$C:$C,0)))</f>
        <v>Fuel Taxes</v>
      </c>
      <c r="K1067" s="358" t="str">
        <f>IF(ISBLANK(INDEX('Policy Characteristics'!E:E,MATCH($C1067,'Policy Characteristics'!$C:$C,0))),"",INDEX('Policy Characteristics'!E:E,MATCH($C1067,'Policy Characteristics'!$C:$C,0)))</f>
        <v>cross fuel tax</v>
      </c>
      <c r="L1067" s="380">
        <f>IF(ISBLANK(INDEX('Policy Characteristics'!F:F,MATCH($C1067,'Policy Characteristics'!$C:$C,0))),"",INDEX('Policy Characteristics'!F:F,MATCH($C1067,'Policy Characteristics'!$C:$C,0)))</f>
        <v>0</v>
      </c>
      <c r="M1067" s="380">
        <f>IF(ISBLANK(INDEX('Policy Characteristics'!G:G,MATCH($C1067,'Policy Characteristics'!$C:$C,0))),"",INDEX('Policy Characteristics'!G:G,MATCH($C1067,'Policy Characteristics'!$C:$C,0)))</f>
        <v>0.2</v>
      </c>
      <c r="N1067" s="380">
        <f>IF(ISBLANK(INDEX('Policy Characteristics'!H:H,MATCH($C1067,'Policy Characteristics'!$C:$C,0))),"",INDEX('Policy Characteristics'!H:H,MATCH($C1067,'Policy Characteristics'!$C:$C,0)))</f>
        <v>5.0000000000000001E-3</v>
      </c>
      <c r="O1067" s="358" t="str">
        <f>IF(ISBLANK(INDEX('Policy Characteristics'!I:I,MATCH($C1067,'Policy Characteristics'!$C:$C,0))),"",INDEX('Policy Characteristics'!I:I,MATCH($C1067,'Policy Characteristics'!$C:$C,0)))</f>
        <v>% of BAU price</v>
      </c>
      <c r="P1067" s="358" t="str">
        <f>IF(ISBLANK(INDEX('Policy Characteristics'!J:J,MATCH($C1067,'Policy Characteristics'!$C:$C,0))),"",INDEX('Policy Characteristics'!J:J,MATCH($C1067,'Policy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7" s="358" t="str">
        <f>IF(ISBLANK(INDEX('Policy Characteristics'!K:K,MATCH($C1067,'Policy Characteristics'!$C:$C,0))),"",INDEX('Policy Characteristics'!K:K,MATCH($C1067,'Policy Characteristics'!$C:$C,0)))</f>
        <v>fuels.html#fuel-taxes</v>
      </c>
      <c r="R1067" s="358" t="str">
        <f>IF(ISBLANK(INDEX('Policy Characteristics'!L:L,MATCH($C1067,'Policy Characteristics'!$C:$C,0))),"",INDEX('Policy Characteristics'!L:L,MATCH($C1067,'Policy Characteristics'!$C:$C,0)))</f>
        <v>fuel-taxes.html</v>
      </c>
    </row>
    <row r="1068" spans="1:18" s="5" customFormat="1" x14ac:dyDescent="0.35">
      <c r="A1068" s="358" t="str">
        <f>IF(ISBLANK(INDEX('Policy Characteristics'!A:A,MATCH($C1068,'Policy Characteristics'!$C:$C,0))),"",INDEX('Policy Characteristics'!A:A,MATCH($C1068,'Policy Characteristics'!$C:$C,0)))</f>
        <v>Cross-Sector</v>
      </c>
      <c r="B1068" s="358" t="str">
        <f>IF(ISBLANK(INDEX('Policy Characteristics'!B:B,MATCH($C1068,'Policy Characteristics'!$C:$C,0))),"",INDEX('Policy Characteristics'!B:B,MATCH($C1068,'Policy Characteristics'!$C:$C,0)))</f>
        <v>Fuel Taxes</v>
      </c>
      <c r="C1068" s="366" t="str">
        <f t="shared" si="54"/>
        <v>Additional Fuel Tax Rate by Fuel</v>
      </c>
      <c r="D1068" s="9" t="s">
        <v>53</v>
      </c>
      <c r="E1068" s="9"/>
      <c r="F1068" s="9" t="s">
        <v>96</v>
      </c>
      <c r="G1068" s="55"/>
      <c r="H1068" s="54">
        <v>739</v>
      </c>
      <c r="I1068" s="9" t="s">
        <v>46</v>
      </c>
      <c r="J1068" s="360" t="str">
        <f>IF(ISBLANK(INDEX('Policy Characteristics'!D:D,MATCH($C1068,'Policy Characteristics'!$C:$C,0))),"",INDEX('Policy Characteristics'!D:D,MATCH($C1068,'Policy Characteristics'!$C:$C,0)))</f>
        <v>Fuel Taxes</v>
      </c>
      <c r="K1068" s="358" t="str">
        <f>IF(ISBLANK(INDEX('Policy Characteristics'!E:E,MATCH($C1068,'Policy Characteristics'!$C:$C,0))),"",INDEX('Policy Characteristics'!E:E,MATCH($C1068,'Policy Characteristics'!$C:$C,0)))</f>
        <v>cross fuel tax</v>
      </c>
      <c r="L1068" s="380">
        <f>IF(ISBLANK(INDEX('Policy Characteristics'!F:F,MATCH($C1068,'Policy Characteristics'!$C:$C,0))),"",INDEX('Policy Characteristics'!F:F,MATCH($C1068,'Policy Characteristics'!$C:$C,0)))</f>
        <v>0</v>
      </c>
      <c r="M1068" s="380">
        <f>IF(ISBLANK(INDEX('Policy Characteristics'!G:G,MATCH($C1068,'Policy Characteristics'!$C:$C,0))),"",INDEX('Policy Characteristics'!G:G,MATCH($C1068,'Policy Characteristics'!$C:$C,0)))</f>
        <v>0.2</v>
      </c>
      <c r="N1068" s="380">
        <f>IF(ISBLANK(INDEX('Policy Characteristics'!H:H,MATCH($C1068,'Policy Characteristics'!$C:$C,0))),"",INDEX('Policy Characteristics'!H:H,MATCH($C1068,'Policy Characteristics'!$C:$C,0)))</f>
        <v>5.0000000000000001E-3</v>
      </c>
      <c r="O1068" s="358" t="str">
        <f>IF(ISBLANK(INDEX('Policy Characteristics'!I:I,MATCH($C1068,'Policy Characteristics'!$C:$C,0))),"",INDEX('Policy Characteristics'!I:I,MATCH($C1068,'Policy Characteristics'!$C:$C,0)))</f>
        <v>% of BAU price</v>
      </c>
      <c r="P1068" s="358" t="str">
        <f>IF(ISBLANK(INDEX('Policy Characteristics'!J:J,MATCH($C1068,'Policy Characteristics'!$C:$C,0))),"",INDEX('Policy Characteristics'!J:J,MATCH($C1068,'Policy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8" s="358" t="str">
        <f>IF(ISBLANK(INDEX('Policy Characteristics'!K:K,MATCH($C1068,'Policy Characteristics'!$C:$C,0))),"",INDEX('Policy Characteristics'!K:K,MATCH($C1068,'Policy Characteristics'!$C:$C,0)))</f>
        <v>fuels.html#fuel-taxes</v>
      </c>
      <c r="R1068" s="358" t="str">
        <f>IF(ISBLANK(INDEX('Policy Characteristics'!L:L,MATCH($C1068,'Policy Characteristics'!$C:$C,0))),"",INDEX('Policy Characteristics'!L:L,MATCH($C1068,'Policy Characteristics'!$C:$C,0)))</f>
        <v>fuel-taxes.html</v>
      </c>
    </row>
    <row r="1069" spans="1:18" s="5" customFormat="1" x14ac:dyDescent="0.35">
      <c r="A1069" s="358" t="str">
        <f>IF(ISBLANK(INDEX('Policy Characteristics'!A:A,MATCH($C1069,'Policy Characteristics'!$C:$C,0))),"",INDEX('Policy Characteristics'!A:A,MATCH($C1069,'Policy Characteristics'!$C:$C,0)))</f>
        <v>Cross-Sector</v>
      </c>
      <c r="B1069" s="358" t="str">
        <f>IF(ISBLANK(INDEX('Policy Characteristics'!B:B,MATCH($C1069,'Policy Characteristics'!$C:$C,0))),"",INDEX('Policy Characteristics'!B:B,MATCH($C1069,'Policy Characteristics'!$C:$C,0)))</f>
        <v>Fuel Taxes</v>
      </c>
      <c r="C1069" s="366" t="str">
        <f t="shared" si="54"/>
        <v>Additional Fuel Tax Rate by Fuel</v>
      </c>
      <c r="D1069" s="9" t="s">
        <v>55</v>
      </c>
      <c r="E1069" s="9"/>
      <c r="F1069" s="9" t="s">
        <v>99</v>
      </c>
      <c r="G1069" s="55"/>
      <c r="H1069" s="54">
        <v>81</v>
      </c>
      <c r="I1069" s="9" t="s">
        <v>45</v>
      </c>
      <c r="J1069" s="360" t="str">
        <f>IF(ISBLANK(INDEX('Policy Characteristics'!D:D,MATCH($C1069,'Policy Characteristics'!$C:$C,0))),"",INDEX('Policy Characteristics'!D:D,MATCH($C1069,'Policy Characteristics'!$C:$C,0)))</f>
        <v>Fuel Taxes</v>
      </c>
      <c r="K1069" s="358" t="str">
        <f>IF(ISBLANK(INDEX('Policy Characteristics'!E:E,MATCH($C1069,'Policy Characteristics'!$C:$C,0))),"",INDEX('Policy Characteristics'!E:E,MATCH($C1069,'Policy Characteristics'!$C:$C,0)))</f>
        <v>cross fuel tax</v>
      </c>
      <c r="L1069" s="380">
        <f>IF(ISBLANK(INDEX('Policy Characteristics'!F:F,MATCH($C1069,'Policy Characteristics'!$C:$C,0))),"",INDEX('Policy Characteristics'!F:F,MATCH($C1069,'Policy Characteristics'!$C:$C,0)))</f>
        <v>0</v>
      </c>
      <c r="M1069" s="380">
        <f>IF(ISBLANK(INDEX('Policy Characteristics'!G:G,MATCH($C1069,'Policy Characteristics'!$C:$C,0))),"",INDEX('Policy Characteristics'!G:G,MATCH($C1069,'Policy Characteristics'!$C:$C,0)))</f>
        <v>0.2</v>
      </c>
      <c r="N1069" s="380">
        <f>IF(ISBLANK(INDEX('Policy Characteristics'!H:H,MATCH($C1069,'Policy Characteristics'!$C:$C,0))),"",INDEX('Policy Characteristics'!H:H,MATCH($C1069,'Policy Characteristics'!$C:$C,0)))</f>
        <v>5.0000000000000001E-3</v>
      </c>
      <c r="O1069" s="358" t="str">
        <f>IF(ISBLANK(INDEX('Policy Characteristics'!I:I,MATCH($C1069,'Policy Characteristics'!$C:$C,0))),"",INDEX('Policy Characteristics'!I:I,MATCH($C1069,'Policy Characteristics'!$C:$C,0)))</f>
        <v>% of BAU price</v>
      </c>
      <c r="P1069" s="358" t="str">
        <f>IF(ISBLANK(INDEX('Policy Characteristics'!J:J,MATCH($C1069,'Policy Characteristics'!$C:$C,0))),"",INDEX('Policy Characteristics'!J:J,MATCH($C1069,'Policy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69" s="358" t="str">
        <f>IF(ISBLANK(INDEX('Policy Characteristics'!K:K,MATCH($C1069,'Policy Characteristics'!$C:$C,0))),"",INDEX('Policy Characteristics'!K:K,MATCH($C1069,'Policy Characteristics'!$C:$C,0)))</f>
        <v>fuels.html#fuel-taxes</v>
      </c>
      <c r="R1069" s="358" t="str">
        <f>IF(ISBLANK(INDEX('Policy Characteristics'!L:L,MATCH($C1069,'Policy Characteristics'!$C:$C,0))),"",INDEX('Policy Characteristics'!L:L,MATCH($C1069,'Policy Characteristics'!$C:$C,0)))</f>
        <v>fuel-taxes.html</v>
      </c>
    </row>
    <row r="1070" spans="1:18" s="5" customFormat="1" x14ac:dyDescent="0.35">
      <c r="A1070" s="358" t="str">
        <f>IF(ISBLANK(INDEX('Policy Characteristics'!A:A,MATCH($C1070,'Policy Characteristics'!$C:$C,0))),"",INDEX('Policy Characteristics'!A:A,MATCH($C1070,'Policy Characteristics'!$C:$C,0)))</f>
        <v>Cross-Sector</v>
      </c>
      <c r="B1070" s="358" t="str">
        <f>IF(ISBLANK(INDEX('Policy Characteristics'!B:B,MATCH($C1070,'Policy Characteristics'!$C:$C,0))),"",INDEX('Policy Characteristics'!B:B,MATCH($C1070,'Policy Characteristics'!$C:$C,0)))</f>
        <v>Fuel Taxes</v>
      </c>
      <c r="C1070" s="366" t="str">
        <f t="shared" si="54"/>
        <v>Additional Fuel Tax Rate by Fuel</v>
      </c>
      <c r="D1070" s="9" t="s">
        <v>56</v>
      </c>
      <c r="E1070" s="9"/>
      <c r="F1070" s="9" t="s">
        <v>100</v>
      </c>
      <c r="G1070" s="55"/>
      <c r="H1070" s="54">
        <v>82</v>
      </c>
      <c r="I1070" s="9" t="s">
        <v>45</v>
      </c>
      <c r="J1070" s="360" t="str">
        <f>IF(ISBLANK(INDEX('Policy Characteristics'!D:D,MATCH($C1070,'Policy Characteristics'!$C:$C,0))),"",INDEX('Policy Characteristics'!D:D,MATCH($C1070,'Policy Characteristics'!$C:$C,0)))</f>
        <v>Fuel Taxes</v>
      </c>
      <c r="K1070" s="358" t="str">
        <f>IF(ISBLANK(INDEX('Policy Characteristics'!E:E,MATCH($C1070,'Policy Characteristics'!$C:$C,0))),"",INDEX('Policy Characteristics'!E:E,MATCH($C1070,'Policy Characteristics'!$C:$C,0)))</f>
        <v>cross fuel tax</v>
      </c>
      <c r="L1070" s="380">
        <f>IF(ISBLANK(INDEX('Policy Characteristics'!F:F,MATCH($C1070,'Policy Characteristics'!$C:$C,0))),"",INDEX('Policy Characteristics'!F:F,MATCH($C1070,'Policy Characteristics'!$C:$C,0)))</f>
        <v>0</v>
      </c>
      <c r="M1070" s="380">
        <f>IF(ISBLANK(INDEX('Policy Characteristics'!G:G,MATCH($C1070,'Policy Characteristics'!$C:$C,0))),"",INDEX('Policy Characteristics'!G:G,MATCH($C1070,'Policy Characteristics'!$C:$C,0)))</f>
        <v>0.2</v>
      </c>
      <c r="N1070" s="380">
        <f>IF(ISBLANK(INDEX('Policy Characteristics'!H:H,MATCH($C1070,'Policy Characteristics'!$C:$C,0))),"",INDEX('Policy Characteristics'!H:H,MATCH($C1070,'Policy Characteristics'!$C:$C,0)))</f>
        <v>5.0000000000000001E-3</v>
      </c>
      <c r="O1070" s="358" t="str">
        <f>IF(ISBLANK(INDEX('Policy Characteristics'!I:I,MATCH($C1070,'Policy Characteristics'!$C:$C,0))),"",INDEX('Policy Characteristics'!I:I,MATCH($C1070,'Policy Characteristics'!$C:$C,0)))</f>
        <v>% of BAU price</v>
      </c>
      <c r="P1070" s="358" t="str">
        <f>IF(ISBLANK(INDEX('Policy Characteristics'!J:J,MATCH($C1070,'Policy Characteristics'!$C:$C,0))),"",INDEX('Policy Characteristics'!J:J,MATCH($C1070,'Policy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0" s="358" t="str">
        <f>IF(ISBLANK(INDEX('Policy Characteristics'!K:K,MATCH($C1070,'Policy Characteristics'!$C:$C,0))),"",INDEX('Policy Characteristics'!K:K,MATCH($C1070,'Policy Characteristics'!$C:$C,0)))</f>
        <v>fuels.html#fuel-taxes</v>
      </c>
      <c r="R1070" s="358" t="str">
        <f>IF(ISBLANK(INDEX('Policy Characteristics'!L:L,MATCH($C1070,'Policy Characteristics'!$C:$C,0))),"",INDEX('Policy Characteristics'!L:L,MATCH($C1070,'Policy Characteristics'!$C:$C,0)))</f>
        <v>fuel-taxes.html</v>
      </c>
    </row>
    <row r="1071" spans="1:18" s="5" customFormat="1" x14ac:dyDescent="0.35">
      <c r="A1071" s="358" t="str">
        <f>IF(ISBLANK(INDEX('Policy Characteristics'!A:A,MATCH($C1071,'Policy Characteristics'!$C:$C,0))),"",INDEX('Policy Characteristics'!A:A,MATCH($C1071,'Policy Characteristics'!$C:$C,0)))</f>
        <v>Cross-Sector</v>
      </c>
      <c r="B1071" s="358" t="str">
        <f>IF(ISBLANK(INDEX('Policy Characteristics'!B:B,MATCH($C1071,'Policy Characteristics'!$C:$C,0))),"",INDEX('Policy Characteristics'!B:B,MATCH($C1071,'Policy Characteristics'!$C:$C,0)))</f>
        <v>Fuel Taxes</v>
      </c>
      <c r="C1071" s="366" t="str">
        <f t="shared" si="54"/>
        <v>Additional Fuel Tax Rate by Fuel</v>
      </c>
      <c r="D1071" s="9" t="s">
        <v>57</v>
      </c>
      <c r="E1071" s="9"/>
      <c r="F1071" s="9" t="s">
        <v>101</v>
      </c>
      <c r="G1071" s="55"/>
      <c r="H1071" s="54">
        <v>740</v>
      </c>
      <c r="I1071" s="9" t="s">
        <v>46</v>
      </c>
      <c r="J1071" s="360" t="str">
        <f>IF(ISBLANK(INDEX('Policy Characteristics'!D:D,MATCH($C1071,'Policy Characteristics'!$C:$C,0))),"",INDEX('Policy Characteristics'!D:D,MATCH($C1071,'Policy Characteristics'!$C:$C,0)))</f>
        <v>Fuel Taxes</v>
      </c>
      <c r="K1071" s="358" t="str">
        <f>IF(ISBLANK(INDEX('Policy Characteristics'!E:E,MATCH($C1071,'Policy Characteristics'!$C:$C,0))),"",INDEX('Policy Characteristics'!E:E,MATCH($C1071,'Policy Characteristics'!$C:$C,0)))</f>
        <v>cross fuel tax</v>
      </c>
      <c r="L1071" s="380">
        <f>IF(ISBLANK(INDEX('Policy Characteristics'!F:F,MATCH($C1071,'Policy Characteristics'!$C:$C,0))),"",INDEX('Policy Characteristics'!F:F,MATCH($C1071,'Policy Characteristics'!$C:$C,0)))</f>
        <v>0</v>
      </c>
      <c r="M1071" s="380">
        <f>IF(ISBLANK(INDEX('Policy Characteristics'!G:G,MATCH($C1071,'Policy Characteristics'!$C:$C,0))),"",INDEX('Policy Characteristics'!G:G,MATCH($C1071,'Policy Characteristics'!$C:$C,0)))</f>
        <v>0.2</v>
      </c>
      <c r="N1071" s="380">
        <f>IF(ISBLANK(INDEX('Policy Characteristics'!H:H,MATCH($C1071,'Policy Characteristics'!$C:$C,0))),"",INDEX('Policy Characteristics'!H:H,MATCH($C1071,'Policy Characteristics'!$C:$C,0)))</f>
        <v>5.0000000000000001E-3</v>
      </c>
      <c r="O1071" s="358" t="str">
        <f>IF(ISBLANK(INDEX('Policy Characteristics'!I:I,MATCH($C1071,'Policy Characteristics'!$C:$C,0))),"",INDEX('Policy Characteristics'!I:I,MATCH($C1071,'Policy Characteristics'!$C:$C,0)))</f>
        <v>% of BAU price</v>
      </c>
      <c r="P1071" s="358" t="str">
        <f>IF(ISBLANK(INDEX('Policy Characteristics'!J:J,MATCH($C1071,'Policy Characteristics'!$C:$C,0))),"",INDEX('Policy Characteristics'!J:J,MATCH($C1071,'Policy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1" s="358" t="str">
        <f>IF(ISBLANK(INDEX('Policy Characteristics'!K:K,MATCH($C1071,'Policy Characteristics'!$C:$C,0))),"",INDEX('Policy Characteristics'!K:K,MATCH($C1071,'Policy Characteristics'!$C:$C,0)))</f>
        <v>fuels.html#fuel-taxes</v>
      </c>
      <c r="R1071" s="358" t="str">
        <f>IF(ISBLANK(INDEX('Policy Characteristics'!L:L,MATCH($C1071,'Policy Characteristics'!$C:$C,0))),"",INDEX('Policy Characteristics'!L:L,MATCH($C1071,'Policy Characteristics'!$C:$C,0)))</f>
        <v>fuel-taxes.html</v>
      </c>
    </row>
    <row r="1072" spans="1:18" s="5" customFormat="1" x14ac:dyDescent="0.35">
      <c r="A1072" s="358" t="str">
        <f>IF(ISBLANK(INDEX('Policy Characteristics'!A:A,MATCH($C1072,'Policy Characteristics'!$C:$C,0))),"",INDEX('Policy Characteristics'!A:A,MATCH($C1072,'Policy Characteristics'!$C:$C,0)))</f>
        <v>Cross-Sector</v>
      </c>
      <c r="B1072" s="358" t="str">
        <f>IF(ISBLANK(INDEX('Policy Characteristics'!B:B,MATCH($C1072,'Policy Characteristics'!$C:$C,0))),"",INDEX('Policy Characteristics'!B:B,MATCH($C1072,'Policy Characteristics'!$C:$C,0)))</f>
        <v>Fuel Taxes</v>
      </c>
      <c r="C1072" s="366" t="str">
        <f t="shared" si="54"/>
        <v>Additional Fuel Tax Rate by Fuel</v>
      </c>
      <c r="D1072" s="9" t="s">
        <v>58</v>
      </c>
      <c r="E1072" s="9"/>
      <c r="F1072" s="9" t="s">
        <v>102</v>
      </c>
      <c r="G1072" s="55"/>
      <c r="H1072" s="54">
        <v>741</v>
      </c>
      <c r="I1072" s="9" t="s">
        <v>46</v>
      </c>
      <c r="J1072" s="360" t="str">
        <f>IF(ISBLANK(INDEX('Policy Characteristics'!D:D,MATCH($C1072,'Policy Characteristics'!$C:$C,0))),"",INDEX('Policy Characteristics'!D:D,MATCH($C1072,'Policy Characteristics'!$C:$C,0)))</f>
        <v>Fuel Taxes</v>
      </c>
      <c r="K1072" s="358" t="str">
        <f>IF(ISBLANK(INDEX('Policy Characteristics'!E:E,MATCH($C1072,'Policy Characteristics'!$C:$C,0))),"",INDEX('Policy Characteristics'!E:E,MATCH($C1072,'Policy Characteristics'!$C:$C,0)))</f>
        <v>cross fuel tax</v>
      </c>
      <c r="L1072" s="380">
        <f>IF(ISBLANK(INDEX('Policy Characteristics'!F:F,MATCH($C1072,'Policy Characteristics'!$C:$C,0))),"",INDEX('Policy Characteristics'!F:F,MATCH($C1072,'Policy Characteristics'!$C:$C,0)))</f>
        <v>0</v>
      </c>
      <c r="M1072" s="380">
        <f>IF(ISBLANK(INDEX('Policy Characteristics'!G:G,MATCH($C1072,'Policy Characteristics'!$C:$C,0))),"",INDEX('Policy Characteristics'!G:G,MATCH($C1072,'Policy Characteristics'!$C:$C,0)))</f>
        <v>0.2</v>
      </c>
      <c r="N1072" s="380">
        <f>IF(ISBLANK(INDEX('Policy Characteristics'!H:H,MATCH($C1072,'Policy Characteristics'!$C:$C,0))),"",INDEX('Policy Characteristics'!H:H,MATCH($C1072,'Policy Characteristics'!$C:$C,0)))</f>
        <v>5.0000000000000001E-3</v>
      </c>
      <c r="O1072" s="358" t="str">
        <f>IF(ISBLANK(INDEX('Policy Characteristics'!I:I,MATCH($C1072,'Policy Characteristics'!$C:$C,0))),"",INDEX('Policy Characteristics'!I:I,MATCH($C1072,'Policy Characteristics'!$C:$C,0)))</f>
        <v>% of BAU price</v>
      </c>
      <c r="P1072" s="358" t="str">
        <f>IF(ISBLANK(INDEX('Policy Characteristics'!J:J,MATCH($C1072,'Policy Characteristics'!$C:$C,0))),"",INDEX('Policy Characteristics'!J:J,MATCH($C1072,'Policy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2" s="358" t="str">
        <f>IF(ISBLANK(INDEX('Policy Characteristics'!K:K,MATCH($C1072,'Policy Characteristics'!$C:$C,0))),"",INDEX('Policy Characteristics'!K:K,MATCH($C1072,'Policy Characteristics'!$C:$C,0)))</f>
        <v>fuels.html#fuel-taxes</v>
      </c>
      <c r="R1072" s="358" t="str">
        <f>IF(ISBLANK(INDEX('Policy Characteristics'!L:L,MATCH($C1072,'Policy Characteristics'!$C:$C,0))),"",INDEX('Policy Characteristics'!L:L,MATCH($C1072,'Policy Characteristics'!$C:$C,0)))</f>
        <v>fuel-taxes.html</v>
      </c>
    </row>
    <row r="1073" spans="1:18" x14ac:dyDescent="0.35">
      <c r="A1073" s="358" t="str">
        <f>IF(ISBLANK(INDEX('Policy Characteristics'!A:A,MATCH($C1073,'Policy Characteristics'!$C:$C,0))),"",INDEX('Policy Characteristics'!A:A,MATCH($C1073,'Policy Characteristics'!$C:$C,0)))</f>
        <v>Cross-Sector</v>
      </c>
      <c r="B1073" s="358" t="str">
        <f>IF(ISBLANK(INDEX('Policy Characteristics'!B:B,MATCH($C1073,'Policy Characteristics'!$C:$C,0))),"",INDEX('Policy Characteristics'!B:B,MATCH($C1073,'Policy Characteristics'!$C:$C,0)))</f>
        <v>Fuel Taxes</v>
      </c>
      <c r="C1073" s="366" t="str">
        <f t="shared" si="54"/>
        <v>Additional Fuel Tax Rate by Fuel</v>
      </c>
      <c r="D1073" s="9" t="s">
        <v>2547</v>
      </c>
      <c r="E1073" s="9"/>
      <c r="F1073" s="9" t="s">
        <v>2548</v>
      </c>
      <c r="G1073" s="55"/>
      <c r="H1073" s="54">
        <v>742</v>
      </c>
      <c r="I1073" s="9" t="s">
        <v>46</v>
      </c>
      <c r="J1073" s="360" t="str">
        <f>IF(ISBLANK(INDEX('Policy Characteristics'!D:D,MATCH($C1073,'Policy Characteristics'!$C:$C,0))),"",INDEX('Policy Characteristics'!D:D,MATCH($C1073,'Policy Characteristics'!$C:$C,0)))</f>
        <v>Fuel Taxes</v>
      </c>
      <c r="K1073" s="358" t="str">
        <f>IF(ISBLANK(INDEX('Policy Characteristics'!E:E,MATCH($C1073,'Policy Characteristics'!$C:$C,0))),"",INDEX('Policy Characteristics'!E:E,MATCH($C1073,'Policy Characteristics'!$C:$C,0)))</f>
        <v>cross fuel tax</v>
      </c>
      <c r="L1073" s="380">
        <f>IF(ISBLANK(INDEX('Policy Characteristics'!F:F,MATCH($C1073,'Policy Characteristics'!$C:$C,0))),"",INDEX('Policy Characteristics'!F:F,MATCH($C1073,'Policy Characteristics'!$C:$C,0)))</f>
        <v>0</v>
      </c>
      <c r="M1073" s="380">
        <f>IF(ISBLANK(INDEX('Policy Characteristics'!G:G,MATCH($C1073,'Policy Characteristics'!$C:$C,0))),"",INDEX('Policy Characteristics'!G:G,MATCH($C1073,'Policy Characteristics'!$C:$C,0)))</f>
        <v>0.2</v>
      </c>
      <c r="N1073" s="380">
        <f>IF(ISBLANK(INDEX('Policy Characteristics'!H:H,MATCH($C1073,'Policy Characteristics'!$C:$C,0))),"",INDEX('Policy Characteristics'!H:H,MATCH($C1073,'Policy Characteristics'!$C:$C,0)))</f>
        <v>5.0000000000000001E-3</v>
      </c>
      <c r="O1073" s="358" t="str">
        <f>IF(ISBLANK(INDEX('Policy Characteristics'!I:I,MATCH($C1073,'Policy Characteristics'!$C:$C,0))),"",INDEX('Policy Characteristics'!I:I,MATCH($C1073,'Policy Characteristics'!$C:$C,0)))</f>
        <v>% of BAU price</v>
      </c>
      <c r="P1073" s="358" t="str">
        <f>IF(ISBLANK(INDEX('Policy Characteristics'!J:J,MATCH($C1073,'Policy Characteristics'!$C:$C,0))),"",INDEX('Policy Characteristics'!J:J,MATCH($C1073,'Policy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3" s="358" t="str">
        <f>IF(ISBLANK(INDEX('Policy Characteristics'!K:K,MATCH($C1073,'Policy Characteristics'!$C:$C,0))),"",INDEX('Policy Characteristics'!K:K,MATCH($C1073,'Policy Characteristics'!$C:$C,0)))</f>
        <v>fuels.html#fuel-taxes</v>
      </c>
      <c r="R1073" s="358" t="str">
        <f>IF(ISBLANK(INDEX('Policy Characteristics'!L:L,MATCH($C1073,'Policy Characteristics'!$C:$C,0))),"",INDEX('Policy Characteristics'!L:L,MATCH($C1073,'Policy Characteristics'!$C:$C,0)))</f>
        <v>fuel-taxes.html</v>
      </c>
    </row>
    <row r="1074" spans="1:18" x14ac:dyDescent="0.35">
      <c r="A1074" s="358" t="str">
        <f>IF(ISBLANK(INDEX('Policy Characteristics'!A:A,MATCH($C1074,'Policy Characteristics'!$C:$C,0))),"",INDEX('Policy Characteristics'!A:A,MATCH($C1074,'Policy Characteristics'!$C:$C,0)))</f>
        <v>Cross-Sector</v>
      </c>
      <c r="B1074" s="358" t="str">
        <f>IF(ISBLANK(INDEX('Policy Characteristics'!B:B,MATCH($C1074,'Policy Characteristics'!$C:$C,0))),"",INDEX('Policy Characteristics'!B:B,MATCH($C1074,'Policy Characteristics'!$C:$C,0)))</f>
        <v>Fuel Taxes</v>
      </c>
      <c r="C1074" s="366" t="str">
        <f t="shared" si="54"/>
        <v>Additional Fuel Tax Rate by Fuel</v>
      </c>
      <c r="D1074" s="9" t="s">
        <v>77</v>
      </c>
      <c r="E1074" s="9"/>
      <c r="F1074" s="9" t="s">
        <v>103</v>
      </c>
      <c r="G1074" s="55"/>
      <c r="H1074" s="54">
        <v>743</v>
      </c>
      <c r="I1074" s="9" t="s">
        <v>46</v>
      </c>
      <c r="J1074" s="360" t="str">
        <f>IF(ISBLANK(INDEX('Policy Characteristics'!D:D,MATCH($C1074,'Policy Characteristics'!$C:$C,0))),"",INDEX('Policy Characteristics'!D:D,MATCH($C1074,'Policy Characteristics'!$C:$C,0)))</f>
        <v>Fuel Taxes</v>
      </c>
      <c r="K1074" s="358" t="str">
        <f>IF(ISBLANK(INDEX('Policy Characteristics'!E:E,MATCH($C1074,'Policy Characteristics'!$C:$C,0))),"",INDEX('Policy Characteristics'!E:E,MATCH($C1074,'Policy Characteristics'!$C:$C,0)))</f>
        <v>cross fuel tax</v>
      </c>
      <c r="L1074" s="380">
        <f>IF(ISBLANK(INDEX('Policy Characteristics'!F:F,MATCH($C1074,'Policy Characteristics'!$C:$C,0))),"",INDEX('Policy Characteristics'!F:F,MATCH($C1074,'Policy Characteristics'!$C:$C,0)))</f>
        <v>0</v>
      </c>
      <c r="M1074" s="380">
        <f>IF(ISBLANK(INDEX('Policy Characteristics'!G:G,MATCH($C1074,'Policy Characteristics'!$C:$C,0))),"",INDEX('Policy Characteristics'!G:G,MATCH($C1074,'Policy Characteristics'!$C:$C,0)))</f>
        <v>0.2</v>
      </c>
      <c r="N1074" s="380">
        <f>IF(ISBLANK(INDEX('Policy Characteristics'!H:H,MATCH($C1074,'Policy Characteristics'!$C:$C,0))),"",INDEX('Policy Characteristics'!H:H,MATCH($C1074,'Policy Characteristics'!$C:$C,0)))</f>
        <v>5.0000000000000001E-3</v>
      </c>
      <c r="O1074" s="358" t="str">
        <f>IF(ISBLANK(INDEX('Policy Characteristics'!I:I,MATCH($C1074,'Policy Characteristics'!$C:$C,0))),"",INDEX('Policy Characteristics'!I:I,MATCH($C1074,'Policy Characteristics'!$C:$C,0)))</f>
        <v>% of BAU price</v>
      </c>
      <c r="P1074" s="358" t="str">
        <f>IF(ISBLANK(INDEX('Policy Characteristics'!J:J,MATCH($C1074,'Policy Characteristics'!$C:$C,0))),"",INDEX('Policy Characteristics'!J:J,MATCH($C1074,'Policy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4" s="358" t="str">
        <f>IF(ISBLANK(INDEX('Policy Characteristics'!K:K,MATCH($C1074,'Policy Characteristics'!$C:$C,0))),"",INDEX('Policy Characteristics'!K:K,MATCH($C1074,'Policy Characteristics'!$C:$C,0)))</f>
        <v>fuels.html#fuel-taxes</v>
      </c>
      <c r="R1074" s="358" t="str">
        <f>IF(ISBLANK(INDEX('Policy Characteristics'!L:L,MATCH($C1074,'Policy Characteristics'!$C:$C,0))),"",INDEX('Policy Characteristics'!L:L,MATCH($C1074,'Policy Characteristics'!$C:$C,0)))</f>
        <v>fuel-taxes.html</v>
      </c>
    </row>
    <row r="1075" spans="1:18" x14ac:dyDescent="0.35">
      <c r="A1075" s="358" t="str">
        <f>IF(ISBLANK(INDEX('Policy Characteristics'!A:A,MATCH($C1075,'Policy Characteristics'!$C:$C,0))),"",INDEX('Policy Characteristics'!A:A,MATCH($C1075,'Policy Characteristics'!$C:$C,0)))</f>
        <v>Cross-Sector</v>
      </c>
      <c r="B1075" s="358" t="str">
        <f>IF(ISBLANK(INDEX('Policy Characteristics'!B:B,MATCH($C1075,'Policy Characteristics'!$C:$C,0))),"",INDEX('Policy Characteristics'!B:B,MATCH($C1075,'Policy Characteristics'!$C:$C,0)))</f>
        <v>Fuel Taxes</v>
      </c>
      <c r="C1075" s="366" t="str">
        <f t="shared" si="54"/>
        <v>Additional Fuel Tax Rate by Fuel</v>
      </c>
      <c r="D1075" s="9" t="s">
        <v>472</v>
      </c>
      <c r="E1075" s="9"/>
      <c r="F1075" s="9" t="s">
        <v>473</v>
      </c>
      <c r="G1075" s="55"/>
      <c r="H1075" s="54">
        <v>744</v>
      </c>
      <c r="I1075" s="9" t="s">
        <v>46</v>
      </c>
      <c r="J1075" s="360" t="str">
        <f>IF(ISBLANK(INDEX('Policy Characteristics'!D:D,MATCH($C1075,'Policy Characteristics'!$C:$C,0))),"",INDEX('Policy Characteristics'!D:D,MATCH($C1075,'Policy Characteristics'!$C:$C,0)))</f>
        <v>Fuel Taxes</v>
      </c>
      <c r="K1075" s="358" t="str">
        <f>IF(ISBLANK(INDEX('Policy Characteristics'!E:E,MATCH($C1075,'Policy Characteristics'!$C:$C,0))),"",INDEX('Policy Characteristics'!E:E,MATCH($C1075,'Policy Characteristics'!$C:$C,0)))</f>
        <v>cross fuel tax</v>
      </c>
      <c r="L1075" s="380">
        <f>IF(ISBLANK(INDEX('Policy Characteristics'!F:F,MATCH($C1075,'Policy Characteristics'!$C:$C,0))),"",INDEX('Policy Characteristics'!F:F,MATCH($C1075,'Policy Characteristics'!$C:$C,0)))</f>
        <v>0</v>
      </c>
      <c r="M1075" s="380">
        <f>IF(ISBLANK(INDEX('Policy Characteristics'!G:G,MATCH($C1075,'Policy Characteristics'!$C:$C,0))),"",INDEX('Policy Characteristics'!G:G,MATCH($C1075,'Policy Characteristics'!$C:$C,0)))</f>
        <v>0.2</v>
      </c>
      <c r="N1075" s="380">
        <f>IF(ISBLANK(INDEX('Policy Characteristics'!H:H,MATCH($C1075,'Policy Characteristics'!$C:$C,0))),"",INDEX('Policy Characteristics'!H:H,MATCH($C1075,'Policy Characteristics'!$C:$C,0)))</f>
        <v>5.0000000000000001E-3</v>
      </c>
      <c r="O1075" s="358" t="str">
        <f>IF(ISBLANK(INDEX('Policy Characteristics'!I:I,MATCH($C1075,'Policy Characteristics'!$C:$C,0))),"",INDEX('Policy Characteristics'!I:I,MATCH($C1075,'Policy Characteristics'!$C:$C,0)))</f>
        <v>% of BAU price</v>
      </c>
      <c r="P1075" s="358" t="str">
        <f>IF(ISBLANK(INDEX('Policy Characteristics'!J:J,MATCH($C1075,'Policy Characteristics'!$C:$C,0))),"",INDEX('Policy Characteristics'!J:J,MATCH($C1075,'Policy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5" s="358" t="str">
        <f>IF(ISBLANK(INDEX('Policy Characteristics'!K:K,MATCH($C1075,'Policy Characteristics'!$C:$C,0))),"",INDEX('Policy Characteristics'!K:K,MATCH($C1075,'Policy Characteristics'!$C:$C,0)))</f>
        <v>fuels.html#fuel-taxes</v>
      </c>
      <c r="R1075" s="358" t="str">
        <f>IF(ISBLANK(INDEX('Policy Characteristics'!L:L,MATCH($C1075,'Policy Characteristics'!$C:$C,0))),"",INDEX('Policy Characteristics'!L:L,MATCH($C1075,'Policy Characteristics'!$C:$C,0)))</f>
        <v>fuel-taxes.html</v>
      </c>
    </row>
    <row r="1076" spans="1:18" x14ac:dyDescent="0.35">
      <c r="A1076" s="358" t="str">
        <f>IF(ISBLANK(INDEX('Policy Characteristics'!A:A,MATCH($C1076,'Policy Characteristics'!$C:$C,0))),"",INDEX('Policy Characteristics'!A:A,MATCH($C1076,'Policy Characteristics'!$C:$C,0)))</f>
        <v>Cross-Sector</v>
      </c>
      <c r="B1076" s="358" t="str">
        <f>IF(ISBLANK(INDEX('Policy Characteristics'!B:B,MATCH($C1076,'Policy Characteristics'!$C:$C,0))),"",INDEX('Policy Characteristics'!B:B,MATCH($C1076,'Policy Characteristics'!$C:$C,0)))</f>
        <v>Fuel Taxes</v>
      </c>
      <c r="C1076" s="366" t="str">
        <f t="shared" si="54"/>
        <v>Additional Fuel Tax Rate by Fuel</v>
      </c>
      <c r="D1076" s="9" t="s">
        <v>2539</v>
      </c>
      <c r="E1076" s="9"/>
      <c r="F1076" s="9" t="s">
        <v>2543</v>
      </c>
      <c r="G1076" s="55"/>
      <c r="H1076" s="54">
        <v>745</v>
      </c>
      <c r="I1076" s="9" t="s">
        <v>46</v>
      </c>
      <c r="J1076" s="360" t="str">
        <f>IF(ISBLANK(INDEX('Policy Characteristics'!D:D,MATCH($C1076,'Policy Characteristics'!$C:$C,0))),"",INDEX('Policy Characteristics'!D:D,MATCH($C1076,'Policy Characteristics'!$C:$C,0)))</f>
        <v>Fuel Taxes</v>
      </c>
      <c r="K1076" s="358" t="str">
        <f>IF(ISBLANK(INDEX('Policy Characteristics'!E:E,MATCH($C1076,'Policy Characteristics'!$C:$C,0))),"",INDEX('Policy Characteristics'!E:E,MATCH($C1076,'Policy Characteristics'!$C:$C,0)))</f>
        <v>cross fuel tax</v>
      </c>
      <c r="L1076" s="380">
        <f>IF(ISBLANK(INDEX('Policy Characteristics'!F:F,MATCH($C1076,'Policy Characteristics'!$C:$C,0))),"",INDEX('Policy Characteristics'!F:F,MATCH($C1076,'Policy Characteristics'!$C:$C,0)))</f>
        <v>0</v>
      </c>
      <c r="M1076" s="380">
        <f>IF(ISBLANK(INDEX('Policy Characteristics'!G:G,MATCH($C1076,'Policy Characteristics'!$C:$C,0))),"",INDEX('Policy Characteristics'!G:G,MATCH($C1076,'Policy Characteristics'!$C:$C,0)))</f>
        <v>0.2</v>
      </c>
      <c r="N1076" s="380">
        <f>IF(ISBLANK(INDEX('Policy Characteristics'!H:H,MATCH($C1076,'Policy Characteristics'!$C:$C,0))),"",INDEX('Policy Characteristics'!H:H,MATCH($C1076,'Policy Characteristics'!$C:$C,0)))</f>
        <v>5.0000000000000001E-3</v>
      </c>
      <c r="O1076" s="358" t="str">
        <f>IF(ISBLANK(INDEX('Policy Characteristics'!I:I,MATCH($C1076,'Policy Characteristics'!$C:$C,0))),"",INDEX('Policy Characteristics'!I:I,MATCH($C1076,'Policy Characteristics'!$C:$C,0)))</f>
        <v>% of BAU price</v>
      </c>
      <c r="P1076" s="358" t="str">
        <f>IF(ISBLANK(INDEX('Policy Characteristics'!J:J,MATCH($C1076,'Policy Characteristics'!$C:$C,0))),"",INDEX('Policy Characteristics'!J:J,MATCH($C1076,'Policy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6" s="358" t="str">
        <f>IF(ISBLANK(INDEX('Policy Characteristics'!K:K,MATCH($C1076,'Policy Characteristics'!$C:$C,0))),"",INDEX('Policy Characteristics'!K:K,MATCH($C1076,'Policy Characteristics'!$C:$C,0)))</f>
        <v>fuels.html#fuel-taxes</v>
      </c>
      <c r="R1076" s="358" t="str">
        <f>IF(ISBLANK(INDEX('Policy Characteristics'!L:L,MATCH($C1076,'Policy Characteristics'!$C:$C,0))),"",INDEX('Policy Characteristics'!L:L,MATCH($C1076,'Policy Characteristics'!$C:$C,0)))</f>
        <v>fuel-taxes.html</v>
      </c>
    </row>
    <row r="1077" spans="1:18" x14ac:dyDescent="0.35">
      <c r="A1077" s="358" t="str">
        <f>IF(ISBLANK(INDEX('Policy Characteristics'!A:A,MATCH($C1077,'Policy Characteristics'!$C:$C,0))),"",INDEX('Policy Characteristics'!A:A,MATCH($C1077,'Policy Characteristics'!$C:$C,0)))</f>
        <v>Cross-Sector</v>
      </c>
      <c r="B1077" s="358" t="str">
        <f>IF(ISBLANK(INDEX('Policy Characteristics'!B:B,MATCH($C1077,'Policy Characteristics'!$C:$C,0))),"",INDEX('Policy Characteristics'!B:B,MATCH($C1077,'Policy Characteristics'!$C:$C,0)))</f>
        <v>Fuel Taxes</v>
      </c>
      <c r="C1077" s="366" t="str">
        <f t="shared" si="54"/>
        <v>Additional Fuel Tax Rate by Fuel</v>
      </c>
      <c r="D1077" s="9" t="s">
        <v>2549</v>
      </c>
      <c r="E1077" s="9"/>
      <c r="F1077" s="9" t="s">
        <v>2550</v>
      </c>
      <c r="G1077" s="55"/>
      <c r="H1077" s="54">
        <v>746</v>
      </c>
      <c r="I1077" s="9" t="s">
        <v>46</v>
      </c>
      <c r="J1077" s="360" t="str">
        <f>IF(ISBLANK(INDEX('Policy Characteristics'!D:D,MATCH($C1077,'Policy Characteristics'!$C:$C,0))),"",INDEX('Policy Characteristics'!D:D,MATCH($C1077,'Policy Characteristics'!$C:$C,0)))</f>
        <v>Fuel Taxes</v>
      </c>
      <c r="K1077" s="358" t="str">
        <f>IF(ISBLANK(INDEX('Policy Characteristics'!E:E,MATCH($C1077,'Policy Characteristics'!$C:$C,0))),"",INDEX('Policy Characteristics'!E:E,MATCH($C1077,'Policy Characteristics'!$C:$C,0)))</f>
        <v>cross fuel tax</v>
      </c>
      <c r="L1077" s="380">
        <f>IF(ISBLANK(INDEX('Policy Characteristics'!F:F,MATCH($C1077,'Policy Characteristics'!$C:$C,0))),"",INDEX('Policy Characteristics'!F:F,MATCH($C1077,'Policy Characteristics'!$C:$C,0)))</f>
        <v>0</v>
      </c>
      <c r="M1077" s="380">
        <f>IF(ISBLANK(INDEX('Policy Characteristics'!G:G,MATCH($C1077,'Policy Characteristics'!$C:$C,0))),"",INDEX('Policy Characteristics'!G:G,MATCH($C1077,'Policy Characteristics'!$C:$C,0)))</f>
        <v>0.2</v>
      </c>
      <c r="N1077" s="380">
        <f>IF(ISBLANK(INDEX('Policy Characteristics'!H:H,MATCH($C1077,'Policy Characteristics'!$C:$C,0))),"",INDEX('Policy Characteristics'!H:H,MATCH($C1077,'Policy Characteristics'!$C:$C,0)))</f>
        <v>5.0000000000000001E-3</v>
      </c>
      <c r="O1077" s="358" t="str">
        <f>IF(ISBLANK(INDEX('Policy Characteristics'!I:I,MATCH($C1077,'Policy Characteristics'!$C:$C,0))),"",INDEX('Policy Characteristics'!I:I,MATCH($C1077,'Policy Characteristics'!$C:$C,0)))</f>
        <v>% of BAU price</v>
      </c>
      <c r="P1077" s="358" t="str">
        <f>IF(ISBLANK(INDEX('Policy Characteristics'!J:J,MATCH($C1077,'Policy Characteristics'!$C:$C,0))),"",INDEX('Policy Characteristics'!J:J,MATCH($C1077,'Policy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7" s="358" t="str">
        <f>IF(ISBLANK(INDEX('Policy Characteristics'!K:K,MATCH($C1077,'Policy Characteristics'!$C:$C,0))),"",INDEX('Policy Characteristics'!K:K,MATCH($C1077,'Policy Characteristics'!$C:$C,0)))</f>
        <v>fuels.html#fuel-taxes</v>
      </c>
      <c r="R1077" s="358" t="str">
        <f>IF(ISBLANK(INDEX('Policy Characteristics'!L:L,MATCH($C1077,'Policy Characteristics'!$C:$C,0))),"",INDEX('Policy Characteristics'!L:L,MATCH($C1077,'Policy Characteristics'!$C:$C,0)))</f>
        <v>fuel-taxes.html</v>
      </c>
    </row>
    <row r="1078" spans="1:18" x14ac:dyDescent="0.35">
      <c r="A1078" s="358" t="str">
        <f>IF(ISBLANK(INDEX('Policy Characteristics'!A:A,MATCH($C1078,'Policy Characteristics'!$C:$C,0))),"",INDEX('Policy Characteristics'!A:A,MATCH($C1078,'Policy Characteristics'!$C:$C,0)))</f>
        <v>Cross-Sector</v>
      </c>
      <c r="B1078" s="358" t="str">
        <f>IF(ISBLANK(INDEX('Policy Characteristics'!B:B,MATCH($C1078,'Policy Characteristics'!$C:$C,0))),"",INDEX('Policy Characteristics'!B:B,MATCH($C1078,'Policy Characteristics'!$C:$C,0)))</f>
        <v>Fuel Taxes</v>
      </c>
      <c r="C1078" s="366" t="str">
        <f t="shared" ref="C1078:C1080" si="55">C$1064</f>
        <v>Additional Fuel Tax Rate by Fuel</v>
      </c>
      <c r="D1078" s="9" t="s">
        <v>2540</v>
      </c>
      <c r="E1078" s="9"/>
      <c r="F1078" s="9" t="s">
        <v>2544</v>
      </c>
      <c r="G1078" s="55"/>
      <c r="H1078" s="54">
        <v>747</v>
      </c>
      <c r="I1078" s="9" t="s">
        <v>46</v>
      </c>
      <c r="J1078" s="360" t="str">
        <f>IF(ISBLANK(INDEX('Policy Characteristics'!D:D,MATCH($C1078,'Policy Characteristics'!$C:$C,0))),"",INDEX('Policy Characteristics'!D:D,MATCH($C1078,'Policy Characteristics'!$C:$C,0)))</f>
        <v>Fuel Taxes</v>
      </c>
      <c r="K1078" s="358" t="str">
        <f>IF(ISBLANK(INDEX('Policy Characteristics'!E:E,MATCH($C1078,'Policy Characteristics'!$C:$C,0))),"",INDEX('Policy Characteristics'!E:E,MATCH($C1078,'Policy Characteristics'!$C:$C,0)))</f>
        <v>cross fuel tax</v>
      </c>
      <c r="L1078" s="380">
        <f>IF(ISBLANK(INDEX('Policy Characteristics'!F:F,MATCH($C1078,'Policy Characteristics'!$C:$C,0))),"",INDEX('Policy Characteristics'!F:F,MATCH($C1078,'Policy Characteristics'!$C:$C,0)))</f>
        <v>0</v>
      </c>
      <c r="M1078" s="380">
        <f>IF(ISBLANK(INDEX('Policy Characteristics'!G:G,MATCH($C1078,'Policy Characteristics'!$C:$C,0))),"",INDEX('Policy Characteristics'!G:G,MATCH($C1078,'Policy Characteristics'!$C:$C,0)))</f>
        <v>0.2</v>
      </c>
      <c r="N1078" s="380">
        <f>IF(ISBLANK(INDEX('Policy Characteristics'!H:H,MATCH($C1078,'Policy Characteristics'!$C:$C,0))),"",INDEX('Policy Characteristics'!H:H,MATCH($C1078,'Policy Characteristics'!$C:$C,0)))</f>
        <v>5.0000000000000001E-3</v>
      </c>
      <c r="O1078" s="358" t="str">
        <f>IF(ISBLANK(INDEX('Policy Characteristics'!I:I,MATCH($C1078,'Policy Characteristics'!$C:$C,0))),"",INDEX('Policy Characteristics'!I:I,MATCH($C1078,'Policy Characteristics'!$C:$C,0)))</f>
        <v>% of BAU price</v>
      </c>
      <c r="P1078" s="358" t="str">
        <f>IF(ISBLANK(INDEX('Policy Characteristics'!J:J,MATCH($C1078,'Policy Characteristics'!$C:$C,0))),"",INDEX('Policy Characteristics'!J:J,MATCH($C1078,'Policy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8" s="358" t="str">
        <f>IF(ISBLANK(INDEX('Policy Characteristics'!K:K,MATCH($C1078,'Policy Characteristics'!$C:$C,0))),"",INDEX('Policy Characteristics'!K:K,MATCH($C1078,'Policy Characteristics'!$C:$C,0)))</f>
        <v>fuels.html#fuel-taxes</v>
      </c>
      <c r="R1078" s="358" t="str">
        <f>IF(ISBLANK(INDEX('Policy Characteristics'!L:L,MATCH($C1078,'Policy Characteristics'!$C:$C,0))),"",INDEX('Policy Characteristics'!L:L,MATCH($C1078,'Policy Characteristics'!$C:$C,0)))</f>
        <v>fuel-taxes.html</v>
      </c>
    </row>
    <row r="1079" spans="1:18" x14ac:dyDescent="0.35">
      <c r="A1079" s="358" t="str">
        <f>IF(ISBLANK(INDEX('Policy Characteristics'!A:A,MATCH($C1079,'Policy Characteristics'!$C:$C,0))),"",INDEX('Policy Characteristics'!A:A,MATCH($C1079,'Policy Characteristics'!$C:$C,0)))</f>
        <v>Cross-Sector</v>
      </c>
      <c r="B1079" s="358" t="str">
        <f>IF(ISBLANK(INDEX('Policy Characteristics'!B:B,MATCH($C1079,'Policy Characteristics'!$C:$C,0))),"",INDEX('Policy Characteristics'!B:B,MATCH($C1079,'Policy Characteristics'!$C:$C,0)))</f>
        <v>Fuel Taxes</v>
      </c>
      <c r="C1079" s="366" t="str">
        <f t="shared" si="55"/>
        <v>Additional Fuel Tax Rate by Fuel</v>
      </c>
      <c r="D1079" s="9" t="s">
        <v>2541</v>
      </c>
      <c r="E1079" s="9"/>
      <c r="F1079" s="9" t="s">
        <v>2545</v>
      </c>
      <c r="G1079" s="55"/>
      <c r="H1079" s="54">
        <v>748</v>
      </c>
      <c r="I1079" s="9" t="s">
        <v>46</v>
      </c>
      <c r="J1079" s="360" t="str">
        <f>IF(ISBLANK(INDEX('Policy Characteristics'!D:D,MATCH($C1079,'Policy Characteristics'!$C:$C,0))),"",INDEX('Policy Characteristics'!D:D,MATCH($C1079,'Policy Characteristics'!$C:$C,0)))</f>
        <v>Fuel Taxes</v>
      </c>
      <c r="K1079" s="358" t="str">
        <f>IF(ISBLANK(INDEX('Policy Characteristics'!E:E,MATCH($C1079,'Policy Characteristics'!$C:$C,0))),"",INDEX('Policy Characteristics'!E:E,MATCH($C1079,'Policy Characteristics'!$C:$C,0)))</f>
        <v>cross fuel tax</v>
      </c>
      <c r="L1079" s="380">
        <f>IF(ISBLANK(INDEX('Policy Characteristics'!F:F,MATCH($C1079,'Policy Characteristics'!$C:$C,0))),"",INDEX('Policy Characteristics'!F:F,MATCH($C1079,'Policy Characteristics'!$C:$C,0)))</f>
        <v>0</v>
      </c>
      <c r="M1079" s="380">
        <f>IF(ISBLANK(INDEX('Policy Characteristics'!G:G,MATCH($C1079,'Policy Characteristics'!$C:$C,0))),"",INDEX('Policy Characteristics'!G:G,MATCH($C1079,'Policy Characteristics'!$C:$C,0)))</f>
        <v>0.2</v>
      </c>
      <c r="N1079" s="380">
        <f>IF(ISBLANK(INDEX('Policy Characteristics'!H:H,MATCH($C1079,'Policy Characteristics'!$C:$C,0))),"",INDEX('Policy Characteristics'!H:H,MATCH($C1079,'Policy Characteristics'!$C:$C,0)))</f>
        <v>5.0000000000000001E-3</v>
      </c>
      <c r="O1079" s="358" t="str">
        <f>IF(ISBLANK(INDEX('Policy Characteristics'!I:I,MATCH($C1079,'Policy Characteristics'!$C:$C,0))),"",INDEX('Policy Characteristics'!I:I,MATCH($C1079,'Policy Characteristics'!$C:$C,0)))</f>
        <v>% of BAU price</v>
      </c>
      <c r="P1079" s="358" t="str">
        <f>IF(ISBLANK(INDEX('Policy Characteristics'!J:J,MATCH($C1079,'Policy Characteristics'!$C:$C,0))),"",INDEX('Policy Characteristics'!J:J,MATCH($C1079,'Policy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79" s="358" t="str">
        <f>IF(ISBLANK(INDEX('Policy Characteristics'!K:K,MATCH($C1079,'Policy Characteristics'!$C:$C,0))),"",INDEX('Policy Characteristics'!K:K,MATCH($C1079,'Policy Characteristics'!$C:$C,0)))</f>
        <v>fuels.html#fuel-taxes</v>
      </c>
      <c r="R1079" s="358" t="str">
        <f>IF(ISBLANK(INDEX('Policy Characteristics'!L:L,MATCH($C1079,'Policy Characteristics'!$C:$C,0))),"",INDEX('Policy Characteristics'!L:L,MATCH($C1079,'Policy Characteristics'!$C:$C,0)))</f>
        <v>fuel-taxes.html</v>
      </c>
    </row>
    <row r="1080" spans="1:18" x14ac:dyDescent="0.35">
      <c r="A1080" s="358" t="str">
        <f>IF(ISBLANK(INDEX('Policy Characteristics'!A:A,MATCH($C1080,'Policy Characteristics'!$C:$C,0))),"",INDEX('Policy Characteristics'!A:A,MATCH($C1080,'Policy Characteristics'!$C:$C,0)))</f>
        <v>Cross-Sector</v>
      </c>
      <c r="B1080" s="358" t="str">
        <f>IF(ISBLANK(INDEX('Policy Characteristics'!B:B,MATCH($C1080,'Policy Characteristics'!$C:$C,0))),"",INDEX('Policy Characteristics'!B:B,MATCH($C1080,'Policy Characteristics'!$C:$C,0)))</f>
        <v>Fuel Taxes</v>
      </c>
      <c r="C1080" s="366" t="str">
        <f t="shared" si="55"/>
        <v>Additional Fuel Tax Rate by Fuel</v>
      </c>
      <c r="D1080" s="9" t="s">
        <v>2542</v>
      </c>
      <c r="E1080" s="9"/>
      <c r="F1080" s="9" t="s">
        <v>2546</v>
      </c>
      <c r="G1080" s="55"/>
      <c r="H1080" s="54">
        <v>749</v>
      </c>
      <c r="I1080" s="9" t="s">
        <v>46</v>
      </c>
      <c r="J1080" s="360" t="str">
        <f>IF(ISBLANK(INDEX('Policy Characteristics'!D:D,MATCH($C1080,'Policy Characteristics'!$C:$C,0))),"",INDEX('Policy Characteristics'!D:D,MATCH($C1080,'Policy Characteristics'!$C:$C,0)))</f>
        <v>Fuel Taxes</v>
      </c>
      <c r="K1080" s="358" t="str">
        <f>IF(ISBLANK(INDEX('Policy Characteristics'!E:E,MATCH($C1080,'Policy Characteristics'!$C:$C,0))),"",INDEX('Policy Characteristics'!E:E,MATCH($C1080,'Policy Characteristics'!$C:$C,0)))</f>
        <v>cross fuel tax</v>
      </c>
      <c r="L1080" s="380">
        <f>IF(ISBLANK(INDEX('Policy Characteristics'!F:F,MATCH($C1080,'Policy Characteristics'!$C:$C,0))),"",INDEX('Policy Characteristics'!F:F,MATCH($C1080,'Policy Characteristics'!$C:$C,0)))</f>
        <v>0</v>
      </c>
      <c r="M1080" s="380">
        <f>IF(ISBLANK(INDEX('Policy Characteristics'!G:G,MATCH($C1080,'Policy Characteristics'!$C:$C,0))),"",INDEX('Policy Characteristics'!G:G,MATCH($C1080,'Policy Characteristics'!$C:$C,0)))</f>
        <v>0.2</v>
      </c>
      <c r="N1080" s="380">
        <f>IF(ISBLANK(INDEX('Policy Characteristics'!H:H,MATCH($C1080,'Policy Characteristics'!$C:$C,0))),"",INDEX('Policy Characteristics'!H:H,MATCH($C1080,'Policy Characteristics'!$C:$C,0)))</f>
        <v>5.0000000000000001E-3</v>
      </c>
      <c r="O1080" s="358" t="str">
        <f>IF(ISBLANK(INDEX('Policy Characteristics'!I:I,MATCH($C1080,'Policy Characteristics'!$C:$C,0))),"",INDEX('Policy Characteristics'!I:I,MATCH($C1080,'Policy Characteristics'!$C:$C,0)))</f>
        <v>% of BAU price</v>
      </c>
      <c r="P1080" s="358" t="str">
        <f>IF(ISBLANK(INDEX('Policy Characteristics'!J:J,MATCH($C1080,'Policy Characteristics'!$C:$C,0))),"",INDEX('Policy Characteristics'!J:J,MATCH($C1080,'Policy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80" s="358" t="str">
        <f>IF(ISBLANK(INDEX('Policy Characteristics'!K:K,MATCH($C1080,'Policy Characteristics'!$C:$C,0))),"",INDEX('Policy Characteristics'!K:K,MATCH($C1080,'Policy Characteristics'!$C:$C,0)))</f>
        <v>fuels.html#fuel-taxes</v>
      </c>
      <c r="R1080" s="358" t="str">
        <f>IF(ISBLANK(INDEX('Policy Characteristics'!L:L,MATCH($C1080,'Policy Characteristics'!$C:$C,0))),"",INDEX('Policy Characteristics'!L:L,MATCH($C1080,'Policy Characteristics'!$C:$C,0)))</f>
        <v>fuel-taxes.html</v>
      </c>
    </row>
    <row r="1081" spans="1:18" x14ac:dyDescent="0.35">
      <c r="A1081" s="358" t="str">
        <f>IF(ISBLANK(INDEX('Policy Characteristics'!A:A,MATCH($C1081,'Policy Characteristics'!$C:$C,0))),"",INDEX('Policy Characteristics'!A:A,MATCH($C1081,'Policy Characteristics'!$C:$C,0)))</f>
        <v>Research and Development</v>
      </c>
      <c r="B1081" s="358" t="str">
        <f>IF(ISBLANK(INDEX('Policy Characteristics'!B:B,MATCH($C1081,'Policy Characteristics'!$C:$C,0))),"",INDEX('Policy Characteristics'!B:B,MATCH($C1081,'Policy Characteristics'!$C:$C,0)))</f>
        <v>Capital Cost Reduction</v>
      </c>
      <c r="C1081" s="363" t="s">
        <v>310</v>
      </c>
      <c r="D1081" s="53" t="s">
        <v>119</v>
      </c>
      <c r="E1081" s="53"/>
      <c r="F1081" s="53" t="s">
        <v>341</v>
      </c>
      <c r="G1081" s="53"/>
      <c r="H1081" s="54">
        <v>85</v>
      </c>
      <c r="I1081" s="53" t="s">
        <v>45</v>
      </c>
      <c r="J1081" s="360" t="str">
        <f>IF(ISBLANK(INDEX('Policy Characteristics'!D:D,MATCH($C1081,'Policy Characteristics'!$C:$C,0))),"",INDEX('Policy Characteristics'!D:D,MATCH($C1081,'Policy Characteristics'!$C:$C,0)))</f>
        <v>R&amp;D Capital Cost Reductions</v>
      </c>
      <c r="K1081" s="358" t="str">
        <f>IF(ISBLANK(INDEX('Policy Characteristics'!E:E,MATCH($C1081,'Policy Characteristics'!$C:$C,0))),"",INDEX('Policy Characteristics'!E:E,MATCH($C1081,'Policy Characteristics'!$C:$C,0)))</f>
        <v>RnD building capital cost reduction</v>
      </c>
      <c r="L1081" s="380">
        <f>IF(ISBLANK(INDEX('Policy Characteristics'!F:F,MATCH($C1081,'Policy Characteristics'!$C:$C,0))),"",INDEX('Policy Characteristics'!F:F,MATCH($C1081,'Policy Characteristics'!$C:$C,0)))</f>
        <v>0</v>
      </c>
      <c r="M1081" s="380">
        <f>IF(ISBLANK(INDEX('Policy Characteristics'!G:G,MATCH($C1081,'Policy Characteristics'!$C:$C,0))),"",INDEX('Policy Characteristics'!G:G,MATCH($C1081,'Policy Characteristics'!$C:$C,0)))</f>
        <v>0.4</v>
      </c>
      <c r="N1081" s="380">
        <f>IF(ISBLANK(INDEX('Policy Characteristics'!H:H,MATCH($C1081,'Policy Characteristics'!$C:$C,0))),"",INDEX('Policy Characteristics'!H:H,MATCH($C1081,'Policy Characteristics'!$C:$C,0)))</f>
        <v>0.01</v>
      </c>
      <c r="O1081" s="358" t="str">
        <f>IF(ISBLANK(INDEX('Policy Characteristics'!I:I,MATCH($C1081,'Policy Characteristics'!$C:$C,0))),"",INDEX('Policy Characteristics'!I:I,MATCH($C1081,'Policy Characteristics'!$C:$C,0)))</f>
        <v>% reduction in cost</v>
      </c>
      <c r="P1081" s="358"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58" t="str">
        <f>IF(ISBLANK(INDEX('Policy Characteristics'!K:K,MATCH($C1081,'Policy Characteristics'!$C:$C,0))),"",INDEX('Policy Characteristics'!K:K,MATCH($C1081,'Policy Characteristics'!$C:$C,0)))</f>
        <v>architectural-design.html#rnd</v>
      </c>
      <c r="R1081" s="358" t="str">
        <f>IF(ISBLANK(INDEX('Policy Characteristics'!L:L,MATCH($C1081,'Policy Characteristics'!$C:$C,0))),"",INDEX('Policy Characteristics'!L:L,MATCH($C1081,'Policy Characteristics'!$C:$C,0)))</f>
        <v>research-and-development.html</v>
      </c>
    </row>
    <row r="1082" spans="1:18" x14ac:dyDescent="0.35">
      <c r="A1082" s="358" t="str">
        <f>IF(ISBLANK(INDEX('Policy Characteristics'!A:A,MATCH($C1082,'Policy Characteristics'!$C:$C,0))),"",INDEX('Policy Characteristics'!A:A,MATCH($C1082,'Policy Characteristics'!$C:$C,0)))</f>
        <v>Research and Development</v>
      </c>
      <c r="B1082" s="358" t="str">
        <f>IF(ISBLANK(INDEX('Policy Characteristics'!B:B,MATCH($C1082,'Policy Characteristics'!$C:$C,0))),"",INDEX('Policy Characteristics'!B:B,MATCH($C1082,'Policy Characteristics'!$C:$C,0)))</f>
        <v>Capital Cost Reduction</v>
      </c>
      <c r="C1082" s="362" t="str">
        <f t="shared" ref="C1082:C1086" si="56">C$1081</f>
        <v>RnD Building Capital Cost Perc Reduction</v>
      </c>
      <c r="D1082" s="53" t="s">
        <v>120</v>
      </c>
      <c r="E1082" s="53"/>
      <c r="F1082" s="53" t="s">
        <v>342</v>
      </c>
      <c r="G1082" s="53"/>
      <c r="H1082" s="54">
        <v>86</v>
      </c>
      <c r="I1082" s="53" t="s">
        <v>45</v>
      </c>
      <c r="J1082" s="360" t="str">
        <f>IF(ISBLANK(INDEX('Policy Characteristics'!D:D,MATCH($C1082,'Policy Characteristics'!$C:$C,0))),"",INDEX('Policy Characteristics'!D:D,MATCH($C1082,'Policy Characteristics'!$C:$C,0)))</f>
        <v>R&amp;D Capital Cost Reductions</v>
      </c>
      <c r="K1082" s="358" t="str">
        <f>IF(ISBLANK(INDEX('Policy Characteristics'!E:E,MATCH($C1082,'Policy Characteristics'!$C:$C,0))),"",INDEX('Policy Characteristics'!E:E,MATCH($C1082,'Policy Characteristics'!$C:$C,0)))</f>
        <v>RnD building capital cost reduction</v>
      </c>
      <c r="L1082" s="380">
        <f>IF(ISBLANK(INDEX('Policy Characteristics'!F:F,MATCH($C1082,'Policy Characteristics'!$C:$C,0))),"",INDEX('Policy Characteristics'!F:F,MATCH($C1082,'Policy Characteristics'!$C:$C,0)))</f>
        <v>0</v>
      </c>
      <c r="M1082" s="380">
        <f>IF(ISBLANK(INDEX('Policy Characteristics'!G:G,MATCH($C1082,'Policy Characteristics'!$C:$C,0))),"",INDEX('Policy Characteristics'!G:G,MATCH($C1082,'Policy Characteristics'!$C:$C,0)))</f>
        <v>0.4</v>
      </c>
      <c r="N1082" s="380">
        <f>IF(ISBLANK(INDEX('Policy Characteristics'!H:H,MATCH($C1082,'Policy Characteristics'!$C:$C,0))),"",INDEX('Policy Characteristics'!H:H,MATCH($C1082,'Policy Characteristics'!$C:$C,0)))</f>
        <v>0.01</v>
      </c>
      <c r="O1082" s="358" t="str">
        <f>IF(ISBLANK(INDEX('Policy Characteristics'!I:I,MATCH($C1082,'Policy Characteristics'!$C:$C,0))),"",INDEX('Policy Characteristics'!I:I,MATCH($C1082,'Policy Characteristics'!$C:$C,0)))</f>
        <v>% reduction in cost</v>
      </c>
      <c r="P1082" s="358"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58" t="str">
        <f>IF(ISBLANK(INDEX('Policy Characteristics'!K:K,MATCH($C1082,'Policy Characteristics'!$C:$C,0))),"",INDEX('Policy Characteristics'!K:K,MATCH($C1082,'Policy Characteristics'!$C:$C,0)))</f>
        <v>architectural-design.html#rnd</v>
      </c>
      <c r="R1082" s="358" t="str">
        <f>IF(ISBLANK(INDEX('Policy Characteristics'!L:L,MATCH($C1082,'Policy Characteristics'!$C:$C,0))),"",INDEX('Policy Characteristics'!L:L,MATCH($C1082,'Policy Characteristics'!$C:$C,0)))</f>
        <v>research-and-development.html</v>
      </c>
    </row>
    <row r="1083" spans="1:18" x14ac:dyDescent="0.35">
      <c r="A1083" s="358" t="str">
        <f>IF(ISBLANK(INDEX('Policy Characteristics'!A:A,MATCH($C1083,'Policy Characteristics'!$C:$C,0))),"",INDEX('Policy Characteristics'!A:A,MATCH($C1083,'Policy Characteristics'!$C:$C,0)))</f>
        <v>Research and Development</v>
      </c>
      <c r="B1083" s="358" t="str">
        <f>IF(ISBLANK(INDEX('Policy Characteristics'!B:B,MATCH($C1083,'Policy Characteristics'!$C:$C,0))),"",INDEX('Policy Characteristics'!B:B,MATCH($C1083,'Policy Characteristics'!$C:$C,0)))</f>
        <v>Capital Cost Reduction</v>
      </c>
      <c r="C1083" s="362" t="str">
        <f t="shared" si="56"/>
        <v>RnD Building Capital Cost Perc Reduction</v>
      </c>
      <c r="D1083" s="53" t="s">
        <v>121</v>
      </c>
      <c r="E1083" s="53"/>
      <c r="F1083" s="53" t="s">
        <v>343</v>
      </c>
      <c r="G1083" s="53"/>
      <c r="H1083" s="54">
        <v>87</v>
      </c>
      <c r="I1083" s="53" t="s">
        <v>45</v>
      </c>
      <c r="J1083" s="360" t="str">
        <f>IF(ISBLANK(INDEX('Policy Characteristics'!D:D,MATCH($C1083,'Policy Characteristics'!$C:$C,0))),"",INDEX('Policy Characteristics'!D:D,MATCH($C1083,'Policy Characteristics'!$C:$C,0)))</f>
        <v>R&amp;D Capital Cost Reductions</v>
      </c>
      <c r="K1083" s="358" t="str">
        <f>IF(ISBLANK(INDEX('Policy Characteristics'!E:E,MATCH($C1083,'Policy Characteristics'!$C:$C,0))),"",INDEX('Policy Characteristics'!E:E,MATCH($C1083,'Policy Characteristics'!$C:$C,0)))</f>
        <v>RnD building capital cost reduction</v>
      </c>
      <c r="L1083" s="380">
        <f>IF(ISBLANK(INDEX('Policy Characteristics'!F:F,MATCH($C1083,'Policy Characteristics'!$C:$C,0))),"",INDEX('Policy Characteristics'!F:F,MATCH($C1083,'Policy Characteristics'!$C:$C,0)))</f>
        <v>0</v>
      </c>
      <c r="M1083" s="380">
        <f>IF(ISBLANK(INDEX('Policy Characteristics'!G:G,MATCH($C1083,'Policy Characteristics'!$C:$C,0))),"",INDEX('Policy Characteristics'!G:G,MATCH($C1083,'Policy Characteristics'!$C:$C,0)))</f>
        <v>0.4</v>
      </c>
      <c r="N1083" s="380">
        <f>IF(ISBLANK(INDEX('Policy Characteristics'!H:H,MATCH($C1083,'Policy Characteristics'!$C:$C,0))),"",INDEX('Policy Characteristics'!H:H,MATCH($C1083,'Policy Characteristics'!$C:$C,0)))</f>
        <v>0.01</v>
      </c>
      <c r="O1083" s="358" t="str">
        <f>IF(ISBLANK(INDEX('Policy Characteristics'!I:I,MATCH($C1083,'Policy Characteristics'!$C:$C,0))),"",INDEX('Policy Characteristics'!I:I,MATCH($C1083,'Policy Characteristics'!$C:$C,0)))</f>
        <v>% reduction in cost</v>
      </c>
      <c r="P1083" s="358"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58" t="str">
        <f>IF(ISBLANK(INDEX('Policy Characteristics'!K:K,MATCH($C1083,'Policy Characteristics'!$C:$C,0))),"",INDEX('Policy Characteristics'!K:K,MATCH($C1083,'Policy Characteristics'!$C:$C,0)))</f>
        <v>architectural-design.html#rnd</v>
      </c>
      <c r="R1083" s="358" t="str">
        <f>IF(ISBLANK(INDEX('Policy Characteristics'!L:L,MATCH($C1083,'Policy Characteristics'!$C:$C,0))),"",INDEX('Policy Characteristics'!L:L,MATCH($C1083,'Policy Characteristics'!$C:$C,0)))</f>
        <v>research-and-development.html</v>
      </c>
    </row>
    <row r="1084" spans="1:18" x14ac:dyDescent="0.35">
      <c r="A1084" s="358" t="str">
        <f>IF(ISBLANK(INDEX('Policy Characteristics'!A:A,MATCH($C1084,'Policy Characteristics'!$C:$C,0))),"",INDEX('Policy Characteristics'!A:A,MATCH($C1084,'Policy Characteristics'!$C:$C,0)))</f>
        <v>Research and Development</v>
      </c>
      <c r="B1084" s="358" t="str">
        <f>IF(ISBLANK(INDEX('Policy Characteristics'!B:B,MATCH($C1084,'Policy Characteristics'!$C:$C,0))),"",INDEX('Policy Characteristics'!B:B,MATCH($C1084,'Policy Characteristics'!$C:$C,0)))</f>
        <v>Capital Cost Reduction</v>
      </c>
      <c r="C1084" s="362" t="str">
        <f t="shared" si="56"/>
        <v>RnD Building Capital Cost Perc Reduction</v>
      </c>
      <c r="D1084" s="53" t="s">
        <v>122</v>
      </c>
      <c r="E1084" s="53"/>
      <c r="F1084" s="53" t="s">
        <v>344</v>
      </c>
      <c r="G1084" s="53"/>
      <c r="H1084" s="54">
        <v>88</v>
      </c>
      <c r="I1084" s="53" t="s">
        <v>45</v>
      </c>
      <c r="J1084" s="360" t="str">
        <f>IF(ISBLANK(INDEX('Policy Characteristics'!D:D,MATCH($C1084,'Policy Characteristics'!$C:$C,0))),"",INDEX('Policy Characteristics'!D:D,MATCH($C1084,'Policy Characteristics'!$C:$C,0)))</f>
        <v>R&amp;D Capital Cost Reductions</v>
      </c>
      <c r="K1084" s="358" t="str">
        <f>IF(ISBLANK(INDEX('Policy Characteristics'!E:E,MATCH($C1084,'Policy Characteristics'!$C:$C,0))),"",INDEX('Policy Characteristics'!E:E,MATCH($C1084,'Policy Characteristics'!$C:$C,0)))</f>
        <v>RnD building capital cost reduction</v>
      </c>
      <c r="L1084" s="380">
        <f>IF(ISBLANK(INDEX('Policy Characteristics'!F:F,MATCH($C1084,'Policy Characteristics'!$C:$C,0))),"",INDEX('Policy Characteristics'!F:F,MATCH($C1084,'Policy Characteristics'!$C:$C,0)))</f>
        <v>0</v>
      </c>
      <c r="M1084" s="380">
        <f>IF(ISBLANK(INDEX('Policy Characteristics'!G:G,MATCH($C1084,'Policy Characteristics'!$C:$C,0))),"",INDEX('Policy Characteristics'!G:G,MATCH($C1084,'Policy Characteristics'!$C:$C,0)))</f>
        <v>0.4</v>
      </c>
      <c r="N1084" s="380">
        <f>IF(ISBLANK(INDEX('Policy Characteristics'!H:H,MATCH($C1084,'Policy Characteristics'!$C:$C,0))),"",INDEX('Policy Characteristics'!H:H,MATCH($C1084,'Policy Characteristics'!$C:$C,0)))</f>
        <v>0.01</v>
      </c>
      <c r="O1084" s="358" t="str">
        <f>IF(ISBLANK(INDEX('Policy Characteristics'!I:I,MATCH($C1084,'Policy Characteristics'!$C:$C,0))),"",INDEX('Policy Characteristics'!I:I,MATCH($C1084,'Policy Characteristics'!$C:$C,0)))</f>
        <v>% reduction in cost</v>
      </c>
      <c r="P1084" s="358"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58" t="str">
        <f>IF(ISBLANK(INDEX('Policy Characteristics'!K:K,MATCH($C1084,'Policy Characteristics'!$C:$C,0))),"",INDEX('Policy Characteristics'!K:K,MATCH($C1084,'Policy Characteristics'!$C:$C,0)))</f>
        <v>architectural-design.html#rnd</v>
      </c>
      <c r="R1084" s="358" t="str">
        <f>IF(ISBLANK(INDEX('Policy Characteristics'!L:L,MATCH($C1084,'Policy Characteristics'!$C:$C,0))),"",INDEX('Policy Characteristics'!L:L,MATCH($C1084,'Policy Characteristics'!$C:$C,0)))</f>
        <v>research-and-development.html</v>
      </c>
    </row>
    <row r="1085" spans="1:18" x14ac:dyDescent="0.35">
      <c r="A1085" s="358" t="str">
        <f>IF(ISBLANK(INDEX('Policy Characteristics'!A:A,MATCH($C1085,'Policy Characteristics'!$C:$C,0))),"",INDEX('Policy Characteristics'!A:A,MATCH($C1085,'Policy Characteristics'!$C:$C,0)))</f>
        <v>Research and Development</v>
      </c>
      <c r="B1085" s="358" t="str">
        <f>IF(ISBLANK(INDEX('Policy Characteristics'!B:B,MATCH($C1085,'Policy Characteristics'!$C:$C,0))),"",INDEX('Policy Characteristics'!B:B,MATCH($C1085,'Policy Characteristics'!$C:$C,0)))</f>
        <v>Capital Cost Reduction</v>
      </c>
      <c r="C1085" s="362" t="str">
        <f t="shared" si="56"/>
        <v>RnD Building Capital Cost Perc Reduction</v>
      </c>
      <c r="D1085" s="53" t="s">
        <v>123</v>
      </c>
      <c r="E1085" s="53"/>
      <c r="F1085" s="53" t="s">
        <v>345</v>
      </c>
      <c r="G1085" s="53"/>
      <c r="H1085" s="54">
        <v>89</v>
      </c>
      <c r="I1085" s="53" t="s">
        <v>45</v>
      </c>
      <c r="J1085" s="360" t="str">
        <f>IF(ISBLANK(INDEX('Policy Characteristics'!D:D,MATCH($C1085,'Policy Characteristics'!$C:$C,0))),"",INDEX('Policy Characteristics'!D:D,MATCH($C1085,'Policy Characteristics'!$C:$C,0)))</f>
        <v>R&amp;D Capital Cost Reductions</v>
      </c>
      <c r="K1085" s="358" t="str">
        <f>IF(ISBLANK(INDEX('Policy Characteristics'!E:E,MATCH($C1085,'Policy Characteristics'!$C:$C,0))),"",INDEX('Policy Characteristics'!E:E,MATCH($C1085,'Policy Characteristics'!$C:$C,0)))</f>
        <v>RnD building capital cost reduction</v>
      </c>
      <c r="L1085" s="380">
        <f>IF(ISBLANK(INDEX('Policy Characteristics'!F:F,MATCH($C1085,'Policy Characteristics'!$C:$C,0))),"",INDEX('Policy Characteristics'!F:F,MATCH($C1085,'Policy Characteristics'!$C:$C,0)))</f>
        <v>0</v>
      </c>
      <c r="M1085" s="380">
        <f>IF(ISBLANK(INDEX('Policy Characteristics'!G:G,MATCH($C1085,'Policy Characteristics'!$C:$C,0))),"",INDEX('Policy Characteristics'!G:G,MATCH($C1085,'Policy Characteristics'!$C:$C,0)))</f>
        <v>0.4</v>
      </c>
      <c r="N1085" s="380">
        <f>IF(ISBLANK(INDEX('Policy Characteristics'!H:H,MATCH($C1085,'Policy Characteristics'!$C:$C,0))),"",INDEX('Policy Characteristics'!H:H,MATCH($C1085,'Policy Characteristics'!$C:$C,0)))</f>
        <v>0.01</v>
      </c>
      <c r="O1085" s="358" t="str">
        <f>IF(ISBLANK(INDEX('Policy Characteristics'!I:I,MATCH($C1085,'Policy Characteristics'!$C:$C,0))),"",INDEX('Policy Characteristics'!I:I,MATCH($C1085,'Policy Characteristics'!$C:$C,0)))</f>
        <v>% reduction in cost</v>
      </c>
      <c r="P1085" s="358"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58" t="str">
        <f>IF(ISBLANK(INDEX('Policy Characteristics'!K:K,MATCH($C1085,'Policy Characteristics'!$C:$C,0))),"",INDEX('Policy Characteristics'!K:K,MATCH($C1085,'Policy Characteristics'!$C:$C,0)))</f>
        <v>architectural-design.html#rnd</v>
      </c>
      <c r="R1085" s="358" t="str">
        <f>IF(ISBLANK(INDEX('Policy Characteristics'!L:L,MATCH($C1085,'Policy Characteristics'!$C:$C,0))),"",INDEX('Policy Characteristics'!L:L,MATCH($C1085,'Policy Characteristics'!$C:$C,0)))</f>
        <v>research-and-development.html</v>
      </c>
    </row>
    <row r="1086" spans="1:18" x14ac:dyDescent="0.35">
      <c r="A1086" s="358" t="str">
        <f>IF(ISBLANK(INDEX('Policy Characteristics'!A:A,MATCH($C1086,'Policy Characteristics'!$C:$C,0))),"",INDEX('Policy Characteristics'!A:A,MATCH($C1086,'Policy Characteristics'!$C:$C,0)))</f>
        <v>Research and Development</v>
      </c>
      <c r="B1086" s="358" t="str">
        <f>IF(ISBLANK(INDEX('Policy Characteristics'!B:B,MATCH($C1086,'Policy Characteristics'!$C:$C,0))),"",INDEX('Policy Characteristics'!B:B,MATCH($C1086,'Policy Characteristics'!$C:$C,0)))</f>
        <v>Capital Cost Reduction</v>
      </c>
      <c r="C1086" s="362" t="str">
        <f t="shared" si="56"/>
        <v>RnD Building Capital Cost Perc Reduction</v>
      </c>
      <c r="D1086" s="53" t="s">
        <v>124</v>
      </c>
      <c r="E1086" s="53"/>
      <c r="F1086" s="53" t="s">
        <v>346</v>
      </c>
      <c r="G1086" s="53"/>
      <c r="H1086" s="54">
        <v>90</v>
      </c>
      <c r="I1086" s="53" t="s">
        <v>45</v>
      </c>
      <c r="J1086" s="360" t="str">
        <f>IF(ISBLANK(INDEX('Policy Characteristics'!D:D,MATCH($C1086,'Policy Characteristics'!$C:$C,0))),"",INDEX('Policy Characteristics'!D:D,MATCH($C1086,'Policy Characteristics'!$C:$C,0)))</f>
        <v>R&amp;D Capital Cost Reductions</v>
      </c>
      <c r="K1086" s="358" t="str">
        <f>IF(ISBLANK(INDEX('Policy Characteristics'!E:E,MATCH($C1086,'Policy Characteristics'!$C:$C,0))),"",INDEX('Policy Characteristics'!E:E,MATCH($C1086,'Policy Characteristics'!$C:$C,0)))</f>
        <v>RnD building capital cost reduction</v>
      </c>
      <c r="L1086" s="380">
        <f>IF(ISBLANK(INDEX('Policy Characteristics'!F:F,MATCH($C1086,'Policy Characteristics'!$C:$C,0))),"",INDEX('Policy Characteristics'!F:F,MATCH($C1086,'Policy Characteristics'!$C:$C,0)))</f>
        <v>0</v>
      </c>
      <c r="M1086" s="380">
        <f>IF(ISBLANK(INDEX('Policy Characteristics'!G:G,MATCH($C1086,'Policy Characteristics'!$C:$C,0))),"",INDEX('Policy Characteristics'!G:G,MATCH($C1086,'Policy Characteristics'!$C:$C,0)))</f>
        <v>0.4</v>
      </c>
      <c r="N1086" s="380">
        <f>IF(ISBLANK(INDEX('Policy Characteristics'!H:H,MATCH($C1086,'Policy Characteristics'!$C:$C,0))),"",INDEX('Policy Characteristics'!H:H,MATCH($C1086,'Policy Characteristics'!$C:$C,0)))</f>
        <v>0.01</v>
      </c>
      <c r="O1086" s="358" t="str">
        <f>IF(ISBLANK(INDEX('Policy Characteristics'!I:I,MATCH($C1086,'Policy Characteristics'!$C:$C,0))),"",INDEX('Policy Characteristics'!I:I,MATCH($C1086,'Policy Characteristics'!$C:$C,0)))</f>
        <v>% reduction in cost</v>
      </c>
      <c r="P1086" s="358"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58" t="str">
        <f>IF(ISBLANK(INDEX('Policy Characteristics'!K:K,MATCH($C1086,'Policy Characteristics'!$C:$C,0))),"",INDEX('Policy Characteristics'!K:K,MATCH($C1086,'Policy Characteristics'!$C:$C,0)))</f>
        <v>architectural-design.html#rnd</v>
      </c>
      <c r="R1086" s="358" t="str">
        <f>IF(ISBLANK(INDEX('Policy Characteristics'!L:L,MATCH($C1086,'Policy Characteristics'!$C:$C,0))),"",INDEX('Policy Characteristics'!L:L,MATCH($C1086,'Policy Characteristics'!$C:$C,0)))</f>
        <v>research-and-development.html</v>
      </c>
    </row>
    <row r="1087" spans="1:18" x14ac:dyDescent="0.35">
      <c r="A1087" s="358" t="str">
        <f>IF(ISBLANK(INDEX('Policy Characteristics'!A:A,MATCH($C1087,'Policy Characteristics'!$C:$C,0))),"",INDEX('Policy Characteristics'!A:A,MATCH($C1087,'Policy Characteristics'!$C:$C,0)))</f>
        <v>Research and Development</v>
      </c>
      <c r="B1087" s="358" t="str">
        <f>IF(ISBLANK(INDEX('Policy Characteristics'!B:B,MATCH($C1087,'Policy Characteristics'!$C:$C,0))),"",INDEX('Policy Characteristics'!B:B,MATCH($C1087,'Policy Characteristics'!$C:$C,0)))</f>
        <v>Capital Cost Reduction</v>
      </c>
      <c r="C1087" s="363" t="s">
        <v>311</v>
      </c>
      <c r="D1087" s="53"/>
      <c r="E1087" s="53"/>
      <c r="F1087" s="53" t="s">
        <v>28</v>
      </c>
      <c r="G1087" s="53"/>
      <c r="H1087" s="54">
        <v>91</v>
      </c>
      <c r="I1087" s="53" t="s">
        <v>45</v>
      </c>
      <c r="J1087" s="360" t="str">
        <f>IF(ISBLANK(INDEX('Policy Characteristics'!D:D,MATCH($C1087,'Policy Characteristics'!$C:$C,0))),"",INDEX('Policy Characteristics'!D:D,MATCH($C1087,'Policy Characteristics'!$C:$C,0)))</f>
        <v>R&amp;D Capital Cost Reductions</v>
      </c>
      <c r="K1087" s="358" t="str">
        <f>IF(ISBLANK(INDEX('Policy Characteristics'!E:E,MATCH($C1087,'Policy Characteristics'!$C:$C,0))),"",INDEX('Policy Characteristics'!E:E,MATCH($C1087,'Policy Characteristics'!$C:$C,0)))</f>
        <v>RnD CCS capital cost reduction</v>
      </c>
      <c r="L1087" s="380">
        <f>IF(ISBLANK(INDEX('Policy Characteristics'!F:F,MATCH($C1087,'Policy Characteristics'!$C:$C,0))),"",INDEX('Policy Characteristics'!F:F,MATCH($C1087,'Policy Characteristics'!$C:$C,0)))</f>
        <v>0</v>
      </c>
      <c r="M1087" s="380">
        <f>IF(ISBLANK(INDEX('Policy Characteristics'!G:G,MATCH($C1087,'Policy Characteristics'!$C:$C,0))),"",INDEX('Policy Characteristics'!G:G,MATCH($C1087,'Policy Characteristics'!$C:$C,0)))</f>
        <v>0.4</v>
      </c>
      <c r="N1087" s="380">
        <f>IF(ISBLANK(INDEX('Policy Characteristics'!H:H,MATCH($C1087,'Policy Characteristics'!$C:$C,0))),"",INDEX('Policy Characteristics'!H:H,MATCH($C1087,'Policy Characteristics'!$C:$C,0)))</f>
        <v>0.01</v>
      </c>
      <c r="O1087" s="358" t="str">
        <f>IF(ISBLANK(INDEX('Policy Characteristics'!I:I,MATCH($C1087,'Policy Characteristics'!$C:$C,0))),"",INDEX('Policy Characteristics'!I:I,MATCH($C1087,'Policy Characteristics'!$C:$C,0)))</f>
        <v>% reduction in cost</v>
      </c>
      <c r="P1087" s="358"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58" t="str">
        <f>IF(ISBLANK(INDEX('Policy Characteristics'!K:K,MATCH($C1087,'Policy Characteristics'!$C:$C,0))),"",INDEX('Policy Characteristics'!K:K,MATCH($C1087,'Policy Characteristics'!$C:$C,0)))</f>
        <v>architectural-design.html#rnd</v>
      </c>
      <c r="R1087" s="358" t="str">
        <f>IF(ISBLANK(INDEX('Policy Characteristics'!L:L,MATCH($C1087,'Policy Characteristics'!$C:$C,0))),"",INDEX('Policy Characteristics'!L:L,MATCH($C1087,'Policy Characteristics'!$C:$C,0)))</f>
        <v>research-and-development.html</v>
      </c>
    </row>
    <row r="1088" spans="1:18" x14ac:dyDescent="0.35">
      <c r="A1088" s="358" t="str">
        <f>IF(ISBLANK(INDEX('Policy Characteristics'!A:A,MATCH($C1088,'Policy Characteristics'!$C:$C,0))),"",INDEX('Policy Characteristics'!A:A,MATCH($C1088,'Policy Characteristics'!$C:$C,0)))</f>
        <v>Research and Development</v>
      </c>
      <c r="B1088" s="358" t="str">
        <f>IF(ISBLANK(INDEX('Policy Characteristics'!B:B,MATCH($C1088,'Policy Characteristics'!$C:$C,0))),"",INDEX('Policy Characteristics'!B:B,MATCH($C1088,'Policy Characteristics'!$C:$C,0)))</f>
        <v>Capital Cost Reduction</v>
      </c>
      <c r="C1088" s="363" t="s">
        <v>312</v>
      </c>
      <c r="D1088" s="53" t="s">
        <v>477</v>
      </c>
      <c r="E1088" s="53"/>
      <c r="F1088" s="9" t="s">
        <v>480</v>
      </c>
      <c r="G1088" s="53"/>
      <c r="H1088" s="54">
        <v>92</v>
      </c>
      <c r="I1088" s="53" t="s">
        <v>45</v>
      </c>
      <c r="J1088" s="360" t="str">
        <f>IF(ISBLANK(INDEX('Policy Characteristics'!D:D,MATCH($C1088,'Policy Characteristics'!$C:$C,0))),"",INDEX('Policy Characteristics'!D:D,MATCH($C1088,'Policy Characteristics'!$C:$C,0)))</f>
        <v>R&amp;D Capital Cost Reductions</v>
      </c>
      <c r="K1088" s="358" t="str">
        <f>IF(ISBLANK(INDEX('Policy Characteristics'!E:E,MATCH($C1088,'Policy Characteristics'!$C:$C,0))),"",INDEX('Policy Characteristics'!E:E,MATCH($C1088,'Policy Characteristics'!$C:$C,0)))</f>
        <v>RnD electricity capital cost reduction</v>
      </c>
      <c r="L1088" s="380">
        <f>IF(ISBLANK(INDEX('Policy Characteristics'!F:F,MATCH($C1088,'Policy Characteristics'!$C:$C,0))),"",INDEX('Policy Characteristics'!F:F,MATCH($C1088,'Policy Characteristics'!$C:$C,0)))</f>
        <v>0</v>
      </c>
      <c r="M1088" s="380">
        <f>IF(ISBLANK(INDEX('Policy Characteristics'!G:G,MATCH($C1088,'Policy Characteristics'!$C:$C,0))),"",INDEX('Policy Characteristics'!G:G,MATCH($C1088,'Policy Characteristics'!$C:$C,0)))</f>
        <v>0.4</v>
      </c>
      <c r="N1088" s="380">
        <f>IF(ISBLANK(INDEX('Policy Characteristics'!H:H,MATCH($C1088,'Policy Characteristics'!$C:$C,0))),"",INDEX('Policy Characteristics'!H:H,MATCH($C1088,'Policy Characteristics'!$C:$C,0)))</f>
        <v>0.01</v>
      </c>
      <c r="O1088" s="358" t="str">
        <f>IF(ISBLANK(INDEX('Policy Characteristics'!I:I,MATCH($C1088,'Policy Characteristics'!$C:$C,0))),"",INDEX('Policy Characteristics'!I:I,MATCH($C1088,'Policy Characteristics'!$C:$C,0)))</f>
        <v>% reduction in cost</v>
      </c>
      <c r="P1088" s="358"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58" t="str">
        <f>IF(ISBLANK(INDEX('Policy Characteristics'!K:K,MATCH($C1088,'Policy Characteristics'!$C:$C,0))),"",INDEX('Policy Characteristics'!K:K,MATCH($C1088,'Policy Characteristics'!$C:$C,0)))</f>
        <v>architectural-design.html#rnd</v>
      </c>
      <c r="R1088" s="358" t="str">
        <f>IF(ISBLANK(INDEX('Policy Characteristics'!L:L,MATCH($C1088,'Policy Characteristics'!$C:$C,0))),"",INDEX('Policy Characteristics'!L:L,MATCH($C1088,'Policy Characteristics'!$C:$C,0)))</f>
        <v>research-and-development.html</v>
      </c>
    </row>
    <row r="1089" spans="1:18" x14ac:dyDescent="0.35">
      <c r="A1089" s="358" t="str">
        <f>IF(ISBLANK(INDEX('Policy Characteristics'!A:A,MATCH($C1089,'Policy Characteristics'!$C:$C,0))),"",INDEX('Policy Characteristics'!A:A,MATCH($C1089,'Policy Characteristics'!$C:$C,0)))</f>
        <v>Research and Development</v>
      </c>
      <c r="B1089" s="358" t="str">
        <f>IF(ISBLANK(INDEX('Policy Characteristics'!B:B,MATCH($C1089,'Policy Characteristics'!$C:$C,0))),"",INDEX('Policy Characteristics'!B:B,MATCH($C1089,'Policy Characteristics'!$C:$C,0)))</f>
        <v>Capital Cost Reduction</v>
      </c>
      <c r="C1089" s="362" t="str">
        <f t="shared" ref="C1089:C1096" si="57">C$1088</f>
        <v>RnD Electricity Capital Cost Perc Reduction</v>
      </c>
      <c r="D1089" s="9" t="s">
        <v>331</v>
      </c>
      <c r="E1089" s="55"/>
      <c r="F1089" s="9" t="s">
        <v>2291</v>
      </c>
      <c r="G1089" s="53"/>
      <c r="H1089" s="54">
        <v>93</v>
      </c>
      <c r="I1089" s="53" t="s">
        <v>45</v>
      </c>
      <c r="J1089" s="360" t="str">
        <f>IF(ISBLANK(INDEX('Policy Characteristics'!D:D,MATCH($C1089,'Policy Characteristics'!$C:$C,0))),"",INDEX('Policy Characteristics'!D:D,MATCH($C1089,'Policy Characteristics'!$C:$C,0)))</f>
        <v>R&amp;D Capital Cost Reductions</v>
      </c>
      <c r="K1089" s="358" t="str">
        <f>IF(ISBLANK(INDEX('Policy Characteristics'!E:E,MATCH($C1089,'Policy Characteristics'!$C:$C,0))),"",INDEX('Policy Characteristics'!E:E,MATCH($C1089,'Policy Characteristics'!$C:$C,0)))</f>
        <v>RnD electricity capital cost reduction</v>
      </c>
      <c r="L1089" s="380">
        <f>IF(ISBLANK(INDEX('Policy Characteristics'!F:F,MATCH($C1089,'Policy Characteristics'!$C:$C,0))),"",INDEX('Policy Characteristics'!F:F,MATCH($C1089,'Policy Characteristics'!$C:$C,0)))</f>
        <v>0</v>
      </c>
      <c r="M1089" s="380">
        <f>IF(ISBLANK(INDEX('Policy Characteristics'!G:G,MATCH($C1089,'Policy Characteristics'!$C:$C,0))),"",INDEX('Policy Characteristics'!G:G,MATCH($C1089,'Policy Characteristics'!$C:$C,0)))</f>
        <v>0.4</v>
      </c>
      <c r="N1089" s="380">
        <f>IF(ISBLANK(INDEX('Policy Characteristics'!H:H,MATCH($C1089,'Policy Characteristics'!$C:$C,0))),"",INDEX('Policy Characteristics'!H:H,MATCH($C1089,'Policy Characteristics'!$C:$C,0)))</f>
        <v>0.01</v>
      </c>
      <c r="O1089" s="358" t="str">
        <f>IF(ISBLANK(INDEX('Policy Characteristics'!I:I,MATCH($C1089,'Policy Characteristics'!$C:$C,0))),"",INDEX('Policy Characteristics'!I:I,MATCH($C1089,'Policy Characteristics'!$C:$C,0)))</f>
        <v>% reduction in cost</v>
      </c>
      <c r="P1089" s="358"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58" t="str">
        <f>IF(ISBLANK(INDEX('Policy Characteristics'!K:K,MATCH($C1089,'Policy Characteristics'!$C:$C,0))),"",INDEX('Policy Characteristics'!K:K,MATCH($C1089,'Policy Characteristics'!$C:$C,0)))</f>
        <v>architectural-design.html#rnd</v>
      </c>
      <c r="R1089" s="358" t="str">
        <f>IF(ISBLANK(INDEX('Policy Characteristics'!L:L,MATCH($C1089,'Policy Characteristics'!$C:$C,0))),"",INDEX('Policy Characteristics'!L:L,MATCH($C1089,'Policy Characteristics'!$C:$C,0)))</f>
        <v>research-and-development.html</v>
      </c>
    </row>
    <row r="1090" spans="1:18" x14ac:dyDescent="0.35">
      <c r="A1090" s="358" t="str">
        <f>IF(ISBLANK(INDEX('Policy Characteristics'!A:A,MATCH($C1090,'Policy Characteristics'!$C:$C,0))),"",INDEX('Policy Characteristics'!A:A,MATCH($C1090,'Policy Characteristics'!$C:$C,0)))</f>
        <v>Research and Development</v>
      </c>
      <c r="B1090" s="358" t="str">
        <f>IF(ISBLANK(INDEX('Policy Characteristics'!B:B,MATCH($C1090,'Policy Characteristics'!$C:$C,0))),"",INDEX('Policy Characteristics'!B:B,MATCH($C1090,'Policy Characteristics'!$C:$C,0)))</f>
        <v>Capital Cost Reduction</v>
      </c>
      <c r="C1090" s="362" t="str">
        <f t="shared" si="57"/>
        <v>RnD Electricity Capital Cost Perc Reduction</v>
      </c>
      <c r="D1090" s="9" t="s">
        <v>78</v>
      </c>
      <c r="E1090" s="55"/>
      <c r="F1090" s="9" t="s">
        <v>347</v>
      </c>
      <c r="G1090" s="53"/>
      <c r="H1090" s="54">
        <v>94</v>
      </c>
      <c r="I1090" s="53" t="s">
        <v>45</v>
      </c>
      <c r="J1090" s="360" t="str">
        <f>IF(ISBLANK(INDEX('Policy Characteristics'!D:D,MATCH($C1090,'Policy Characteristics'!$C:$C,0))),"",INDEX('Policy Characteristics'!D:D,MATCH($C1090,'Policy Characteristics'!$C:$C,0)))</f>
        <v>R&amp;D Capital Cost Reductions</v>
      </c>
      <c r="K1090" s="358" t="str">
        <f>IF(ISBLANK(INDEX('Policy Characteristics'!E:E,MATCH($C1090,'Policy Characteristics'!$C:$C,0))),"",INDEX('Policy Characteristics'!E:E,MATCH($C1090,'Policy Characteristics'!$C:$C,0)))</f>
        <v>RnD electricity capital cost reduction</v>
      </c>
      <c r="L1090" s="380">
        <f>IF(ISBLANK(INDEX('Policy Characteristics'!F:F,MATCH($C1090,'Policy Characteristics'!$C:$C,0))),"",INDEX('Policy Characteristics'!F:F,MATCH($C1090,'Policy Characteristics'!$C:$C,0)))</f>
        <v>0</v>
      </c>
      <c r="M1090" s="380">
        <f>IF(ISBLANK(INDEX('Policy Characteristics'!G:G,MATCH($C1090,'Policy Characteristics'!$C:$C,0))),"",INDEX('Policy Characteristics'!G:G,MATCH($C1090,'Policy Characteristics'!$C:$C,0)))</f>
        <v>0.4</v>
      </c>
      <c r="N1090" s="380">
        <f>IF(ISBLANK(INDEX('Policy Characteristics'!H:H,MATCH($C1090,'Policy Characteristics'!$C:$C,0))),"",INDEX('Policy Characteristics'!H:H,MATCH($C1090,'Policy Characteristics'!$C:$C,0)))</f>
        <v>0.01</v>
      </c>
      <c r="O1090" s="358" t="str">
        <f>IF(ISBLANK(INDEX('Policy Characteristics'!I:I,MATCH($C1090,'Policy Characteristics'!$C:$C,0))),"",INDEX('Policy Characteristics'!I:I,MATCH($C1090,'Policy Characteristics'!$C:$C,0)))</f>
        <v>% reduction in cost</v>
      </c>
      <c r="P1090" s="358"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58" t="str">
        <f>IF(ISBLANK(INDEX('Policy Characteristics'!K:K,MATCH($C1090,'Policy Characteristics'!$C:$C,0))),"",INDEX('Policy Characteristics'!K:K,MATCH($C1090,'Policy Characteristics'!$C:$C,0)))</f>
        <v>architectural-design.html#rnd</v>
      </c>
      <c r="R1090" s="358" t="str">
        <f>IF(ISBLANK(INDEX('Policy Characteristics'!L:L,MATCH($C1090,'Policy Characteristics'!$C:$C,0))),"",INDEX('Policy Characteristics'!L:L,MATCH($C1090,'Policy Characteristics'!$C:$C,0)))</f>
        <v>research-and-development.html</v>
      </c>
    </row>
    <row r="1091" spans="1:18" x14ac:dyDescent="0.35">
      <c r="A1091" s="358" t="str">
        <f>IF(ISBLANK(INDEX('Policy Characteristics'!A:A,MATCH($C1091,'Policy Characteristics'!$C:$C,0))),"",INDEX('Policy Characteristics'!A:A,MATCH($C1091,'Policy Characteristics'!$C:$C,0)))</f>
        <v>Research and Development</v>
      </c>
      <c r="B1091" s="358" t="str">
        <f>IF(ISBLANK(INDEX('Policy Characteristics'!B:B,MATCH($C1091,'Policy Characteristics'!$C:$C,0))),"",INDEX('Policy Characteristics'!B:B,MATCH($C1091,'Policy Characteristics'!$C:$C,0)))</f>
        <v>Capital Cost Reduction</v>
      </c>
      <c r="C1091" s="362" t="str">
        <f t="shared" si="57"/>
        <v>RnD Electricity Capital Cost Perc Reduction</v>
      </c>
      <c r="D1091" s="9" t="s">
        <v>79</v>
      </c>
      <c r="E1091" s="55"/>
      <c r="F1091" s="9" t="s">
        <v>348</v>
      </c>
      <c r="G1091" s="53"/>
      <c r="H1091" s="54">
        <v>95</v>
      </c>
      <c r="I1091" s="53" t="s">
        <v>45</v>
      </c>
      <c r="J1091" s="360" t="str">
        <f>IF(ISBLANK(INDEX('Policy Characteristics'!D:D,MATCH($C1091,'Policy Characteristics'!$C:$C,0))),"",INDEX('Policy Characteristics'!D:D,MATCH($C1091,'Policy Characteristics'!$C:$C,0)))</f>
        <v>R&amp;D Capital Cost Reductions</v>
      </c>
      <c r="K1091" s="358" t="str">
        <f>IF(ISBLANK(INDEX('Policy Characteristics'!E:E,MATCH($C1091,'Policy Characteristics'!$C:$C,0))),"",INDEX('Policy Characteristics'!E:E,MATCH($C1091,'Policy Characteristics'!$C:$C,0)))</f>
        <v>RnD electricity capital cost reduction</v>
      </c>
      <c r="L1091" s="380">
        <f>IF(ISBLANK(INDEX('Policy Characteristics'!F:F,MATCH($C1091,'Policy Characteristics'!$C:$C,0))),"",INDEX('Policy Characteristics'!F:F,MATCH($C1091,'Policy Characteristics'!$C:$C,0)))</f>
        <v>0</v>
      </c>
      <c r="M1091" s="380">
        <f>IF(ISBLANK(INDEX('Policy Characteristics'!G:G,MATCH($C1091,'Policy Characteristics'!$C:$C,0))),"",INDEX('Policy Characteristics'!G:G,MATCH($C1091,'Policy Characteristics'!$C:$C,0)))</f>
        <v>0.4</v>
      </c>
      <c r="N1091" s="380">
        <f>IF(ISBLANK(INDEX('Policy Characteristics'!H:H,MATCH($C1091,'Policy Characteristics'!$C:$C,0))),"",INDEX('Policy Characteristics'!H:H,MATCH($C1091,'Policy Characteristics'!$C:$C,0)))</f>
        <v>0.01</v>
      </c>
      <c r="O1091" s="358" t="str">
        <f>IF(ISBLANK(INDEX('Policy Characteristics'!I:I,MATCH($C1091,'Policy Characteristics'!$C:$C,0))),"",INDEX('Policy Characteristics'!I:I,MATCH($C1091,'Policy Characteristics'!$C:$C,0)))</f>
        <v>% reduction in cost</v>
      </c>
      <c r="P1091" s="358"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58" t="str">
        <f>IF(ISBLANK(INDEX('Policy Characteristics'!K:K,MATCH($C1091,'Policy Characteristics'!$C:$C,0))),"",INDEX('Policy Characteristics'!K:K,MATCH($C1091,'Policy Characteristics'!$C:$C,0)))</f>
        <v>architectural-design.html#rnd</v>
      </c>
      <c r="R1091" s="358" t="str">
        <f>IF(ISBLANK(INDEX('Policy Characteristics'!L:L,MATCH($C1091,'Policy Characteristics'!$C:$C,0))),"",INDEX('Policy Characteristics'!L:L,MATCH($C1091,'Policy Characteristics'!$C:$C,0)))</f>
        <v>research-and-development.html</v>
      </c>
    </row>
    <row r="1092" spans="1:18" x14ac:dyDescent="0.35">
      <c r="A1092" s="358" t="str">
        <f>IF(ISBLANK(INDEX('Policy Characteristics'!A:A,MATCH($C1092,'Policy Characteristics'!$C:$C,0))),"",INDEX('Policy Characteristics'!A:A,MATCH($C1092,'Policy Characteristics'!$C:$C,0)))</f>
        <v>Research and Development</v>
      </c>
      <c r="B1092" s="358" t="str">
        <f>IF(ISBLANK(INDEX('Policy Characteristics'!B:B,MATCH($C1092,'Policy Characteristics'!$C:$C,0))),"",INDEX('Policy Characteristics'!B:B,MATCH($C1092,'Policy Characteristics'!$C:$C,0)))</f>
        <v>Capital Cost Reduction</v>
      </c>
      <c r="C1092" s="362" t="str">
        <f t="shared" si="57"/>
        <v>RnD Electricity Capital Cost Perc Reduction</v>
      </c>
      <c r="D1092" s="9" t="s">
        <v>478</v>
      </c>
      <c r="E1092" s="55"/>
      <c r="F1092" s="9" t="s">
        <v>482</v>
      </c>
      <c r="G1092" s="53"/>
      <c r="H1092" s="54">
        <v>96</v>
      </c>
      <c r="I1092" s="53" t="s">
        <v>45</v>
      </c>
      <c r="J1092" s="360" t="str">
        <f>IF(ISBLANK(INDEX('Policy Characteristics'!D:D,MATCH($C1092,'Policy Characteristics'!$C:$C,0))),"",INDEX('Policy Characteristics'!D:D,MATCH($C1092,'Policy Characteristics'!$C:$C,0)))</f>
        <v>R&amp;D Capital Cost Reductions</v>
      </c>
      <c r="K1092" s="358" t="str">
        <f>IF(ISBLANK(INDEX('Policy Characteristics'!E:E,MATCH($C1092,'Policy Characteristics'!$C:$C,0))),"",INDEX('Policy Characteristics'!E:E,MATCH($C1092,'Policy Characteristics'!$C:$C,0)))</f>
        <v>RnD electricity capital cost reduction</v>
      </c>
      <c r="L1092" s="380">
        <f>IF(ISBLANK(INDEX('Policy Characteristics'!F:F,MATCH($C1092,'Policy Characteristics'!$C:$C,0))),"",INDEX('Policy Characteristics'!F:F,MATCH($C1092,'Policy Characteristics'!$C:$C,0)))</f>
        <v>0</v>
      </c>
      <c r="M1092" s="380">
        <f>IF(ISBLANK(INDEX('Policy Characteristics'!G:G,MATCH($C1092,'Policy Characteristics'!$C:$C,0))),"",INDEX('Policy Characteristics'!G:G,MATCH($C1092,'Policy Characteristics'!$C:$C,0)))</f>
        <v>0.4</v>
      </c>
      <c r="N1092" s="380">
        <f>IF(ISBLANK(INDEX('Policy Characteristics'!H:H,MATCH($C1092,'Policy Characteristics'!$C:$C,0))),"",INDEX('Policy Characteristics'!H:H,MATCH($C1092,'Policy Characteristics'!$C:$C,0)))</f>
        <v>0.01</v>
      </c>
      <c r="O1092" s="358" t="str">
        <f>IF(ISBLANK(INDEX('Policy Characteristics'!I:I,MATCH($C1092,'Policy Characteristics'!$C:$C,0))),"",INDEX('Policy Characteristics'!I:I,MATCH($C1092,'Policy Characteristics'!$C:$C,0)))</f>
        <v>% reduction in cost</v>
      </c>
      <c r="P1092" s="358"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58" t="str">
        <f>IF(ISBLANK(INDEX('Policy Characteristics'!K:K,MATCH($C1092,'Policy Characteristics'!$C:$C,0))),"",INDEX('Policy Characteristics'!K:K,MATCH($C1092,'Policy Characteristics'!$C:$C,0)))</f>
        <v>architectural-design.html#rnd</v>
      </c>
      <c r="R1092" s="358" t="str">
        <f>IF(ISBLANK(INDEX('Policy Characteristics'!L:L,MATCH($C1092,'Policy Characteristics'!$C:$C,0))),"",INDEX('Policy Characteristics'!L:L,MATCH($C1092,'Policy Characteristics'!$C:$C,0)))</f>
        <v>research-and-development.html</v>
      </c>
    </row>
    <row r="1093" spans="1:18" x14ac:dyDescent="0.35">
      <c r="A1093" s="358" t="str">
        <f>IF(ISBLANK(INDEX('Policy Characteristics'!A:A,MATCH($C1093,'Policy Characteristics'!$C:$C,0))),"",INDEX('Policy Characteristics'!A:A,MATCH($C1093,'Policy Characteristics'!$C:$C,0)))</f>
        <v>Research and Development</v>
      </c>
      <c r="B1093" s="358" t="str">
        <f>IF(ISBLANK(INDEX('Policy Characteristics'!B:B,MATCH($C1093,'Policy Characteristics'!$C:$C,0))),"",INDEX('Policy Characteristics'!B:B,MATCH($C1093,'Policy Characteristics'!$C:$C,0)))</f>
        <v>Capital Cost Reduction</v>
      </c>
      <c r="C1093" s="362" t="str">
        <f t="shared" si="57"/>
        <v>RnD Electricity Capital Cost Perc Reduction</v>
      </c>
      <c r="D1093" s="9" t="s">
        <v>80</v>
      </c>
      <c r="E1093" s="55"/>
      <c r="F1093" s="9" t="s">
        <v>349</v>
      </c>
      <c r="G1093" s="53"/>
      <c r="H1093" s="54">
        <v>97</v>
      </c>
      <c r="I1093" s="53" t="s">
        <v>45</v>
      </c>
      <c r="J1093" s="360" t="str">
        <f>IF(ISBLANK(INDEX('Policy Characteristics'!D:D,MATCH($C1093,'Policy Characteristics'!$C:$C,0))),"",INDEX('Policy Characteristics'!D:D,MATCH($C1093,'Policy Characteristics'!$C:$C,0)))</f>
        <v>R&amp;D Capital Cost Reductions</v>
      </c>
      <c r="K1093" s="358" t="str">
        <f>IF(ISBLANK(INDEX('Policy Characteristics'!E:E,MATCH($C1093,'Policy Characteristics'!$C:$C,0))),"",INDEX('Policy Characteristics'!E:E,MATCH($C1093,'Policy Characteristics'!$C:$C,0)))</f>
        <v>RnD electricity capital cost reduction</v>
      </c>
      <c r="L1093" s="380">
        <f>IF(ISBLANK(INDEX('Policy Characteristics'!F:F,MATCH($C1093,'Policy Characteristics'!$C:$C,0))),"",INDEX('Policy Characteristics'!F:F,MATCH($C1093,'Policy Characteristics'!$C:$C,0)))</f>
        <v>0</v>
      </c>
      <c r="M1093" s="380">
        <f>IF(ISBLANK(INDEX('Policy Characteristics'!G:G,MATCH($C1093,'Policy Characteristics'!$C:$C,0))),"",INDEX('Policy Characteristics'!G:G,MATCH($C1093,'Policy Characteristics'!$C:$C,0)))</f>
        <v>0.4</v>
      </c>
      <c r="N1093" s="380">
        <f>IF(ISBLANK(INDEX('Policy Characteristics'!H:H,MATCH($C1093,'Policy Characteristics'!$C:$C,0))),"",INDEX('Policy Characteristics'!H:H,MATCH($C1093,'Policy Characteristics'!$C:$C,0)))</f>
        <v>0.01</v>
      </c>
      <c r="O1093" s="358" t="str">
        <f>IF(ISBLANK(INDEX('Policy Characteristics'!I:I,MATCH($C1093,'Policy Characteristics'!$C:$C,0))),"",INDEX('Policy Characteristics'!I:I,MATCH($C1093,'Policy Characteristics'!$C:$C,0)))</f>
        <v>% reduction in cost</v>
      </c>
      <c r="P1093" s="358"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358" t="str">
        <f>IF(ISBLANK(INDEX('Policy Characteristics'!K:K,MATCH($C1093,'Policy Characteristics'!$C:$C,0))),"",INDEX('Policy Characteristics'!K:K,MATCH($C1093,'Policy Characteristics'!$C:$C,0)))</f>
        <v>architectural-design.html#rnd</v>
      </c>
      <c r="R1093" s="358" t="str">
        <f>IF(ISBLANK(INDEX('Policy Characteristics'!L:L,MATCH($C1093,'Policy Characteristics'!$C:$C,0))),"",INDEX('Policy Characteristics'!L:L,MATCH($C1093,'Policy Characteristics'!$C:$C,0)))</f>
        <v>research-and-development.html</v>
      </c>
    </row>
    <row r="1094" spans="1:18" x14ac:dyDescent="0.35">
      <c r="A1094" s="358" t="str">
        <f>IF(ISBLANK(INDEX('Policy Characteristics'!A:A,MATCH($C1094,'Policy Characteristics'!$C:$C,0))),"",INDEX('Policy Characteristics'!A:A,MATCH($C1094,'Policy Characteristics'!$C:$C,0)))</f>
        <v>Research and Development</v>
      </c>
      <c r="B1094" s="358" t="str">
        <f>IF(ISBLANK(INDEX('Policy Characteristics'!B:B,MATCH($C1094,'Policy Characteristics'!$C:$C,0))),"",INDEX('Policy Characteristics'!B:B,MATCH($C1094,'Policy Characteristics'!$C:$C,0)))</f>
        <v>Capital Cost Reduction</v>
      </c>
      <c r="C1094" s="362" t="str">
        <f t="shared" si="57"/>
        <v>RnD Electricity Capital Cost Perc Reduction</v>
      </c>
      <c r="D1094" s="9" t="s">
        <v>81</v>
      </c>
      <c r="E1094" s="55"/>
      <c r="F1094" s="9" t="s">
        <v>350</v>
      </c>
      <c r="G1094" s="53"/>
      <c r="H1094" s="54">
        <v>98</v>
      </c>
      <c r="I1094" s="53" t="s">
        <v>45</v>
      </c>
      <c r="J1094" s="360" t="str">
        <f>IF(ISBLANK(INDEX('Policy Characteristics'!D:D,MATCH($C1094,'Policy Characteristics'!$C:$C,0))),"",INDEX('Policy Characteristics'!D:D,MATCH($C1094,'Policy Characteristics'!$C:$C,0)))</f>
        <v>R&amp;D Capital Cost Reductions</v>
      </c>
      <c r="K1094" s="358" t="str">
        <f>IF(ISBLANK(INDEX('Policy Characteristics'!E:E,MATCH($C1094,'Policy Characteristics'!$C:$C,0))),"",INDEX('Policy Characteristics'!E:E,MATCH($C1094,'Policy Characteristics'!$C:$C,0)))</f>
        <v>RnD electricity capital cost reduction</v>
      </c>
      <c r="L1094" s="380">
        <f>IF(ISBLANK(INDEX('Policy Characteristics'!F:F,MATCH($C1094,'Policy Characteristics'!$C:$C,0))),"",INDEX('Policy Characteristics'!F:F,MATCH($C1094,'Policy Characteristics'!$C:$C,0)))</f>
        <v>0</v>
      </c>
      <c r="M1094" s="380">
        <f>IF(ISBLANK(INDEX('Policy Characteristics'!G:G,MATCH($C1094,'Policy Characteristics'!$C:$C,0))),"",INDEX('Policy Characteristics'!G:G,MATCH($C1094,'Policy Characteristics'!$C:$C,0)))</f>
        <v>0.4</v>
      </c>
      <c r="N1094" s="380">
        <f>IF(ISBLANK(INDEX('Policy Characteristics'!H:H,MATCH($C1094,'Policy Characteristics'!$C:$C,0))),"",INDEX('Policy Characteristics'!H:H,MATCH($C1094,'Policy Characteristics'!$C:$C,0)))</f>
        <v>0.01</v>
      </c>
      <c r="O1094" s="358" t="str">
        <f>IF(ISBLANK(INDEX('Policy Characteristics'!I:I,MATCH($C1094,'Policy Characteristics'!$C:$C,0))),"",INDEX('Policy Characteristics'!I:I,MATCH($C1094,'Policy Characteristics'!$C:$C,0)))</f>
        <v>% reduction in cost</v>
      </c>
      <c r="P1094" s="358"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58" t="str">
        <f>IF(ISBLANK(INDEX('Policy Characteristics'!K:K,MATCH($C1094,'Policy Characteristics'!$C:$C,0))),"",INDEX('Policy Characteristics'!K:K,MATCH($C1094,'Policy Characteristics'!$C:$C,0)))</f>
        <v>architectural-design.html#rnd</v>
      </c>
      <c r="R1094" s="358" t="str">
        <f>IF(ISBLANK(INDEX('Policy Characteristics'!L:L,MATCH($C1094,'Policy Characteristics'!$C:$C,0))),"",INDEX('Policy Characteristics'!L:L,MATCH($C1094,'Policy Characteristics'!$C:$C,0)))</f>
        <v>research-and-development.html</v>
      </c>
    </row>
    <row r="1095" spans="1:18" x14ac:dyDescent="0.35">
      <c r="A1095" s="358" t="str">
        <f>IF(ISBLANK(INDEX('Policy Characteristics'!A:A,MATCH($C1095,'Policy Characteristics'!$C:$C,0))),"",INDEX('Policy Characteristics'!A:A,MATCH($C1095,'Policy Characteristics'!$C:$C,0)))</f>
        <v>Research and Development</v>
      </c>
      <c r="B1095" s="358" t="str">
        <f>IF(ISBLANK(INDEX('Policy Characteristics'!B:B,MATCH($C1095,'Policy Characteristics'!$C:$C,0))),"",INDEX('Policy Characteristics'!B:B,MATCH($C1095,'Policy Characteristics'!$C:$C,0)))</f>
        <v>Capital Cost Reduction</v>
      </c>
      <c r="C1095" s="362" t="str">
        <f t="shared" si="57"/>
        <v>RnD Electricity Capital Cost Perc Reduction</v>
      </c>
      <c r="D1095" s="9" t="s">
        <v>82</v>
      </c>
      <c r="E1095" s="55"/>
      <c r="F1095" s="9" t="s">
        <v>351</v>
      </c>
      <c r="G1095" s="53"/>
      <c r="H1095" s="54">
        <v>99</v>
      </c>
      <c r="I1095" s="53" t="s">
        <v>45</v>
      </c>
      <c r="J1095" s="360" t="str">
        <f>IF(ISBLANK(INDEX('Policy Characteristics'!D:D,MATCH($C1095,'Policy Characteristics'!$C:$C,0))),"",INDEX('Policy Characteristics'!D:D,MATCH($C1095,'Policy Characteristics'!$C:$C,0)))</f>
        <v>R&amp;D Capital Cost Reductions</v>
      </c>
      <c r="K1095" s="358" t="str">
        <f>IF(ISBLANK(INDEX('Policy Characteristics'!E:E,MATCH($C1095,'Policy Characteristics'!$C:$C,0))),"",INDEX('Policy Characteristics'!E:E,MATCH($C1095,'Policy Characteristics'!$C:$C,0)))</f>
        <v>RnD electricity capital cost reduction</v>
      </c>
      <c r="L1095" s="380">
        <f>IF(ISBLANK(INDEX('Policy Characteristics'!F:F,MATCH($C1095,'Policy Characteristics'!$C:$C,0))),"",INDEX('Policy Characteristics'!F:F,MATCH($C1095,'Policy Characteristics'!$C:$C,0)))</f>
        <v>0</v>
      </c>
      <c r="M1095" s="380">
        <f>IF(ISBLANK(INDEX('Policy Characteristics'!G:G,MATCH($C1095,'Policy Characteristics'!$C:$C,0))),"",INDEX('Policy Characteristics'!G:G,MATCH($C1095,'Policy Characteristics'!$C:$C,0)))</f>
        <v>0.4</v>
      </c>
      <c r="N1095" s="380">
        <f>IF(ISBLANK(INDEX('Policy Characteristics'!H:H,MATCH($C1095,'Policy Characteristics'!$C:$C,0))),"",INDEX('Policy Characteristics'!H:H,MATCH($C1095,'Policy Characteristics'!$C:$C,0)))</f>
        <v>0.01</v>
      </c>
      <c r="O1095" s="358" t="str">
        <f>IF(ISBLANK(INDEX('Policy Characteristics'!I:I,MATCH($C1095,'Policy Characteristics'!$C:$C,0))),"",INDEX('Policy Characteristics'!I:I,MATCH($C1095,'Policy Characteristics'!$C:$C,0)))</f>
        <v>% reduction in cost</v>
      </c>
      <c r="P1095" s="358"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58" t="str">
        <f>IF(ISBLANK(INDEX('Policy Characteristics'!K:K,MATCH($C1095,'Policy Characteristics'!$C:$C,0))),"",INDEX('Policy Characteristics'!K:K,MATCH($C1095,'Policy Characteristics'!$C:$C,0)))</f>
        <v>architectural-design.html#rnd</v>
      </c>
      <c r="R1095" s="358" t="str">
        <f>IF(ISBLANK(INDEX('Policy Characteristics'!L:L,MATCH($C1095,'Policy Characteristics'!$C:$C,0))),"",INDEX('Policy Characteristics'!L:L,MATCH($C1095,'Policy Characteristics'!$C:$C,0)))</f>
        <v>research-and-development.html</v>
      </c>
    </row>
    <row r="1096" spans="1:18" x14ac:dyDescent="0.35">
      <c r="A1096" s="358" t="str">
        <f>IF(ISBLANK(INDEX('Policy Characteristics'!A:A,MATCH($C1096,'Policy Characteristics'!$C:$C,0))),"",INDEX('Policy Characteristics'!A:A,MATCH($C1096,'Policy Characteristics'!$C:$C,0)))</f>
        <v>Research and Development</v>
      </c>
      <c r="B1096" s="358" t="str">
        <f>IF(ISBLANK(INDEX('Policy Characteristics'!B:B,MATCH($C1096,'Policy Characteristics'!$C:$C,0))),"",INDEX('Policy Characteristics'!B:B,MATCH($C1096,'Policy Characteristics'!$C:$C,0)))</f>
        <v>Capital Cost Reduction</v>
      </c>
      <c r="C1096" s="362" t="str">
        <f t="shared" si="57"/>
        <v>RnD Electricity Capital Cost Perc Reduction</v>
      </c>
      <c r="D1096" s="9" t="s">
        <v>334</v>
      </c>
      <c r="E1096" s="55"/>
      <c r="F1096" s="9" t="s">
        <v>2292</v>
      </c>
      <c r="G1096" s="53"/>
      <c r="H1096" s="54">
        <v>192</v>
      </c>
      <c r="I1096" s="53" t="s">
        <v>45</v>
      </c>
      <c r="J1096" s="360" t="str">
        <f>IF(ISBLANK(INDEX('Policy Characteristics'!D:D,MATCH($C1096,'Policy Characteristics'!$C:$C,0))),"",INDEX('Policy Characteristics'!D:D,MATCH($C1096,'Policy Characteristics'!$C:$C,0)))</f>
        <v>R&amp;D Capital Cost Reductions</v>
      </c>
      <c r="K1096" s="358" t="str">
        <f>IF(ISBLANK(INDEX('Policy Characteristics'!E:E,MATCH($C1096,'Policy Characteristics'!$C:$C,0))),"",INDEX('Policy Characteristics'!E:E,MATCH($C1096,'Policy Characteristics'!$C:$C,0)))</f>
        <v>RnD electricity capital cost reduction</v>
      </c>
      <c r="L1096" s="380">
        <f>IF(ISBLANK(INDEX('Policy Characteristics'!F:F,MATCH($C1096,'Policy Characteristics'!$C:$C,0))),"",INDEX('Policy Characteristics'!F:F,MATCH($C1096,'Policy Characteristics'!$C:$C,0)))</f>
        <v>0</v>
      </c>
      <c r="M1096" s="380">
        <f>IF(ISBLANK(INDEX('Policy Characteristics'!G:G,MATCH($C1096,'Policy Characteristics'!$C:$C,0))),"",INDEX('Policy Characteristics'!G:G,MATCH($C1096,'Policy Characteristics'!$C:$C,0)))</f>
        <v>0.4</v>
      </c>
      <c r="N1096" s="380">
        <f>IF(ISBLANK(INDEX('Policy Characteristics'!H:H,MATCH($C1096,'Policy Characteristics'!$C:$C,0))),"",INDEX('Policy Characteristics'!H:H,MATCH($C1096,'Policy Characteristics'!$C:$C,0)))</f>
        <v>0.01</v>
      </c>
      <c r="O1096" s="358" t="str">
        <f>IF(ISBLANK(INDEX('Policy Characteristics'!I:I,MATCH($C1096,'Policy Characteristics'!$C:$C,0))),"",INDEX('Policy Characteristics'!I:I,MATCH($C1096,'Policy Characteristics'!$C:$C,0)))</f>
        <v>% reduction in cost</v>
      </c>
      <c r="P1096" s="358"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58" t="str">
        <f>IF(ISBLANK(INDEX('Policy Characteristics'!K:K,MATCH($C1096,'Policy Characteristics'!$C:$C,0))),"",INDEX('Policy Characteristics'!K:K,MATCH($C1096,'Policy Characteristics'!$C:$C,0)))</f>
        <v>architectural-design.html#rnd</v>
      </c>
      <c r="R1096" s="358" t="str">
        <f>IF(ISBLANK(INDEX('Policy Characteristics'!L:L,MATCH($C1096,'Policy Characteristics'!$C:$C,0))),"",INDEX('Policy Characteristics'!L:L,MATCH($C1096,'Policy Characteristics'!$C:$C,0)))</f>
        <v>research-and-development.html</v>
      </c>
    </row>
    <row r="1097" spans="1:18" x14ac:dyDescent="0.35">
      <c r="A1097" s="358" t="str">
        <f>IF(ISBLANK(INDEX('Policy Characteristics'!A:A,MATCH($C1097,'Policy Characteristics'!$C:$C,0))),"",INDEX('Policy Characteristics'!A:A,MATCH($C1097,'Policy Characteristics'!$C:$C,0)))</f>
        <v>Research and Development</v>
      </c>
      <c r="B1097" s="358" t="str">
        <f>IF(ISBLANK(INDEX('Policy Characteristics'!B:B,MATCH($C1097,'Policy Characteristics'!$C:$C,0))),"",INDEX('Policy Characteristics'!B:B,MATCH($C1097,'Policy Characteristics'!$C:$C,0)))</f>
        <v>Capital Cost Reduction</v>
      </c>
      <c r="C1097" s="362" t="str">
        <f t="shared" ref="C1097:C1098" si="58">C$1088</f>
        <v>RnD Electricity Capital Cost Perc Reduction</v>
      </c>
      <c r="D1097" s="9" t="s">
        <v>474</v>
      </c>
      <c r="E1097" s="55"/>
      <c r="F1097" s="9" t="s">
        <v>475</v>
      </c>
      <c r="G1097" s="53"/>
      <c r="H1097" s="54">
        <v>180</v>
      </c>
      <c r="I1097" s="53" t="s">
        <v>45</v>
      </c>
      <c r="J1097" s="360" t="str">
        <f>IF(ISBLANK(INDEX('Policy Characteristics'!D:D,MATCH($C1097,'Policy Characteristics'!$C:$C,0))),"",INDEX('Policy Characteristics'!D:D,MATCH($C1097,'Policy Characteristics'!$C:$C,0)))</f>
        <v>R&amp;D Capital Cost Reductions</v>
      </c>
      <c r="K1097" s="358" t="str">
        <f>IF(ISBLANK(INDEX('Policy Characteristics'!E:E,MATCH($C1097,'Policy Characteristics'!$C:$C,0))),"",INDEX('Policy Characteristics'!E:E,MATCH($C1097,'Policy Characteristics'!$C:$C,0)))</f>
        <v>RnD electricity capital cost reduction</v>
      </c>
      <c r="L1097" s="380">
        <f>IF(ISBLANK(INDEX('Policy Characteristics'!F:F,MATCH($C1097,'Policy Characteristics'!$C:$C,0))),"",INDEX('Policy Characteristics'!F:F,MATCH($C1097,'Policy Characteristics'!$C:$C,0)))</f>
        <v>0</v>
      </c>
      <c r="M1097" s="380">
        <f>IF(ISBLANK(INDEX('Policy Characteristics'!G:G,MATCH($C1097,'Policy Characteristics'!$C:$C,0))),"",INDEX('Policy Characteristics'!G:G,MATCH($C1097,'Policy Characteristics'!$C:$C,0)))</f>
        <v>0.4</v>
      </c>
      <c r="N1097" s="380">
        <f>IF(ISBLANK(INDEX('Policy Characteristics'!H:H,MATCH($C1097,'Policy Characteristics'!$C:$C,0))),"",INDEX('Policy Characteristics'!H:H,MATCH($C1097,'Policy Characteristics'!$C:$C,0)))</f>
        <v>0.01</v>
      </c>
      <c r="O1097" s="358" t="str">
        <f>IF(ISBLANK(INDEX('Policy Characteristics'!I:I,MATCH($C1097,'Policy Characteristics'!$C:$C,0))),"",INDEX('Policy Characteristics'!I:I,MATCH($C1097,'Policy Characteristics'!$C:$C,0)))</f>
        <v>% reduction in cost</v>
      </c>
      <c r="P1097" s="358"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58" t="str">
        <f>IF(ISBLANK(INDEX('Policy Characteristics'!K:K,MATCH($C1097,'Policy Characteristics'!$C:$C,0))),"",INDEX('Policy Characteristics'!K:K,MATCH($C1097,'Policy Characteristics'!$C:$C,0)))</f>
        <v>architectural-design.html#rnd</v>
      </c>
      <c r="R1097" s="358" t="str">
        <f>IF(ISBLANK(INDEX('Policy Characteristics'!L:L,MATCH($C1097,'Policy Characteristics'!$C:$C,0))),"",INDEX('Policy Characteristics'!L:L,MATCH($C1097,'Policy Characteristics'!$C:$C,0)))</f>
        <v>research-and-development.html</v>
      </c>
    </row>
    <row r="1098" spans="1:18" x14ac:dyDescent="0.35">
      <c r="A1098" s="358" t="str">
        <f>IF(ISBLANK(INDEX('Policy Characteristics'!A:A,MATCH($C1098,'Policy Characteristics'!$C:$C,0))),"",INDEX('Policy Characteristics'!A:A,MATCH($C1098,'Policy Characteristics'!$C:$C,0)))</f>
        <v>Research and Development</v>
      </c>
      <c r="B1098" s="358" t="str">
        <f>IF(ISBLANK(INDEX('Policy Characteristics'!B:B,MATCH($C1098,'Policy Characteristics'!$C:$C,0))),"",INDEX('Policy Characteristics'!B:B,MATCH($C1098,'Policy Characteristics'!$C:$C,0)))</f>
        <v>Capital Cost Reduction</v>
      </c>
      <c r="C1098" s="362" t="str">
        <f t="shared" si="58"/>
        <v>RnD Electricity Capital Cost Perc Reduction</v>
      </c>
      <c r="D1098" s="9" t="s">
        <v>483</v>
      </c>
      <c r="E1098" s="55"/>
      <c r="F1098" s="9" t="s">
        <v>485</v>
      </c>
      <c r="G1098" s="53"/>
      <c r="H1098" s="54">
        <v>183</v>
      </c>
      <c r="I1098" s="53" t="s">
        <v>45</v>
      </c>
      <c r="J1098" s="360" t="str">
        <f>IF(ISBLANK(INDEX('Policy Characteristics'!D:D,MATCH($C1098,'Policy Characteristics'!$C:$C,0))),"",INDEX('Policy Characteristics'!D:D,MATCH($C1098,'Policy Characteristics'!$C:$C,0)))</f>
        <v>R&amp;D Capital Cost Reductions</v>
      </c>
      <c r="K1098" s="358" t="str">
        <f>IF(ISBLANK(INDEX('Policy Characteristics'!E:E,MATCH($C1098,'Policy Characteristics'!$C:$C,0))),"",INDEX('Policy Characteristics'!E:E,MATCH($C1098,'Policy Characteristics'!$C:$C,0)))</f>
        <v>RnD electricity capital cost reduction</v>
      </c>
      <c r="L1098" s="380">
        <f>IF(ISBLANK(INDEX('Policy Characteristics'!F:F,MATCH($C1098,'Policy Characteristics'!$C:$C,0))),"",INDEX('Policy Characteristics'!F:F,MATCH($C1098,'Policy Characteristics'!$C:$C,0)))</f>
        <v>0</v>
      </c>
      <c r="M1098" s="380">
        <f>IF(ISBLANK(INDEX('Policy Characteristics'!G:G,MATCH($C1098,'Policy Characteristics'!$C:$C,0))),"",INDEX('Policy Characteristics'!G:G,MATCH($C1098,'Policy Characteristics'!$C:$C,0)))</f>
        <v>0.4</v>
      </c>
      <c r="N1098" s="380">
        <f>IF(ISBLANK(INDEX('Policy Characteristics'!H:H,MATCH($C1098,'Policy Characteristics'!$C:$C,0))),"",INDEX('Policy Characteristics'!H:H,MATCH($C1098,'Policy Characteristics'!$C:$C,0)))</f>
        <v>0.01</v>
      </c>
      <c r="O1098" s="358" t="str">
        <f>IF(ISBLANK(INDEX('Policy Characteristics'!I:I,MATCH($C1098,'Policy Characteristics'!$C:$C,0))),"",INDEX('Policy Characteristics'!I:I,MATCH($C1098,'Policy Characteristics'!$C:$C,0)))</f>
        <v>% reduction in cost</v>
      </c>
      <c r="P1098" s="358"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58" t="str">
        <f>IF(ISBLANK(INDEX('Policy Characteristics'!K:K,MATCH($C1098,'Policy Characteristics'!$C:$C,0))),"",INDEX('Policy Characteristics'!K:K,MATCH($C1098,'Policy Characteristics'!$C:$C,0)))</f>
        <v>architectural-design.html#rnd</v>
      </c>
      <c r="R1098" s="358" t="str">
        <f>IF(ISBLANK(INDEX('Policy Characteristics'!L:L,MATCH($C1098,'Policy Characteristics'!$C:$C,0))),"",INDEX('Policy Characteristics'!L:L,MATCH($C1098,'Policy Characteristics'!$C:$C,0)))</f>
        <v>research-and-development.html</v>
      </c>
    </row>
    <row r="1099" spans="1:18" x14ac:dyDescent="0.35">
      <c r="A1099" s="358" t="str">
        <f>IF(ISBLANK(INDEX('Policy Characteristics'!A:A,MATCH($C1099,'Policy Characteristics'!$C:$C,0))),"",INDEX('Policy Characteristics'!A:A,MATCH($C1099,'Policy Characteristics'!$C:$C,0)))</f>
        <v>Research and Development</v>
      </c>
      <c r="B1099" s="358" t="str">
        <f>IF(ISBLANK(INDEX('Policy Characteristics'!B:B,MATCH($C1099,'Policy Characteristics'!$C:$C,0))),"",INDEX('Policy Characteristics'!B:B,MATCH($C1099,'Policy Characteristics'!$C:$C,0)))</f>
        <v>Capital Cost Reduction</v>
      </c>
      <c r="C1099" s="363" t="s">
        <v>313</v>
      </c>
      <c r="D1099" s="195" t="s">
        <v>3235</v>
      </c>
      <c r="E1099" s="53"/>
      <c r="F1099" s="9" t="s">
        <v>3273</v>
      </c>
      <c r="G1099" s="53"/>
      <c r="H1099" s="54">
        <v>1462</v>
      </c>
      <c r="I1099" s="53" t="s">
        <v>45</v>
      </c>
      <c r="J1099" s="360" t="str">
        <f>IF(ISBLANK(INDEX('Policy Characteristics'!D:D,MATCH($C1099,'Policy Characteristics'!$C:$C,0))),"",INDEX('Policy Characteristics'!D:D,MATCH($C1099,'Policy Characteristics'!$C:$C,0)))</f>
        <v>R&amp;D Capital Cost Reductions</v>
      </c>
      <c r="K1099" s="358" t="str">
        <f>IF(ISBLANK(INDEX('Policy Characteristics'!E:E,MATCH($C1099,'Policy Characteristics'!$C:$C,0))),"",INDEX('Policy Characteristics'!E:E,MATCH($C1099,'Policy Characteristics'!$C:$C,0)))</f>
        <v>RnD industry capital cost reduction</v>
      </c>
      <c r="L1099" s="380">
        <f>IF(ISBLANK(INDEX('Policy Characteristics'!F:F,MATCH($C1099,'Policy Characteristics'!$C:$C,0))),"",INDEX('Policy Characteristics'!F:F,MATCH($C1099,'Policy Characteristics'!$C:$C,0)))</f>
        <v>0</v>
      </c>
      <c r="M1099" s="380">
        <f>IF(ISBLANK(INDEX('Policy Characteristics'!G:G,MATCH($C1099,'Policy Characteristics'!$C:$C,0))),"",INDEX('Policy Characteristics'!G:G,MATCH($C1099,'Policy Characteristics'!$C:$C,0)))</f>
        <v>0.4</v>
      </c>
      <c r="N1099" s="380">
        <f>IF(ISBLANK(INDEX('Policy Characteristics'!H:H,MATCH($C1099,'Policy Characteristics'!$C:$C,0))),"",INDEX('Policy Characteristics'!H:H,MATCH($C1099,'Policy Characteristics'!$C:$C,0)))</f>
        <v>0.01</v>
      </c>
      <c r="O1099" s="358" t="str">
        <f>IF(ISBLANK(INDEX('Policy Characteristics'!I:I,MATCH($C1099,'Policy Characteristics'!$C:$C,0))),"",INDEX('Policy Characteristics'!I:I,MATCH($C1099,'Policy Characteristics'!$C:$C,0)))</f>
        <v>% reduction in cost</v>
      </c>
      <c r="P1099" s="358"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58" t="str">
        <f>IF(ISBLANK(INDEX('Policy Characteristics'!K:K,MATCH($C1099,'Policy Characteristics'!$C:$C,0))),"",INDEX('Policy Characteristics'!K:K,MATCH($C1099,'Policy Characteristics'!$C:$C,0)))</f>
        <v>architectural-design.html#rnd</v>
      </c>
      <c r="R1099" s="358" t="str">
        <f>IF(ISBLANK(INDEX('Policy Characteristics'!L:L,MATCH($C1099,'Policy Characteristics'!$C:$C,0))),"",INDEX('Policy Characteristics'!L:L,MATCH($C1099,'Policy Characteristics'!$C:$C,0)))</f>
        <v>research-and-development.html</v>
      </c>
    </row>
    <row r="1100" spans="1:18" x14ac:dyDescent="0.35">
      <c r="A1100" s="358" t="str">
        <f>IF(ISBLANK(INDEX('Policy Characteristics'!A:A,MATCH($C1100,'Policy Characteristics'!$C:$C,0))),"",INDEX('Policy Characteristics'!A:A,MATCH($C1100,'Policy Characteristics'!$C:$C,0)))</f>
        <v>Research and Development</v>
      </c>
      <c r="B1100" s="358" t="str">
        <f>IF(ISBLANK(INDEX('Policy Characteristics'!B:B,MATCH($C1100,'Policy Characteristics'!$C:$C,0))),"",INDEX('Policy Characteristics'!B:B,MATCH($C1100,'Policy Characteristics'!$C:$C,0)))</f>
        <v>Capital Cost Reduction</v>
      </c>
      <c r="C1100" s="362" t="str">
        <f t="shared" ref="C1100:C1123" si="59">C$1099</f>
        <v>RnD Industry Capital Cost Perc Reduction</v>
      </c>
      <c r="D1100" s="195" t="s">
        <v>3236</v>
      </c>
      <c r="E1100" s="53"/>
      <c r="F1100" s="9" t="s">
        <v>3274</v>
      </c>
      <c r="G1100" s="53"/>
      <c r="H1100" s="54">
        <v>1463</v>
      </c>
      <c r="I1100" s="53" t="s">
        <v>45</v>
      </c>
      <c r="J1100" s="360" t="str">
        <f>IF(ISBLANK(INDEX('Policy Characteristics'!D:D,MATCH($C1100,'Policy Characteristics'!$C:$C,0))),"",INDEX('Policy Characteristics'!D:D,MATCH($C1100,'Policy Characteristics'!$C:$C,0)))</f>
        <v>R&amp;D Capital Cost Reductions</v>
      </c>
      <c r="K1100" s="358" t="str">
        <f>IF(ISBLANK(INDEX('Policy Characteristics'!E:E,MATCH($C1100,'Policy Characteristics'!$C:$C,0))),"",INDEX('Policy Characteristics'!E:E,MATCH($C1100,'Policy Characteristics'!$C:$C,0)))</f>
        <v>RnD industry capital cost reduction</v>
      </c>
      <c r="L1100" s="380">
        <f>IF(ISBLANK(INDEX('Policy Characteristics'!F:F,MATCH($C1100,'Policy Characteristics'!$C:$C,0))),"",INDEX('Policy Characteristics'!F:F,MATCH($C1100,'Policy Characteristics'!$C:$C,0)))</f>
        <v>0</v>
      </c>
      <c r="M1100" s="380">
        <f>IF(ISBLANK(INDEX('Policy Characteristics'!G:G,MATCH($C1100,'Policy Characteristics'!$C:$C,0))),"",INDEX('Policy Characteristics'!G:G,MATCH($C1100,'Policy Characteristics'!$C:$C,0)))</f>
        <v>0.4</v>
      </c>
      <c r="N1100" s="380">
        <f>IF(ISBLANK(INDEX('Policy Characteristics'!H:H,MATCH($C1100,'Policy Characteristics'!$C:$C,0))),"",INDEX('Policy Characteristics'!H:H,MATCH($C1100,'Policy Characteristics'!$C:$C,0)))</f>
        <v>0.01</v>
      </c>
      <c r="O1100" s="358" t="str">
        <f>IF(ISBLANK(INDEX('Policy Characteristics'!I:I,MATCH($C1100,'Policy Characteristics'!$C:$C,0))),"",INDEX('Policy Characteristics'!I:I,MATCH($C1100,'Policy Characteristics'!$C:$C,0)))</f>
        <v>% reduction in cost</v>
      </c>
      <c r="P1100" s="358"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58" t="str">
        <f>IF(ISBLANK(INDEX('Policy Characteristics'!K:K,MATCH($C1100,'Policy Characteristics'!$C:$C,0))),"",INDEX('Policy Characteristics'!K:K,MATCH($C1100,'Policy Characteristics'!$C:$C,0)))</f>
        <v>architectural-design.html#rnd</v>
      </c>
      <c r="R1100" s="358" t="str">
        <f>IF(ISBLANK(INDEX('Policy Characteristics'!L:L,MATCH($C1100,'Policy Characteristics'!$C:$C,0))),"",INDEX('Policy Characteristics'!L:L,MATCH($C1100,'Policy Characteristics'!$C:$C,0)))</f>
        <v>research-and-development.html</v>
      </c>
    </row>
    <row r="1101" spans="1:18" x14ac:dyDescent="0.35">
      <c r="A1101" s="358" t="str">
        <f>IF(ISBLANK(INDEX('Policy Characteristics'!A:A,MATCH($C1101,'Policy Characteristics'!$C:$C,0))),"",INDEX('Policy Characteristics'!A:A,MATCH($C1101,'Policy Characteristics'!$C:$C,0)))</f>
        <v>Research and Development</v>
      </c>
      <c r="B1101" s="358" t="str">
        <f>IF(ISBLANK(INDEX('Policy Characteristics'!B:B,MATCH($C1101,'Policy Characteristics'!$C:$C,0))),"",INDEX('Policy Characteristics'!B:B,MATCH($C1101,'Policy Characteristics'!$C:$C,0)))</f>
        <v>Capital Cost Reduction</v>
      </c>
      <c r="C1101" s="362" t="str">
        <f t="shared" si="59"/>
        <v>RnD Industry Capital Cost Perc Reduction</v>
      </c>
      <c r="D1101" s="195" t="s">
        <v>3237</v>
      </c>
      <c r="E1101" s="53"/>
      <c r="F1101" s="9" t="s">
        <v>3275</v>
      </c>
      <c r="G1101" s="53"/>
      <c r="H1101" s="54">
        <v>1464</v>
      </c>
      <c r="I1101" s="53" t="s">
        <v>45</v>
      </c>
      <c r="J1101" s="360" t="str">
        <f>IF(ISBLANK(INDEX('Policy Characteristics'!D:D,MATCH($C1101,'Policy Characteristics'!$C:$C,0))),"",INDEX('Policy Characteristics'!D:D,MATCH($C1101,'Policy Characteristics'!$C:$C,0)))</f>
        <v>R&amp;D Capital Cost Reductions</v>
      </c>
      <c r="K1101" s="358" t="str">
        <f>IF(ISBLANK(INDEX('Policy Characteristics'!E:E,MATCH($C1101,'Policy Characteristics'!$C:$C,0))),"",INDEX('Policy Characteristics'!E:E,MATCH($C1101,'Policy Characteristics'!$C:$C,0)))</f>
        <v>RnD industry capital cost reduction</v>
      </c>
      <c r="L1101" s="380">
        <f>IF(ISBLANK(INDEX('Policy Characteristics'!F:F,MATCH($C1101,'Policy Characteristics'!$C:$C,0))),"",INDEX('Policy Characteristics'!F:F,MATCH($C1101,'Policy Characteristics'!$C:$C,0)))</f>
        <v>0</v>
      </c>
      <c r="M1101" s="380">
        <f>IF(ISBLANK(INDEX('Policy Characteristics'!G:G,MATCH($C1101,'Policy Characteristics'!$C:$C,0))),"",INDEX('Policy Characteristics'!G:G,MATCH($C1101,'Policy Characteristics'!$C:$C,0)))</f>
        <v>0.4</v>
      </c>
      <c r="N1101" s="380">
        <f>IF(ISBLANK(INDEX('Policy Characteristics'!H:H,MATCH($C1101,'Policy Characteristics'!$C:$C,0))),"",INDEX('Policy Characteristics'!H:H,MATCH($C1101,'Policy Characteristics'!$C:$C,0)))</f>
        <v>0.01</v>
      </c>
      <c r="O1101" s="358" t="str">
        <f>IF(ISBLANK(INDEX('Policy Characteristics'!I:I,MATCH($C1101,'Policy Characteristics'!$C:$C,0))),"",INDEX('Policy Characteristics'!I:I,MATCH($C1101,'Policy Characteristics'!$C:$C,0)))</f>
        <v>% reduction in cost</v>
      </c>
      <c r="P1101" s="358"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58" t="str">
        <f>IF(ISBLANK(INDEX('Policy Characteristics'!K:K,MATCH($C1101,'Policy Characteristics'!$C:$C,0))),"",INDEX('Policy Characteristics'!K:K,MATCH($C1101,'Policy Characteristics'!$C:$C,0)))</f>
        <v>architectural-design.html#rnd</v>
      </c>
      <c r="R1101" s="358" t="str">
        <f>IF(ISBLANK(INDEX('Policy Characteristics'!L:L,MATCH($C1101,'Policy Characteristics'!$C:$C,0))),"",INDEX('Policy Characteristics'!L:L,MATCH($C1101,'Policy Characteristics'!$C:$C,0)))</f>
        <v>research-and-development.html</v>
      </c>
    </row>
    <row r="1102" spans="1:18" x14ac:dyDescent="0.35">
      <c r="A1102" s="358" t="str">
        <f>IF(ISBLANK(INDEX('Policy Characteristics'!A:A,MATCH($C1102,'Policy Characteristics'!$C:$C,0))),"",INDEX('Policy Characteristics'!A:A,MATCH($C1102,'Policy Characteristics'!$C:$C,0)))</f>
        <v>Research and Development</v>
      </c>
      <c r="B1102" s="358" t="str">
        <f>IF(ISBLANK(INDEX('Policy Characteristics'!B:B,MATCH($C1102,'Policy Characteristics'!$C:$C,0))),"",INDEX('Policy Characteristics'!B:B,MATCH($C1102,'Policy Characteristics'!$C:$C,0)))</f>
        <v>Capital Cost Reduction</v>
      </c>
      <c r="C1102" s="362" t="str">
        <f t="shared" si="59"/>
        <v>RnD Industry Capital Cost Perc Reduction</v>
      </c>
      <c r="D1102" s="195" t="s">
        <v>3238</v>
      </c>
      <c r="E1102" s="53"/>
      <c r="F1102" s="9" t="s">
        <v>3276</v>
      </c>
      <c r="G1102" s="53"/>
      <c r="H1102" s="54">
        <v>1465</v>
      </c>
      <c r="I1102" s="53" t="s">
        <v>45</v>
      </c>
      <c r="J1102" s="360" t="str">
        <f>IF(ISBLANK(INDEX('Policy Characteristics'!D:D,MATCH($C1102,'Policy Characteristics'!$C:$C,0))),"",INDEX('Policy Characteristics'!D:D,MATCH($C1102,'Policy Characteristics'!$C:$C,0)))</f>
        <v>R&amp;D Capital Cost Reductions</v>
      </c>
      <c r="K1102" s="358" t="str">
        <f>IF(ISBLANK(INDEX('Policy Characteristics'!E:E,MATCH($C1102,'Policy Characteristics'!$C:$C,0))),"",INDEX('Policy Characteristics'!E:E,MATCH($C1102,'Policy Characteristics'!$C:$C,0)))</f>
        <v>RnD industry capital cost reduction</v>
      </c>
      <c r="L1102" s="380">
        <f>IF(ISBLANK(INDEX('Policy Characteristics'!F:F,MATCH($C1102,'Policy Characteristics'!$C:$C,0))),"",INDEX('Policy Characteristics'!F:F,MATCH($C1102,'Policy Characteristics'!$C:$C,0)))</f>
        <v>0</v>
      </c>
      <c r="M1102" s="380">
        <f>IF(ISBLANK(INDEX('Policy Characteristics'!G:G,MATCH($C1102,'Policy Characteristics'!$C:$C,0))),"",INDEX('Policy Characteristics'!G:G,MATCH($C1102,'Policy Characteristics'!$C:$C,0)))</f>
        <v>0.4</v>
      </c>
      <c r="N1102" s="380">
        <f>IF(ISBLANK(INDEX('Policy Characteristics'!H:H,MATCH($C1102,'Policy Characteristics'!$C:$C,0))),"",INDEX('Policy Characteristics'!H:H,MATCH($C1102,'Policy Characteristics'!$C:$C,0)))</f>
        <v>0.01</v>
      </c>
      <c r="O1102" s="358" t="str">
        <f>IF(ISBLANK(INDEX('Policy Characteristics'!I:I,MATCH($C1102,'Policy Characteristics'!$C:$C,0))),"",INDEX('Policy Characteristics'!I:I,MATCH($C1102,'Policy Characteristics'!$C:$C,0)))</f>
        <v>% reduction in cost</v>
      </c>
      <c r="P1102" s="358"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58" t="str">
        <f>IF(ISBLANK(INDEX('Policy Characteristics'!K:K,MATCH($C1102,'Policy Characteristics'!$C:$C,0))),"",INDEX('Policy Characteristics'!K:K,MATCH($C1102,'Policy Characteristics'!$C:$C,0)))</f>
        <v>architectural-design.html#rnd</v>
      </c>
      <c r="R1102" s="358" t="str">
        <f>IF(ISBLANK(INDEX('Policy Characteristics'!L:L,MATCH($C1102,'Policy Characteristics'!$C:$C,0))),"",INDEX('Policy Characteristics'!L:L,MATCH($C1102,'Policy Characteristics'!$C:$C,0)))</f>
        <v>research-and-development.html</v>
      </c>
    </row>
    <row r="1103" spans="1:18" x14ac:dyDescent="0.35">
      <c r="A1103" s="358" t="str">
        <f>IF(ISBLANK(INDEX('Policy Characteristics'!A:A,MATCH($C1103,'Policy Characteristics'!$C:$C,0))),"",INDEX('Policy Characteristics'!A:A,MATCH($C1103,'Policy Characteristics'!$C:$C,0)))</f>
        <v>Research and Development</v>
      </c>
      <c r="B1103" s="358" t="str">
        <f>IF(ISBLANK(INDEX('Policy Characteristics'!B:B,MATCH($C1103,'Policy Characteristics'!$C:$C,0))),"",INDEX('Policy Characteristics'!B:B,MATCH($C1103,'Policy Characteristics'!$C:$C,0)))</f>
        <v>Capital Cost Reduction</v>
      </c>
      <c r="C1103" s="362" t="str">
        <f t="shared" si="59"/>
        <v>RnD Industry Capital Cost Perc Reduction</v>
      </c>
      <c r="D1103" s="195" t="s">
        <v>3239</v>
      </c>
      <c r="E1103" s="53"/>
      <c r="F1103" s="9" t="s">
        <v>3277</v>
      </c>
      <c r="G1103" s="53"/>
      <c r="H1103" s="54">
        <v>1466</v>
      </c>
      <c r="I1103" s="53" t="s">
        <v>45</v>
      </c>
      <c r="J1103" s="360" t="str">
        <f>IF(ISBLANK(INDEX('Policy Characteristics'!D:D,MATCH($C1103,'Policy Characteristics'!$C:$C,0))),"",INDEX('Policy Characteristics'!D:D,MATCH($C1103,'Policy Characteristics'!$C:$C,0)))</f>
        <v>R&amp;D Capital Cost Reductions</v>
      </c>
      <c r="K1103" s="358" t="str">
        <f>IF(ISBLANK(INDEX('Policy Characteristics'!E:E,MATCH($C1103,'Policy Characteristics'!$C:$C,0))),"",INDEX('Policy Characteristics'!E:E,MATCH($C1103,'Policy Characteristics'!$C:$C,0)))</f>
        <v>RnD industry capital cost reduction</v>
      </c>
      <c r="L1103" s="380">
        <f>IF(ISBLANK(INDEX('Policy Characteristics'!F:F,MATCH($C1103,'Policy Characteristics'!$C:$C,0))),"",INDEX('Policy Characteristics'!F:F,MATCH($C1103,'Policy Characteristics'!$C:$C,0)))</f>
        <v>0</v>
      </c>
      <c r="M1103" s="380">
        <f>IF(ISBLANK(INDEX('Policy Characteristics'!G:G,MATCH($C1103,'Policy Characteristics'!$C:$C,0))),"",INDEX('Policy Characteristics'!G:G,MATCH($C1103,'Policy Characteristics'!$C:$C,0)))</f>
        <v>0.4</v>
      </c>
      <c r="N1103" s="380">
        <f>IF(ISBLANK(INDEX('Policy Characteristics'!H:H,MATCH($C1103,'Policy Characteristics'!$C:$C,0))),"",INDEX('Policy Characteristics'!H:H,MATCH($C1103,'Policy Characteristics'!$C:$C,0)))</f>
        <v>0.01</v>
      </c>
      <c r="O1103" s="358" t="str">
        <f>IF(ISBLANK(INDEX('Policy Characteristics'!I:I,MATCH($C1103,'Policy Characteristics'!$C:$C,0))),"",INDEX('Policy Characteristics'!I:I,MATCH($C1103,'Policy Characteristics'!$C:$C,0)))</f>
        <v>% reduction in cost</v>
      </c>
      <c r="P1103" s="358"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58" t="str">
        <f>IF(ISBLANK(INDEX('Policy Characteristics'!K:K,MATCH($C1103,'Policy Characteristics'!$C:$C,0))),"",INDEX('Policy Characteristics'!K:K,MATCH($C1103,'Policy Characteristics'!$C:$C,0)))</f>
        <v>architectural-design.html#rnd</v>
      </c>
      <c r="R1103" s="358" t="str">
        <f>IF(ISBLANK(INDEX('Policy Characteristics'!L:L,MATCH($C1103,'Policy Characteristics'!$C:$C,0))),"",INDEX('Policy Characteristics'!L:L,MATCH($C1103,'Policy Characteristics'!$C:$C,0)))</f>
        <v>research-and-development.html</v>
      </c>
    </row>
    <row r="1104" spans="1:18" x14ac:dyDescent="0.35">
      <c r="A1104" s="358" t="str">
        <f>IF(ISBLANK(INDEX('Policy Characteristics'!A:A,MATCH($C1104,'Policy Characteristics'!$C:$C,0))),"",INDEX('Policy Characteristics'!A:A,MATCH($C1104,'Policy Characteristics'!$C:$C,0)))</f>
        <v>Research and Development</v>
      </c>
      <c r="B1104" s="358" t="str">
        <f>IF(ISBLANK(INDEX('Policy Characteristics'!B:B,MATCH($C1104,'Policy Characteristics'!$C:$C,0))),"",INDEX('Policy Characteristics'!B:B,MATCH($C1104,'Policy Characteristics'!$C:$C,0)))</f>
        <v>Capital Cost Reduction</v>
      </c>
      <c r="C1104" s="362" t="str">
        <f t="shared" si="59"/>
        <v>RnD Industry Capital Cost Perc Reduction</v>
      </c>
      <c r="D1104" s="195" t="s">
        <v>3240</v>
      </c>
      <c r="E1104" s="53"/>
      <c r="F1104" s="9" t="s">
        <v>3278</v>
      </c>
      <c r="G1104" s="53"/>
      <c r="H1104" s="54">
        <v>1467</v>
      </c>
      <c r="I1104" s="53" t="s">
        <v>45</v>
      </c>
      <c r="J1104" s="360" t="str">
        <f>IF(ISBLANK(INDEX('Policy Characteristics'!D:D,MATCH($C1104,'Policy Characteristics'!$C:$C,0))),"",INDEX('Policy Characteristics'!D:D,MATCH($C1104,'Policy Characteristics'!$C:$C,0)))</f>
        <v>R&amp;D Capital Cost Reductions</v>
      </c>
      <c r="K1104" s="358" t="str">
        <f>IF(ISBLANK(INDEX('Policy Characteristics'!E:E,MATCH($C1104,'Policy Characteristics'!$C:$C,0))),"",INDEX('Policy Characteristics'!E:E,MATCH($C1104,'Policy Characteristics'!$C:$C,0)))</f>
        <v>RnD industry capital cost reduction</v>
      </c>
      <c r="L1104" s="380">
        <f>IF(ISBLANK(INDEX('Policy Characteristics'!F:F,MATCH($C1104,'Policy Characteristics'!$C:$C,0))),"",INDEX('Policy Characteristics'!F:F,MATCH($C1104,'Policy Characteristics'!$C:$C,0)))</f>
        <v>0</v>
      </c>
      <c r="M1104" s="380">
        <f>IF(ISBLANK(INDEX('Policy Characteristics'!G:G,MATCH($C1104,'Policy Characteristics'!$C:$C,0))),"",INDEX('Policy Characteristics'!G:G,MATCH($C1104,'Policy Characteristics'!$C:$C,0)))</f>
        <v>0.4</v>
      </c>
      <c r="N1104" s="380">
        <f>IF(ISBLANK(INDEX('Policy Characteristics'!H:H,MATCH($C1104,'Policy Characteristics'!$C:$C,0))),"",INDEX('Policy Characteristics'!H:H,MATCH($C1104,'Policy Characteristics'!$C:$C,0)))</f>
        <v>0.01</v>
      </c>
      <c r="O1104" s="358" t="str">
        <f>IF(ISBLANK(INDEX('Policy Characteristics'!I:I,MATCH($C1104,'Policy Characteristics'!$C:$C,0))),"",INDEX('Policy Characteristics'!I:I,MATCH($C1104,'Policy Characteristics'!$C:$C,0)))</f>
        <v>% reduction in cost</v>
      </c>
      <c r="P1104" s="358"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58" t="str">
        <f>IF(ISBLANK(INDEX('Policy Characteristics'!K:K,MATCH($C1104,'Policy Characteristics'!$C:$C,0))),"",INDEX('Policy Characteristics'!K:K,MATCH($C1104,'Policy Characteristics'!$C:$C,0)))</f>
        <v>architectural-design.html#rnd</v>
      </c>
      <c r="R1104" s="358" t="str">
        <f>IF(ISBLANK(INDEX('Policy Characteristics'!L:L,MATCH($C1104,'Policy Characteristics'!$C:$C,0))),"",INDEX('Policy Characteristics'!L:L,MATCH($C1104,'Policy Characteristics'!$C:$C,0)))</f>
        <v>research-and-development.html</v>
      </c>
    </row>
    <row r="1105" spans="1:18" x14ac:dyDescent="0.35">
      <c r="A1105" s="358" t="str">
        <f>IF(ISBLANK(INDEX('Policy Characteristics'!A:A,MATCH($C1105,'Policy Characteristics'!$C:$C,0))),"",INDEX('Policy Characteristics'!A:A,MATCH($C1105,'Policy Characteristics'!$C:$C,0)))</f>
        <v>Research and Development</v>
      </c>
      <c r="B1105" s="358" t="str">
        <f>IF(ISBLANK(INDEX('Policy Characteristics'!B:B,MATCH($C1105,'Policy Characteristics'!$C:$C,0))),"",INDEX('Policy Characteristics'!B:B,MATCH($C1105,'Policy Characteristics'!$C:$C,0)))</f>
        <v>Capital Cost Reduction</v>
      </c>
      <c r="C1105" s="362" t="str">
        <f t="shared" si="59"/>
        <v>RnD Industry Capital Cost Perc Reduction</v>
      </c>
      <c r="D1105" s="195" t="s">
        <v>3241</v>
      </c>
      <c r="E1105" s="53"/>
      <c r="F1105" s="9" t="s">
        <v>3279</v>
      </c>
      <c r="G1105" s="53"/>
      <c r="H1105" s="54">
        <v>1468</v>
      </c>
      <c r="I1105" s="53" t="s">
        <v>45</v>
      </c>
      <c r="J1105" s="360" t="str">
        <f>IF(ISBLANK(INDEX('Policy Characteristics'!D:D,MATCH($C1105,'Policy Characteristics'!$C:$C,0))),"",INDEX('Policy Characteristics'!D:D,MATCH($C1105,'Policy Characteristics'!$C:$C,0)))</f>
        <v>R&amp;D Capital Cost Reductions</v>
      </c>
      <c r="K1105" s="358" t="str">
        <f>IF(ISBLANK(INDEX('Policy Characteristics'!E:E,MATCH($C1105,'Policy Characteristics'!$C:$C,0))),"",INDEX('Policy Characteristics'!E:E,MATCH($C1105,'Policy Characteristics'!$C:$C,0)))</f>
        <v>RnD industry capital cost reduction</v>
      </c>
      <c r="L1105" s="380">
        <f>IF(ISBLANK(INDEX('Policy Characteristics'!F:F,MATCH($C1105,'Policy Characteristics'!$C:$C,0))),"",INDEX('Policy Characteristics'!F:F,MATCH($C1105,'Policy Characteristics'!$C:$C,0)))</f>
        <v>0</v>
      </c>
      <c r="M1105" s="380">
        <f>IF(ISBLANK(INDEX('Policy Characteristics'!G:G,MATCH($C1105,'Policy Characteristics'!$C:$C,0))),"",INDEX('Policy Characteristics'!G:G,MATCH($C1105,'Policy Characteristics'!$C:$C,0)))</f>
        <v>0.4</v>
      </c>
      <c r="N1105" s="380">
        <f>IF(ISBLANK(INDEX('Policy Characteristics'!H:H,MATCH($C1105,'Policy Characteristics'!$C:$C,0))),"",INDEX('Policy Characteristics'!H:H,MATCH($C1105,'Policy Characteristics'!$C:$C,0)))</f>
        <v>0.01</v>
      </c>
      <c r="O1105" s="358" t="str">
        <f>IF(ISBLANK(INDEX('Policy Characteristics'!I:I,MATCH($C1105,'Policy Characteristics'!$C:$C,0))),"",INDEX('Policy Characteristics'!I:I,MATCH($C1105,'Policy Characteristics'!$C:$C,0)))</f>
        <v>% reduction in cost</v>
      </c>
      <c r="P1105" s="358"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58" t="str">
        <f>IF(ISBLANK(INDEX('Policy Characteristics'!K:K,MATCH($C1105,'Policy Characteristics'!$C:$C,0))),"",INDEX('Policy Characteristics'!K:K,MATCH($C1105,'Policy Characteristics'!$C:$C,0)))</f>
        <v>architectural-design.html#rnd</v>
      </c>
      <c r="R1105" s="358" t="str">
        <f>IF(ISBLANK(INDEX('Policy Characteristics'!L:L,MATCH($C1105,'Policy Characteristics'!$C:$C,0))),"",INDEX('Policy Characteristics'!L:L,MATCH($C1105,'Policy Characteristics'!$C:$C,0)))</f>
        <v>research-and-development.html</v>
      </c>
    </row>
    <row r="1106" spans="1:18" x14ac:dyDescent="0.35">
      <c r="A1106" s="358" t="str">
        <f>IF(ISBLANK(INDEX('Policy Characteristics'!A:A,MATCH($C1106,'Policy Characteristics'!$C:$C,0))),"",INDEX('Policy Characteristics'!A:A,MATCH($C1106,'Policy Characteristics'!$C:$C,0)))</f>
        <v>Research and Development</v>
      </c>
      <c r="B1106" s="358" t="str">
        <f>IF(ISBLANK(INDEX('Policy Characteristics'!B:B,MATCH($C1106,'Policy Characteristics'!$C:$C,0))),"",INDEX('Policy Characteristics'!B:B,MATCH($C1106,'Policy Characteristics'!$C:$C,0)))</f>
        <v>Capital Cost Reduction</v>
      </c>
      <c r="C1106" s="362" t="str">
        <f t="shared" si="59"/>
        <v>RnD Industry Capital Cost Perc Reduction</v>
      </c>
      <c r="D1106" s="195" t="s">
        <v>3242</v>
      </c>
      <c r="E1106" s="53"/>
      <c r="F1106" s="9" t="s">
        <v>3280</v>
      </c>
      <c r="G1106" s="53"/>
      <c r="H1106" s="54">
        <v>1469</v>
      </c>
      <c r="I1106" s="53" t="s">
        <v>45</v>
      </c>
      <c r="J1106" s="360" t="str">
        <f>IF(ISBLANK(INDEX('Policy Characteristics'!D:D,MATCH($C1106,'Policy Characteristics'!$C:$C,0))),"",INDEX('Policy Characteristics'!D:D,MATCH($C1106,'Policy Characteristics'!$C:$C,0)))</f>
        <v>R&amp;D Capital Cost Reductions</v>
      </c>
      <c r="K1106" s="358" t="str">
        <f>IF(ISBLANK(INDEX('Policy Characteristics'!E:E,MATCH($C1106,'Policy Characteristics'!$C:$C,0))),"",INDEX('Policy Characteristics'!E:E,MATCH($C1106,'Policy Characteristics'!$C:$C,0)))</f>
        <v>RnD industry capital cost reduction</v>
      </c>
      <c r="L1106" s="380">
        <f>IF(ISBLANK(INDEX('Policy Characteristics'!F:F,MATCH($C1106,'Policy Characteristics'!$C:$C,0))),"",INDEX('Policy Characteristics'!F:F,MATCH($C1106,'Policy Characteristics'!$C:$C,0)))</f>
        <v>0</v>
      </c>
      <c r="M1106" s="380">
        <f>IF(ISBLANK(INDEX('Policy Characteristics'!G:G,MATCH($C1106,'Policy Characteristics'!$C:$C,0))),"",INDEX('Policy Characteristics'!G:G,MATCH($C1106,'Policy Characteristics'!$C:$C,0)))</f>
        <v>0.4</v>
      </c>
      <c r="N1106" s="380">
        <f>IF(ISBLANK(INDEX('Policy Characteristics'!H:H,MATCH($C1106,'Policy Characteristics'!$C:$C,0))),"",INDEX('Policy Characteristics'!H:H,MATCH($C1106,'Policy Characteristics'!$C:$C,0)))</f>
        <v>0.01</v>
      </c>
      <c r="O1106" s="358" t="str">
        <f>IF(ISBLANK(INDEX('Policy Characteristics'!I:I,MATCH($C1106,'Policy Characteristics'!$C:$C,0))),"",INDEX('Policy Characteristics'!I:I,MATCH($C1106,'Policy Characteristics'!$C:$C,0)))</f>
        <v>% reduction in cost</v>
      </c>
      <c r="P1106" s="358"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58" t="str">
        <f>IF(ISBLANK(INDEX('Policy Characteristics'!K:K,MATCH($C1106,'Policy Characteristics'!$C:$C,0))),"",INDEX('Policy Characteristics'!K:K,MATCH($C1106,'Policy Characteristics'!$C:$C,0)))</f>
        <v>architectural-design.html#rnd</v>
      </c>
      <c r="R1106" s="358" t="str">
        <f>IF(ISBLANK(INDEX('Policy Characteristics'!L:L,MATCH($C1106,'Policy Characteristics'!$C:$C,0))),"",INDEX('Policy Characteristics'!L:L,MATCH($C1106,'Policy Characteristics'!$C:$C,0)))</f>
        <v>research-and-development.html</v>
      </c>
    </row>
    <row r="1107" spans="1:18" x14ac:dyDescent="0.35">
      <c r="A1107" s="358" t="str">
        <f>IF(ISBLANK(INDEX('Policy Characteristics'!A:A,MATCH($C1107,'Policy Characteristics'!$C:$C,0))),"",INDEX('Policy Characteristics'!A:A,MATCH($C1107,'Policy Characteristics'!$C:$C,0)))</f>
        <v>Research and Development</v>
      </c>
      <c r="B1107" s="358" t="str">
        <f>IF(ISBLANK(INDEX('Policy Characteristics'!B:B,MATCH($C1107,'Policy Characteristics'!$C:$C,0))),"",INDEX('Policy Characteristics'!B:B,MATCH($C1107,'Policy Characteristics'!$C:$C,0)))</f>
        <v>Capital Cost Reduction</v>
      </c>
      <c r="C1107" s="362" t="str">
        <f t="shared" si="59"/>
        <v>RnD Industry Capital Cost Perc Reduction</v>
      </c>
      <c r="D1107" s="195" t="s">
        <v>3243</v>
      </c>
      <c r="E1107" s="53"/>
      <c r="F1107" s="9" t="s">
        <v>3281</v>
      </c>
      <c r="G1107" s="53"/>
      <c r="H1107" s="54">
        <v>1470</v>
      </c>
      <c r="I1107" s="53" t="s">
        <v>45</v>
      </c>
      <c r="J1107" s="360" t="str">
        <f>IF(ISBLANK(INDEX('Policy Characteristics'!D:D,MATCH($C1107,'Policy Characteristics'!$C:$C,0))),"",INDEX('Policy Characteristics'!D:D,MATCH($C1107,'Policy Characteristics'!$C:$C,0)))</f>
        <v>R&amp;D Capital Cost Reductions</v>
      </c>
      <c r="K1107" s="358" t="str">
        <f>IF(ISBLANK(INDEX('Policy Characteristics'!E:E,MATCH($C1107,'Policy Characteristics'!$C:$C,0))),"",INDEX('Policy Characteristics'!E:E,MATCH($C1107,'Policy Characteristics'!$C:$C,0)))</f>
        <v>RnD industry capital cost reduction</v>
      </c>
      <c r="L1107" s="380">
        <f>IF(ISBLANK(INDEX('Policy Characteristics'!F:F,MATCH($C1107,'Policy Characteristics'!$C:$C,0))),"",INDEX('Policy Characteristics'!F:F,MATCH($C1107,'Policy Characteristics'!$C:$C,0)))</f>
        <v>0</v>
      </c>
      <c r="M1107" s="380">
        <f>IF(ISBLANK(INDEX('Policy Characteristics'!G:G,MATCH($C1107,'Policy Characteristics'!$C:$C,0))),"",INDEX('Policy Characteristics'!G:G,MATCH($C1107,'Policy Characteristics'!$C:$C,0)))</f>
        <v>0.4</v>
      </c>
      <c r="N1107" s="380">
        <f>IF(ISBLANK(INDEX('Policy Characteristics'!H:H,MATCH($C1107,'Policy Characteristics'!$C:$C,0))),"",INDEX('Policy Characteristics'!H:H,MATCH($C1107,'Policy Characteristics'!$C:$C,0)))</f>
        <v>0.01</v>
      </c>
      <c r="O1107" s="358" t="str">
        <f>IF(ISBLANK(INDEX('Policy Characteristics'!I:I,MATCH($C1107,'Policy Characteristics'!$C:$C,0))),"",INDEX('Policy Characteristics'!I:I,MATCH($C1107,'Policy Characteristics'!$C:$C,0)))</f>
        <v>% reduction in cost</v>
      </c>
      <c r="P1107" s="358"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58" t="str">
        <f>IF(ISBLANK(INDEX('Policy Characteristics'!K:K,MATCH($C1107,'Policy Characteristics'!$C:$C,0))),"",INDEX('Policy Characteristics'!K:K,MATCH($C1107,'Policy Characteristics'!$C:$C,0)))</f>
        <v>architectural-design.html#rnd</v>
      </c>
      <c r="R1107" s="358" t="str">
        <f>IF(ISBLANK(INDEX('Policy Characteristics'!L:L,MATCH($C1107,'Policy Characteristics'!$C:$C,0))),"",INDEX('Policy Characteristics'!L:L,MATCH($C1107,'Policy Characteristics'!$C:$C,0)))</f>
        <v>research-and-development.html</v>
      </c>
    </row>
    <row r="1108" spans="1:18" x14ac:dyDescent="0.35">
      <c r="A1108" s="358" t="str">
        <f>IF(ISBLANK(INDEX('Policy Characteristics'!A:A,MATCH($C1108,'Policy Characteristics'!$C:$C,0))),"",INDEX('Policy Characteristics'!A:A,MATCH($C1108,'Policy Characteristics'!$C:$C,0)))</f>
        <v>Research and Development</v>
      </c>
      <c r="B1108" s="358" t="str">
        <f>IF(ISBLANK(INDEX('Policy Characteristics'!B:B,MATCH($C1108,'Policy Characteristics'!$C:$C,0))),"",INDEX('Policy Characteristics'!B:B,MATCH($C1108,'Policy Characteristics'!$C:$C,0)))</f>
        <v>Capital Cost Reduction</v>
      </c>
      <c r="C1108" s="362" t="str">
        <f t="shared" si="59"/>
        <v>RnD Industry Capital Cost Perc Reduction</v>
      </c>
      <c r="D1108" s="195" t="s">
        <v>3244</v>
      </c>
      <c r="E1108" s="53"/>
      <c r="F1108" s="9" t="s">
        <v>353</v>
      </c>
      <c r="G1108" s="53"/>
      <c r="H1108" s="54">
        <v>1471</v>
      </c>
      <c r="I1108" s="53" t="s">
        <v>45</v>
      </c>
      <c r="J1108" s="360" t="str">
        <f>IF(ISBLANK(INDEX('Policy Characteristics'!D:D,MATCH($C1108,'Policy Characteristics'!$C:$C,0))),"",INDEX('Policy Characteristics'!D:D,MATCH($C1108,'Policy Characteristics'!$C:$C,0)))</f>
        <v>R&amp;D Capital Cost Reductions</v>
      </c>
      <c r="K1108" s="358" t="str">
        <f>IF(ISBLANK(INDEX('Policy Characteristics'!E:E,MATCH($C1108,'Policy Characteristics'!$C:$C,0))),"",INDEX('Policy Characteristics'!E:E,MATCH($C1108,'Policy Characteristics'!$C:$C,0)))</f>
        <v>RnD industry capital cost reduction</v>
      </c>
      <c r="L1108" s="380">
        <f>IF(ISBLANK(INDEX('Policy Characteristics'!F:F,MATCH($C1108,'Policy Characteristics'!$C:$C,0))),"",INDEX('Policy Characteristics'!F:F,MATCH($C1108,'Policy Characteristics'!$C:$C,0)))</f>
        <v>0</v>
      </c>
      <c r="M1108" s="380">
        <f>IF(ISBLANK(INDEX('Policy Characteristics'!G:G,MATCH($C1108,'Policy Characteristics'!$C:$C,0))),"",INDEX('Policy Characteristics'!G:G,MATCH($C1108,'Policy Characteristics'!$C:$C,0)))</f>
        <v>0.4</v>
      </c>
      <c r="N1108" s="380">
        <f>IF(ISBLANK(INDEX('Policy Characteristics'!H:H,MATCH($C1108,'Policy Characteristics'!$C:$C,0))),"",INDEX('Policy Characteristics'!H:H,MATCH($C1108,'Policy Characteristics'!$C:$C,0)))</f>
        <v>0.01</v>
      </c>
      <c r="O1108" s="358" t="str">
        <f>IF(ISBLANK(INDEX('Policy Characteristics'!I:I,MATCH($C1108,'Policy Characteristics'!$C:$C,0))),"",INDEX('Policy Characteristics'!I:I,MATCH($C1108,'Policy Characteristics'!$C:$C,0)))</f>
        <v>% reduction in cost</v>
      </c>
      <c r="P1108" s="358"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58" t="str">
        <f>IF(ISBLANK(INDEX('Policy Characteristics'!K:K,MATCH($C1108,'Policy Characteristics'!$C:$C,0))),"",INDEX('Policy Characteristics'!K:K,MATCH($C1108,'Policy Characteristics'!$C:$C,0)))</f>
        <v>architectural-design.html#rnd</v>
      </c>
      <c r="R1108" s="358" t="str">
        <f>IF(ISBLANK(INDEX('Policy Characteristics'!L:L,MATCH($C1108,'Policy Characteristics'!$C:$C,0))),"",INDEX('Policy Characteristics'!L:L,MATCH($C1108,'Policy Characteristics'!$C:$C,0)))</f>
        <v>research-and-development.html</v>
      </c>
    </row>
    <row r="1109" spans="1:18" x14ac:dyDescent="0.35">
      <c r="A1109" s="358" t="str">
        <f>IF(ISBLANK(INDEX('Policy Characteristics'!A:A,MATCH($C1109,'Policy Characteristics'!$C:$C,0))),"",INDEX('Policy Characteristics'!A:A,MATCH($C1109,'Policy Characteristics'!$C:$C,0)))</f>
        <v>Research and Development</v>
      </c>
      <c r="B1109" s="358" t="str">
        <f>IF(ISBLANK(INDEX('Policy Characteristics'!B:B,MATCH($C1109,'Policy Characteristics'!$C:$C,0))),"",INDEX('Policy Characteristics'!B:B,MATCH($C1109,'Policy Characteristics'!$C:$C,0)))</f>
        <v>Capital Cost Reduction</v>
      </c>
      <c r="C1109" s="362" t="str">
        <f t="shared" si="59"/>
        <v>RnD Industry Capital Cost Perc Reduction</v>
      </c>
      <c r="D1109" s="195" t="s">
        <v>3245</v>
      </c>
      <c r="E1109" s="53"/>
      <c r="F1109" s="9" t="s">
        <v>3282</v>
      </c>
      <c r="G1109" s="53"/>
      <c r="H1109" s="54">
        <v>1472</v>
      </c>
      <c r="I1109" s="53" t="s">
        <v>45</v>
      </c>
      <c r="J1109" s="360" t="str">
        <f>IF(ISBLANK(INDEX('Policy Characteristics'!D:D,MATCH($C1109,'Policy Characteristics'!$C:$C,0))),"",INDEX('Policy Characteristics'!D:D,MATCH($C1109,'Policy Characteristics'!$C:$C,0)))</f>
        <v>R&amp;D Capital Cost Reductions</v>
      </c>
      <c r="K1109" s="358" t="str">
        <f>IF(ISBLANK(INDEX('Policy Characteristics'!E:E,MATCH($C1109,'Policy Characteristics'!$C:$C,0))),"",INDEX('Policy Characteristics'!E:E,MATCH($C1109,'Policy Characteristics'!$C:$C,0)))</f>
        <v>RnD industry capital cost reduction</v>
      </c>
      <c r="L1109" s="380">
        <f>IF(ISBLANK(INDEX('Policy Characteristics'!F:F,MATCH($C1109,'Policy Characteristics'!$C:$C,0))),"",INDEX('Policy Characteristics'!F:F,MATCH($C1109,'Policy Characteristics'!$C:$C,0)))</f>
        <v>0</v>
      </c>
      <c r="M1109" s="380">
        <f>IF(ISBLANK(INDEX('Policy Characteristics'!G:G,MATCH($C1109,'Policy Characteristics'!$C:$C,0))),"",INDEX('Policy Characteristics'!G:G,MATCH($C1109,'Policy Characteristics'!$C:$C,0)))</f>
        <v>0.4</v>
      </c>
      <c r="N1109" s="380">
        <f>IF(ISBLANK(INDEX('Policy Characteristics'!H:H,MATCH($C1109,'Policy Characteristics'!$C:$C,0))),"",INDEX('Policy Characteristics'!H:H,MATCH($C1109,'Policy Characteristics'!$C:$C,0)))</f>
        <v>0.01</v>
      </c>
      <c r="O1109" s="358" t="str">
        <f>IF(ISBLANK(INDEX('Policy Characteristics'!I:I,MATCH($C1109,'Policy Characteristics'!$C:$C,0))),"",INDEX('Policy Characteristics'!I:I,MATCH($C1109,'Policy Characteristics'!$C:$C,0)))</f>
        <v>% reduction in cost</v>
      </c>
      <c r="P1109" s="358"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58" t="str">
        <f>IF(ISBLANK(INDEX('Policy Characteristics'!K:K,MATCH($C1109,'Policy Characteristics'!$C:$C,0))),"",INDEX('Policy Characteristics'!K:K,MATCH($C1109,'Policy Characteristics'!$C:$C,0)))</f>
        <v>architectural-design.html#rnd</v>
      </c>
      <c r="R1109" s="358" t="str">
        <f>IF(ISBLANK(INDEX('Policy Characteristics'!L:L,MATCH($C1109,'Policy Characteristics'!$C:$C,0))),"",INDEX('Policy Characteristics'!L:L,MATCH($C1109,'Policy Characteristics'!$C:$C,0)))</f>
        <v>research-and-development.html</v>
      </c>
    </row>
    <row r="1110" spans="1:18" x14ac:dyDescent="0.35">
      <c r="A1110" s="358" t="str">
        <f>IF(ISBLANK(INDEX('Policy Characteristics'!A:A,MATCH($C1110,'Policy Characteristics'!$C:$C,0))),"",INDEX('Policy Characteristics'!A:A,MATCH($C1110,'Policy Characteristics'!$C:$C,0)))</f>
        <v>Research and Development</v>
      </c>
      <c r="B1110" s="358" t="str">
        <f>IF(ISBLANK(INDEX('Policy Characteristics'!B:B,MATCH($C1110,'Policy Characteristics'!$C:$C,0))),"",INDEX('Policy Characteristics'!B:B,MATCH($C1110,'Policy Characteristics'!$C:$C,0)))</f>
        <v>Capital Cost Reduction</v>
      </c>
      <c r="C1110" s="362" t="str">
        <f t="shared" si="59"/>
        <v>RnD Industry Capital Cost Perc Reduction</v>
      </c>
      <c r="D1110" s="195" t="s">
        <v>3246</v>
      </c>
      <c r="E1110" s="53"/>
      <c r="F1110" s="9" t="s">
        <v>3283</v>
      </c>
      <c r="G1110" s="53"/>
      <c r="H1110" s="54">
        <v>1473</v>
      </c>
      <c r="I1110" s="53" t="s">
        <v>45</v>
      </c>
      <c r="J1110" s="360" t="str">
        <f>IF(ISBLANK(INDEX('Policy Characteristics'!D:D,MATCH($C1110,'Policy Characteristics'!$C:$C,0))),"",INDEX('Policy Characteristics'!D:D,MATCH($C1110,'Policy Characteristics'!$C:$C,0)))</f>
        <v>R&amp;D Capital Cost Reductions</v>
      </c>
      <c r="K1110" s="358" t="str">
        <f>IF(ISBLANK(INDEX('Policy Characteristics'!E:E,MATCH($C1110,'Policy Characteristics'!$C:$C,0))),"",INDEX('Policy Characteristics'!E:E,MATCH($C1110,'Policy Characteristics'!$C:$C,0)))</f>
        <v>RnD industry capital cost reduction</v>
      </c>
      <c r="L1110" s="380">
        <f>IF(ISBLANK(INDEX('Policy Characteristics'!F:F,MATCH($C1110,'Policy Characteristics'!$C:$C,0))),"",INDEX('Policy Characteristics'!F:F,MATCH($C1110,'Policy Characteristics'!$C:$C,0)))</f>
        <v>0</v>
      </c>
      <c r="M1110" s="380">
        <f>IF(ISBLANK(INDEX('Policy Characteristics'!G:G,MATCH($C1110,'Policy Characteristics'!$C:$C,0))),"",INDEX('Policy Characteristics'!G:G,MATCH($C1110,'Policy Characteristics'!$C:$C,0)))</f>
        <v>0.4</v>
      </c>
      <c r="N1110" s="380">
        <f>IF(ISBLANK(INDEX('Policy Characteristics'!H:H,MATCH($C1110,'Policy Characteristics'!$C:$C,0))),"",INDEX('Policy Characteristics'!H:H,MATCH($C1110,'Policy Characteristics'!$C:$C,0)))</f>
        <v>0.01</v>
      </c>
      <c r="O1110" s="358" t="str">
        <f>IF(ISBLANK(INDEX('Policy Characteristics'!I:I,MATCH($C1110,'Policy Characteristics'!$C:$C,0))),"",INDEX('Policy Characteristics'!I:I,MATCH($C1110,'Policy Characteristics'!$C:$C,0)))</f>
        <v>% reduction in cost</v>
      </c>
      <c r="P1110" s="358"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58" t="str">
        <f>IF(ISBLANK(INDEX('Policy Characteristics'!K:K,MATCH($C1110,'Policy Characteristics'!$C:$C,0))),"",INDEX('Policy Characteristics'!K:K,MATCH($C1110,'Policy Characteristics'!$C:$C,0)))</f>
        <v>architectural-design.html#rnd</v>
      </c>
      <c r="R1110" s="358" t="str">
        <f>IF(ISBLANK(INDEX('Policy Characteristics'!L:L,MATCH($C1110,'Policy Characteristics'!$C:$C,0))),"",INDEX('Policy Characteristics'!L:L,MATCH($C1110,'Policy Characteristics'!$C:$C,0)))</f>
        <v>research-and-development.html</v>
      </c>
    </row>
    <row r="1111" spans="1:18" x14ac:dyDescent="0.35">
      <c r="A1111" s="358" t="str">
        <f>IF(ISBLANK(INDEX('Policy Characteristics'!A:A,MATCH($C1111,'Policy Characteristics'!$C:$C,0))),"",INDEX('Policy Characteristics'!A:A,MATCH($C1111,'Policy Characteristics'!$C:$C,0)))</f>
        <v>Research and Development</v>
      </c>
      <c r="B1111" s="358" t="str">
        <f>IF(ISBLANK(INDEX('Policy Characteristics'!B:B,MATCH($C1111,'Policy Characteristics'!$C:$C,0))),"",INDEX('Policy Characteristics'!B:B,MATCH($C1111,'Policy Characteristics'!$C:$C,0)))</f>
        <v>Capital Cost Reduction</v>
      </c>
      <c r="C1111" s="362" t="str">
        <f t="shared" si="59"/>
        <v>RnD Industry Capital Cost Perc Reduction</v>
      </c>
      <c r="D1111" s="195" t="s">
        <v>3247</v>
      </c>
      <c r="E1111" s="53"/>
      <c r="F1111" s="9" t="s">
        <v>3284</v>
      </c>
      <c r="G1111" s="53"/>
      <c r="H1111" s="54">
        <v>1474</v>
      </c>
      <c r="I1111" s="53" t="s">
        <v>45</v>
      </c>
      <c r="J1111" s="360" t="str">
        <f>IF(ISBLANK(INDEX('Policy Characteristics'!D:D,MATCH($C1111,'Policy Characteristics'!$C:$C,0))),"",INDEX('Policy Characteristics'!D:D,MATCH($C1111,'Policy Characteristics'!$C:$C,0)))</f>
        <v>R&amp;D Capital Cost Reductions</v>
      </c>
      <c r="K1111" s="358" t="str">
        <f>IF(ISBLANK(INDEX('Policy Characteristics'!E:E,MATCH($C1111,'Policy Characteristics'!$C:$C,0))),"",INDEX('Policy Characteristics'!E:E,MATCH($C1111,'Policy Characteristics'!$C:$C,0)))</f>
        <v>RnD industry capital cost reduction</v>
      </c>
      <c r="L1111" s="380">
        <f>IF(ISBLANK(INDEX('Policy Characteristics'!F:F,MATCH($C1111,'Policy Characteristics'!$C:$C,0))),"",INDEX('Policy Characteristics'!F:F,MATCH($C1111,'Policy Characteristics'!$C:$C,0)))</f>
        <v>0</v>
      </c>
      <c r="M1111" s="380">
        <f>IF(ISBLANK(INDEX('Policy Characteristics'!G:G,MATCH($C1111,'Policy Characteristics'!$C:$C,0))),"",INDEX('Policy Characteristics'!G:G,MATCH($C1111,'Policy Characteristics'!$C:$C,0)))</f>
        <v>0.4</v>
      </c>
      <c r="N1111" s="380">
        <f>IF(ISBLANK(INDEX('Policy Characteristics'!H:H,MATCH($C1111,'Policy Characteristics'!$C:$C,0))),"",INDEX('Policy Characteristics'!H:H,MATCH($C1111,'Policy Characteristics'!$C:$C,0)))</f>
        <v>0.01</v>
      </c>
      <c r="O1111" s="358" t="str">
        <f>IF(ISBLANK(INDEX('Policy Characteristics'!I:I,MATCH($C1111,'Policy Characteristics'!$C:$C,0))),"",INDEX('Policy Characteristics'!I:I,MATCH($C1111,'Policy Characteristics'!$C:$C,0)))</f>
        <v>% reduction in cost</v>
      </c>
      <c r="P1111" s="358"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58" t="str">
        <f>IF(ISBLANK(INDEX('Policy Characteristics'!K:K,MATCH($C1111,'Policy Characteristics'!$C:$C,0))),"",INDEX('Policy Characteristics'!K:K,MATCH($C1111,'Policy Characteristics'!$C:$C,0)))</f>
        <v>architectural-design.html#rnd</v>
      </c>
      <c r="R1111" s="358" t="str">
        <f>IF(ISBLANK(INDEX('Policy Characteristics'!L:L,MATCH($C1111,'Policy Characteristics'!$C:$C,0))),"",INDEX('Policy Characteristics'!L:L,MATCH($C1111,'Policy Characteristics'!$C:$C,0)))</f>
        <v>research-and-development.html</v>
      </c>
    </row>
    <row r="1112" spans="1:18" x14ac:dyDescent="0.35">
      <c r="A1112" s="358" t="str">
        <f>IF(ISBLANK(INDEX('Policy Characteristics'!A:A,MATCH($C1112,'Policy Characteristics'!$C:$C,0))),"",INDEX('Policy Characteristics'!A:A,MATCH($C1112,'Policy Characteristics'!$C:$C,0)))</f>
        <v>Research and Development</v>
      </c>
      <c r="B1112" s="358" t="str">
        <f>IF(ISBLANK(INDEX('Policy Characteristics'!B:B,MATCH($C1112,'Policy Characteristics'!$C:$C,0))),"",INDEX('Policy Characteristics'!B:B,MATCH($C1112,'Policy Characteristics'!$C:$C,0)))</f>
        <v>Capital Cost Reduction</v>
      </c>
      <c r="C1112" s="362" t="str">
        <f t="shared" si="59"/>
        <v>RnD Industry Capital Cost Perc Reduction</v>
      </c>
      <c r="D1112" s="195" t="s">
        <v>3248</v>
      </c>
      <c r="E1112" s="53"/>
      <c r="F1112" s="9" t="s">
        <v>352</v>
      </c>
      <c r="G1112" s="53"/>
      <c r="H1112" s="54">
        <v>1475</v>
      </c>
      <c r="I1112" s="53" t="s">
        <v>45</v>
      </c>
      <c r="J1112" s="360" t="str">
        <f>IF(ISBLANK(INDEX('Policy Characteristics'!D:D,MATCH($C1112,'Policy Characteristics'!$C:$C,0))),"",INDEX('Policy Characteristics'!D:D,MATCH($C1112,'Policy Characteristics'!$C:$C,0)))</f>
        <v>R&amp;D Capital Cost Reductions</v>
      </c>
      <c r="K1112" s="358" t="str">
        <f>IF(ISBLANK(INDEX('Policy Characteristics'!E:E,MATCH($C1112,'Policy Characteristics'!$C:$C,0))),"",INDEX('Policy Characteristics'!E:E,MATCH($C1112,'Policy Characteristics'!$C:$C,0)))</f>
        <v>RnD industry capital cost reduction</v>
      </c>
      <c r="L1112" s="380">
        <f>IF(ISBLANK(INDEX('Policy Characteristics'!F:F,MATCH($C1112,'Policy Characteristics'!$C:$C,0))),"",INDEX('Policy Characteristics'!F:F,MATCH($C1112,'Policy Characteristics'!$C:$C,0)))</f>
        <v>0</v>
      </c>
      <c r="M1112" s="380">
        <f>IF(ISBLANK(INDEX('Policy Characteristics'!G:G,MATCH($C1112,'Policy Characteristics'!$C:$C,0))),"",INDEX('Policy Characteristics'!G:G,MATCH($C1112,'Policy Characteristics'!$C:$C,0)))</f>
        <v>0.4</v>
      </c>
      <c r="N1112" s="380">
        <f>IF(ISBLANK(INDEX('Policy Characteristics'!H:H,MATCH($C1112,'Policy Characteristics'!$C:$C,0))),"",INDEX('Policy Characteristics'!H:H,MATCH($C1112,'Policy Characteristics'!$C:$C,0)))</f>
        <v>0.01</v>
      </c>
      <c r="O1112" s="358" t="str">
        <f>IF(ISBLANK(INDEX('Policy Characteristics'!I:I,MATCH($C1112,'Policy Characteristics'!$C:$C,0))),"",INDEX('Policy Characteristics'!I:I,MATCH($C1112,'Policy Characteristics'!$C:$C,0)))</f>
        <v>% reduction in cost</v>
      </c>
      <c r="P1112" s="358"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58" t="str">
        <f>IF(ISBLANK(INDEX('Policy Characteristics'!K:K,MATCH($C1112,'Policy Characteristics'!$C:$C,0))),"",INDEX('Policy Characteristics'!K:K,MATCH($C1112,'Policy Characteristics'!$C:$C,0)))</f>
        <v>architectural-design.html#rnd</v>
      </c>
      <c r="R1112" s="358" t="str">
        <f>IF(ISBLANK(INDEX('Policy Characteristics'!L:L,MATCH($C1112,'Policy Characteristics'!$C:$C,0))),"",INDEX('Policy Characteristics'!L:L,MATCH($C1112,'Policy Characteristics'!$C:$C,0)))</f>
        <v>research-and-development.html</v>
      </c>
    </row>
    <row r="1113" spans="1:18" x14ac:dyDescent="0.35">
      <c r="A1113" s="358" t="str">
        <f>IF(ISBLANK(INDEX('Policy Characteristics'!A:A,MATCH($C1113,'Policy Characteristics'!$C:$C,0))),"",INDEX('Policy Characteristics'!A:A,MATCH($C1113,'Policy Characteristics'!$C:$C,0)))</f>
        <v>Research and Development</v>
      </c>
      <c r="B1113" s="358" t="str">
        <f>IF(ISBLANK(INDEX('Policy Characteristics'!B:B,MATCH($C1113,'Policy Characteristics'!$C:$C,0))),"",INDEX('Policy Characteristics'!B:B,MATCH($C1113,'Policy Characteristics'!$C:$C,0)))</f>
        <v>Capital Cost Reduction</v>
      </c>
      <c r="C1113" s="362" t="str">
        <f t="shared" si="59"/>
        <v>RnD Industry Capital Cost Perc Reduction</v>
      </c>
      <c r="D1113" s="195" t="s">
        <v>3249</v>
      </c>
      <c r="E1113" s="53"/>
      <c r="F1113" s="9" t="s">
        <v>3285</v>
      </c>
      <c r="G1113" s="53"/>
      <c r="H1113" s="54">
        <v>1476</v>
      </c>
      <c r="I1113" s="53" t="s">
        <v>45</v>
      </c>
      <c r="J1113" s="360" t="str">
        <f>IF(ISBLANK(INDEX('Policy Characteristics'!D:D,MATCH($C1113,'Policy Characteristics'!$C:$C,0))),"",INDEX('Policy Characteristics'!D:D,MATCH($C1113,'Policy Characteristics'!$C:$C,0)))</f>
        <v>R&amp;D Capital Cost Reductions</v>
      </c>
      <c r="K1113" s="358" t="str">
        <f>IF(ISBLANK(INDEX('Policy Characteristics'!E:E,MATCH($C1113,'Policy Characteristics'!$C:$C,0))),"",INDEX('Policy Characteristics'!E:E,MATCH($C1113,'Policy Characteristics'!$C:$C,0)))</f>
        <v>RnD industry capital cost reduction</v>
      </c>
      <c r="L1113" s="380">
        <f>IF(ISBLANK(INDEX('Policy Characteristics'!F:F,MATCH($C1113,'Policy Characteristics'!$C:$C,0))),"",INDEX('Policy Characteristics'!F:F,MATCH($C1113,'Policy Characteristics'!$C:$C,0)))</f>
        <v>0</v>
      </c>
      <c r="M1113" s="380">
        <f>IF(ISBLANK(INDEX('Policy Characteristics'!G:G,MATCH($C1113,'Policy Characteristics'!$C:$C,0))),"",INDEX('Policy Characteristics'!G:G,MATCH($C1113,'Policy Characteristics'!$C:$C,0)))</f>
        <v>0.4</v>
      </c>
      <c r="N1113" s="380">
        <f>IF(ISBLANK(INDEX('Policy Characteristics'!H:H,MATCH($C1113,'Policy Characteristics'!$C:$C,0))),"",INDEX('Policy Characteristics'!H:H,MATCH($C1113,'Policy Characteristics'!$C:$C,0)))</f>
        <v>0.01</v>
      </c>
      <c r="O1113" s="358" t="str">
        <f>IF(ISBLANK(INDEX('Policy Characteristics'!I:I,MATCH($C1113,'Policy Characteristics'!$C:$C,0))),"",INDEX('Policy Characteristics'!I:I,MATCH($C1113,'Policy Characteristics'!$C:$C,0)))</f>
        <v>% reduction in cost</v>
      </c>
      <c r="P1113" s="358"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58" t="str">
        <f>IF(ISBLANK(INDEX('Policy Characteristics'!K:K,MATCH($C1113,'Policy Characteristics'!$C:$C,0))),"",INDEX('Policy Characteristics'!K:K,MATCH($C1113,'Policy Characteristics'!$C:$C,0)))</f>
        <v>architectural-design.html#rnd</v>
      </c>
      <c r="R1113" s="358" t="str">
        <f>IF(ISBLANK(INDEX('Policy Characteristics'!L:L,MATCH($C1113,'Policy Characteristics'!$C:$C,0))),"",INDEX('Policy Characteristics'!L:L,MATCH($C1113,'Policy Characteristics'!$C:$C,0)))</f>
        <v>research-and-development.html</v>
      </c>
    </row>
    <row r="1114" spans="1:18" ht="29" x14ac:dyDescent="0.35">
      <c r="A1114" s="358" t="str">
        <f>IF(ISBLANK(INDEX('Policy Characteristics'!A:A,MATCH($C1114,'Policy Characteristics'!$C:$C,0))),"",INDEX('Policy Characteristics'!A:A,MATCH($C1114,'Policy Characteristics'!$C:$C,0)))</f>
        <v>Research and Development</v>
      </c>
      <c r="B1114" s="358" t="str">
        <f>IF(ISBLANK(INDEX('Policy Characteristics'!B:B,MATCH($C1114,'Policy Characteristics'!$C:$C,0))),"",INDEX('Policy Characteristics'!B:B,MATCH($C1114,'Policy Characteristics'!$C:$C,0)))</f>
        <v>Capital Cost Reduction</v>
      </c>
      <c r="C1114" s="362" t="str">
        <f t="shared" si="59"/>
        <v>RnD Industry Capital Cost Perc Reduction</v>
      </c>
      <c r="D1114" s="195" t="s">
        <v>3250</v>
      </c>
      <c r="E1114" s="53"/>
      <c r="F1114" s="9" t="s">
        <v>3286</v>
      </c>
      <c r="G1114" s="53"/>
      <c r="H1114" s="54">
        <v>1477</v>
      </c>
      <c r="I1114" s="53" t="s">
        <v>45</v>
      </c>
      <c r="J1114" s="360" t="str">
        <f>IF(ISBLANK(INDEX('Policy Characteristics'!D:D,MATCH($C1114,'Policy Characteristics'!$C:$C,0))),"",INDEX('Policy Characteristics'!D:D,MATCH($C1114,'Policy Characteristics'!$C:$C,0)))</f>
        <v>R&amp;D Capital Cost Reductions</v>
      </c>
      <c r="K1114" s="358" t="str">
        <f>IF(ISBLANK(INDEX('Policy Characteristics'!E:E,MATCH($C1114,'Policy Characteristics'!$C:$C,0))),"",INDEX('Policy Characteristics'!E:E,MATCH($C1114,'Policy Characteristics'!$C:$C,0)))</f>
        <v>RnD industry capital cost reduction</v>
      </c>
      <c r="L1114" s="380">
        <f>IF(ISBLANK(INDEX('Policy Characteristics'!F:F,MATCH($C1114,'Policy Characteristics'!$C:$C,0))),"",INDEX('Policy Characteristics'!F:F,MATCH($C1114,'Policy Characteristics'!$C:$C,0)))</f>
        <v>0</v>
      </c>
      <c r="M1114" s="380">
        <f>IF(ISBLANK(INDEX('Policy Characteristics'!G:G,MATCH($C1114,'Policy Characteristics'!$C:$C,0))),"",INDEX('Policy Characteristics'!G:G,MATCH($C1114,'Policy Characteristics'!$C:$C,0)))</f>
        <v>0.4</v>
      </c>
      <c r="N1114" s="380">
        <f>IF(ISBLANK(INDEX('Policy Characteristics'!H:H,MATCH($C1114,'Policy Characteristics'!$C:$C,0))),"",INDEX('Policy Characteristics'!H:H,MATCH($C1114,'Policy Characteristics'!$C:$C,0)))</f>
        <v>0.01</v>
      </c>
      <c r="O1114" s="358" t="str">
        <f>IF(ISBLANK(INDEX('Policy Characteristics'!I:I,MATCH($C1114,'Policy Characteristics'!$C:$C,0))),"",INDEX('Policy Characteristics'!I:I,MATCH($C1114,'Policy Characteristics'!$C:$C,0)))</f>
        <v>% reduction in cost</v>
      </c>
      <c r="P1114" s="358"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58" t="str">
        <f>IF(ISBLANK(INDEX('Policy Characteristics'!K:K,MATCH($C1114,'Policy Characteristics'!$C:$C,0))),"",INDEX('Policy Characteristics'!K:K,MATCH($C1114,'Policy Characteristics'!$C:$C,0)))</f>
        <v>architectural-design.html#rnd</v>
      </c>
      <c r="R1114" s="358" t="str">
        <f>IF(ISBLANK(INDEX('Policy Characteristics'!L:L,MATCH($C1114,'Policy Characteristics'!$C:$C,0))),"",INDEX('Policy Characteristics'!L:L,MATCH($C1114,'Policy Characteristics'!$C:$C,0)))</f>
        <v>research-and-development.html</v>
      </c>
    </row>
    <row r="1115" spans="1:18" x14ac:dyDescent="0.35">
      <c r="A1115" s="358" t="str">
        <f>IF(ISBLANK(INDEX('Policy Characteristics'!A:A,MATCH($C1115,'Policy Characteristics'!$C:$C,0))),"",INDEX('Policy Characteristics'!A:A,MATCH($C1115,'Policy Characteristics'!$C:$C,0)))</f>
        <v>Research and Development</v>
      </c>
      <c r="B1115" s="358" t="str">
        <f>IF(ISBLANK(INDEX('Policy Characteristics'!B:B,MATCH($C1115,'Policy Characteristics'!$C:$C,0))),"",INDEX('Policy Characteristics'!B:B,MATCH($C1115,'Policy Characteristics'!$C:$C,0)))</f>
        <v>Capital Cost Reduction</v>
      </c>
      <c r="C1115" s="362" t="str">
        <f t="shared" si="59"/>
        <v>RnD Industry Capital Cost Perc Reduction</v>
      </c>
      <c r="D1115" s="195" t="s">
        <v>3251</v>
      </c>
      <c r="E1115" s="53"/>
      <c r="F1115" s="9" t="s">
        <v>3287</v>
      </c>
      <c r="G1115" s="53"/>
      <c r="H1115" s="54">
        <v>1478</v>
      </c>
      <c r="I1115" s="53" t="s">
        <v>45</v>
      </c>
      <c r="J1115" s="360" t="str">
        <f>IF(ISBLANK(INDEX('Policy Characteristics'!D:D,MATCH($C1115,'Policy Characteristics'!$C:$C,0))),"",INDEX('Policy Characteristics'!D:D,MATCH($C1115,'Policy Characteristics'!$C:$C,0)))</f>
        <v>R&amp;D Capital Cost Reductions</v>
      </c>
      <c r="K1115" s="358" t="str">
        <f>IF(ISBLANK(INDEX('Policy Characteristics'!E:E,MATCH($C1115,'Policy Characteristics'!$C:$C,0))),"",INDEX('Policy Characteristics'!E:E,MATCH($C1115,'Policy Characteristics'!$C:$C,0)))</f>
        <v>RnD industry capital cost reduction</v>
      </c>
      <c r="L1115" s="380">
        <f>IF(ISBLANK(INDEX('Policy Characteristics'!F:F,MATCH($C1115,'Policy Characteristics'!$C:$C,0))),"",INDEX('Policy Characteristics'!F:F,MATCH($C1115,'Policy Characteristics'!$C:$C,0)))</f>
        <v>0</v>
      </c>
      <c r="M1115" s="380">
        <f>IF(ISBLANK(INDEX('Policy Characteristics'!G:G,MATCH($C1115,'Policy Characteristics'!$C:$C,0))),"",INDEX('Policy Characteristics'!G:G,MATCH($C1115,'Policy Characteristics'!$C:$C,0)))</f>
        <v>0.4</v>
      </c>
      <c r="N1115" s="380">
        <f>IF(ISBLANK(INDEX('Policy Characteristics'!H:H,MATCH($C1115,'Policy Characteristics'!$C:$C,0))),"",INDEX('Policy Characteristics'!H:H,MATCH($C1115,'Policy Characteristics'!$C:$C,0)))</f>
        <v>0.01</v>
      </c>
      <c r="O1115" s="358" t="str">
        <f>IF(ISBLANK(INDEX('Policy Characteristics'!I:I,MATCH($C1115,'Policy Characteristics'!$C:$C,0))),"",INDEX('Policy Characteristics'!I:I,MATCH($C1115,'Policy Characteristics'!$C:$C,0)))</f>
        <v>% reduction in cost</v>
      </c>
      <c r="P1115" s="358"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58" t="str">
        <f>IF(ISBLANK(INDEX('Policy Characteristics'!K:K,MATCH($C1115,'Policy Characteristics'!$C:$C,0))),"",INDEX('Policy Characteristics'!K:K,MATCH($C1115,'Policy Characteristics'!$C:$C,0)))</f>
        <v>architectural-design.html#rnd</v>
      </c>
      <c r="R1115" s="358" t="str">
        <f>IF(ISBLANK(INDEX('Policy Characteristics'!L:L,MATCH($C1115,'Policy Characteristics'!$C:$C,0))),"",INDEX('Policy Characteristics'!L:L,MATCH($C1115,'Policy Characteristics'!$C:$C,0)))</f>
        <v>research-and-development.html</v>
      </c>
    </row>
    <row r="1116" spans="1:18" x14ac:dyDescent="0.35">
      <c r="A1116" s="358" t="str">
        <f>IF(ISBLANK(INDEX('Policy Characteristics'!A:A,MATCH($C1116,'Policy Characteristics'!$C:$C,0))),"",INDEX('Policy Characteristics'!A:A,MATCH($C1116,'Policy Characteristics'!$C:$C,0)))</f>
        <v>Research and Development</v>
      </c>
      <c r="B1116" s="358" t="str">
        <f>IF(ISBLANK(INDEX('Policy Characteristics'!B:B,MATCH($C1116,'Policy Characteristics'!$C:$C,0))),"",INDEX('Policy Characteristics'!B:B,MATCH($C1116,'Policy Characteristics'!$C:$C,0)))</f>
        <v>Capital Cost Reduction</v>
      </c>
      <c r="C1116" s="362" t="str">
        <f t="shared" si="59"/>
        <v>RnD Industry Capital Cost Perc Reduction</v>
      </c>
      <c r="D1116" s="195" t="s">
        <v>3252</v>
      </c>
      <c r="E1116" s="53"/>
      <c r="F1116" s="9" t="s">
        <v>3288</v>
      </c>
      <c r="G1116" s="53"/>
      <c r="H1116" s="54">
        <v>1479</v>
      </c>
      <c r="I1116" s="53" t="s">
        <v>45</v>
      </c>
      <c r="J1116" s="360" t="str">
        <f>IF(ISBLANK(INDEX('Policy Characteristics'!D:D,MATCH($C1116,'Policy Characteristics'!$C:$C,0))),"",INDEX('Policy Characteristics'!D:D,MATCH($C1116,'Policy Characteristics'!$C:$C,0)))</f>
        <v>R&amp;D Capital Cost Reductions</v>
      </c>
      <c r="K1116" s="358" t="str">
        <f>IF(ISBLANK(INDEX('Policy Characteristics'!E:E,MATCH($C1116,'Policy Characteristics'!$C:$C,0))),"",INDEX('Policy Characteristics'!E:E,MATCH($C1116,'Policy Characteristics'!$C:$C,0)))</f>
        <v>RnD industry capital cost reduction</v>
      </c>
      <c r="L1116" s="380">
        <f>IF(ISBLANK(INDEX('Policy Characteristics'!F:F,MATCH($C1116,'Policy Characteristics'!$C:$C,0))),"",INDEX('Policy Characteristics'!F:F,MATCH($C1116,'Policy Characteristics'!$C:$C,0)))</f>
        <v>0</v>
      </c>
      <c r="M1116" s="380">
        <f>IF(ISBLANK(INDEX('Policy Characteristics'!G:G,MATCH($C1116,'Policy Characteristics'!$C:$C,0))),"",INDEX('Policy Characteristics'!G:G,MATCH($C1116,'Policy Characteristics'!$C:$C,0)))</f>
        <v>0.4</v>
      </c>
      <c r="N1116" s="380">
        <f>IF(ISBLANK(INDEX('Policy Characteristics'!H:H,MATCH($C1116,'Policy Characteristics'!$C:$C,0))),"",INDEX('Policy Characteristics'!H:H,MATCH($C1116,'Policy Characteristics'!$C:$C,0)))</f>
        <v>0.01</v>
      </c>
      <c r="O1116" s="358" t="str">
        <f>IF(ISBLANK(INDEX('Policy Characteristics'!I:I,MATCH($C1116,'Policy Characteristics'!$C:$C,0))),"",INDEX('Policy Characteristics'!I:I,MATCH($C1116,'Policy Characteristics'!$C:$C,0)))</f>
        <v>% reduction in cost</v>
      </c>
      <c r="P1116" s="358"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58" t="str">
        <f>IF(ISBLANK(INDEX('Policy Characteristics'!K:K,MATCH($C1116,'Policy Characteristics'!$C:$C,0))),"",INDEX('Policy Characteristics'!K:K,MATCH($C1116,'Policy Characteristics'!$C:$C,0)))</f>
        <v>architectural-design.html#rnd</v>
      </c>
      <c r="R1116" s="358" t="str">
        <f>IF(ISBLANK(INDEX('Policy Characteristics'!L:L,MATCH($C1116,'Policy Characteristics'!$C:$C,0))),"",INDEX('Policy Characteristics'!L:L,MATCH($C1116,'Policy Characteristics'!$C:$C,0)))</f>
        <v>research-and-development.html</v>
      </c>
    </row>
    <row r="1117" spans="1:18" x14ac:dyDescent="0.35">
      <c r="A1117" s="358" t="str">
        <f>IF(ISBLANK(INDEX('Policy Characteristics'!A:A,MATCH($C1117,'Policy Characteristics'!$C:$C,0))),"",INDEX('Policy Characteristics'!A:A,MATCH($C1117,'Policy Characteristics'!$C:$C,0)))</f>
        <v>Research and Development</v>
      </c>
      <c r="B1117" s="358" t="str">
        <f>IF(ISBLANK(INDEX('Policy Characteristics'!B:B,MATCH($C1117,'Policy Characteristics'!$C:$C,0))),"",INDEX('Policy Characteristics'!B:B,MATCH($C1117,'Policy Characteristics'!$C:$C,0)))</f>
        <v>Capital Cost Reduction</v>
      </c>
      <c r="C1117" s="362" t="str">
        <f t="shared" si="59"/>
        <v>RnD Industry Capital Cost Perc Reduction</v>
      </c>
      <c r="D1117" s="195" t="s">
        <v>3253</v>
      </c>
      <c r="E1117" s="53"/>
      <c r="F1117" s="9" t="s">
        <v>3289</v>
      </c>
      <c r="G1117" s="53"/>
      <c r="H1117" s="54">
        <v>1480</v>
      </c>
      <c r="I1117" s="53" t="s">
        <v>45</v>
      </c>
      <c r="J1117" s="360" t="str">
        <f>IF(ISBLANK(INDEX('Policy Characteristics'!D:D,MATCH($C1117,'Policy Characteristics'!$C:$C,0))),"",INDEX('Policy Characteristics'!D:D,MATCH($C1117,'Policy Characteristics'!$C:$C,0)))</f>
        <v>R&amp;D Capital Cost Reductions</v>
      </c>
      <c r="K1117" s="358" t="str">
        <f>IF(ISBLANK(INDEX('Policy Characteristics'!E:E,MATCH($C1117,'Policy Characteristics'!$C:$C,0))),"",INDEX('Policy Characteristics'!E:E,MATCH($C1117,'Policy Characteristics'!$C:$C,0)))</f>
        <v>RnD industry capital cost reduction</v>
      </c>
      <c r="L1117" s="380">
        <f>IF(ISBLANK(INDEX('Policy Characteristics'!F:F,MATCH($C1117,'Policy Characteristics'!$C:$C,0))),"",INDEX('Policy Characteristics'!F:F,MATCH($C1117,'Policy Characteristics'!$C:$C,0)))</f>
        <v>0</v>
      </c>
      <c r="M1117" s="380">
        <f>IF(ISBLANK(INDEX('Policy Characteristics'!G:G,MATCH($C1117,'Policy Characteristics'!$C:$C,0))),"",INDEX('Policy Characteristics'!G:G,MATCH($C1117,'Policy Characteristics'!$C:$C,0)))</f>
        <v>0.4</v>
      </c>
      <c r="N1117" s="380">
        <f>IF(ISBLANK(INDEX('Policy Characteristics'!H:H,MATCH($C1117,'Policy Characteristics'!$C:$C,0))),"",INDEX('Policy Characteristics'!H:H,MATCH($C1117,'Policy Characteristics'!$C:$C,0)))</f>
        <v>0.01</v>
      </c>
      <c r="O1117" s="358" t="str">
        <f>IF(ISBLANK(INDEX('Policy Characteristics'!I:I,MATCH($C1117,'Policy Characteristics'!$C:$C,0))),"",INDEX('Policy Characteristics'!I:I,MATCH($C1117,'Policy Characteristics'!$C:$C,0)))</f>
        <v>% reduction in cost</v>
      </c>
      <c r="P1117" s="358"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58" t="str">
        <f>IF(ISBLANK(INDEX('Policy Characteristics'!K:K,MATCH($C1117,'Policy Characteristics'!$C:$C,0))),"",INDEX('Policy Characteristics'!K:K,MATCH($C1117,'Policy Characteristics'!$C:$C,0)))</f>
        <v>architectural-design.html#rnd</v>
      </c>
      <c r="R1117" s="358" t="str">
        <f>IF(ISBLANK(INDEX('Policy Characteristics'!L:L,MATCH($C1117,'Policy Characteristics'!$C:$C,0))),"",INDEX('Policy Characteristics'!L:L,MATCH($C1117,'Policy Characteristics'!$C:$C,0)))</f>
        <v>research-and-development.html</v>
      </c>
    </row>
    <row r="1118" spans="1:18" x14ac:dyDescent="0.35">
      <c r="A1118" s="358" t="str">
        <f>IF(ISBLANK(INDEX('Policy Characteristics'!A:A,MATCH($C1118,'Policy Characteristics'!$C:$C,0))),"",INDEX('Policy Characteristics'!A:A,MATCH($C1118,'Policy Characteristics'!$C:$C,0)))</f>
        <v>Research and Development</v>
      </c>
      <c r="B1118" s="358" t="str">
        <f>IF(ISBLANK(INDEX('Policy Characteristics'!B:B,MATCH($C1118,'Policy Characteristics'!$C:$C,0))),"",INDEX('Policy Characteristics'!B:B,MATCH($C1118,'Policy Characteristics'!$C:$C,0)))</f>
        <v>Capital Cost Reduction</v>
      </c>
      <c r="C1118" s="362" t="str">
        <f t="shared" si="59"/>
        <v>RnD Industry Capital Cost Perc Reduction</v>
      </c>
      <c r="D1118" s="195" t="s">
        <v>3254</v>
      </c>
      <c r="E1118" s="53"/>
      <c r="F1118" s="9" t="s">
        <v>3290</v>
      </c>
      <c r="G1118" s="53"/>
      <c r="H1118" s="54">
        <v>1481</v>
      </c>
      <c r="I1118" s="53" t="s">
        <v>45</v>
      </c>
      <c r="J1118" s="360" t="str">
        <f>IF(ISBLANK(INDEX('Policy Characteristics'!D:D,MATCH($C1118,'Policy Characteristics'!$C:$C,0))),"",INDEX('Policy Characteristics'!D:D,MATCH($C1118,'Policy Characteristics'!$C:$C,0)))</f>
        <v>R&amp;D Capital Cost Reductions</v>
      </c>
      <c r="K1118" s="358" t="str">
        <f>IF(ISBLANK(INDEX('Policy Characteristics'!E:E,MATCH($C1118,'Policy Characteristics'!$C:$C,0))),"",INDEX('Policy Characteristics'!E:E,MATCH($C1118,'Policy Characteristics'!$C:$C,0)))</f>
        <v>RnD industry capital cost reduction</v>
      </c>
      <c r="L1118" s="380">
        <f>IF(ISBLANK(INDEX('Policy Characteristics'!F:F,MATCH($C1118,'Policy Characteristics'!$C:$C,0))),"",INDEX('Policy Characteristics'!F:F,MATCH($C1118,'Policy Characteristics'!$C:$C,0)))</f>
        <v>0</v>
      </c>
      <c r="M1118" s="380">
        <f>IF(ISBLANK(INDEX('Policy Characteristics'!G:G,MATCH($C1118,'Policy Characteristics'!$C:$C,0))),"",INDEX('Policy Characteristics'!G:G,MATCH($C1118,'Policy Characteristics'!$C:$C,0)))</f>
        <v>0.4</v>
      </c>
      <c r="N1118" s="380">
        <f>IF(ISBLANK(INDEX('Policy Characteristics'!H:H,MATCH($C1118,'Policy Characteristics'!$C:$C,0))),"",INDEX('Policy Characteristics'!H:H,MATCH($C1118,'Policy Characteristics'!$C:$C,0)))</f>
        <v>0.01</v>
      </c>
      <c r="O1118" s="358" t="str">
        <f>IF(ISBLANK(INDEX('Policy Characteristics'!I:I,MATCH($C1118,'Policy Characteristics'!$C:$C,0))),"",INDEX('Policy Characteristics'!I:I,MATCH($C1118,'Policy Characteristics'!$C:$C,0)))</f>
        <v>% reduction in cost</v>
      </c>
      <c r="P1118" s="358"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58" t="str">
        <f>IF(ISBLANK(INDEX('Policy Characteristics'!K:K,MATCH($C1118,'Policy Characteristics'!$C:$C,0))),"",INDEX('Policy Characteristics'!K:K,MATCH($C1118,'Policy Characteristics'!$C:$C,0)))</f>
        <v>architectural-design.html#rnd</v>
      </c>
      <c r="R1118" s="358" t="str">
        <f>IF(ISBLANK(INDEX('Policy Characteristics'!L:L,MATCH($C1118,'Policy Characteristics'!$C:$C,0))),"",INDEX('Policy Characteristics'!L:L,MATCH($C1118,'Policy Characteristics'!$C:$C,0)))</f>
        <v>research-and-development.html</v>
      </c>
    </row>
    <row r="1119" spans="1:18" x14ac:dyDescent="0.35">
      <c r="A1119" s="358" t="str">
        <f>IF(ISBLANK(INDEX('Policy Characteristics'!A:A,MATCH($C1119,'Policy Characteristics'!$C:$C,0))),"",INDEX('Policy Characteristics'!A:A,MATCH($C1119,'Policy Characteristics'!$C:$C,0)))</f>
        <v>Research and Development</v>
      </c>
      <c r="B1119" s="358" t="str">
        <f>IF(ISBLANK(INDEX('Policy Characteristics'!B:B,MATCH($C1119,'Policy Characteristics'!$C:$C,0))),"",INDEX('Policy Characteristics'!B:B,MATCH($C1119,'Policy Characteristics'!$C:$C,0)))</f>
        <v>Capital Cost Reduction</v>
      </c>
      <c r="C1119" s="362" t="str">
        <f t="shared" si="59"/>
        <v>RnD Industry Capital Cost Perc Reduction</v>
      </c>
      <c r="D1119" s="195" t="s">
        <v>3255</v>
      </c>
      <c r="E1119" s="53"/>
      <c r="F1119" s="9" t="s">
        <v>3291</v>
      </c>
      <c r="G1119" s="53"/>
      <c r="H1119" s="54">
        <v>1482</v>
      </c>
      <c r="I1119" s="53" t="s">
        <v>45</v>
      </c>
      <c r="J1119" s="360" t="str">
        <f>IF(ISBLANK(INDEX('Policy Characteristics'!D:D,MATCH($C1119,'Policy Characteristics'!$C:$C,0))),"",INDEX('Policy Characteristics'!D:D,MATCH($C1119,'Policy Characteristics'!$C:$C,0)))</f>
        <v>R&amp;D Capital Cost Reductions</v>
      </c>
      <c r="K1119" s="358" t="str">
        <f>IF(ISBLANK(INDEX('Policy Characteristics'!E:E,MATCH($C1119,'Policy Characteristics'!$C:$C,0))),"",INDEX('Policy Characteristics'!E:E,MATCH($C1119,'Policy Characteristics'!$C:$C,0)))</f>
        <v>RnD industry capital cost reduction</v>
      </c>
      <c r="L1119" s="380">
        <f>IF(ISBLANK(INDEX('Policy Characteristics'!F:F,MATCH($C1119,'Policy Characteristics'!$C:$C,0))),"",INDEX('Policy Characteristics'!F:F,MATCH($C1119,'Policy Characteristics'!$C:$C,0)))</f>
        <v>0</v>
      </c>
      <c r="M1119" s="380">
        <f>IF(ISBLANK(INDEX('Policy Characteristics'!G:G,MATCH($C1119,'Policy Characteristics'!$C:$C,0))),"",INDEX('Policy Characteristics'!G:G,MATCH($C1119,'Policy Characteristics'!$C:$C,0)))</f>
        <v>0.4</v>
      </c>
      <c r="N1119" s="380">
        <f>IF(ISBLANK(INDEX('Policy Characteristics'!H:H,MATCH($C1119,'Policy Characteristics'!$C:$C,0))),"",INDEX('Policy Characteristics'!H:H,MATCH($C1119,'Policy Characteristics'!$C:$C,0)))</f>
        <v>0.01</v>
      </c>
      <c r="O1119" s="358" t="str">
        <f>IF(ISBLANK(INDEX('Policy Characteristics'!I:I,MATCH($C1119,'Policy Characteristics'!$C:$C,0))),"",INDEX('Policy Characteristics'!I:I,MATCH($C1119,'Policy Characteristics'!$C:$C,0)))</f>
        <v>% reduction in cost</v>
      </c>
      <c r="P1119" s="358"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58" t="str">
        <f>IF(ISBLANK(INDEX('Policy Characteristics'!K:K,MATCH($C1119,'Policy Characteristics'!$C:$C,0))),"",INDEX('Policy Characteristics'!K:K,MATCH($C1119,'Policy Characteristics'!$C:$C,0)))</f>
        <v>architectural-design.html#rnd</v>
      </c>
      <c r="R1119" s="358" t="str">
        <f>IF(ISBLANK(INDEX('Policy Characteristics'!L:L,MATCH($C1119,'Policy Characteristics'!$C:$C,0))),"",INDEX('Policy Characteristics'!L:L,MATCH($C1119,'Policy Characteristics'!$C:$C,0)))</f>
        <v>research-and-development.html</v>
      </c>
    </row>
    <row r="1120" spans="1:18" x14ac:dyDescent="0.35">
      <c r="A1120" s="358" t="str">
        <f>IF(ISBLANK(INDEX('Policy Characteristics'!A:A,MATCH($C1120,'Policy Characteristics'!$C:$C,0))),"",INDEX('Policy Characteristics'!A:A,MATCH($C1120,'Policy Characteristics'!$C:$C,0)))</f>
        <v>Research and Development</v>
      </c>
      <c r="B1120" s="358" t="str">
        <f>IF(ISBLANK(INDEX('Policy Characteristics'!B:B,MATCH($C1120,'Policy Characteristics'!$C:$C,0))),"",INDEX('Policy Characteristics'!B:B,MATCH($C1120,'Policy Characteristics'!$C:$C,0)))</f>
        <v>Capital Cost Reduction</v>
      </c>
      <c r="C1120" s="362" t="str">
        <f t="shared" si="59"/>
        <v>RnD Industry Capital Cost Perc Reduction</v>
      </c>
      <c r="D1120" s="195" t="s">
        <v>3256</v>
      </c>
      <c r="E1120" s="53"/>
      <c r="F1120" s="9" t="s">
        <v>3292</v>
      </c>
      <c r="G1120" s="53"/>
      <c r="H1120" s="54">
        <v>1483</v>
      </c>
      <c r="I1120" s="53" t="s">
        <v>45</v>
      </c>
      <c r="J1120" s="360" t="str">
        <f>IF(ISBLANK(INDEX('Policy Characteristics'!D:D,MATCH($C1120,'Policy Characteristics'!$C:$C,0))),"",INDEX('Policy Characteristics'!D:D,MATCH($C1120,'Policy Characteristics'!$C:$C,0)))</f>
        <v>R&amp;D Capital Cost Reductions</v>
      </c>
      <c r="K1120" s="358" t="str">
        <f>IF(ISBLANK(INDEX('Policy Characteristics'!E:E,MATCH($C1120,'Policy Characteristics'!$C:$C,0))),"",INDEX('Policy Characteristics'!E:E,MATCH($C1120,'Policy Characteristics'!$C:$C,0)))</f>
        <v>RnD industry capital cost reduction</v>
      </c>
      <c r="L1120" s="380">
        <f>IF(ISBLANK(INDEX('Policy Characteristics'!F:F,MATCH($C1120,'Policy Characteristics'!$C:$C,0))),"",INDEX('Policy Characteristics'!F:F,MATCH($C1120,'Policy Characteristics'!$C:$C,0)))</f>
        <v>0</v>
      </c>
      <c r="M1120" s="380">
        <f>IF(ISBLANK(INDEX('Policy Characteristics'!G:G,MATCH($C1120,'Policy Characteristics'!$C:$C,0))),"",INDEX('Policy Characteristics'!G:G,MATCH($C1120,'Policy Characteristics'!$C:$C,0)))</f>
        <v>0.4</v>
      </c>
      <c r="N1120" s="380">
        <f>IF(ISBLANK(INDEX('Policy Characteristics'!H:H,MATCH($C1120,'Policy Characteristics'!$C:$C,0))),"",INDEX('Policy Characteristics'!H:H,MATCH($C1120,'Policy Characteristics'!$C:$C,0)))</f>
        <v>0.01</v>
      </c>
      <c r="O1120" s="358" t="str">
        <f>IF(ISBLANK(INDEX('Policy Characteristics'!I:I,MATCH($C1120,'Policy Characteristics'!$C:$C,0))),"",INDEX('Policy Characteristics'!I:I,MATCH($C1120,'Policy Characteristics'!$C:$C,0)))</f>
        <v>% reduction in cost</v>
      </c>
      <c r="P1120" s="358"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58" t="str">
        <f>IF(ISBLANK(INDEX('Policy Characteristics'!K:K,MATCH($C1120,'Policy Characteristics'!$C:$C,0))),"",INDEX('Policy Characteristics'!K:K,MATCH($C1120,'Policy Characteristics'!$C:$C,0)))</f>
        <v>architectural-design.html#rnd</v>
      </c>
      <c r="R1120" s="358" t="str">
        <f>IF(ISBLANK(INDEX('Policy Characteristics'!L:L,MATCH($C1120,'Policy Characteristics'!$C:$C,0))),"",INDEX('Policy Characteristics'!L:L,MATCH($C1120,'Policy Characteristics'!$C:$C,0)))</f>
        <v>research-and-development.html</v>
      </c>
    </row>
    <row r="1121" spans="1:18" x14ac:dyDescent="0.35">
      <c r="A1121" s="358" t="str">
        <f>IF(ISBLANK(INDEX('Policy Characteristics'!A:A,MATCH($C1121,'Policy Characteristics'!$C:$C,0))),"",INDEX('Policy Characteristics'!A:A,MATCH($C1121,'Policy Characteristics'!$C:$C,0)))</f>
        <v>Research and Development</v>
      </c>
      <c r="B1121" s="358" t="str">
        <f>IF(ISBLANK(INDEX('Policy Characteristics'!B:B,MATCH($C1121,'Policy Characteristics'!$C:$C,0))),"",INDEX('Policy Characteristics'!B:B,MATCH($C1121,'Policy Characteristics'!$C:$C,0)))</f>
        <v>Capital Cost Reduction</v>
      </c>
      <c r="C1121" s="362" t="str">
        <f t="shared" si="59"/>
        <v>RnD Industry Capital Cost Perc Reduction</v>
      </c>
      <c r="D1121" s="195" t="s">
        <v>3257</v>
      </c>
      <c r="E1121" s="53"/>
      <c r="F1121" s="9" t="s">
        <v>3293</v>
      </c>
      <c r="G1121" s="53"/>
      <c r="H1121" s="54">
        <v>1484</v>
      </c>
      <c r="I1121" s="53" t="s">
        <v>45</v>
      </c>
      <c r="J1121" s="360" t="str">
        <f>IF(ISBLANK(INDEX('Policy Characteristics'!D:D,MATCH($C1121,'Policy Characteristics'!$C:$C,0))),"",INDEX('Policy Characteristics'!D:D,MATCH($C1121,'Policy Characteristics'!$C:$C,0)))</f>
        <v>R&amp;D Capital Cost Reductions</v>
      </c>
      <c r="K1121" s="358" t="str">
        <f>IF(ISBLANK(INDEX('Policy Characteristics'!E:E,MATCH($C1121,'Policy Characteristics'!$C:$C,0))),"",INDEX('Policy Characteristics'!E:E,MATCH($C1121,'Policy Characteristics'!$C:$C,0)))</f>
        <v>RnD industry capital cost reduction</v>
      </c>
      <c r="L1121" s="380">
        <f>IF(ISBLANK(INDEX('Policy Characteristics'!F:F,MATCH($C1121,'Policy Characteristics'!$C:$C,0))),"",INDEX('Policy Characteristics'!F:F,MATCH($C1121,'Policy Characteristics'!$C:$C,0)))</f>
        <v>0</v>
      </c>
      <c r="M1121" s="380">
        <f>IF(ISBLANK(INDEX('Policy Characteristics'!G:G,MATCH($C1121,'Policy Characteristics'!$C:$C,0))),"",INDEX('Policy Characteristics'!G:G,MATCH($C1121,'Policy Characteristics'!$C:$C,0)))</f>
        <v>0.4</v>
      </c>
      <c r="N1121" s="380">
        <f>IF(ISBLANK(INDEX('Policy Characteristics'!H:H,MATCH($C1121,'Policy Characteristics'!$C:$C,0))),"",INDEX('Policy Characteristics'!H:H,MATCH($C1121,'Policy Characteristics'!$C:$C,0)))</f>
        <v>0.01</v>
      </c>
      <c r="O1121" s="358" t="str">
        <f>IF(ISBLANK(INDEX('Policy Characteristics'!I:I,MATCH($C1121,'Policy Characteristics'!$C:$C,0))),"",INDEX('Policy Characteristics'!I:I,MATCH($C1121,'Policy Characteristics'!$C:$C,0)))</f>
        <v>% reduction in cost</v>
      </c>
      <c r="P1121" s="358"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58" t="str">
        <f>IF(ISBLANK(INDEX('Policy Characteristics'!K:K,MATCH($C1121,'Policy Characteristics'!$C:$C,0))),"",INDEX('Policy Characteristics'!K:K,MATCH($C1121,'Policy Characteristics'!$C:$C,0)))</f>
        <v>architectural-design.html#rnd</v>
      </c>
      <c r="R1121" s="358" t="str">
        <f>IF(ISBLANK(INDEX('Policy Characteristics'!L:L,MATCH($C1121,'Policy Characteristics'!$C:$C,0))),"",INDEX('Policy Characteristics'!L:L,MATCH($C1121,'Policy Characteristics'!$C:$C,0)))</f>
        <v>research-and-development.html</v>
      </c>
    </row>
    <row r="1122" spans="1:18" x14ac:dyDescent="0.35">
      <c r="A1122" s="358" t="str">
        <f>IF(ISBLANK(INDEX('Policy Characteristics'!A:A,MATCH($C1122,'Policy Characteristics'!$C:$C,0))),"",INDEX('Policy Characteristics'!A:A,MATCH($C1122,'Policy Characteristics'!$C:$C,0)))</f>
        <v>Research and Development</v>
      </c>
      <c r="B1122" s="358" t="str">
        <f>IF(ISBLANK(INDEX('Policy Characteristics'!B:B,MATCH($C1122,'Policy Characteristics'!$C:$C,0))),"",INDEX('Policy Characteristics'!B:B,MATCH($C1122,'Policy Characteristics'!$C:$C,0)))</f>
        <v>Capital Cost Reduction</v>
      </c>
      <c r="C1122" s="362" t="str">
        <f t="shared" si="59"/>
        <v>RnD Industry Capital Cost Perc Reduction</v>
      </c>
      <c r="D1122" s="195" t="s">
        <v>3258</v>
      </c>
      <c r="E1122" s="53"/>
      <c r="F1122" s="9" t="s">
        <v>3294</v>
      </c>
      <c r="G1122" s="53"/>
      <c r="H1122" s="54">
        <v>1485</v>
      </c>
      <c r="I1122" s="53" t="s">
        <v>45</v>
      </c>
      <c r="J1122" s="360" t="str">
        <f>IF(ISBLANK(INDEX('Policy Characteristics'!D:D,MATCH($C1122,'Policy Characteristics'!$C:$C,0))),"",INDEX('Policy Characteristics'!D:D,MATCH($C1122,'Policy Characteristics'!$C:$C,0)))</f>
        <v>R&amp;D Capital Cost Reductions</v>
      </c>
      <c r="K1122" s="358" t="str">
        <f>IF(ISBLANK(INDEX('Policy Characteristics'!E:E,MATCH($C1122,'Policy Characteristics'!$C:$C,0))),"",INDEX('Policy Characteristics'!E:E,MATCH($C1122,'Policy Characteristics'!$C:$C,0)))</f>
        <v>RnD industry capital cost reduction</v>
      </c>
      <c r="L1122" s="380">
        <f>IF(ISBLANK(INDEX('Policy Characteristics'!F:F,MATCH($C1122,'Policy Characteristics'!$C:$C,0))),"",INDEX('Policy Characteristics'!F:F,MATCH($C1122,'Policy Characteristics'!$C:$C,0)))</f>
        <v>0</v>
      </c>
      <c r="M1122" s="380">
        <f>IF(ISBLANK(INDEX('Policy Characteristics'!G:G,MATCH($C1122,'Policy Characteristics'!$C:$C,0))),"",INDEX('Policy Characteristics'!G:G,MATCH($C1122,'Policy Characteristics'!$C:$C,0)))</f>
        <v>0.4</v>
      </c>
      <c r="N1122" s="380">
        <f>IF(ISBLANK(INDEX('Policy Characteristics'!H:H,MATCH($C1122,'Policy Characteristics'!$C:$C,0))),"",INDEX('Policy Characteristics'!H:H,MATCH($C1122,'Policy Characteristics'!$C:$C,0)))</f>
        <v>0.01</v>
      </c>
      <c r="O1122" s="358" t="str">
        <f>IF(ISBLANK(INDEX('Policy Characteristics'!I:I,MATCH($C1122,'Policy Characteristics'!$C:$C,0))),"",INDEX('Policy Characteristics'!I:I,MATCH($C1122,'Policy Characteristics'!$C:$C,0)))</f>
        <v>% reduction in cost</v>
      </c>
      <c r="P1122" s="358"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58" t="str">
        <f>IF(ISBLANK(INDEX('Policy Characteristics'!K:K,MATCH($C1122,'Policy Characteristics'!$C:$C,0))),"",INDEX('Policy Characteristics'!K:K,MATCH($C1122,'Policy Characteristics'!$C:$C,0)))</f>
        <v>architectural-design.html#rnd</v>
      </c>
      <c r="R1122" s="358" t="str">
        <f>IF(ISBLANK(INDEX('Policy Characteristics'!L:L,MATCH($C1122,'Policy Characteristics'!$C:$C,0))),"",INDEX('Policy Characteristics'!L:L,MATCH($C1122,'Policy Characteristics'!$C:$C,0)))</f>
        <v>research-and-development.html</v>
      </c>
    </row>
    <row r="1123" spans="1:18" x14ac:dyDescent="0.35">
      <c r="A1123" s="358" t="str">
        <f>IF(ISBLANK(INDEX('Policy Characteristics'!A:A,MATCH($C1123,'Policy Characteristics'!$C:$C,0))),"",INDEX('Policy Characteristics'!A:A,MATCH($C1123,'Policy Characteristics'!$C:$C,0)))</f>
        <v>Research and Development</v>
      </c>
      <c r="B1123" s="358" t="str">
        <f>IF(ISBLANK(INDEX('Policy Characteristics'!B:B,MATCH($C1123,'Policy Characteristics'!$C:$C,0))),"",INDEX('Policy Characteristics'!B:B,MATCH($C1123,'Policy Characteristics'!$C:$C,0)))</f>
        <v>Capital Cost Reduction</v>
      </c>
      <c r="C1123" s="362" t="str">
        <f t="shared" si="59"/>
        <v>RnD Industry Capital Cost Perc Reduction</v>
      </c>
      <c r="D1123" s="195" t="s">
        <v>3259</v>
      </c>
      <c r="E1123" s="53"/>
      <c r="F1123" s="9" t="s">
        <v>3295</v>
      </c>
      <c r="G1123" s="53"/>
      <c r="H1123" s="54">
        <v>1486</v>
      </c>
      <c r="I1123" s="53" t="s">
        <v>45</v>
      </c>
      <c r="J1123" s="360" t="str">
        <f>IF(ISBLANK(INDEX('Policy Characteristics'!D:D,MATCH($C1123,'Policy Characteristics'!$C:$C,0))),"",INDEX('Policy Characteristics'!D:D,MATCH($C1123,'Policy Characteristics'!$C:$C,0)))</f>
        <v>R&amp;D Capital Cost Reductions</v>
      </c>
      <c r="K1123" s="358" t="str">
        <f>IF(ISBLANK(INDEX('Policy Characteristics'!E:E,MATCH($C1123,'Policy Characteristics'!$C:$C,0))),"",INDEX('Policy Characteristics'!E:E,MATCH($C1123,'Policy Characteristics'!$C:$C,0)))</f>
        <v>RnD industry capital cost reduction</v>
      </c>
      <c r="L1123" s="380">
        <f>IF(ISBLANK(INDEX('Policy Characteristics'!F:F,MATCH($C1123,'Policy Characteristics'!$C:$C,0))),"",INDEX('Policy Characteristics'!F:F,MATCH($C1123,'Policy Characteristics'!$C:$C,0)))</f>
        <v>0</v>
      </c>
      <c r="M1123" s="380">
        <f>IF(ISBLANK(INDEX('Policy Characteristics'!G:G,MATCH($C1123,'Policy Characteristics'!$C:$C,0))),"",INDEX('Policy Characteristics'!G:G,MATCH($C1123,'Policy Characteristics'!$C:$C,0)))</f>
        <v>0.4</v>
      </c>
      <c r="N1123" s="380">
        <f>IF(ISBLANK(INDEX('Policy Characteristics'!H:H,MATCH($C1123,'Policy Characteristics'!$C:$C,0))),"",INDEX('Policy Characteristics'!H:H,MATCH($C1123,'Policy Characteristics'!$C:$C,0)))</f>
        <v>0.01</v>
      </c>
      <c r="O1123" s="358" t="str">
        <f>IF(ISBLANK(INDEX('Policy Characteristics'!I:I,MATCH($C1123,'Policy Characteristics'!$C:$C,0))),"",INDEX('Policy Characteristics'!I:I,MATCH($C1123,'Policy Characteristics'!$C:$C,0)))</f>
        <v>% reduction in cost</v>
      </c>
      <c r="P1123" s="358"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58" t="str">
        <f>IF(ISBLANK(INDEX('Policy Characteristics'!K:K,MATCH($C1123,'Policy Characteristics'!$C:$C,0))),"",INDEX('Policy Characteristics'!K:K,MATCH($C1123,'Policy Characteristics'!$C:$C,0)))</f>
        <v>architectural-design.html#rnd</v>
      </c>
      <c r="R1123" s="358" t="str">
        <f>IF(ISBLANK(INDEX('Policy Characteristics'!L:L,MATCH($C1123,'Policy Characteristics'!$C:$C,0))),"",INDEX('Policy Characteristics'!L:L,MATCH($C1123,'Policy Characteristics'!$C:$C,0)))</f>
        <v>research-and-development.html</v>
      </c>
    </row>
    <row r="1124" spans="1:18" x14ac:dyDescent="0.35">
      <c r="A1124" s="358" t="str">
        <f>IF(ISBLANK(INDEX('Policy Characteristics'!A:A,MATCH($C1124,'Policy Characteristics'!$C:$C,0))),"",INDEX('Policy Characteristics'!A:A,MATCH($C1124,'Policy Characteristics'!$C:$C,0)))</f>
        <v>Research and Development</v>
      </c>
      <c r="B1124" s="358" t="str">
        <f>IF(ISBLANK(INDEX('Policy Characteristics'!B:B,MATCH($C1124,'Policy Characteristics'!$C:$C,0))),"",INDEX('Policy Characteristics'!B:B,MATCH($C1124,'Policy Characteristics'!$C:$C,0)))</f>
        <v>Capital Cost Reduction</v>
      </c>
      <c r="C1124" s="361" t="s">
        <v>314</v>
      </c>
      <c r="D1124" s="53" t="s">
        <v>2279</v>
      </c>
      <c r="E1124" s="53"/>
      <c r="F1124" s="53" t="s">
        <v>504</v>
      </c>
      <c r="G1124" s="53"/>
      <c r="H1124" s="54">
        <v>108</v>
      </c>
      <c r="I1124" s="53" t="s">
        <v>45</v>
      </c>
      <c r="J1124" s="360" t="str">
        <f>IF(ISBLANK(INDEX('Policy Characteristics'!D:D,MATCH($C1124,'Policy Characteristics'!$C:$C,0))),"",INDEX('Policy Characteristics'!D:D,MATCH($C1124,'Policy Characteristics'!$C:$C,0)))</f>
        <v>R&amp;D Capital Cost Reductions</v>
      </c>
      <c r="K1124" s="358" t="str">
        <f>IF(ISBLANK(INDEX('Policy Characteristics'!E:E,MATCH($C1124,'Policy Characteristics'!$C:$C,0))),"",INDEX('Policy Characteristics'!E:E,MATCH($C1124,'Policy Characteristics'!$C:$C,0)))</f>
        <v>RnD transportation capital cost reduction</v>
      </c>
      <c r="L1124" s="380">
        <f>IF(ISBLANK(INDEX('Policy Characteristics'!F:F,MATCH($C1124,'Policy Characteristics'!$C:$C,0))),"",INDEX('Policy Characteristics'!F:F,MATCH($C1124,'Policy Characteristics'!$C:$C,0)))</f>
        <v>0</v>
      </c>
      <c r="M1124" s="380">
        <f>IF(ISBLANK(INDEX('Policy Characteristics'!G:G,MATCH($C1124,'Policy Characteristics'!$C:$C,0))),"",INDEX('Policy Characteristics'!G:G,MATCH($C1124,'Policy Characteristics'!$C:$C,0)))</f>
        <v>0.4</v>
      </c>
      <c r="N1124" s="380">
        <f>IF(ISBLANK(INDEX('Policy Characteristics'!H:H,MATCH($C1124,'Policy Characteristics'!$C:$C,0))),"",INDEX('Policy Characteristics'!H:H,MATCH($C1124,'Policy Characteristics'!$C:$C,0)))</f>
        <v>0.01</v>
      </c>
      <c r="O1124" s="358" t="str">
        <f>IF(ISBLANK(INDEX('Policy Characteristics'!I:I,MATCH($C1124,'Policy Characteristics'!$C:$C,0))),"",INDEX('Policy Characteristics'!I:I,MATCH($C1124,'Policy Characteristics'!$C:$C,0)))</f>
        <v>% reduction in cost</v>
      </c>
      <c r="P1124" s="358"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58" t="str">
        <f>IF(ISBLANK(INDEX('Policy Characteristics'!K:K,MATCH($C1124,'Policy Characteristics'!$C:$C,0))),"",INDEX('Policy Characteristics'!K:K,MATCH($C1124,'Policy Characteristics'!$C:$C,0)))</f>
        <v>architectural-design.html#rnd</v>
      </c>
      <c r="R1124" s="358" t="str">
        <f>IF(ISBLANK(INDEX('Policy Characteristics'!L:L,MATCH($C1124,'Policy Characteristics'!$C:$C,0))),"",INDEX('Policy Characteristics'!L:L,MATCH($C1124,'Policy Characteristics'!$C:$C,0)))</f>
        <v>research-and-development.html</v>
      </c>
    </row>
    <row r="1125" spans="1:18" x14ac:dyDescent="0.35">
      <c r="A1125" s="358" t="str">
        <f>IF(ISBLANK(INDEX('Policy Characteristics'!A:A,MATCH($C1125,'Policy Characteristics'!$C:$C,0))),"",INDEX('Policy Characteristics'!A:A,MATCH($C1125,'Policy Characteristics'!$C:$C,0)))</f>
        <v>Research and Development</v>
      </c>
      <c r="B1125" s="358" t="str">
        <f>IF(ISBLANK(INDEX('Policy Characteristics'!B:B,MATCH($C1125,'Policy Characteristics'!$C:$C,0))),"",INDEX('Policy Characteristics'!B:B,MATCH($C1125,'Policy Characteristics'!$C:$C,0)))</f>
        <v>Capital Cost Reduction</v>
      </c>
      <c r="C1125" s="362" t="str">
        <f t="shared" ref="C1125:C1130" si="60">C$1124</f>
        <v>RnD Transportation Capital Cost Perc Reduction</v>
      </c>
      <c r="D1125" s="53" t="s">
        <v>2280</v>
      </c>
      <c r="E1125" s="53"/>
      <c r="F1125" s="53" t="s">
        <v>505</v>
      </c>
      <c r="G1125" s="53"/>
      <c r="H1125" s="54">
        <v>109</v>
      </c>
      <c r="I1125" s="53" t="s">
        <v>45</v>
      </c>
      <c r="J1125" s="360" t="str">
        <f>IF(ISBLANK(INDEX('Policy Characteristics'!D:D,MATCH($C1125,'Policy Characteristics'!$C:$C,0))),"",INDEX('Policy Characteristics'!D:D,MATCH($C1125,'Policy Characteristics'!$C:$C,0)))</f>
        <v>R&amp;D Capital Cost Reductions</v>
      </c>
      <c r="K1125" s="358" t="str">
        <f>IF(ISBLANK(INDEX('Policy Characteristics'!E:E,MATCH($C1125,'Policy Characteristics'!$C:$C,0))),"",INDEX('Policy Characteristics'!E:E,MATCH($C1125,'Policy Characteristics'!$C:$C,0)))</f>
        <v>RnD transportation capital cost reduction</v>
      </c>
      <c r="L1125" s="380">
        <f>IF(ISBLANK(INDEX('Policy Characteristics'!F:F,MATCH($C1125,'Policy Characteristics'!$C:$C,0))),"",INDEX('Policy Characteristics'!F:F,MATCH($C1125,'Policy Characteristics'!$C:$C,0)))</f>
        <v>0</v>
      </c>
      <c r="M1125" s="380">
        <f>IF(ISBLANK(INDEX('Policy Characteristics'!G:G,MATCH($C1125,'Policy Characteristics'!$C:$C,0))),"",INDEX('Policy Characteristics'!G:G,MATCH($C1125,'Policy Characteristics'!$C:$C,0)))</f>
        <v>0.4</v>
      </c>
      <c r="N1125" s="380">
        <f>IF(ISBLANK(INDEX('Policy Characteristics'!H:H,MATCH($C1125,'Policy Characteristics'!$C:$C,0))),"",INDEX('Policy Characteristics'!H:H,MATCH($C1125,'Policy Characteristics'!$C:$C,0)))</f>
        <v>0.01</v>
      </c>
      <c r="O1125" s="358" t="str">
        <f>IF(ISBLANK(INDEX('Policy Characteristics'!I:I,MATCH($C1125,'Policy Characteristics'!$C:$C,0))),"",INDEX('Policy Characteristics'!I:I,MATCH($C1125,'Policy Characteristics'!$C:$C,0)))</f>
        <v>% reduction in cost</v>
      </c>
      <c r="P1125" s="358"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58" t="str">
        <f>IF(ISBLANK(INDEX('Policy Characteristics'!K:K,MATCH($C1125,'Policy Characteristics'!$C:$C,0))),"",INDEX('Policy Characteristics'!K:K,MATCH($C1125,'Policy Characteristics'!$C:$C,0)))</f>
        <v>architectural-design.html#rnd</v>
      </c>
      <c r="R1125" s="358" t="str">
        <f>IF(ISBLANK(INDEX('Policy Characteristics'!L:L,MATCH($C1125,'Policy Characteristics'!$C:$C,0))),"",INDEX('Policy Characteristics'!L:L,MATCH($C1125,'Policy Characteristics'!$C:$C,0)))</f>
        <v>research-and-development.html</v>
      </c>
    </row>
    <row r="1126" spans="1:18" x14ac:dyDescent="0.35">
      <c r="A1126" s="358" t="str">
        <f>IF(ISBLANK(INDEX('Policy Characteristics'!A:A,MATCH($C1126,'Policy Characteristics'!$C:$C,0))),"",INDEX('Policy Characteristics'!A:A,MATCH($C1126,'Policy Characteristics'!$C:$C,0)))</f>
        <v>Research and Development</v>
      </c>
      <c r="B1126" s="358" t="str">
        <f>IF(ISBLANK(INDEX('Policy Characteristics'!B:B,MATCH($C1126,'Policy Characteristics'!$C:$C,0))),"",INDEX('Policy Characteristics'!B:B,MATCH($C1126,'Policy Characteristics'!$C:$C,0)))</f>
        <v>Capital Cost Reduction</v>
      </c>
      <c r="C1126" s="362" t="str">
        <f t="shared" si="60"/>
        <v>RnD Transportation Capital Cost Perc Reduction</v>
      </c>
      <c r="D1126" s="53" t="s">
        <v>2281</v>
      </c>
      <c r="E1126" s="53"/>
      <c r="F1126" s="53" t="s">
        <v>506</v>
      </c>
      <c r="G1126" s="53"/>
      <c r="H1126" s="54">
        <v>110</v>
      </c>
      <c r="I1126" s="53" t="s">
        <v>45</v>
      </c>
      <c r="J1126" s="360" t="str">
        <f>IF(ISBLANK(INDEX('Policy Characteristics'!D:D,MATCH($C1126,'Policy Characteristics'!$C:$C,0))),"",INDEX('Policy Characteristics'!D:D,MATCH($C1126,'Policy Characteristics'!$C:$C,0)))</f>
        <v>R&amp;D Capital Cost Reductions</v>
      </c>
      <c r="K1126" s="358" t="str">
        <f>IF(ISBLANK(INDEX('Policy Characteristics'!E:E,MATCH($C1126,'Policy Characteristics'!$C:$C,0))),"",INDEX('Policy Characteristics'!E:E,MATCH($C1126,'Policy Characteristics'!$C:$C,0)))</f>
        <v>RnD transportation capital cost reduction</v>
      </c>
      <c r="L1126" s="380">
        <f>IF(ISBLANK(INDEX('Policy Characteristics'!F:F,MATCH($C1126,'Policy Characteristics'!$C:$C,0))),"",INDEX('Policy Characteristics'!F:F,MATCH($C1126,'Policy Characteristics'!$C:$C,0)))</f>
        <v>0</v>
      </c>
      <c r="M1126" s="380">
        <f>IF(ISBLANK(INDEX('Policy Characteristics'!G:G,MATCH($C1126,'Policy Characteristics'!$C:$C,0))),"",INDEX('Policy Characteristics'!G:G,MATCH($C1126,'Policy Characteristics'!$C:$C,0)))</f>
        <v>0.4</v>
      </c>
      <c r="N1126" s="380">
        <f>IF(ISBLANK(INDEX('Policy Characteristics'!H:H,MATCH($C1126,'Policy Characteristics'!$C:$C,0))),"",INDEX('Policy Characteristics'!H:H,MATCH($C1126,'Policy Characteristics'!$C:$C,0)))</f>
        <v>0.01</v>
      </c>
      <c r="O1126" s="358" t="str">
        <f>IF(ISBLANK(INDEX('Policy Characteristics'!I:I,MATCH($C1126,'Policy Characteristics'!$C:$C,0))),"",INDEX('Policy Characteristics'!I:I,MATCH($C1126,'Policy Characteristics'!$C:$C,0)))</f>
        <v>% reduction in cost</v>
      </c>
      <c r="P1126" s="358"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58" t="str">
        <f>IF(ISBLANK(INDEX('Policy Characteristics'!K:K,MATCH($C1126,'Policy Characteristics'!$C:$C,0))),"",INDEX('Policy Characteristics'!K:K,MATCH($C1126,'Policy Characteristics'!$C:$C,0)))</f>
        <v>architectural-design.html#rnd</v>
      </c>
      <c r="R1126" s="358" t="str">
        <f>IF(ISBLANK(INDEX('Policy Characteristics'!L:L,MATCH($C1126,'Policy Characteristics'!$C:$C,0))),"",INDEX('Policy Characteristics'!L:L,MATCH($C1126,'Policy Characteristics'!$C:$C,0)))</f>
        <v>research-and-development.html</v>
      </c>
    </row>
    <row r="1127" spans="1:18" x14ac:dyDescent="0.35">
      <c r="A1127" s="358" t="str">
        <f>IF(ISBLANK(INDEX('Policy Characteristics'!A:A,MATCH($C1127,'Policy Characteristics'!$C:$C,0))),"",INDEX('Policy Characteristics'!A:A,MATCH($C1127,'Policy Characteristics'!$C:$C,0)))</f>
        <v>Research and Development</v>
      </c>
      <c r="B1127" s="358" t="str">
        <f>IF(ISBLANK(INDEX('Policy Characteristics'!B:B,MATCH($C1127,'Policy Characteristics'!$C:$C,0))),"",INDEX('Policy Characteristics'!B:B,MATCH($C1127,'Policy Characteristics'!$C:$C,0)))</f>
        <v>Capital Cost Reduction</v>
      </c>
      <c r="C1127" s="362" t="str">
        <f t="shared" si="60"/>
        <v>RnD Transportation Capital Cost Perc Reduction</v>
      </c>
      <c r="D1127" s="53" t="s">
        <v>2282</v>
      </c>
      <c r="E1127" s="53"/>
      <c r="F1127" s="53" t="s">
        <v>507</v>
      </c>
      <c r="G1127" s="53"/>
      <c r="H1127" s="54">
        <v>111</v>
      </c>
      <c r="I1127" s="53" t="s">
        <v>45</v>
      </c>
      <c r="J1127" s="360" t="str">
        <f>IF(ISBLANK(INDEX('Policy Characteristics'!D:D,MATCH($C1127,'Policy Characteristics'!$C:$C,0))),"",INDEX('Policy Characteristics'!D:D,MATCH($C1127,'Policy Characteristics'!$C:$C,0)))</f>
        <v>R&amp;D Capital Cost Reductions</v>
      </c>
      <c r="K1127" s="358" t="str">
        <f>IF(ISBLANK(INDEX('Policy Characteristics'!E:E,MATCH($C1127,'Policy Characteristics'!$C:$C,0))),"",INDEX('Policy Characteristics'!E:E,MATCH($C1127,'Policy Characteristics'!$C:$C,0)))</f>
        <v>RnD transportation capital cost reduction</v>
      </c>
      <c r="L1127" s="380">
        <f>IF(ISBLANK(INDEX('Policy Characteristics'!F:F,MATCH($C1127,'Policy Characteristics'!$C:$C,0))),"",INDEX('Policy Characteristics'!F:F,MATCH($C1127,'Policy Characteristics'!$C:$C,0)))</f>
        <v>0</v>
      </c>
      <c r="M1127" s="380">
        <f>IF(ISBLANK(INDEX('Policy Characteristics'!G:G,MATCH($C1127,'Policy Characteristics'!$C:$C,0))),"",INDEX('Policy Characteristics'!G:G,MATCH($C1127,'Policy Characteristics'!$C:$C,0)))</f>
        <v>0.4</v>
      </c>
      <c r="N1127" s="380">
        <f>IF(ISBLANK(INDEX('Policy Characteristics'!H:H,MATCH($C1127,'Policy Characteristics'!$C:$C,0))),"",INDEX('Policy Characteristics'!H:H,MATCH($C1127,'Policy Characteristics'!$C:$C,0)))</f>
        <v>0.01</v>
      </c>
      <c r="O1127" s="358" t="str">
        <f>IF(ISBLANK(INDEX('Policy Characteristics'!I:I,MATCH($C1127,'Policy Characteristics'!$C:$C,0))),"",INDEX('Policy Characteristics'!I:I,MATCH($C1127,'Policy Characteristics'!$C:$C,0)))</f>
        <v>% reduction in cost</v>
      </c>
      <c r="P1127" s="358"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58" t="str">
        <f>IF(ISBLANK(INDEX('Policy Characteristics'!K:K,MATCH($C1127,'Policy Characteristics'!$C:$C,0))),"",INDEX('Policy Characteristics'!K:K,MATCH($C1127,'Policy Characteristics'!$C:$C,0)))</f>
        <v>architectural-design.html#rnd</v>
      </c>
      <c r="R1127" s="358" t="str">
        <f>IF(ISBLANK(INDEX('Policy Characteristics'!L:L,MATCH($C1127,'Policy Characteristics'!$C:$C,0))),"",INDEX('Policy Characteristics'!L:L,MATCH($C1127,'Policy Characteristics'!$C:$C,0)))</f>
        <v>research-and-development.html</v>
      </c>
    </row>
    <row r="1128" spans="1:18" x14ac:dyDescent="0.35">
      <c r="A1128" s="358" t="str">
        <f>IF(ISBLANK(INDEX('Policy Characteristics'!A:A,MATCH($C1128,'Policy Characteristics'!$C:$C,0))),"",INDEX('Policy Characteristics'!A:A,MATCH($C1128,'Policy Characteristics'!$C:$C,0)))</f>
        <v>Research and Development</v>
      </c>
      <c r="B1128" s="358" t="str">
        <f>IF(ISBLANK(INDEX('Policy Characteristics'!B:B,MATCH($C1128,'Policy Characteristics'!$C:$C,0))),"",INDEX('Policy Characteristics'!B:B,MATCH($C1128,'Policy Characteristics'!$C:$C,0)))</f>
        <v>Capital Cost Reduction</v>
      </c>
      <c r="C1128" s="362" t="str">
        <f t="shared" si="60"/>
        <v>RnD Transportation Capital Cost Perc Reduction</v>
      </c>
      <c r="D1128" s="53" t="s">
        <v>2283</v>
      </c>
      <c r="E1128" s="53"/>
      <c r="F1128" s="53" t="s">
        <v>508</v>
      </c>
      <c r="G1128" s="53"/>
      <c r="H1128" s="54">
        <v>112</v>
      </c>
      <c r="I1128" s="53" t="s">
        <v>45</v>
      </c>
      <c r="J1128" s="360" t="str">
        <f>IF(ISBLANK(INDEX('Policy Characteristics'!D:D,MATCH($C1128,'Policy Characteristics'!$C:$C,0))),"",INDEX('Policy Characteristics'!D:D,MATCH($C1128,'Policy Characteristics'!$C:$C,0)))</f>
        <v>R&amp;D Capital Cost Reductions</v>
      </c>
      <c r="K1128" s="358" t="str">
        <f>IF(ISBLANK(INDEX('Policy Characteristics'!E:E,MATCH($C1128,'Policy Characteristics'!$C:$C,0))),"",INDEX('Policy Characteristics'!E:E,MATCH($C1128,'Policy Characteristics'!$C:$C,0)))</f>
        <v>RnD transportation capital cost reduction</v>
      </c>
      <c r="L1128" s="380">
        <f>IF(ISBLANK(INDEX('Policy Characteristics'!F:F,MATCH($C1128,'Policy Characteristics'!$C:$C,0))),"",INDEX('Policy Characteristics'!F:F,MATCH($C1128,'Policy Characteristics'!$C:$C,0)))</f>
        <v>0</v>
      </c>
      <c r="M1128" s="380">
        <f>IF(ISBLANK(INDEX('Policy Characteristics'!G:G,MATCH($C1128,'Policy Characteristics'!$C:$C,0))),"",INDEX('Policy Characteristics'!G:G,MATCH($C1128,'Policy Characteristics'!$C:$C,0)))</f>
        <v>0.4</v>
      </c>
      <c r="N1128" s="380">
        <f>IF(ISBLANK(INDEX('Policy Characteristics'!H:H,MATCH($C1128,'Policy Characteristics'!$C:$C,0))),"",INDEX('Policy Characteristics'!H:H,MATCH($C1128,'Policy Characteristics'!$C:$C,0)))</f>
        <v>0.01</v>
      </c>
      <c r="O1128" s="358" t="str">
        <f>IF(ISBLANK(INDEX('Policy Characteristics'!I:I,MATCH($C1128,'Policy Characteristics'!$C:$C,0))),"",INDEX('Policy Characteristics'!I:I,MATCH($C1128,'Policy Characteristics'!$C:$C,0)))</f>
        <v>% reduction in cost</v>
      </c>
      <c r="P1128" s="358"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58" t="str">
        <f>IF(ISBLANK(INDEX('Policy Characteristics'!K:K,MATCH($C1128,'Policy Characteristics'!$C:$C,0))),"",INDEX('Policy Characteristics'!K:K,MATCH($C1128,'Policy Characteristics'!$C:$C,0)))</f>
        <v>architectural-design.html#rnd</v>
      </c>
      <c r="R1128" s="358" t="str">
        <f>IF(ISBLANK(INDEX('Policy Characteristics'!L:L,MATCH($C1128,'Policy Characteristics'!$C:$C,0))),"",INDEX('Policy Characteristics'!L:L,MATCH($C1128,'Policy Characteristics'!$C:$C,0)))</f>
        <v>research-and-development.html</v>
      </c>
    </row>
    <row r="1129" spans="1:18" x14ac:dyDescent="0.35">
      <c r="A1129" s="358" t="str">
        <f>IF(ISBLANK(INDEX('Policy Characteristics'!A:A,MATCH($C1129,'Policy Characteristics'!$C:$C,0))),"",INDEX('Policy Characteristics'!A:A,MATCH($C1129,'Policy Characteristics'!$C:$C,0)))</f>
        <v>Research and Development</v>
      </c>
      <c r="B1129" s="358" t="str">
        <f>IF(ISBLANK(INDEX('Policy Characteristics'!B:B,MATCH($C1129,'Policy Characteristics'!$C:$C,0))),"",INDEX('Policy Characteristics'!B:B,MATCH($C1129,'Policy Characteristics'!$C:$C,0)))</f>
        <v>Capital Cost Reduction</v>
      </c>
      <c r="C1129" s="362" t="str">
        <f t="shared" si="60"/>
        <v>RnD Transportation Capital Cost Perc Reduction</v>
      </c>
      <c r="D1129" s="53" t="s">
        <v>2608</v>
      </c>
      <c r="E1129" s="53"/>
      <c r="F1129" s="53" t="s">
        <v>2917</v>
      </c>
      <c r="G1129" s="53"/>
      <c r="H1129" s="54">
        <v>113</v>
      </c>
      <c r="I1129" s="53" t="s">
        <v>45</v>
      </c>
      <c r="J1129" s="360" t="str">
        <f>IF(ISBLANK(INDEX('Policy Characteristics'!D:D,MATCH($C1129,'Policy Characteristics'!$C:$C,0))),"",INDEX('Policy Characteristics'!D:D,MATCH($C1129,'Policy Characteristics'!$C:$C,0)))</f>
        <v>R&amp;D Capital Cost Reductions</v>
      </c>
      <c r="K1129" s="358" t="str">
        <f>IF(ISBLANK(INDEX('Policy Characteristics'!E:E,MATCH($C1129,'Policy Characteristics'!$C:$C,0))),"",INDEX('Policy Characteristics'!E:E,MATCH($C1129,'Policy Characteristics'!$C:$C,0)))</f>
        <v>RnD transportation capital cost reduction</v>
      </c>
      <c r="L1129" s="380">
        <f>IF(ISBLANK(INDEX('Policy Characteristics'!F:F,MATCH($C1129,'Policy Characteristics'!$C:$C,0))),"",INDEX('Policy Characteristics'!F:F,MATCH($C1129,'Policy Characteristics'!$C:$C,0)))</f>
        <v>0</v>
      </c>
      <c r="M1129" s="380">
        <f>IF(ISBLANK(INDEX('Policy Characteristics'!G:G,MATCH($C1129,'Policy Characteristics'!$C:$C,0))),"",INDEX('Policy Characteristics'!G:G,MATCH($C1129,'Policy Characteristics'!$C:$C,0)))</f>
        <v>0.4</v>
      </c>
      <c r="N1129" s="380">
        <f>IF(ISBLANK(INDEX('Policy Characteristics'!H:H,MATCH($C1129,'Policy Characteristics'!$C:$C,0))),"",INDEX('Policy Characteristics'!H:H,MATCH($C1129,'Policy Characteristics'!$C:$C,0)))</f>
        <v>0.01</v>
      </c>
      <c r="O1129" s="358" t="str">
        <f>IF(ISBLANK(INDEX('Policy Characteristics'!I:I,MATCH($C1129,'Policy Characteristics'!$C:$C,0))),"",INDEX('Policy Characteristics'!I:I,MATCH($C1129,'Policy Characteristics'!$C:$C,0)))</f>
        <v>% reduction in cost</v>
      </c>
      <c r="P1129" s="358"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58" t="str">
        <f>IF(ISBLANK(INDEX('Policy Characteristics'!K:K,MATCH($C1129,'Policy Characteristics'!$C:$C,0))),"",INDEX('Policy Characteristics'!K:K,MATCH($C1129,'Policy Characteristics'!$C:$C,0)))</f>
        <v>architectural-design.html#rnd</v>
      </c>
      <c r="R1129" s="358" t="str">
        <f>IF(ISBLANK(INDEX('Policy Characteristics'!L:L,MATCH($C1129,'Policy Characteristics'!$C:$C,0))),"",INDEX('Policy Characteristics'!L:L,MATCH($C1129,'Policy Characteristics'!$C:$C,0)))</f>
        <v>research-and-development.html</v>
      </c>
    </row>
    <row r="1130" spans="1:18" x14ac:dyDescent="0.35">
      <c r="A1130" s="358" t="str">
        <f>IF(ISBLANK(INDEX('Policy Characteristics'!A:A,MATCH($C1130,'Policy Characteristics'!$C:$C,0))),"",INDEX('Policy Characteristics'!A:A,MATCH($C1130,'Policy Characteristics'!$C:$C,0)))</f>
        <v>Research and Development</v>
      </c>
      <c r="B1130" s="358" t="str">
        <f>IF(ISBLANK(INDEX('Policy Characteristics'!B:B,MATCH($C1130,'Policy Characteristics'!$C:$C,0))),"",INDEX('Policy Characteristics'!B:B,MATCH($C1130,'Policy Characteristics'!$C:$C,0)))</f>
        <v>Capital Cost Reduction</v>
      </c>
      <c r="C1130" s="362" t="str">
        <f t="shared" si="60"/>
        <v>RnD Transportation Capital Cost Perc Reduction</v>
      </c>
      <c r="D1130" s="53" t="s">
        <v>2607</v>
      </c>
      <c r="E1130" s="53"/>
      <c r="F1130" s="53" t="s">
        <v>2918</v>
      </c>
      <c r="G1130" s="53"/>
      <c r="H1130" s="54">
        <v>523</v>
      </c>
      <c r="I1130" s="53" t="s">
        <v>45</v>
      </c>
      <c r="J1130" s="360" t="str">
        <f>IF(ISBLANK(INDEX('Policy Characteristics'!D:D,MATCH($C1130,'Policy Characteristics'!$C:$C,0))),"",INDEX('Policy Characteristics'!D:D,MATCH($C1130,'Policy Characteristics'!$C:$C,0)))</f>
        <v>R&amp;D Capital Cost Reductions</v>
      </c>
      <c r="K1130" s="358" t="str">
        <f>IF(ISBLANK(INDEX('Policy Characteristics'!E:E,MATCH($C1130,'Policy Characteristics'!$C:$C,0))),"",INDEX('Policy Characteristics'!E:E,MATCH($C1130,'Policy Characteristics'!$C:$C,0)))</f>
        <v>RnD transportation capital cost reduction</v>
      </c>
      <c r="L1130" s="380">
        <f>IF(ISBLANK(INDEX('Policy Characteristics'!F:F,MATCH($C1130,'Policy Characteristics'!$C:$C,0))),"",INDEX('Policy Characteristics'!F:F,MATCH($C1130,'Policy Characteristics'!$C:$C,0)))</f>
        <v>0</v>
      </c>
      <c r="M1130" s="380">
        <f>IF(ISBLANK(INDEX('Policy Characteristics'!G:G,MATCH($C1130,'Policy Characteristics'!$C:$C,0))),"",INDEX('Policy Characteristics'!G:G,MATCH($C1130,'Policy Characteristics'!$C:$C,0)))</f>
        <v>0.4</v>
      </c>
      <c r="N1130" s="380">
        <f>IF(ISBLANK(INDEX('Policy Characteristics'!H:H,MATCH($C1130,'Policy Characteristics'!$C:$C,0))),"",INDEX('Policy Characteristics'!H:H,MATCH($C1130,'Policy Characteristics'!$C:$C,0)))</f>
        <v>0.01</v>
      </c>
      <c r="O1130" s="358" t="str">
        <f>IF(ISBLANK(INDEX('Policy Characteristics'!I:I,MATCH($C1130,'Policy Characteristics'!$C:$C,0))),"",INDEX('Policy Characteristics'!I:I,MATCH($C1130,'Policy Characteristics'!$C:$C,0)))</f>
        <v>% reduction in cost</v>
      </c>
      <c r="P1130" s="358"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58" t="str">
        <f>IF(ISBLANK(INDEX('Policy Characteristics'!K:K,MATCH($C1130,'Policy Characteristics'!$C:$C,0))),"",INDEX('Policy Characteristics'!K:K,MATCH($C1130,'Policy Characteristics'!$C:$C,0)))</f>
        <v>architectural-design.html#rnd</v>
      </c>
      <c r="R1130" s="358" t="str">
        <f>IF(ISBLANK(INDEX('Policy Characteristics'!L:L,MATCH($C1130,'Policy Characteristics'!$C:$C,0))),"",INDEX('Policy Characteristics'!L:L,MATCH($C1130,'Policy Characteristics'!$C:$C,0)))</f>
        <v>research-and-development.html</v>
      </c>
    </row>
    <row r="1131" spans="1:18" s="2" customFormat="1" x14ac:dyDescent="0.35">
      <c r="A1131" s="358" t="str">
        <f>IF(ISBLANK(INDEX('Policy Characteristics'!A:A,MATCH($C1131,'Policy Characteristics'!$C:$C,0))),"",INDEX('Policy Characteristics'!A:A,MATCH($C1131,'Policy Characteristics'!$C:$C,0)))</f>
        <v>Research and Development</v>
      </c>
      <c r="B1131" s="358" t="str">
        <f>IF(ISBLANK(INDEX('Policy Characteristics'!B:B,MATCH($C1131,'Policy Characteristics'!$C:$C,0))),"",INDEX('Policy Characteristics'!B:B,MATCH($C1131,'Policy Characteristics'!$C:$C,0)))</f>
        <v>Direct Air Capture</v>
      </c>
      <c r="C1131" s="361" t="s">
        <v>2928</v>
      </c>
      <c r="D1131" s="9"/>
      <c r="E1131" s="9"/>
      <c r="F1131" s="9"/>
      <c r="G1131" s="9"/>
      <c r="H1131" s="56">
        <v>525</v>
      </c>
      <c r="I1131" s="9" t="s">
        <v>45</v>
      </c>
      <c r="J1131" s="360" t="str">
        <f>IF(ISBLANK(INDEX('Policy Characteristics'!D:D,MATCH($C1131,'Policy Characteristics'!$C:$C,0))),"",INDEX('Policy Characteristics'!D:D,MATCH($C1131,'Policy Characteristics'!$C:$C,0)))</f>
        <v>Direct Air Capture</v>
      </c>
      <c r="K1131" s="358" t="str">
        <f>IF(ISBLANK(INDEX('Policy Characteristics'!E:E,MATCH($C1131,'Policy Characteristics'!$C:$C,0))),"",INDEX('Policy Characteristics'!E:E,MATCH($C1131,'Policy Characteristics'!$C:$C,0)))</f>
        <v>geoeng direct air capture</v>
      </c>
      <c r="L1131" s="380">
        <f>IF(ISBLANK(INDEX('Policy Characteristics'!F:F,MATCH($C1131,'Policy Characteristics'!$C:$C,0))),"",INDEX('Policy Characteristics'!F:F,MATCH($C1131,'Policy Characteristics'!$C:$C,0)))</f>
        <v>0</v>
      </c>
      <c r="M1131" s="380">
        <f>IF(ISBLANK(INDEX('Policy Characteristics'!G:G,MATCH($C1131,'Policy Characteristics'!$C:$C,0))),"",INDEX('Policy Characteristics'!G:G,MATCH($C1131,'Policy Characteristics'!$C:$C,0)))</f>
        <v>1</v>
      </c>
      <c r="N1131" s="380">
        <f>IF(ISBLANK(INDEX('Policy Characteristics'!H:H,MATCH($C1131,'Policy Characteristics'!$C:$C,0))),"",INDEX('Policy Characteristics'!H:H,MATCH($C1131,'Policy Characteristics'!$C:$C,0)))</f>
        <v>0.01</v>
      </c>
      <c r="O1131" s="358" t="str">
        <f>IF(ISBLANK(INDEX('Policy Characteristics'!I:I,MATCH($C1131,'Policy Characteristics'!$C:$C,0))),"",INDEX('Policy Characteristics'!I:I,MATCH($C1131,'Policy Characteristics'!$C:$C,0)))</f>
        <v>% of potential achieved</v>
      </c>
      <c r="P1131" s="358"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358" t="str">
        <f>IF(ISBLANK(INDEX('Policy Characteristics'!K:K,MATCH($C1131,'Policy Characteristics'!$C:$C,0))),"",INDEX('Policy Characteristics'!K:K,MATCH($C1131,'Policy Characteristics'!$C:$C,0)))</f>
        <v>direct-air-capture.html#dac</v>
      </c>
      <c r="R1131" s="358" t="str">
        <f>IF(ISBLANK(INDEX('Policy Characteristics'!L:L,MATCH($C1131,'Policy Characteristics'!$C:$C,0))),"",INDEX('Policy Characteristics'!L:L,MATCH($C1131,'Policy Characteristics'!$C:$C,0)))</f>
        <v>direct-air-capture.html</v>
      </c>
    </row>
    <row r="1132" spans="1:18" x14ac:dyDescent="0.35">
      <c r="A1132" s="358" t="str">
        <f>IF(ISBLANK(INDEX('Policy Characteristics'!A:A,MATCH($C1132,'Policy Characteristics'!$C:$C,0))),"",INDEX('Policy Characteristics'!A:A,MATCH($C1132,'Policy Characteristics'!$C:$C,0)))</f>
        <v>Research and Development</v>
      </c>
      <c r="B1132" s="358" t="str">
        <f>IF(ISBLANK(INDEX('Policy Characteristics'!B:B,MATCH($C1132,'Policy Characteristics'!$C:$C,0))),"",INDEX('Policy Characteristics'!B:B,MATCH($C1132,'Policy Characteristics'!$C:$C,0)))</f>
        <v>Fuel Use Reduction</v>
      </c>
      <c r="C1132" s="363" t="s">
        <v>315</v>
      </c>
      <c r="D1132" s="53" t="s">
        <v>119</v>
      </c>
      <c r="E1132" s="53"/>
      <c r="F1132" s="53" t="s">
        <v>341</v>
      </c>
      <c r="G1132" s="53"/>
      <c r="H1132" s="54">
        <v>114</v>
      </c>
      <c r="I1132" s="53" t="s">
        <v>45</v>
      </c>
      <c r="J1132" s="360" t="str">
        <f>IF(ISBLANK(INDEX('Policy Characteristics'!D:D,MATCH($C1132,'Policy Characteristics'!$C:$C,0))),"",INDEX('Policy Characteristics'!D:D,MATCH($C1132,'Policy Characteristics'!$C:$C,0)))</f>
        <v>R&amp;D Fuel Use Reductions</v>
      </c>
      <c r="K1132" s="358" t="str">
        <f>IF(ISBLANK(INDEX('Policy Characteristics'!E:E,MATCH($C1132,'Policy Characteristics'!$C:$C,0))),"",INDEX('Policy Characteristics'!E:E,MATCH($C1132,'Policy Characteristics'!$C:$C,0)))</f>
        <v>RnD building fuel use reduction</v>
      </c>
      <c r="L1132" s="380">
        <f>IF(ISBLANK(INDEX('Policy Characteristics'!F:F,MATCH($C1132,'Policy Characteristics'!$C:$C,0))),"",INDEX('Policy Characteristics'!F:F,MATCH($C1132,'Policy Characteristics'!$C:$C,0)))</f>
        <v>0</v>
      </c>
      <c r="M1132" s="380">
        <f>IF(ISBLANK(INDEX('Policy Characteristics'!G:G,MATCH($C1132,'Policy Characteristics'!$C:$C,0))),"",INDEX('Policy Characteristics'!G:G,MATCH($C1132,'Policy Characteristics'!$C:$C,0)))</f>
        <v>0.4</v>
      </c>
      <c r="N1132" s="380">
        <f>IF(ISBLANK(INDEX('Policy Characteristics'!H:H,MATCH($C1132,'Policy Characteristics'!$C:$C,0))),"",INDEX('Policy Characteristics'!H:H,MATCH($C1132,'Policy Characteristics'!$C:$C,0)))</f>
        <v>0.01</v>
      </c>
      <c r="O1132" s="358" t="str">
        <f>IF(ISBLANK(INDEX('Policy Characteristics'!I:I,MATCH($C1132,'Policy Characteristics'!$C:$C,0))),"",INDEX('Policy Characteristics'!I:I,MATCH($C1132,'Policy Characteristics'!$C:$C,0)))</f>
        <v>% reduction in fuel use</v>
      </c>
      <c r="P1132" s="358"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58" t="str">
        <f>IF(ISBLANK(INDEX('Policy Characteristics'!K:K,MATCH($C1132,'Policy Characteristics'!$C:$C,0))),"",INDEX('Policy Characteristics'!K:K,MATCH($C1132,'Policy Characteristics'!$C:$C,0)))</f>
        <v>architectural-design.html#rnd</v>
      </c>
      <c r="R1132" s="358" t="str">
        <f>IF(ISBLANK(INDEX('Policy Characteristics'!L:L,MATCH($C1132,'Policy Characteristics'!$C:$C,0))),"",INDEX('Policy Characteristics'!L:L,MATCH($C1132,'Policy Characteristics'!$C:$C,0)))</f>
        <v>research-and-development.html</v>
      </c>
    </row>
    <row r="1133" spans="1:18" x14ac:dyDescent="0.35">
      <c r="A1133" s="358" t="str">
        <f>IF(ISBLANK(INDEX('Policy Characteristics'!A:A,MATCH($C1133,'Policy Characteristics'!$C:$C,0))),"",INDEX('Policy Characteristics'!A:A,MATCH($C1133,'Policy Characteristics'!$C:$C,0)))</f>
        <v>Research and Development</v>
      </c>
      <c r="B1133" s="358" t="str">
        <f>IF(ISBLANK(INDEX('Policy Characteristics'!B:B,MATCH($C1133,'Policy Characteristics'!$C:$C,0))),"",INDEX('Policy Characteristics'!B:B,MATCH($C1133,'Policy Characteristics'!$C:$C,0)))</f>
        <v>Fuel Use Reduction</v>
      </c>
      <c r="C1133" s="362" t="str">
        <f t="shared" ref="C1133:C1137" si="61">C$1132</f>
        <v>RnD Building Fuel Use Perc Reduction</v>
      </c>
      <c r="D1133" s="53" t="s">
        <v>120</v>
      </c>
      <c r="E1133" s="53"/>
      <c r="F1133" s="53" t="s">
        <v>342</v>
      </c>
      <c r="G1133" s="53"/>
      <c r="H1133" s="54">
        <v>115</v>
      </c>
      <c r="I1133" s="53" t="s">
        <v>45</v>
      </c>
      <c r="J1133" s="360" t="str">
        <f>IF(ISBLANK(INDEX('Policy Characteristics'!D:D,MATCH($C1133,'Policy Characteristics'!$C:$C,0))),"",INDEX('Policy Characteristics'!D:D,MATCH($C1133,'Policy Characteristics'!$C:$C,0)))</f>
        <v>R&amp;D Fuel Use Reductions</v>
      </c>
      <c r="K1133" s="358" t="str">
        <f>IF(ISBLANK(INDEX('Policy Characteristics'!E:E,MATCH($C1133,'Policy Characteristics'!$C:$C,0))),"",INDEX('Policy Characteristics'!E:E,MATCH($C1133,'Policy Characteristics'!$C:$C,0)))</f>
        <v>RnD building fuel use reduction</v>
      </c>
      <c r="L1133" s="380">
        <f>IF(ISBLANK(INDEX('Policy Characteristics'!F:F,MATCH($C1133,'Policy Characteristics'!$C:$C,0))),"",INDEX('Policy Characteristics'!F:F,MATCH($C1133,'Policy Characteristics'!$C:$C,0)))</f>
        <v>0</v>
      </c>
      <c r="M1133" s="380">
        <f>IF(ISBLANK(INDEX('Policy Characteristics'!G:G,MATCH($C1133,'Policy Characteristics'!$C:$C,0))),"",INDEX('Policy Characteristics'!G:G,MATCH($C1133,'Policy Characteristics'!$C:$C,0)))</f>
        <v>0.4</v>
      </c>
      <c r="N1133" s="380">
        <f>IF(ISBLANK(INDEX('Policy Characteristics'!H:H,MATCH($C1133,'Policy Characteristics'!$C:$C,0))),"",INDEX('Policy Characteristics'!H:H,MATCH($C1133,'Policy Characteristics'!$C:$C,0)))</f>
        <v>0.01</v>
      </c>
      <c r="O1133" s="358" t="str">
        <f>IF(ISBLANK(INDEX('Policy Characteristics'!I:I,MATCH($C1133,'Policy Characteristics'!$C:$C,0))),"",INDEX('Policy Characteristics'!I:I,MATCH($C1133,'Policy Characteristics'!$C:$C,0)))</f>
        <v>% reduction in fuel use</v>
      </c>
      <c r="P1133" s="358"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58" t="str">
        <f>IF(ISBLANK(INDEX('Policy Characteristics'!K:K,MATCH($C1133,'Policy Characteristics'!$C:$C,0))),"",INDEX('Policy Characteristics'!K:K,MATCH($C1133,'Policy Characteristics'!$C:$C,0)))</f>
        <v>architectural-design.html#rnd</v>
      </c>
      <c r="R1133" s="358" t="str">
        <f>IF(ISBLANK(INDEX('Policy Characteristics'!L:L,MATCH($C1133,'Policy Characteristics'!$C:$C,0))),"",INDEX('Policy Characteristics'!L:L,MATCH($C1133,'Policy Characteristics'!$C:$C,0)))</f>
        <v>research-and-development.html</v>
      </c>
    </row>
    <row r="1134" spans="1:18" x14ac:dyDescent="0.35">
      <c r="A1134" s="358" t="str">
        <f>IF(ISBLANK(INDEX('Policy Characteristics'!A:A,MATCH($C1134,'Policy Characteristics'!$C:$C,0))),"",INDEX('Policy Characteristics'!A:A,MATCH($C1134,'Policy Characteristics'!$C:$C,0)))</f>
        <v>Research and Development</v>
      </c>
      <c r="B1134" s="358" t="str">
        <f>IF(ISBLANK(INDEX('Policy Characteristics'!B:B,MATCH($C1134,'Policy Characteristics'!$C:$C,0))),"",INDEX('Policy Characteristics'!B:B,MATCH($C1134,'Policy Characteristics'!$C:$C,0)))</f>
        <v>Fuel Use Reduction</v>
      </c>
      <c r="C1134" s="362" t="str">
        <f t="shared" si="61"/>
        <v>RnD Building Fuel Use Perc Reduction</v>
      </c>
      <c r="D1134" s="53" t="s">
        <v>121</v>
      </c>
      <c r="E1134" s="53"/>
      <c r="F1134" s="53" t="s">
        <v>343</v>
      </c>
      <c r="G1134" s="53"/>
      <c r="H1134" s="54">
        <v>750</v>
      </c>
      <c r="I1134" s="53" t="s">
        <v>46</v>
      </c>
      <c r="J1134" s="360" t="str">
        <f>IF(ISBLANK(INDEX('Policy Characteristics'!D:D,MATCH($C1134,'Policy Characteristics'!$C:$C,0))),"",INDEX('Policy Characteristics'!D:D,MATCH($C1134,'Policy Characteristics'!$C:$C,0)))</f>
        <v>R&amp;D Fuel Use Reductions</v>
      </c>
      <c r="K1134" s="358" t="str">
        <f>IF(ISBLANK(INDEX('Policy Characteristics'!E:E,MATCH($C1134,'Policy Characteristics'!$C:$C,0))),"",INDEX('Policy Characteristics'!E:E,MATCH($C1134,'Policy Characteristics'!$C:$C,0)))</f>
        <v>RnD building fuel use reduction</v>
      </c>
      <c r="L1134" s="380">
        <f>IF(ISBLANK(INDEX('Policy Characteristics'!F:F,MATCH($C1134,'Policy Characteristics'!$C:$C,0))),"",INDEX('Policy Characteristics'!F:F,MATCH($C1134,'Policy Characteristics'!$C:$C,0)))</f>
        <v>0</v>
      </c>
      <c r="M1134" s="380">
        <f>IF(ISBLANK(INDEX('Policy Characteristics'!G:G,MATCH($C1134,'Policy Characteristics'!$C:$C,0))),"",INDEX('Policy Characteristics'!G:G,MATCH($C1134,'Policy Characteristics'!$C:$C,0)))</f>
        <v>0.4</v>
      </c>
      <c r="N1134" s="380">
        <f>IF(ISBLANK(INDEX('Policy Characteristics'!H:H,MATCH($C1134,'Policy Characteristics'!$C:$C,0))),"",INDEX('Policy Characteristics'!H:H,MATCH($C1134,'Policy Characteristics'!$C:$C,0)))</f>
        <v>0.01</v>
      </c>
      <c r="O1134" s="358" t="str">
        <f>IF(ISBLANK(INDEX('Policy Characteristics'!I:I,MATCH($C1134,'Policy Characteristics'!$C:$C,0))),"",INDEX('Policy Characteristics'!I:I,MATCH($C1134,'Policy Characteristics'!$C:$C,0)))</f>
        <v>% reduction in fuel use</v>
      </c>
      <c r="P1134" s="358"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58" t="str">
        <f>IF(ISBLANK(INDEX('Policy Characteristics'!K:K,MATCH($C1134,'Policy Characteristics'!$C:$C,0))),"",INDEX('Policy Characteristics'!K:K,MATCH($C1134,'Policy Characteristics'!$C:$C,0)))</f>
        <v>architectural-design.html#rnd</v>
      </c>
      <c r="R1134" s="358" t="str">
        <f>IF(ISBLANK(INDEX('Policy Characteristics'!L:L,MATCH($C1134,'Policy Characteristics'!$C:$C,0))),"",INDEX('Policy Characteristics'!L:L,MATCH($C1134,'Policy Characteristics'!$C:$C,0)))</f>
        <v>research-and-development.html</v>
      </c>
    </row>
    <row r="1135" spans="1:18" x14ac:dyDescent="0.35">
      <c r="A1135" s="358" t="str">
        <f>IF(ISBLANK(INDEX('Policy Characteristics'!A:A,MATCH($C1135,'Policy Characteristics'!$C:$C,0))),"",INDEX('Policy Characteristics'!A:A,MATCH($C1135,'Policy Characteristics'!$C:$C,0)))</f>
        <v>Research and Development</v>
      </c>
      <c r="B1135" s="358" t="str">
        <f>IF(ISBLANK(INDEX('Policy Characteristics'!B:B,MATCH($C1135,'Policy Characteristics'!$C:$C,0))),"",INDEX('Policy Characteristics'!B:B,MATCH($C1135,'Policy Characteristics'!$C:$C,0)))</f>
        <v>Fuel Use Reduction</v>
      </c>
      <c r="C1135" s="362" t="str">
        <f t="shared" si="61"/>
        <v>RnD Building Fuel Use Perc Reduction</v>
      </c>
      <c r="D1135" s="53" t="s">
        <v>122</v>
      </c>
      <c r="E1135" s="53"/>
      <c r="F1135" s="53" t="s">
        <v>344</v>
      </c>
      <c r="G1135" s="53"/>
      <c r="H1135" s="54">
        <v>117</v>
      </c>
      <c r="I1135" s="53" t="s">
        <v>45</v>
      </c>
      <c r="J1135" s="360" t="str">
        <f>IF(ISBLANK(INDEX('Policy Characteristics'!D:D,MATCH($C1135,'Policy Characteristics'!$C:$C,0))),"",INDEX('Policy Characteristics'!D:D,MATCH($C1135,'Policy Characteristics'!$C:$C,0)))</f>
        <v>R&amp;D Fuel Use Reductions</v>
      </c>
      <c r="K1135" s="358" t="str">
        <f>IF(ISBLANK(INDEX('Policy Characteristics'!E:E,MATCH($C1135,'Policy Characteristics'!$C:$C,0))),"",INDEX('Policy Characteristics'!E:E,MATCH($C1135,'Policy Characteristics'!$C:$C,0)))</f>
        <v>RnD building fuel use reduction</v>
      </c>
      <c r="L1135" s="380">
        <f>IF(ISBLANK(INDEX('Policy Characteristics'!F:F,MATCH($C1135,'Policy Characteristics'!$C:$C,0))),"",INDEX('Policy Characteristics'!F:F,MATCH($C1135,'Policy Characteristics'!$C:$C,0)))</f>
        <v>0</v>
      </c>
      <c r="M1135" s="380">
        <f>IF(ISBLANK(INDEX('Policy Characteristics'!G:G,MATCH($C1135,'Policy Characteristics'!$C:$C,0))),"",INDEX('Policy Characteristics'!G:G,MATCH($C1135,'Policy Characteristics'!$C:$C,0)))</f>
        <v>0.4</v>
      </c>
      <c r="N1135" s="380">
        <f>IF(ISBLANK(INDEX('Policy Characteristics'!H:H,MATCH($C1135,'Policy Characteristics'!$C:$C,0))),"",INDEX('Policy Characteristics'!H:H,MATCH($C1135,'Policy Characteristics'!$C:$C,0)))</f>
        <v>0.01</v>
      </c>
      <c r="O1135" s="358" t="str">
        <f>IF(ISBLANK(INDEX('Policy Characteristics'!I:I,MATCH($C1135,'Policy Characteristics'!$C:$C,0))),"",INDEX('Policy Characteristics'!I:I,MATCH($C1135,'Policy Characteristics'!$C:$C,0)))</f>
        <v>% reduction in fuel use</v>
      </c>
      <c r="P1135" s="358"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58" t="str">
        <f>IF(ISBLANK(INDEX('Policy Characteristics'!K:K,MATCH($C1135,'Policy Characteristics'!$C:$C,0))),"",INDEX('Policy Characteristics'!K:K,MATCH($C1135,'Policy Characteristics'!$C:$C,0)))</f>
        <v>architectural-design.html#rnd</v>
      </c>
      <c r="R1135" s="358" t="str">
        <f>IF(ISBLANK(INDEX('Policy Characteristics'!L:L,MATCH($C1135,'Policy Characteristics'!$C:$C,0))),"",INDEX('Policy Characteristics'!L:L,MATCH($C1135,'Policy Characteristics'!$C:$C,0)))</f>
        <v>research-and-development.html</v>
      </c>
    </row>
    <row r="1136" spans="1:18" x14ac:dyDescent="0.35">
      <c r="A1136" s="358" t="str">
        <f>IF(ISBLANK(INDEX('Policy Characteristics'!A:A,MATCH($C1136,'Policy Characteristics'!$C:$C,0))),"",INDEX('Policy Characteristics'!A:A,MATCH($C1136,'Policy Characteristics'!$C:$C,0)))</f>
        <v>Research and Development</v>
      </c>
      <c r="B1136" s="358" t="str">
        <f>IF(ISBLANK(INDEX('Policy Characteristics'!B:B,MATCH($C1136,'Policy Characteristics'!$C:$C,0))),"",INDEX('Policy Characteristics'!B:B,MATCH($C1136,'Policy Characteristics'!$C:$C,0)))</f>
        <v>Fuel Use Reduction</v>
      </c>
      <c r="C1136" s="362" t="str">
        <f t="shared" si="61"/>
        <v>RnD Building Fuel Use Perc Reduction</v>
      </c>
      <c r="D1136" s="53" t="s">
        <v>123</v>
      </c>
      <c r="E1136" s="53"/>
      <c r="F1136" s="53" t="s">
        <v>345</v>
      </c>
      <c r="G1136" s="53"/>
      <c r="H1136" s="54">
        <v>118</v>
      </c>
      <c r="I1136" s="53" t="s">
        <v>45</v>
      </c>
      <c r="J1136" s="360" t="str">
        <f>IF(ISBLANK(INDEX('Policy Characteristics'!D:D,MATCH($C1136,'Policy Characteristics'!$C:$C,0))),"",INDEX('Policy Characteristics'!D:D,MATCH($C1136,'Policy Characteristics'!$C:$C,0)))</f>
        <v>R&amp;D Fuel Use Reductions</v>
      </c>
      <c r="K1136" s="358" t="str">
        <f>IF(ISBLANK(INDEX('Policy Characteristics'!E:E,MATCH($C1136,'Policy Characteristics'!$C:$C,0))),"",INDEX('Policy Characteristics'!E:E,MATCH($C1136,'Policy Characteristics'!$C:$C,0)))</f>
        <v>RnD building fuel use reduction</v>
      </c>
      <c r="L1136" s="380">
        <f>IF(ISBLANK(INDEX('Policy Characteristics'!F:F,MATCH($C1136,'Policy Characteristics'!$C:$C,0))),"",INDEX('Policy Characteristics'!F:F,MATCH($C1136,'Policy Characteristics'!$C:$C,0)))</f>
        <v>0</v>
      </c>
      <c r="M1136" s="380">
        <f>IF(ISBLANK(INDEX('Policy Characteristics'!G:G,MATCH($C1136,'Policy Characteristics'!$C:$C,0))),"",INDEX('Policy Characteristics'!G:G,MATCH($C1136,'Policy Characteristics'!$C:$C,0)))</f>
        <v>0.4</v>
      </c>
      <c r="N1136" s="380">
        <f>IF(ISBLANK(INDEX('Policy Characteristics'!H:H,MATCH($C1136,'Policy Characteristics'!$C:$C,0))),"",INDEX('Policy Characteristics'!H:H,MATCH($C1136,'Policy Characteristics'!$C:$C,0)))</f>
        <v>0.01</v>
      </c>
      <c r="O1136" s="358" t="str">
        <f>IF(ISBLANK(INDEX('Policy Characteristics'!I:I,MATCH($C1136,'Policy Characteristics'!$C:$C,0))),"",INDEX('Policy Characteristics'!I:I,MATCH($C1136,'Policy Characteristics'!$C:$C,0)))</f>
        <v>% reduction in fuel use</v>
      </c>
      <c r="P1136" s="358"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58" t="str">
        <f>IF(ISBLANK(INDEX('Policy Characteristics'!K:K,MATCH($C1136,'Policy Characteristics'!$C:$C,0))),"",INDEX('Policy Characteristics'!K:K,MATCH($C1136,'Policy Characteristics'!$C:$C,0)))</f>
        <v>architectural-design.html#rnd</v>
      </c>
      <c r="R1136" s="358" t="str">
        <f>IF(ISBLANK(INDEX('Policy Characteristics'!L:L,MATCH($C1136,'Policy Characteristics'!$C:$C,0))),"",INDEX('Policy Characteristics'!L:L,MATCH($C1136,'Policy Characteristics'!$C:$C,0)))</f>
        <v>research-and-development.html</v>
      </c>
    </row>
    <row r="1137" spans="1:18" x14ac:dyDescent="0.35">
      <c r="A1137" s="358" t="str">
        <f>IF(ISBLANK(INDEX('Policy Characteristics'!A:A,MATCH($C1137,'Policy Characteristics'!$C:$C,0))),"",INDEX('Policy Characteristics'!A:A,MATCH($C1137,'Policy Characteristics'!$C:$C,0)))</f>
        <v>Research and Development</v>
      </c>
      <c r="B1137" s="358" t="str">
        <f>IF(ISBLANK(INDEX('Policy Characteristics'!B:B,MATCH($C1137,'Policy Characteristics'!$C:$C,0))),"",INDEX('Policy Characteristics'!B:B,MATCH($C1137,'Policy Characteristics'!$C:$C,0)))</f>
        <v>Fuel Use Reduction</v>
      </c>
      <c r="C1137" s="362" t="str">
        <f t="shared" si="61"/>
        <v>RnD Building Fuel Use Perc Reduction</v>
      </c>
      <c r="D1137" s="53" t="s">
        <v>124</v>
      </c>
      <c r="E1137" s="53"/>
      <c r="F1137" s="53" t="s">
        <v>346</v>
      </c>
      <c r="G1137" s="53"/>
      <c r="H1137" s="54">
        <v>119</v>
      </c>
      <c r="I1137" s="53" t="s">
        <v>45</v>
      </c>
      <c r="J1137" s="360" t="str">
        <f>IF(ISBLANK(INDEX('Policy Characteristics'!D:D,MATCH($C1137,'Policy Characteristics'!$C:$C,0))),"",INDEX('Policy Characteristics'!D:D,MATCH($C1137,'Policy Characteristics'!$C:$C,0)))</f>
        <v>R&amp;D Fuel Use Reductions</v>
      </c>
      <c r="K1137" s="358" t="str">
        <f>IF(ISBLANK(INDEX('Policy Characteristics'!E:E,MATCH($C1137,'Policy Characteristics'!$C:$C,0))),"",INDEX('Policy Characteristics'!E:E,MATCH($C1137,'Policy Characteristics'!$C:$C,0)))</f>
        <v>RnD building fuel use reduction</v>
      </c>
      <c r="L1137" s="380">
        <f>IF(ISBLANK(INDEX('Policy Characteristics'!F:F,MATCH($C1137,'Policy Characteristics'!$C:$C,0))),"",INDEX('Policy Characteristics'!F:F,MATCH($C1137,'Policy Characteristics'!$C:$C,0)))</f>
        <v>0</v>
      </c>
      <c r="M1137" s="380">
        <f>IF(ISBLANK(INDEX('Policy Characteristics'!G:G,MATCH($C1137,'Policy Characteristics'!$C:$C,0))),"",INDEX('Policy Characteristics'!G:G,MATCH($C1137,'Policy Characteristics'!$C:$C,0)))</f>
        <v>0.4</v>
      </c>
      <c r="N1137" s="380">
        <f>IF(ISBLANK(INDEX('Policy Characteristics'!H:H,MATCH($C1137,'Policy Characteristics'!$C:$C,0))),"",INDEX('Policy Characteristics'!H:H,MATCH($C1137,'Policy Characteristics'!$C:$C,0)))</f>
        <v>0.01</v>
      </c>
      <c r="O1137" s="358" t="str">
        <f>IF(ISBLANK(INDEX('Policy Characteristics'!I:I,MATCH($C1137,'Policy Characteristics'!$C:$C,0))),"",INDEX('Policy Characteristics'!I:I,MATCH($C1137,'Policy Characteristics'!$C:$C,0)))</f>
        <v>% reduction in fuel use</v>
      </c>
      <c r="P1137" s="358"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58" t="str">
        <f>IF(ISBLANK(INDEX('Policy Characteristics'!K:K,MATCH($C1137,'Policy Characteristics'!$C:$C,0))),"",INDEX('Policy Characteristics'!K:K,MATCH($C1137,'Policy Characteristics'!$C:$C,0)))</f>
        <v>architectural-design.html#rnd</v>
      </c>
      <c r="R1137" s="358" t="str">
        <f>IF(ISBLANK(INDEX('Policy Characteristics'!L:L,MATCH($C1137,'Policy Characteristics'!$C:$C,0))),"",INDEX('Policy Characteristics'!L:L,MATCH($C1137,'Policy Characteristics'!$C:$C,0)))</f>
        <v>research-and-development.html</v>
      </c>
    </row>
    <row r="1138" spans="1:18" x14ac:dyDescent="0.35">
      <c r="A1138" s="358" t="str">
        <f>IF(ISBLANK(INDEX('Policy Characteristics'!A:A,MATCH($C1138,'Policy Characteristics'!$C:$C,0))),"",INDEX('Policy Characteristics'!A:A,MATCH($C1138,'Policy Characteristics'!$C:$C,0)))</f>
        <v>Research and Development</v>
      </c>
      <c r="B1138" s="358" t="str">
        <f>IF(ISBLANK(INDEX('Policy Characteristics'!B:B,MATCH($C1138,'Policy Characteristics'!$C:$C,0))),"",INDEX('Policy Characteristics'!B:B,MATCH($C1138,'Policy Characteristics'!$C:$C,0)))</f>
        <v>Fuel Use Reduction</v>
      </c>
      <c r="C1138" s="363" t="s">
        <v>316</v>
      </c>
      <c r="D1138" s="53"/>
      <c r="E1138" s="53"/>
      <c r="F1138" s="53" t="s">
        <v>28</v>
      </c>
      <c r="G1138" s="53"/>
      <c r="H1138" s="54">
        <v>120</v>
      </c>
      <c r="I1138" s="53" t="s">
        <v>45</v>
      </c>
      <c r="J1138" s="360" t="str">
        <f>IF(ISBLANK(INDEX('Policy Characteristics'!D:D,MATCH($C1138,'Policy Characteristics'!$C:$C,0))),"",INDEX('Policy Characteristics'!D:D,MATCH($C1138,'Policy Characteristics'!$C:$C,0)))</f>
        <v>R&amp;D Fuel Use Reductions</v>
      </c>
      <c r="K1138" s="358" t="str">
        <f>IF(ISBLANK(INDEX('Policy Characteristics'!E:E,MATCH($C1138,'Policy Characteristics'!$C:$C,0))),"",INDEX('Policy Characteristics'!E:E,MATCH($C1138,'Policy Characteristics'!$C:$C,0)))</f>
        <v>RnD CCS fuel use reduction</v>
      </c>
      <c r="L1138" s="380">
        <f>IF(ISBLANK(INDEX('Policy Characteristics'!F:F,MATCH($C1138,'Policy Characteristics'!$C:$C,0))),"",INDEX('Policy Characteristics'!F:F,MATCH($C1138,'Policy Characteristics'!$C:$C,0)))</f>
        <v>0</v>
      </c>
      <c r="M1138" s="380">
        <f>IF(ISBLANK(INDEX('Policy Characteristics'!G:G,MATCH($C1138,'Policy Characteristics'!$C:$C,0))),"",INDEX('Policy Characteristics'!G:G,MATCH($C1138,'Policy Characteristics'!$C:$C,0)))</f>
        <v>0.4</v>
      </c>
      <c r="N1138" s="380">
        <f>IF(ISBLANK(INDEX('Policy Characteristics'!H:H,MATCH($C1138,'Policy Characteristics'!$C:$C,0))),"",INDEX('Policy Characteristics'!H:H,MATCH($C1138,'Policy Characteristics'!$C:$C,0)))</f>
        <v>0.01</v>
      </c>
      <c r="O1138" s="358" t="str">
        <f>IF(ISBLANK(INDEX('Policy Characteristics'!I:I,MATCH($C1138,'Policy Characteristics'!$C:$C,0))),"",INDEX('Policy Characteristics'!I:I,MATCH($C1138,'Policy Characteristics'!$C:$C,0)))</f>
        <v>% reduction in fuel use</v>
      </c>
      <c r="P1138" s="358"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58" t="str">
        <f>IF(ISBLANK(INDEX('Policy Characteristics'!K:K,MATCH($C1138,'Policy Characteristics'!$C:$C,0))),"",INDEX('Policy Characteristics'!K:K,MATCH($C1138,'Policy Characteristics'!$C:$C,0)))</f>
        <v>architectural-design.html#rnd</v>
      </c>
      <c r="R1138" s="358" t="str">
        <f>IF(ISBLANK(INDEX('Policy Characteristics'!L:L,MATCH($C1138,'Policy Characteristics'!$C:$C,0))),"",INDEX('Policy Characteristics'!L:L,MATCH($C1138,'Policy Characteristics'!$C:$C,0)))</f>
        <v>research-and-development.html</v>
      </c>
    </row>
    <row r="1139" spans="1:18" x14ac:dyDescent="0.35">
      <c r="A1139" s="358" t="str">
        <f>IF(ISBLANK(INDEX('Policy Characteristics'!A:A,MATCH($C1139,'Policy Characteristics'!$C:$C,0))),"",INDEX('Policy Characteristics'!A:A,MATCH($C1139,'Policy Characteristics'!$C:$C,0)))</f>
        <v>Research and Development</v>
      </c>
      <c r="B1139" s="358" t="str">
        <f>IF(ISBLANK(INDEX('Policy Characteristics'!B:B,MATCH($C1139,'Policy Characteristics'!$C:$C,0))),"",INDEX('Policy Characteristics'!B:B,MATCH($C1139,'Policy Characteristics'!$C:$C,0)))</f>
        <v>Fuel Use Reduction</v>
      </c>
      <c r="C1139" s="363" t="s">
        <v>317</v>
      </c>
      <c r="D1139" s="53" t="s">
        <v>477</v>
      </c>
      <c r="E1139" s="53"/>
      <c r="F1139" s="9" t="s">
        <v>480</v>
      </c>
      <c r="G1139" s="53"/>
      <c r="H1139" s="54">
        <v>121</v>
      </c>
      <c r="I1139" s="53" t="s">
        <v>45</v>
      </c>
      <c r="J1139" s="360" t="str">
        <f>IF(ISBLANK(INDEX('Policy Characteristics'!D:D,MATCH($C1139,'Policy Characteristics'!$C:$C,0))),"",INDEX('Policy Characteristics'!D:D,MATCH($C1139,'Policy Characteristics'!$C:$C,0)))</f>
        <v>R&amp;D Fuel Use Reductions</v>
      </c>
      <c r="K1139" s="358" t="str">
        <f>IF(ISBLANK(INDEX('Policy Characteristics'!E:E,MATCH($C1139,'Policy Characteristics'!$C:$C,0))),"",INDEX('Policy Characteristics'!E:E,MATCH($C1139,'Policy Characteristics'!$C:$C,0)))</f>
        <v>RnD electricity fuel use reduction</v>
      </c>
      <c r="L1139" s="380">
        <f>IF(ISBLANK(INDEX('Policy Characteristics'!F:F,MATCH($C1139,'Policy Characteristics'!$C:$C,0))),"",INDEX('Policy Characteristics'!F:F,MATCH($C1139,'Policy Characteristics'!$C:$C,0)))</f>
        <v>0</v>
      </c>
      <c r="M1139" s="380">
        <f>IF(ISBLANK(INDEX('Policy Characteristics'!G:G,MATCH($C1139,'Policy Characteristics'!$C:$C,0))),"",INDEX('Policy Characteristics'!G:G,MATCH($C1139,'Policy Characteristics'!$C:$C,0)))</f>
        <v>0.4</v>
      </c>
      <c r="N1139" s="380">
        <f>IF(ISBLANK(INDEX('Policy Characteristics'!H:H,MATCH($C1139,'Policy Characteristics'!$C:$C,0))),"",INDEX('Policy Characteristics'!H:H,MATCH($C1139,'Policy Characteristics'!$C:$C,0)))</f>
        <v>0.01</v>
      </c>
      <c r="O1139" s="358" t="str">
        <f>IF(ISBLANK(INDEX('Policy Characteristics'!I:I,MATCH($C1139,'Policy Characteristics'!$C:$C,0))),"",INDEX('Policy Characteristics'!I:I,MATCH($C1139,'Policy Characteristics'!$C:$C,0)))</f>
        <v>% reduction in fuel use</v>
      </c>
      <c r="P1139" s="358"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58" t="str">
        <f>IF(ISBLANK(INDEX('Policy Characteristics'!K:K,MATCH($C1139,'Policy Characteristics'!$C:$C,0))),"",INDEX('Policy Characteristics'!K:K,MATCH($C1139,'Policy Characteristics'!$C:$C,0)))</f>
        <v>architectural-design.html#rnd</v>
      </c>
      <c r="R1139" s="358" t="str">
        <f>IF(ISBLANK(INDEX('Policy Characteristics'!L:L,MATCH($C1139,'Policy Characteristics'!$C:$C,0))),"",INDEX('Policy Characteristics'!L:L,MATCH($C1139,'Policy Characteristics'!$C:$C,0)))</f>
        <v>research-and-development.html</v>
      </c>
    </row>
    <row r="1140" spans="1:18" x14ac:dyDescent="0.35">
      <c r="A1140" s="358" t="str">
        <f>IF(ISBLANK(INDEX('Policy Characteristics'!A:A,MATCH($C1140,'Policy Characteristics'!$C:$C,0))),"",INDEX('Policy Characteristics'!A:A,MATCH($C1140,'Policy Characteristics'!$C:$C,0)))</f>
        <v>Research and Development</v>
      </c>
      <c r="B1140" s="358" t="str">
        <f>IF(ISBLANK(INDEX('Policy Characteristics'!B:B,MATCH($C1140,'Policy Characteristics'!$C:$C,0))),"",INDEX('Policy Characteristics'!B:B,MATCH($C1140,'Policy Characteristics'!$C:$C,0)))</f>
        <v>Fuel Use Reduction</v>
      </c>
      <c r="C1140" s="362" t="str">
        <f t="shared" ref="C1140:C1147" si="62">C$1139</f>
        <v>RnD Electricity Fuel Use Perc Reduction</v>
      </c>
      <c r="D1140" s="9" t="s">
        <v>331</v>
      </c>
      <c r="E1140" s="55"/>
      <c r="F1140" s="9" t="s">
        <v>2291</v>
      </c>
      <c r="G1140" s="53"/>
      <c r="H1140" s="54">
        <v>122</v>
      </c>
      <c r="I1140" s="53" t="s">
        <v>45</v>
      </c>
      <c r="J1140" s="360" t="str">
        <f>IF(ISBLANK(INDEX('Policy Characteristics'!D:D,MATCH($C1140,'Policy Characteristics'!$C:$C,0))),"",INDEX('Policy Characteristics'!D:D,MATCH($C1140,'Policy Characteristics'!$C:$C,0)))</f>
        <v>R&amp;D Fuel Use Reductions</v>
      </c>
      <c r="K1140" s="358" t="str">
        <f>IF(ISBLANK(INDEX('Policy Characteristics'!E:E,MATCH($C1140,'Policy Characteristics'!$C:$C,0))),"",INDEX('Policy Characteristics'!E:E,MATCH($C1140,'Policy Characteristics'!$C:$C,0)))</f>
        <v>RnD electricity fuel use reduction</v>
      </c>
      <c r="L1140" s="380">
        <f>IF(ISBLANK(INDEX('Policy Characteristics'!F:F,MATCH($C1140,'Policy Characteristics'!$C:$C,0))),"",INDEX('Policy Characteristics'!F:F,MATCH($C1140,'Policy Characteristics'!$C:$C,0)))</f>
        <v>0</v>
      </c>
      <c r="M1140" s="380">
        <f>IF(ISBLANK(INDEX('Policy Characteristics'!G:G,MATCH($C1140,'Policy Characteristics'!$C:$C,0))),"",INDEX('Policy Characteristics'!G:G,MATCH($C1140,'Policy Characteristics'!$C:$C,0)))</f>
        <v>0.4</v>
      </c>
      <c r="N1140" s="380">
        <f>IF(ISBLANK(INDEX('Policy Characteristics'!H:H,MATCH($C1140,'Policy Characteristics'!$C:$C,0))),"",INDEX('Policy Characteristics'!H:H,MATCH($C1140,'Policy Characteristics'!$C:$C,0)))</f>
        <v>0.01</v>
      </c>
      <c r="O1140" s="358" t="str">
        <f>IF(ISBLANK(INDEX('Policy Characteristics'!I:I,MATCH($C1140,'Policy Characteristics'!$C:$C,0))),"",INDEX('Policy Characteristics'!I:I,MATCH($C1140,'Policy Characteristics'!$C:$C,0)))</f>
        <v>% reduction in fuel use</v>
      </c>
      <c r="P1140" s="358"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58" t="str">
        <f>IF(ISBLANK(INDEX('Policy Characteristics'!K:K,MATCH($C1140,'Policy Characteristics'!$C:$C,0))),"",INDEX('Policy Characteristics'!K:K,MATCH($C1140,'Policy Characteristics'!$C:$C,0)))</f>
        <v>architectural-design.html#rnd</v>
      </c>
      <c r="R1140" s="358" t="str">
        <f>IF(ISBLANK(INDEX('Policy Characteristics'!L:L,MATCH($C1140,'Policy Characteristics'!$C:$C,0))),"",INDEX('Policy Characteristics'!L:L,MATCH($C1140,'Policy Characteristics'!$C:$C,0)))</f>
        <v>research-and-development.html</v>
      </c>
    </row>
    <row r="1141" spans="1:18" x14ac:dyDescent="0.35">
      <c r="A1141" s="358" t="str">
        <f>IF(ISBLANK(INDEX('Policy Characteristics'!A:A,MATCH($C1141,'Policy Characteristics'!$C:$C,0))),"",INDEX('Policy Characteristics'!A:A,MATCH($C1141,'Policy Characteristics'!$C:$C,0)))</f>
        <v>Research and Development</v>
      </c>
      <c r="B1141" s="358" t="str">
        <f>IF(ISBLANK(INDEX('Policy Characteristics'!B:B,MATCH($C1141,'Policy Characteristics'!$C:$C,0))),"",INDEX('Policy Characteristics'!B:B,MATCH($C1141,'Policy Characteristics'!$C:$C,0)))</f>
        <v>Fuel Use Reduction</v>
      </c>
      <c r="C1141" s="362" t="str">
        <f t="shared" si="62"/>
        <v>RnD Electricity Fuel Use Perc Reduction</v>
      </c>
      <c r="D1141" s="9" t="s">
        <v>78</v>
      </c>
      <c r="E1141" s="55"/>
      <c r="F1141" s="9" t="s">
        <v>347</v>
      </c>
      <c r="G1141" s="53"/>
      <c r="H1141" s="54">
        <v>123</v>
      </c>
      <c r="I1141" s="53" t="s">
        <v>45</v>
      </c>
      <c r="J1141" s="360" t="str">
        <f>IF(ISBLANK(INDEX('Policy Characteristics'!D:D,MATCH($C1141,'Policy Characteristics'!$C:$C,0))),"",INDEX('Policy Characteristics'!D:D,MATCH($C1141,'Policy Characteristics'!$C:$C,0)))</f>
        <v>R&amp;D Fuel Use Reductions</v>
      </c>
      <c r="K1141" s="358" t="str">
        <f>IF(ISBLANK(INDEX('Policy Characteristics'!E:E,MATCH($C1141,'Policy Characteristics'!$C:$C,0))),"",INDEX('Policy Characteristics'!E:E,MATCH($C1141,'Policy Characteristics'!$C:$C,0)))</f>
        <v>RnD electricity fuel use reduction</v>
      </c>
      <c r="L1141" s="380">
        <f>IF(ISBLANK(INDEX('Policy Characteristics'!F:F,MATCH($C1141,'Policy Characteristics'!$C:$C,0))),"",INDEX('Policy Characteristics'!F:F,MATCH($C1141,'Policy Characteristics'!$C:$C,0)))</f>
        <v>0</v>
      </c>
      <c r="M1141" s="380">
        <f>IF(ISBLANK(INDEX('Policy Characteristics'!G:G,MATCH($C1141,'Policy Characteristics'!$C:$C,0))),"",INDEX('Policy Characteristics'!G:G,MATCH($C1141,'Policy Characteristics'!$C:$C,0)))</f>
        <v>0.4</v>
      </c>
      <c r="N1141" s="380">
        <f>IF(ISBLANK(INDEX('Policy Characteristics'!H:H,MATCH($C1141,'Policy Characteristics'!$C:$C,0))),"",INDEX('Policy Characteristics'!H:H,MATCH($C1141,'Policy Characteristics'!$C:$C,0)))</f>
        <v>0.01</v>
      </c>
      <c r="O1141" s="358" t="str">
        <f>IF(ISBLANK(INDEX('Policy Characteristics'!I:I,MATCH($C1141,'Policy Characteristics'!$C:$C,0))),"",INDEX('Policy Characteristics'!I:I,MATCH($C1141,'Policy Characteristics'!$C:$C,0)))</f>
        <v>% reduction in fuel use</v>
      </c>
      <c r="P1141" s="358"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58" t="str">
        <f>IF(ISBLANK(INDEX('Policy Characteristics'!K:K,MATCH($C1141,'Policy Characteristics'!$C:$C,0))),"",INDEX('Policy Characteristics'!K:K,MATCH($C1141,'Policy Characteristics'!$C:$C,0)))</f>
        <v>architectural-design.html#rnd</v>
      </c>
      <c r="R1141" s="358" t="str">
        <f>IF(ISBLANK(INDEX('Policy Characteristics'!L:L,MATCH($C1141,'Policy Characteristics'!$C:$C,0))),"",INDEX('Policy Characteristics'!L:L,MATCH($C1141,'Policy Characteristics'!$C:$C,0)))</f>
        <v>research-and-development.html</v>
      </c>
    </row>
    <row r="1142" spans="1:18" x14ac:dyDescent="0.35">
      <c r="A1142" s="358" t="str">
        <f>IF(ISBLANK(INDEX('Policy Characteristics'!A:A,MATCH($C1142,'Policy Characteristics'!$C:$C,0))),"",INDEX('Policy Characteristics'!A:A,MATCH($C1142,'Policy Characteristics'!$C:$C,0)))</f>
        <v>Research and Development</v>
      </c>
      <c r="B1142" s="358" t="str">
        <f>IF(ISBLANK(INDEX('Policy Characteristics'!B:B,MATCH($C1142,'Policy Characteristics'!$C:$C,0))),"",INDEX('Policy Characteristics'!B:B,MATCH($C1142,'Policy Characteristics'!$C:$C,0)))</f>
        <v>Fuel Use Reduction</v>
      </c>
      <c r="C1142" s="362" t="str">
        <f t="shared" si="62"/>
        <v>RnD Electricity Fuel Use Perc Reduction</v>
      </c>
      <c r="D1142" s="9" t="s">
        <v>79</v>
      </c>
      <c r="E1142" s="55"/>
      <c r="F1142" s="9" t="s">
        <v>348</v>
      </c>
      <c r="G1142" s="53"/>
      <c r="H1142" s="54">
        <v>751</v>
      </c>
      <c r="I1142" s="53" t="s">
        <v>46</v>
      </c>
      <c r="J1142" s="360" t="str">
        <f>IF(ISBLANK(INDEX('Policy Characteristics'!D:D,MATCH($C1142,'Policy Characteristics'!$C:$C,0))),"",INDEX('Policy Characteristics'!D:D,MATCH($C1142,'Policy Characteristics'!$C:$C,0)))</f>
        <v>R&amp;D Fuel Use Reductions</v>
      </c>
      <c r="K1142" s="358" t="str">
        <f>IF(ISBLANK(INDEX('Policy Characteristics'!E:E,MATCH($C1142,'Policy Characteristics'!$C:$C,0))),"",INDEX('Policy Characteristics'!E:E,MATCH($C1142,'Policy Characteristics'!$C:$C,0)))</f>
        <v>RnD electricity fuel use reduction</v>
      </c>
      <c r="L1142" s="380">
        <f>IF(ISBLANK(INDEX('Policy Characteristics'!F:F,MATCH($C1142,'Policy Characteristics'!$C:$C,0))),"",INDEX('Policy Characteristics'!F:F,MATCH($C1142,'Policy Characteristics'!$C:$C,0)))</f>
        <v>0</v>
      </c>
      <c r="M1142" s="380">
        <f>IF(ISBLANK(INDEX('Policy Characteristics'!G:G,MATCH($C1142,'Policy Characteristics'!$C:$C,0))),"",INDEX('Policy Characteristics'!G:G,MATCH($C1142,'Policy Characteristics'!$C:$C,0)))</f>
        <v>0.4</v>
      </c>
      <c r="N1142" s="380">
        <f>IF(ISBLANK(INDEX('Policy Characteristics'!H:H,MATCH($C1142,'Policy Characteristics'!$C:$C,0))),"",INDEX('Policy Characteristics'!H:H,MATCH($C1142,'Policy Characteristics'!$C:$C,0)))</f>
        <v>0.01</v>
      </c>
      <c r="O1142" s="358" t="str">
        <f>IF(ISBLANK(INDEX('Policy Characteristics'!I:I,MATCH($C1142,'Policy Characteristics'!$C:$C,0))),"",INDEX('Policy Characteristics'!I:I,MATCH($C1142,'Policy Characteristics'!$C:$C,0)))</f>
        <v>% reduction in fuel use</v>
      </c>
      <c r="P1142" s="358"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58" t="str">
        <f>IF(ISBLANK(INDEX('Policy Characteristics'!K:K,MATCH($C1142,'Policy Characteristics'!$C:$C,0))),"",INDEX('Policy Characteristics'!K:K,MATCH($C1142,'Policy Characteristics'!$C:$C,0)))</f>
        <v>architectural-design.html#rnd</v>
      </c>
      <c r="R1142" s="358" t="str">
        <f>IF(ISBLANK(INDEX('Policy Characteristics'!L:L,MATCH($C1142,'Policy Characteristics'!$C:$C,0))),"",INDEX('Policy Characteristics'!L:L,MATCH($C1142,'Policy Characteristics'!$C:$C,0)))</f>
        <v>research-and-development.html</v>
      </c>
    </row>
    <row r="1143" spans="1:18" x14ac:dyDescent="0.35">
      <c r="A1143" s="358" t="str">
        <f>IF(ISBLANK(INDEX('Policy Characteristics'!A:A,MATCH($C1143,'Policy Characteristics'!$C:$C,0))),"",INDEX('Policy Characteristics'!A:A,MATCH($C1143,'Policy Characteristics'!$C:$C,0)))</f>
        <v>Research and Development</v>
      </c>
      <c r="B1143" s="358" t="str">
        <f>IF(ISBLANK(INDEX('Policy Characteristics'!B:B,MATCH($C1143,'Policy Characteristics'!$C:$C,0))),"",INDEX('Policy Characteristics'!B:B,MATCH($C1143,'Policy Characteristics'!$C:$C,0)))</f>
        <v>Fuel Use Reduction</v>
      </c>
      <c r="C1143" s="362" t="str">
        <f t="shared" si="62"/>
        <v>RnD Electricity Fuel Use Perc Reduction</v>
      </c>
      <c r="D1143" s="9" t="s">
        <v>478</v>
      </c>
      <c r="E1143" s="55"/>
      <c r="F1143" s="9" t="s">
        <v>482</v>
      </c>
      <c r="G1143" s="53"/>
      <c r="H1143" s="54">
        <v>752</v>
      </c>
      <c r="I1143" s="53" t="s">
        <v>46</v>
      </c>
      <c r="J1143" s="360" t="str">
        <f>IF(ISBLANK(INDEX('Policy Characteristics'!D:D,MATCH($C1143,'Policy Characteristics'!$C:$C,0))),"",INDEX('Policy Characteristics'!D:D,MATCH($C1143,'Policy Characteristics'!$C:$C,0)))</f>
        <v>R&amp;D Fuel Use Reductions</v>
      </c>
      <c r="K1143" s="358" t="str">
        <f>IF(ISBLANK(INDEX('Policy Characteristics'!E:E,MATCH($C1143,'Policy Characteristics'!$C:$C,0))),"",INDEX('Policy Characteristics'!E:E,MATCH($C1143,'Policy Characteristics'!$C:$C,0)))</f>
        <v>RnD electricity fuel use reduction</v>
      </c>
      <c r="L1143" s="380">
        <f>IF(ISBLANK(INDEX('Policy Characteristics'!F:F,MATCH($C1143,'Policy Characteristics'!$C:$C,0))),"",INDEX('Policy Characteristics'!F:F,MATCH($C1143,'Policy Characteristics'!$C:$C,0)))</f>
        <v>0</v>
      </c>
      <c r="M1143" s="380">
        <f>IF(ISBLANK(INDEX('Policy Characteristics'!G:G,MATCH($C1143,'Policy Characteristics'!$C:$C,0))),"",INDEX('Policy Characteristics'!G:G,MATCH($C1143,'Policy Characteristics'!$C:$C,0)))</f>
        <v>0.4</v>
      </c>
      <c r="N1143" s="380">
        <f>IF(ISBLANK(INDEX('Policy Characteristics'!H:H,MATCH($C1143,'Policy Characteristics'!$C:$C,0))),"",INDEX('Policy Characteristics'!H:H,MATCH($C1143,'Policy Characteristics'!$C:$C,0)))</f>
        <v>0.01</v>
      </c>
      <c r="O1143" s="358" t="str">
        <f>IF(ISBLANK(INDEX('Policy Characteristics'!I:I,MATCH($C1143,'Policy Characteristics'!$C:$C,0))),"",INDEX('Policy Characteristics'!I:I,MATCH($C1143,'Policy Characteristics'!$C:$C,0)))</f>
        <v>% reduction in fuel use</v>
      </c>
      <c r="P1143" s="358"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58" t="str">
        <f>IF(ISBLANK(INDEX('Policy Characteristics'!K:K,MATCH($C1143,'Policy Characteristics'!$C:$C,0))),"",INDEX('Policy Characteristics'!K:K,MATCH($C1143,'Policy Characteristics'!$C:$C,0)))</f>
        <v>architectural-design.html#rnd</v>
      </c>
      <c r="R1143" s="358" t="str">
        <f>IF(ISBLANK(INDEX('Policy Characteristics'!L:L,MATCH($C1143,'Policy Characteristics'!$C:$C,0))),"",INDEX('Policy Characteristics'!L:L,MATCH($C1143,'Policy Characteristics'!$C:$C,0)))</f>
        <v>research-and-development.html</v>
      </c>
    </row>
    <row r="1144" spans="1:18" x14ac:dyDescent="0.35">
      <c r="A1144" s="358" t="str">
        <f>IF(ISBLANK(INDEX('Policy Characteristics'!A:A,MATCH($C1144,'Policy Characteristics'!$C:$C,0))),"",INDEX('Policy Characteristics'!A:A,MATCH($C1144,'Policy Characteristics'!$C:$C,0)))</f>
        <v>Research and Development</v>
      </c>
      <c r="B1144" s="358" t="str">
        <f>IF(ISBLANK(INDEX('Policy Characteristics'!B:B,MATCH($C1144,'Policy Characteristics'!$C:$C,0))),"",INDEX('Policy Characteristics'!B:B,MATCH($C1144,'Policy Characteristics'!$C:$C,0)))</f>
        <v>Fuel Use Reduction</v>
      </c>
      <c r="C1144" s="362" t="str">
        <f t="shared" si="62"/>
        <v>RnD Electricity Fuel Use Perc Reduction</v>
      </c>
      <c r="D1144" s="9" t="s">
        <v>80</v>
      </c>
      <c r="E1144" s="55"/>
      <c r="F1144" s="9" t="s">
        <v>349</v>
      </c>
      <c r="G1144" s="53"/>
      <c r="H1144" s="54">
        <v>753</v>
      </c>
      <c r="I1144" s="53" t="s">
        <v>46</v>
      </c>
      <c r="J1144" s="360" t="str">
        <f>IF(ISBLANK(INDEX('Policy Characteristics'!D:D,MATCH($C1144,'Policy Characteristics'!$C:$C,0))),"",INDEX('Policy Characteristics'!D:D,MATCH($C1144,'Policy Characteristics'!$C:$C,0)))</f>
        <v>R&amp;D Fuel Use Reductions</v>
      </c>
      <c r="K1144" s="358" t="str">
        <f>IF(ISBLANK(INDEX('Policy Characteristics'!E:E,MATCH($C1144,'Policy Characteristics'!$C:$C,0))),"",INDEX('Policy Characteristics'!E:E,MATCH($C1144,'Policy Characteristics'!$C:$C,0)))</f>
        <v>RnD electricity fuel use reduction</v>
      </c>
      <c r="L1144" s="380">
        <f>IF(ISBLANK(INDEX('Policy Characteristics'!F:F,MATCH($C1144,'Policy Characteristics'!$C:$C,0))),"",INDEX('Policy Characteristics'!F:F,MATCH($C1144,'Policy Characteristics'!$C:$C,0)))</f>
        <v>0</v>
      </c>
      <c r="M1144" s="380">
        <f>IF(ISBLANK(INDEX('Policy Characteristics'!G:G,MATCH($C1144,'Policy Characteristics'!$C:$C,0))),"",INDEX('Policy Characteristics'!G:G,MATCH($C1144,'Policy Characteristics'!$C:$C,0)))</f>
        <v>0.4</v>
      </c>
      <c r="N1144" s="380">
        <f>IF(ISBLANK(INDEX('Policy Characteristics'!H:H,MATCH($C1144,'Policy Characteristics'!$C:$C,0))),"",INDEX('Policy Characteristics'!H:H,MATCH($C1144,'Policy Characteristics'!$C:$C,0)))</f>
        <v>0.01</v>
      </c>
      <c r="O1144" s="358" t="str">
        <f>IF(ISBLANK(INDEX('Policy Characteristics'!I:I,MATCH($C1144,'Policy Characteristics'!$C:$C,0))),"",INDEX('Policy Characteristics'!I:I,MATCH($C1144,'Policy Characteristics'!$C:$C,0)))</f>
        <v>% reduction in fuel use</v>
      </c>
      <c r="P1144" s="358"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358" t="str">
        <f>IF(ISBLANK(INDEX('Policy Characteristics'!K:K,MATCH($C1144,'Policy Characteristics'!$C:$C,0))),"",INDEX('Policy Characteristics'!K:K,MATCH($C1144,'Policy Characteristics'!$C:$C,0)))</f>
        <v>architectural-design.html#rnd</v>
      </c>
      <c r="R1144" s="358" t="str">
        <f>IF(ISBLANK(INDEX('Policy Characteristics'!L:L,MATCH($C1144,'Policy Characteristics'!$C:$C,0))),"",INDEX('Policy Characteristics'!L:L,MATCH($C1144,'Policy Characteristics'!$C:$C,0)))</f>
        <v>research-and-development.html</v>
      </c>
    </row>
    <row r="1145" spans="1:18" x14ac:dyDescent="0.35">
      <c r="A1145" s="358" t="str">
        <f>IF(ISBLANK(INDEX('Policy Characteristics'!A:A,MATCH($C1145,'Policy Characteristics'!$C:$C,0))),"",INDEX('Policy Characteristics'!A:A,MATCH($C1145,'Policy Characteristics'!$C:$C,0)))</f>
        <v>Research and Development</v>
      </c>
      <c r="B1145" s="358" t="str">
        <f>IF(ISBLANK(INDEX('Policy Characteristics'!B:B,MATCH($C1145,'Policy Characteristics'!$C:$C,0))),"",INDEX('Policy Characteristics'!B:B,MATCH($C1145,'Policy Characteristics'!$C:$C,0)))</f>
        <v>Fuel Use Reduction</v>
      </c>
      <c r="C1145" s="362" t="str">
        <f t="shared" si="62"/>
        <v>RnD Electricity Fuel Use Perc Reduction</v>
      </c>
      <c r="D1145" s="9" t="s">
        <v>81</v>
      </c>
      <c r="E1145" s="55"/>
      <c r="F1145" s="9" t="s">
        <v>350</v>
      </c>
      <c r="G1145" s="53"/>
      <c r="H1145" s="54">
        <v>754</v>
      </c>
      <c r="I1145" s="53" t="s">
        <v>46</v>
      </c>
      <c r="J1145" s="360" t="str">
        <f>IF(ISBLANK(INDEX('Policy Characteristics'!D:D,MATCH($C1145,'Policy Characteristics'!$C:$C,0))),"",INDEX('Policy Characteristics'!D:D,MATCH($C1145,'Policy Characteristics'!$C:$C,0)))</f>
        <v>R&amp;D Fuel Use Reductions</v>
      </c>
      <c r="K1145" s="358" t="str">
        <f>IF(ISBLANK(INDEX('Policy Characteristics'!E:E,MATCH($C1145,'Policy Characteristics'!$C:$C,0))),"",INDEX('Policy Characteristics'!E:E,MATCH($C1145,'Policy Characteristics'!$C:$C,0)))</f>
        <v>RnD electricity fuel use reduction</v>
      </c>
      <c r="L1145" s="380">
        <f>IF(ISBLANK(INDEX('Policy Characteristics'!F:F,MATCH($C1145,'Policy Characteristics'!$C:$C,0))),"",INDEX('Policy Characteristics'!F:F,MATCH($C1145,'Policy Characteristics'!$C:$C,0)))</f>
        <v>0</v>
      </c>
      <c r="M1145" s="380">
        <f>IF(ISBLANK(INDEX('Policy Characteristics'!G:G,MATCH($C1145,'Policy Characteristics'!$C:$C,0))),"",INDEX('Policy Characteristics'!G:G,MATCH($C1145,'Policy Characteristics'!$C:$C,0)))</f>
        <v>0.4</v>
      </c>
      <c r="N1145" s="380">
        <f>IF(ISBLANK(INDEX('Policy Characteristics'!H:H,MATCH($C1145,'Policy Characteristics'!$C:$C,0))),"",INDEX('Policy Characteristics'!H:H,MATCH($C1145,'Policy Characteristics'!$C:$C,0)))</f>
        <v>0.01</v>
      </c>
      <c r="O1145" s="358" t="str">
        <f>IF(ISBLANK(INDEX('Policy Characteristics'!I:I,MATCH($C1145,'Policy Characteristics'!$C:$C,0))),"",INDEX('Policy Characteristics'!I:I,MATCH($C1145,'Policy Characteristics'!$C:$C,0)))</f>
        <v>% reduction in fuel use</v>
      </c>
      <c r="P1145" s="358"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358" t="str">
        <f>IF(ISBLANK(INDEX('Policy Characteristics'!K:K,MATCH($C1145,'Policy Characteristics'!$C:$C,0))),"",INDEX('Policy Characteristics'!K:K,MATCH($C1145,'Policy Characteristics'!$C:$C,0)))</f>
        <v>architectural-design.html#rnd</v>
      </c>
      <c r="R1145" s="358" t="str">
        <f>IF(ISBLANK(INDEX('Policy Characteristics'!L:L,MATCH($C1145,'Policy Characteristics'!$C:$C,0))),"",INDEX('Policy Characteristics'!L:L,MATCH($C1145,'Policy Characteristics'!$C:$C,0)))</f>
        <v>research-and-development.html</v>
      </c>
    </row>
    <row r="1146" spans="1:18" x14ac:dyDescent="0.35">
      <c r="A1146" s="358" t="str">
        <f>IF(ISBLANK(INDEX('Policy Characteristics'!A:A,MATCH($C1146,'Policy Characteristics'!$C:$C,0))),"",INDEX('Policy Characteristics'!A:A,MATCH($C1146,'Policy Characteristics'!$C:$C,0)))</f>
        <v>Research and Development</v>
      </c>
      <c r="B1146" s="358" t="str">
        <f>IF(ISBLANK(INDEX('Policy Characteristics'!B:B,MATCH($C1146,'Policy Characteristics'!$C:$C,0))),"",INDEX('Policy Characteristics'!B:B,MATCH($C1146,'Policy Characteristics'!$C:$C,0)))</f>
        <v>Fuel Use Reduction</v>
      </c>
      <c r="C1146" s="362" t="str">
        <f t="shared" si="62"/>
        <v>RnD Electricity Fuel Use Perc Reduction</v>
      </c>
      <c r="D1146" s="9" t="s">
        <v>82</v>
      </c>
      <c r="E1146" s="55"/>
      <c r="F1146" s="9" t="s">
        <v>351</v>
      </c>
      <c r="G1146" s="53"/>
      <c r="H1146" s="54">
        <v>124</v>
      </c>
      <c r="I1146" s="53" t="s">
        <v>45</v>
      </c>
      <c r="J1146" s="360" t="str">
        <f>IF(ISBLANK(INDEX('Policy Characteristics'!D:D,MATCH($C1146,'Policy Characteristics'!$C:$C,0))),"",INDEX('Policy Characteristics'!D:D,MATCH($C1146,'Policy Characteristics'!$C:$C,0)))</f>
        <v>R&amp;D Fuel Use Reductions</v>
      </c>
      <c r="K1146" s="358" t="str">
        <f>IF(ISBLANK(INDEX('Policy Characteristics'!E:E,MATCH($C1146,'Policy Characteristics'!$C:$C,0))),"",INDEX('Policy Characteristics'!E:E,MATCH($C1146,'Policy Characteristics'!$C:$C,0)))</f>
        <v>RnD electricity fuel use reduction</v>
      </c>
      <c r="L1146" s="380">
        <f>IF(ISBLANK(INDEX('Policy Characteristics'!F:F,MATCH($C1146,'Policy Characteristics'!$C:$C,0))),"",INDEX('Policy Characteristics'!F:F,MATCH($C1146,'Policy Characteristics'!$C:$C,0)))</f>
        <v>0</v>
      </c>
      <c r="M1146" s="380">
        <f>IF(ISBLANK(INDEX('Policy Characteristics'!G:G,MATCH($C1146,'Policy Characteristics'!$C:$C,0))),"",INDEX('Policy Characteristics'!G:G,MATCH($C1146,'Policy Characteristics'!$C:$C,0)))</f>
        <v>0.4</v>
      </c>
      <c r="N1146" s="380">
        <f>IF(ISBLANK(INDEX('Policy Characteristics'!H:H,MATCH($C1146,'Policy Characteristics'!$C:$C,0))),"",INDEX('Policy Characteristics'!H:H,MATCH($C1146,'Policy Characteristics'!$C:$C,0)))</f>
        <v>0.01</v>
      </c>
      <c r="O1146" s="358" t="str">
        <f>IF(ISBLANK(INDEX('Policy Characteristics'!I:I,MATCH($C1146,'Policy Characteristics'!$C:$C,0))),"",INDEX('Policy Characteristics'!I:I,MATCH($C1146,'Policy Characteristics'!$C:$C,0)))</f>
        <v>% reduction in fuel use</v>
      </c>
      <c r="P1146" s="358"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358" t="str">
        <f>IF(ISBLANK(INDEX('Policy Characteristics'!K:K,MATCH($C1146,'Policy Characteristics'!$C:$C,0))),"",INDEX('Policy Characteristics'!K:K,MATCH($C1146,'Policy Characteristics'!$C:$C,0)))</f>
        <v>architectural-design.html#rnd</v>
      </c>
      <c r="R1146" s="358" t="str">
        <f>IF(ISBLANK(INDEX('Policy Characteristics'!L:L,MATCH($C1146,'Policy Characteristics'!$C:$C,0))),"",INDEX('Policy Characteristics'!L:L,MATCH($C1146,'Policy Characteristics'!$C:$C,0)))</f>
        <v>research-and-development.html</v>
      </c>
    </row>
    <row r="1147" spans="1:18" x14ac:dyDescent="0.35">
      <c r="A1147" s="358" t="str">
        <f>IF(ISBLANK(INDEX('Policy Characteristics'!A:A,MATCH($C1147,'Policy Characteristics'!$C:$C,0))),"",INDEX('Policy Characteristics'!A:A,MATCH($C1147,'Policy Characteristics'!$C:$C,0)))</f>
        <v>Research and Development</v>
      </c>
      <c r="B1147" s="358" t="str">
        <f>IF(ISBLANK(INDEX('Policy Characteristics'!B:B,MATCH($C1147,'Policy Characteristics'!$C:$C,0))),"",INDEX('Policy Characteristics'!B:B,MATCH($C1147,'Policy Characteristics'!$C:$C,0)))</f>
        <v>Fuel Use Reduction</v>
      </c>
      <c r="C1147" s="362" t="str">
        <f t="shared" si="62"/>
        <v>RnD Electricity Fuel Use Perc Reduction</v>
      </c>
      <c r="D1147" s="9" t="s">
        <v>334</v>
      </c>
      <c r="E1147" s="55"/>
      <c r="F1147" s="9" t="s">
        <v>2292</v>
      </c>
      <c r="G1147" s="53"/>
      <c r="H1147" s="54">
        <v>193</v>
      </c>
      <c r="I1147" s="53" t="s">
        <v>45</v>
      </c>
      <c r="J1147" s="360" t="str">
        <f>IF(ISBLANK(INDEX('Policy Characteristics'!D:D,MATCH($C1147,'Policy Characteristics'!$C:$C,0))),"",INDEX('Policy Characteristics'!D:D,MATCH($C1147,'Policy Characteristics'!$C:$C,0)))</f>
        <v>R&amp;D Fuel Use Reductions</v>
      </c>
      <c r="K1147" s="358" t="str">
        <f>IF(ISBLANK(INDEX('Policy Characteristics'!E:E,MATCH($C1147,'Policy Characteristics'!$C:$C,0))),"",INDEX('Policy Characteristics'!E:E,MATCH($C1147,'Policy Characteristics'!$C:$C,0)))</f>
        <v>RnD electricity fuel use reduction</v>
      </c>
      <c r="L1147" s="380">
        <f>IF(ISBLANK(INDEX('Policy Characteristics'!F:F,MATCH($C1147,'Policy Characteristics'!$C:$C,0))),"",INDEX('Policy Characteristics'!F:F,MATCH($C1147,'Policy Characteristics'!$C:$C,0)))</f>
        <v>0</v>
      </c>
      <c r="M1147" s="380">
        <f>IF(ISBLANK(INDEX('Policy Characteristics'!G:G,MATCH($C1147,'Policy Characteristics'!$C:$C,0))),"",INDEX('Policy Characteristics'!G:G,MATCH($C1147,'Policy Characteristics'!$C:$C,0)))</f>
        <v>0.4</v>
      </c>
      <c r="N1147" s="380">
        <f>IF(ISBLANK(INDEX('Policy Characteristics'!H:H,MATCH($C1147,'Policy Characteristics'!$C:$C,0))),"",INDEX('Policy Characteristics'!H:H,MATCH($C1147,'Policy Characteristics'!$C:$C,0)))</f>
        <v>0.01</v>
      </c>
      <c r="O1147" s="358" t="str">
        <f>IF(ISBLANK(INDEX('Policy Characteristics'!I:I,MATCH($C1147,'Policy Characteristics'!$C:$C,0))),"",INDEX('Policy Characteristics'!I:I,MATCH($C1147,'Policy Characteristics'!$C:$C,0)))</f>
        <v>% reduction in fuel use</v>
      </c>
      <c r="P1147" s="358"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358" t="str">
        <f>IF(ISBLANK(INDEX('Policy Characteristics'!K:K,MATCH($C1147,'Policy Characteristics'!$C:$C,0))),"",INDEX('Policy Characteristics'!K:K,MATCH($C1147,'Policy Characteristics'!$C:$C,0)))</f>
        <v>architectural-design.html#rnd</v>
      </c>
      <c r="R1147" s="358" t="str">
        <f>IF(ISBLANK(INDEX('Policy Characteristics'!L:L,MATCH($C1147,'Policy Characteristics'!$C:$C,0))),"",INDEX('Policy Characteristics'!L:L,MATCH($C1147,'Policy Characteristics'!$C:$C,0)))</f>
        <v>research-and-development.html</v>
      </c>
    </row>
    <row r="1148" spans="1:18" x14ac:dyDescent="0.35">
      <c r="A1148" s="358" t="str">
        <f>IF(ISBLANK(INDEX('Policy Characteristics'!A:A,MATCH($C1148,'Policy Characteristics'!$C:$C,0))),"",INDEX('Policy Characteristics'!A:A,MATCH($C1148,'Policy Characteristics'!$C:$C,0)))</f>
        <v>Research and Development</v>
      </c>
      <c r="B1148" s="358" t="str">
        <f>IF(ISBLANK(INDEX('Policy Characteristics'!B:B,MATCH($C1148,'Policy Characteristics'!$C:$C,0))),"",INDEX('Policy Characteristics'!B:B,MATCH($C1148,'Policy Characteristics'!$C:$C,0)))</f>
        <v>Fuel Use Reduction</v>
      </c>
      <c r="C1148" s="362" t="str">
        <f t="shared" ref="C1148:C1149" si="63">C$1139</f>
        <v>RnD Electricity Fuel Use Perc Reduction</v>
      </c>
      <c r="D1148" s="9" t="s">
        <v>474</v>
      </c>
      <c r="E1148" s="55"/>
      <c r="F1148" s="9" t="s">
        <v>475</v>
      </c>
      <c r="G1148" s="53"/>
      <c r="H1148" s="54">
        <v>181</v>
      </c>
      <c r="I1148" s="53" t="s">
        <v>45</v>
      </c>
      <c r="J1148" s="360" t="str">
        <f>IF(ISBLANK(INDEX('Policy Characteristics'!D:D,MATCH($C1148,'Policy Characteristics'!$C:$C,0))),"",INDEX('Policy Characteristics'!D:D,MATCH($C1148,'Policy Characteristics'!$C:$C,0)))</f>
        <v>R&amp;D Fuel Use Reductions</v>
      </c>
      <c r="K1148" s="358" t="str">
        <f>IF(ISBLANK(INDEX('Policy Characteristics'!E:E,MATCH($C1148,'Policy Characteristics'!$C:$C,0))),"",INDEX('Policy Characteristics'!E:E,MATCH($C1148,'Policy Characteristics'!$C:$C,0)))</f>
        <v>RnD electricity fuel use reduction</v>
      </c>
      <c r="L1148" s="380">
        <f>IF(ISBLANK(INDEX('Policy Characteristics'!F:F,MATCH($C1148,'Policy Characteristics'!$C:$C,0))),"",INDEX('Policy Characteristics'!F:F,MATCH($C1148,'Policy Characteristics'!$C:$C,0)))</f>
        <v>0</v>
      </c>
      <c r="M1148" s="380">
        <f>IF(ISBLANK(INDEX('Policy Characteristics'!G:G,MATCH($C1148,'Policy Characteristics'!$C:$C,0))),"",INDEX('Policy Characteristics'!G:G,MATCH($C1148,'Policy Characteristics'!$C:$C,0)))</f>
        <v>0.4</v>
      </c>
      <c r="N1148" s="380">
        <f>IF(ISBLANK(INDEX('Policy Characteristics'!H:H,MATCH($C1148,'Policy Characteristics'!$C:$C,0))),"",INDEX('Policy Characteristics'!H:H,MATCH($C1148,'Policy Characteristics'!$C:$C,0)))</f>
        <v>0.01</v>
      </c>
      <c r="O1148" s="358" t="str">
        <f>IF(ISBLANK(INDEX('Policy Characteristics'!I:I,MATCH($C1148,'Policy Characteristics'!$C:$C,0))),"",INDEX('Policy Characteristics'!I:I,MATCH($C1148,'Policy Characteristics'!$C:$C,0)))</f>
        <v>% reduction in fuel use</v>
      </c>
      <c r="P1148" s="358"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358" t="str">
        <f>IF(ISBLANK(INDEX('Policy Characteristics'!K:K,MATCH($C1148,'Policy Characteristics'!$C:$C,0))),"",INDEX('Policy Characteristics'!K:K,MATCH($C1148,'Policy Characteristics'!$C:$C,0)))</f>
        <v>architectural-design.html#rnd</v>
      </c>
      <c r="R1148" s="358" t="str">
        <f>IF(ISBLANK(INDEX('Policy Characteristics'!L:L,MATCH($C1148,'Policy Characteristics'!$C:$C,0))),"",INDEX('Policy Characteristics'!L:L,MATCH($C1148,'Policy Characteristics'!$C:$C,0)))</f>
        <v>research-and-development.html</v>
      </c>
    </row>
    <row r="1149" spans="1:18" x14ac:dyDescent="0.35">
      <c r="A1149" s="358" t="str">
        <f>IF(ISBLANK(INDEX('Policy Characteristics'!A:A,MATCH($C1149,'Policy Characteristics'!$C:$C,0))),"",INDEX('Policy Characteristics'!A:A,MATCH($C1149,'Policy Characteristics'!$C:$C,0)))</f>
        <v>Research and Development</v>
      </c>
      <c r="B1149" s="358" t="str">
        <f>IF(ISBLANK(INDEX('Policy Characteristics'!B:B,MATCH($C1149,'Policy Characteristics'!$C:$C,0))),"",INDEX('Policy Characteristics'!B:B,MATCH($C1149,'Policy Characteristics'!$C:$C,0)))</f>
        <v>Fuel Use Reduction</v>
      </c>
      <c r="C1149" s="362" t="str">
        <f t="shared" si="63"/>
        <v>RnD Electricity Fuel Use Perc Reduction</v>
      </c>
      <c r="D1149" s="9" t="s">
        <v>483</v>
      </c>
      <c r="E1149" s="55"/>
      <c r="F1149" s="9" t="s">
        <v>485</v>
      </c>
      <c r="G1149" s="53"/>
      <c r="H1149" s="54">
        <v>755</v>
      </c>
      <c r="I1149" s="53" t="s">
        <v>46</v>
      </c>
      <c r="J1149" s="360" t="str">
        <f>IF(ISBLANK(INDEX('Policy Characteristics'!D:D,MATCH($C1149,'Policy Characteristics'!$C:$C,0))),"",INDEX('Policy Characteristics'!D:D,MATCH($C1149,'Policy Characteristics'!$C:$C,0)))</f>
        <v>R&amp;D Fuel Use Reductions</v>
      </c>
      <c r="K1149" s="358" t="str">
        <f>IF(ISBLANK(INDEX('Policy Characteristics'!E:E,MATCH($C1149,'Policy Characteristics'!$C:$C,0))),"",INDEX('Policy Characteristics'!E:E,MATCH($C1149,'Policy Characteristics'!$C:$C,0)))</f>
        <v>RnD electricity fuel use reduction</v>
      </c>
      <c r="L1149" s="380">
        <f>IF(ISBLANK(INDEX('Policy Characteristics'!F:F,MATCH($C1149,'Policy Characteristics'!$C:$C,0))),"",INDEX('Policy Characteristics'!F:F,MATCH($C1149,'Policy Characteristics'!$C:$C,0)))</f>
        <v>0</v>
      </c>
      <c r="M1149" s="380">
        <f>IF(ISBLANK(INDEX('Policy Characteristics'!G:G,MATCH($C1149,'Policy Characteristics'!$C:$C,0))),"",INDEX('Policy Characteristics'!G:G,MATCH($C1149,'Policy Characteristics'!$C:$C,0)))</f>
        <v>0.4</v>
      </c>
      <c r="N1149" s="380">
        <f>IF(ISBLANK(INDEX('Policy Characteristics'!H:H,MATCH($C1149,'Policy Characteristics'!$C:$C,0))),"",INDEX('Policy Characteristics'!H:H,MATCH($C1149,'Policy Characteristics'!$C:$C,0)))</f>
        <v>0.01</v>
      </c>
      <c r="O1149" s="358" t="str">
        <f>IF(ISBLANK(INDEX('Policy Characteristics'!I:I,MATCH($C1149,'Policy Characteristics'!$C:$C,0))),"",INDEX('Policy Characteristics'!I:I,MATCH($C1149,'Policy Characteristics'!$C:$C,0)))</f>
        <v>% reduction in fuel use</v>
      </c>
      <c r="P1149" s="358"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358" t="str">
        <f>IF(ISBLANK(INDEX('Policy Characteristics'!K:K,MATCH($C1149,'Policy Characteristics'!$C:$C,0))),"",INDEX('Policy Characteristics'!K:K,MATCH($C1149,'Policy Characteristics'!$C:$C,0)))</f>
        <v>architectural-design.html#rnd</v>
      </c>
      <c r="R1149" s="358" t="str">
        <f>IF(ISBLANK(INDEX('Policy Characteristics'!L:L,MATCH($C1149,'Policy Characteristics'!$C:$C,0))),"",INDEX('Policy Characteristics'!L:L,MATCH($C1149,'Policy Characteristics'!$C:$C,0)))</f>
        <v>research-and-development.html</v>
      </c>
    </row>
    <row r="1150" spans="1:18" x14ac:dyDescent="0.35">
      <c r="A1150" s="358" t="str">
        <f>IF(ISBLANK(INDEX('Policy Characteristics'!A:A,MATCH($C1150,'Policy Characteristics'!$C:$C,0))),"",INDEX('Policy Characteristics'!A:A,MATCH($C1150,'Policy Characteristics'!$C:$C,0)))</f>
        <v>Research and Development</v>
      </c>
      <c r="B1150" s="358" t="str">
        <f>IF(ISBLANK(INDEX('Policy Characteristics'!B:B,MATCH($C1150,'Policy Characteristics'!$C:$C,0))),"",INDEX('Policy Characteristics'!B:B,MATCH($C1150,'Policy Characteristics'!$C:$C,0)))</f>
        <v>Fuel Use Reduction</v>
      </c>
      <c r="C1150" s="363" t="s">
        <v>318</v>
      </c>
      <c r="D1150" s="195" t="s">
        <v>3235</v>
      </c>
      <c r="E1150" s="53"/>
      <c r="F1150" s="9" t="s">
        <v>3273</v>
      </c>
      <c r="G1150" s="53"/>
      <c r="H1150" s="54">
        <v>1487</v>
      </c>
      <c r="I1150" s="53" t="s">
        <v>45</v>
      </c>
      <c r="J1150" s="360" t="str">
        <f>IF(ISBLANK(INDEX('Policy Characteristics'!D:D,MATCH($C1150,'Policy Characteristics'!$C:$C,0))),"",INDEX('Policy Characteristics'!D:D,MATCH($C1150,'Policy Characteristics'!$C:$C,0)))</f>
        <v>R&amp;D Fuel Use Reductions</v>
      </c>
      <c r="K1150" s="358" t="str">
        <f>IF(ISBLANK(INDEX('Policy Characteristics'!E:E,MATCH($C1150,'Policy Characteristics'!$C:$C,0))),"",INDEX('Policy Characteristics'!E:E,MATCH($C1150,'Policy Characteristics'!$C:$C,0)))</f>
        <v>RnD industry fuel use reduction</v>
      </c>
      <c r="L1150" s="380">
        <f>IF(ISBLANK(INDEX('Policy Characteristics'!F:F,MATCH($C1150,'Policy Characteristics'!$C:$C,0))),"",INDEX('Policy Characteristics'!F:F,MATCH($C1150,'Policy Characteristics'!$C:$C,0)))</f>
        <v>0</v>
      </c>
      <c r="M1150" s="380">
        <f>IF(ISBLANK(INDEX('Policy Characteristics'!G:G,MATCH($C1150,'Policy Characteristics'!$C:$C,0))),"",INDEX('Policy Characteristics'!G:G,MATCH($C1150,'Policy Characteristics'!$C:$C,0)))</f>
        <v>0.4</v>
      </c>
      <c r="N1150" s="380">
        <f>IF(ISBLANK(INDEX('Policy Characteristics'!H:H,MATCH($C1150,'Policy Characteristics'!$C:$C,0))),"",INDEX('Policy Characteristics'!H:H,MATCH($C1150,'Policy Characteristics'!$C:$C,0)))</f>
        <v>0.01</v>
      </c>
      <c r="O1150" s="358" t="str">
        <f>IF(ISBLANK(INDEX('Policy Characteristics'!I:I,MATCH($C1150,'Policy Characteristics'!$C:$C,0))),"",INDEX('Policy Characteristics'!I:I,MATCH($C1150,'Policy Characteristics'!$C:$C,0)))</f>
        <v>% reduction in fuel use</v>
      </c>
      <c r="P1150" s="358"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358" t="str">
        <f>IF(ISBLANK(INDEX('Policy Characteristics'!K:K,MATCH($C1150,'Policy Characteristics'!$C:$C,0))),"",INDEX('Policy Characteristics'!K:K,MATCH($C1150,'Policy Characteristics'!$C:$C,0)))</f>
        <v>architectural-design.html#rnd</v>
      </c>
      <c r="R1150" s="358" t="str">
        <f>IF(ISBLANK(INDEX('Policy Characteristics'!L:L,MATCH($C1150,'Policy Characteristics'!$C:$C,0))),"",INDEX('Policy Characteristics'!L:L,MATCH($C1150,'Policy Characteristics'!$C:$C,0)))</f>
        <v>research-and-development.html</v>
      </c>
    </row>
    <row r="1151" spans="1:18" x14ac:dyDescent="0.35">
      <c r="A1151" s="358" t="str">
        <f>IF(ISBLANK(INDEX('Policy Characteristics'!A:A,MATCH($C1151,'Policy Characteristics'!$C:$C,0))),"",INDEX('Policy Characteristics'!A:A,MATCH($C1151,'Policy Characteristics'!$C:$C,0)))</f>
        <v>Research and Development</v>
      </c>
      <c r="B1151" s="358" t="str">
        <f>IF(ISBLANK(INDEX('Policy Characteristics'!B:B,MATCH($C1151,'Policy Characteristics'!$C:$C,0))),"",INDEX('Policy Characteristics'!B:B,MATCH($C1151,'Policy Characteristics'!$C:$C,0)))</f>
        <v>Fuel Use Reduction</v>
      </c>
      <c r="C1151" s="362" t="str">
        <f t="shared" ref="C1151:C1174" si="64">C$1150</f>
        <v>RnD Industry Fuel Use Perc Reduction</v>
      </c>
      <c r="D1151" s="195" t="s">
        <v>3236</v>
      </c>
      <c r="E1151" s="53"/>
      <c r="F1151" s="9" t="s">
        <v>3274</v>
      </c>
      <c r="G1151" s="53"/>
      <c r="H1151" s="54">
        <v>1488</v>
      </c>
      <c r="I1151" s="53" t="s">
        <v>45</v>
      </c>
      <c r="J1151" s="360" t="str">
        <f>IF(ISBLANK(INDEX('Policy Characteristics'!D:D,MATCH($C1151,'Policy Characteristics'!$C:$C,0))),"",INDEX('Policy Characteristics'!D:D,MATCH($C1151,'Policy Characteristics'!$C:$C,0)))</f>
        <v>R&amp;D Fuel Use Reductions</v>
      </c>
      <c r="K1151" s="358" t="str">
        <f>IF(ISBLANK(INDEX('Policy Characteristics'!E:E,MATCH($C1151,'Policy Characteristics'!$C:$C,0))),"",INDEX('Policy Characteristics'!E:E,MATCH($C1151,'Policy Characteristics'!$C:$C,0)))</f>
        <v>RnD industry fuel use reduction</v>
      </c>
      <c r="L1151" s="380">
        <f>IF(ISBLANK(INDEX('Policy Characteristics'!F:F,MATCH($C1151,'Policy Characteristics'!$C:$C,0))),"",INDEX('Policy Characteristics'!F:F,MATCH($C1151,'Policy Characteristics'!$C:$C,0)))</f>
        <v>0</v>
      </c>
      <c r="M1151" s="380">
        <f>IF(ISBLANK(INDEX('Policy Characteristics'!G:G,MATCH($C1151,'Policy Characteristics'!$C:$C,0))),"",INDEX('Policy Characteristics'!G:G,MATCH($C1151,'Policy Characteristics'!$C:$C,0)))</f>
        <v>0.4</v>
      </c>
      <c r="N1151" s="380">
        <f>IF(ISBLANK(INDEX('Policy Characteristics'!H:H,MATCH($C1151,'Policy Characteristics'!$C:$C,0))),"",INDEX('Policy Characteristics'!H:H,MATCH($C1151,'Policy Characteristics'!$C:$C,0)))</f>
        <v>0.01</v>
      </c>
      <c r="O1151" s="358" t="str">
        <f>IF(ISBLANK(INDEX('Policy Characteristics'!I:I,MATCH($C1151,'Policy Characteristics'!$C:$C,0))),"",INDEX('Policy Characteristics'!I:I,MATCH($C1151,'Policy Characteristics'!$C:$C,0)))</f>
        <v>% reduction in fuel use</v>
      </c>
      <c r="P1151" s="358"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358" t="str">
        <f>IF(ISBLANK(INDEX('Policy Characteristics'!K:K,MATCH($C1151,'Policy Characteristics'!$C:$C,0))),"",INDEX('Policy Characteristics'!K:K,MATCH($C1151,'Policy Characteristics'!$C:$C,0)))</f>
        <v>architectural-design.html#rnd</v>
      </c>
      <c r="R1151" s="358" t="str">
        <f>IF(ISBLANK(INDEX('Policy Characteristics'!L:L,MATCH($C1151,'Policy Characteristics'!$C:$C,0))),"",INDEX('Policy Characteristics'!L:L,MATCH($C1151,'Policy Characteristics'!$C:$C,0)))</f>
        <v>research-and-development.html</v>
      </c>
    </row>
    <row r="1152" spans="1:18" x14ac:dyDescent="0.35">
      <c r="A1152" s="358" t="str">
        <f>IF(ISBLANK(INDEX('Policy Characteristics'!A:A,MATCH($C1152,'Policy Characteristics'!$C:$C,0))),"",INDEX('Policy Characteristics'!A:A,MATCH($C1152,'Policy Characteristics'!$C:$C,0)))</f>
        <v>Research and Development</v>
      </c>
      <c r="B1152" s="358" t="str">
        <f>IF(ISBLANK(INDEX('Policy Characteristics'!B:B,MATCH($C1152,'Policy Characteristics'!$C:$C,0))),"",INDEX('Policy Characteristics'!B:B,MATCH($C1152,'Policy Characteristics'!$C:$C,0)))</f>
        <v>Fuel Use Reduction</v>
      </c>
      <c r="C1152" s="362" t="str">
        <f t="shared" si="64"/>
        <v>RnD Industry Fuel Use Perc Reduction</v>
      </c>
      <c r="D1152" s="195" t="s">
        <v>3237</v>
      </c>
      <c r="E1152" s="53"/>
      <c r="F1152" s="9" t="s">
        <v>3275</v>
      </c>
      <c r="G1152" s="53"/>
      <c r="H1152" s="54">
        <v>1489</v>
      </c>
      <c r="I1152" s="53" t="s">
        <v>45</v>
      </c>
      <c r="J1152" s="360" t="str">
        <f>IF(ISBLANK(INDEX('Policy Characteristics'!D:D,MATCH($C1152,'Policy Characteristics'!$C:$C,0))),"",INDEX('Policy Characteristics'!D:D,MATCH($C1152,'Policy Characteristics'!$C:$C,0)))</f>
        <v>R&amp;D Fuel Use Reductions</v>
      </c>
      <c r="K1152" s="358" t="str">
        <f>IF(ISBLANK(INDEX('Policy Characteristics'!E:E,MATCH($C1152,'Policy Characteristics'!$C:$C,0))),"",INDEX('Policy Characteristics'!E:E,MATCH($C1152,'Policy Characteristics'!$C:$C,0)))</f>
        <v>RnD industry fuel use reduction</v>
      </c>
      <c r="L1152" s="380">
        <f>IF(ISBLANK(INDEX('Policy Characteristics'!F:F,MATCH($C1152,'Policy Characteristics'!$C:$C,0))),"",INDEX('Policy Characteristics'!F:F,MATCH($C1152,'Policy Characteristics'!$C:$C,0)))</f>
        <v>0</v>
      </c>
      <c r="M1152" s="380">
        <f>IF(ISBLANK(INDEX('Policy Characteristics'!G:G,MATCH($C1152,'Policy Characteristics'!$C:$C,0))),"",INDEX('Policy Characteristics'!G:G,MATCH($C1152,'Policy Characteristics'!$C:$C,0)))</f>
        <v>0.4</v>
      </c>
      <c r="N1152" s="380">
        <f>IF(ISBLANK(INDEX('Policy Characteristics'!H:H,MATCH($C1152,'Policy Characteristics'!$C:$C,0))),"",INDEX('Policy Characteristics'!H:H,MATCH($C1152,'Policy Characteristics'!$C:$C,0)))</f>
        <v>0.01</v>
      </c>
      <c r="O1152" s="358" t="str">
        <f>IF(ISBLANK(INDEX('Policy Characteristics'!I:I,MATCH($C1152,'Policy Characteristics'!$C:$C,0))),"",INDEX('Policy Characteristics'!I:I,MATCH($C1152,'Policy Characteristics'!$C:$C,0)))</f>
        <v>% reduction in fuel use</v>
      </c>
      <c r="P1152" s="358"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358" t="str">
        <f>IF(ISBLANK(INDEX('Policy Characteristics'!K:K,MATCH($C1152,'Policy Characteristics'!$C:$C,0))),"",INDEX('Policy Characteristics'!K:K,MATCH($C1152,'Policy Characteristics'!$C:$C,0)))</f>
        <v>architectural-design.html#rnd</v>
      </c>
      <c r="R1152" s="358" t="str">
        <f>IF(ISBLANK(INDEX('Policy Characteristics'!L:L,MATCH($C1152,'Policy Characteristics'!$C:$C,0))),"",INDEX('Policy Characteristics'!L:L,MATCH($C1152,'Policy Characteristics'!$C:$C,0)))</f>
        <v>research-and-development.html</v>
      </c>
    </row>
    <row r="1153" spans="1:18" x14ac:dyDescent="0.35">
      <c r="A1153" s="358" t="str">
        <f>IF(ISBLANK(INDEX('Policy Characteristics'!A:A,MATCH($C1153,'Policy Characteristics'!$C:$C,0))),"",INDEX('Policy Characteristics'!A:A,MATCH($C1153,'Policy Characteristics'!$C:$C,0)))</f>
        <v>Research and Development</v>
      </c>
      <c r="B1153" s="358" t="str">
        <f>IF(ISBLANK(INDEX('Policy Characteristics'!B:B,MATCH($C1153,'Policy Characteristics'!$C:$C,0))),"",INDEX('Policy Characteristics'!B:B,MATCH($C1153,'Policy Characteristics'!$C:$C,0)))</f>
        <v>Fuel Use Reduction</v>
      </c>
      <c r="C1153" s="362" t="str">
        <f t="shared" si="64"/>
        <v>RnD Industry Fuel Use Perc Reduction</v>
      </c>
      <c r="D1153" s="195" t="s">
        <v>3238</v>
      </c>
      <c r="E1153" s="53"/>
      <c r="F1153" s="9" t="s">
        <v>3276</v>
      </c>
      <c r="G1153" s="53"/>
      <c r="H1153" s="54">
        <v>1490</v>
      </c>
      <c r="I1153" s="53" t="s">
        <v>45</v>
      </c>
      <c r="J1153" s="360" t="str">
        <f>IF(ISBLANK(INDEX('Policy Characteristics'!D:D,MATCH($C1153,'Policy Characteristics'!$C:$C,0))),"",INDEX('Policy Characteristics'!D:D,MATCH($C1153,'Policy Characteristics'!$C:$C,0)))</f>
        <v>R&amp;D Fuel Use Reductions</v>
      </c>
      <c r="K1153" s="358" t="str">
        <f>IF(ISBLANK(INDEX('Policy Characteristics'!E:E,MATCH($C1153,'Policy Characteristics'!$C:$C,0))),"",INDEX('Policy Characteristics'!E:E,MATCH($C1153,'Policy Characteristics'!$C:$C,0)))</f>
        <v>RnD industry fuel use reduction</v>
      </c>
      <c r="L1153" s="380">
        <f>IF(ISBLANK(INDEX('Policy Characteristics'!F:F,MATCH($C1153,'Policy Characteristics'!$C:$C,0))),"",INDEX('Policy Characteristics'!F:F,MATCH($C1153,'Policy Characteristics'!$C:$C,0)))</f>
        <v>0</v>
      </c>
      <c r="M1153" s="380">
        <f>IF(ISBLANK(INDEX('Policy Characteristics'!G:G,MATCH($C1153,'Policy Characteristics'!$C:$C,0))),"",INDEX('Policy Characteristics'!G:G,MATCH($C1153,'Policy Characteristics'!$C:$C,0)))</f>
        <v>0.4</v>
      </c>
      <c r="N1153" s="380">
        <f>IF(ISBLANK(INDEX('Policy Characteristics'!H:H,MATCH($C1153,'Policy Characteristics'!$C:$C,0))),"",INDEX('Policy Characteristics'!H:H,MATCH($C1153,'Policy Characteristics'!$C:$C,0)))</f>
        <v>0.01</v>
      </c>
      <c r="O1153" s="358" t="str">
        <f>IF(ISBLANK(INDEX('Policy Characteristics'!I:I,MATCH($C1153,'Policy Characteristics'!$C:$C,0))),"",INDEX('Policy Characteristics'!I:I,MATCH($C1153,'Policy Characteristics'!$C:$C,0)))</f>
        <v>% reduction in fuel use</v>
      </c>
      <c r="P1153" s="358"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358" t="str">
        <f>IF(ISBLANK(INDEX('Policy Characteristics'!K:K,MATCH($C1153,'Policy Characteristics'!$C:$C,0))),"",INDEX('Policy Characteristics'!K:K,MATCH($C1153,'Policy Characteristics'!$C:$C,0)))</f>
        <v>architectural-design.html#rnd</v>
      </c>
      <c r="R1153" s="358" t="str">
        <f>IF(ISBLANK(INDEX('Policy Characteristics'!L:L,MATCH($C1153,'Policy Characteristics'!$C:$C,0))),"",INDEX('Policy Characteristics'!L:L,MATCH($C1153,'Policy Characteristics'!$C:$C,0)))</f>
        <v>research-and-development.html</v>
      </c>
    </row>
    <row r="1154" spans="1:18" x14ac:dyDescent="0.35">
      <c r="A1154" s="358" t="str">
        <f>IF(ISBLANK(INDEX('Policy Characteristics'!A:A,MATCH($C1154,'Policy Characteristics'!$C:$C,0))),"",INDEX('Policy Characteristics'!A:A,MATCH($C1154,'Policy Characteristics'!$C:$C,0)))</f>
        <v>Research and Development</v>
      </c>
      <c r="B1154" s="358" t="str">
        <f>IF(ISBLANK(INDEX('Policy Characteristics'!B:B,MATCH($C1154,'Policy Characteristics'!$C:$C,0))),"",INDEX('Policy Characteristics'!B:B,MATCH($C1154,'Policy Characteristics'!$C:$C,0)))</f>
        <v>Fuel Use Reduction</v>
      </c>
      <c r="C1154" s="362" t="str">
        <f t="shared" si="64"/>
        <v>RnD Industry Fuel Use Perc Reduction</v>
      </c>
      <c r="D1154" s="195" t="s">
        <v>3239</v>
      </c>
      <c r="E1154" s="53"/>
      <c r="F1154" s="9" t="s">
        <v>3277</v>
      </c>
      <c r="G1154" s="53"/>
      <c r="H1154" s="54">
        <v>1491</v>
      </c>
      <c r="I1154" s="53" t="s">
        <v>45</v>
      </c>
      <c r="J1154" s="360" t="str">
        <f>IF(ISBLANK(INDEX('Policy Characteristics'!D:D,MATCH($C1154,'Policy Characteristics'!$C:$C,0))),"",INDEX('Policy Characteristics'!D:D,MATCH($C1154,'Policy Characteristics'!$C:$C,0)))</f>
        <v>R&amp;D Fuel Use Reductions</v>
      </c>
      <c r="K1154" s="358" t="str">
        <f>IF(ISBLANK(INDEX('Policy Characteristics'!E:E,MATCH($C1154,'Policy Characteristics'!$C:$C,0))),"",INDEX('Policy Characteristics'!E:E,MATCH($C1154,'Policy Characteristics'!$C:$C,0)))</f>
        <v>RnD industry fuel use reduction</v>
      </c>
      <c r="L1154" s="380">
        <f>IF(ISBLANK(INDEX('Policy Characteristics'!F:F,MATCH($C1154,'Policy Characteristics'!$C:$C,0))),"",INDEX('Policy Characteristics'!F:F,MATCH($C1154,'Policy Characteristics'!$C:$C,0)))</f>
        <v>0</v>
      </c>
      <c r="M1154" s="380">
        <f>IF(ISBLANK(INDEX('Policy Characteristics'!G:G,MATCH($C1154,'Policy Characteristics'!$C:$C,0))),"",INDEX('Policy Characteristics'!G:G,MATCH($C1154,'Policy Characteristics'!$C:$C,0)))</f>
        <v>0.4</v>
      </c>
      <c r="N1154" s="380">
        <f>IF(ISBLANK(INDEX('Policy Characteristics'!H:H,MATCH($C1154,'Policy Characteristics'!$C:$C,0))),"",INDEX('Policy Characteristics'!H:H,MATCH($C1154,'Policy Characteristics'!$C:$C,0)))</f>
        <v>0.01</v>
      </c>
      <c r="O1154" s="358" t="str">
        <f>IF(ISBLANK(INDEX('Policy Characteristics'!I:I,MATCH($C1154,'Policy Characteristics'!$C:$C,0))),"",INDEX('Policy Characteristics'!I:I,MATCH($C1154,'Policy Characteristics'!$C:$C,0)))</f>
        <v>% reduction in fuel use</v>
      </c>
      <c r="P1154" s="358"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358" t="str">
        <f>IF(ISBLANK(INDEX('Policy Characteristics'!K:K,MATCH($C1154,'Policy Characteristics'!$C:$C,0))),"",INDEX('Policy Characteristics'!K:K,MATCH($C1154,'Policy Characteristics'!$C:$C,0)))</f>
        <v>architectural-design.html#rnd</v>
      </c>
      <c r="R1154" s="358" t="str">
        <f>IF(ISBLANK(INDEX('Policy Characteristics'!L:L,MATCH($C1154,'Policy Characteristics'!$C:$C,0))),"",INDEX('Policy Characteristics'!L:L,MATCH($C1154,'Policy Characteristics'!$C:$C,0)))</f>
        <v>research-and-development.html</v>
      </c>
    </row>
    <row r="1155" spans="1:18" x14ac:dyDescent="0.35">
      <c r="A1155" s="358" t="str">
        <f>IF(ISBLANK(INDEX('Policy Characteristics'!A:A,MATCH($C1155,'Policy Characteristics'!$C:$C,0))),"",INDEX('Policy Characteristics'!A:A,MATCH($C1155,'Policy Characteristics'!$C:$C,0)))</f>
        <v>Research and Development</v>
      </c>
      <c r="B1155" s="358" t="str">
        <f>IF(ISBLANK(INDEX('Policy Characteristics'!B:B,MATCH($C1155,'Policy Characteristics'!$C:$C,0))),"",INDEX('Policy Characteristics'!B:B,MATCH($C1155,'Policy Characteristics'!$C:$C,0)))</f>
        <v>Fuel Use Reduction</v>
      </c>
      <c r="C1155" s="362" t="str">
        <f t="shared" si="64"/>
        <v>RnD Industry Fuel Use Perc Reduction</v>
      </c>
      <c r="D1155" s="195" t="s">
        <v>3240</v>
      </c>
      <c r="E1155" s="53"/>
      <c r="F1155" s="9" t="s">
        <v>3278</v>
      </c>
      <c r="G1155" s="53"/>
      <c r="H1155" s="54">
        <v>1492</v>
      </c>
      <c r="I1155" s="53" t="s">
        <v>45</v>
      </c>
      <c r="J1155" s="360" t="str">
        <f>IF(ISBLANK(INDEX('Policy Characteristics'!D:D,MATCH($C1155,'Policy Characteristics'!$C:$C,0))),"",INDEX('Policy Characteristics'!D:D,MATCH($C1155,'Policy Characteristics'!$C:$C,0)))</f>
        <v>R&amp;D Fuel Use Reductions</v>
      </c>
      <c r="K1155" s="358" t="str">
        <f>IF(ISBLANK(INDEX('Policy Characteristics'!E:E,MATCH($C1155,'Policy Characteristics'!$C:$C,0))),"",INDEX('Policy Characteristics'!E:E,MATCH($C1155,'Policy Characteristics'!$C:$C,0)))</f>
        <v>RnD industry fuel use reduction</v>
      </c>
      <c r="L1155" s="380">
        <f>IF(ISBLANK(INDEX('Policy Characteristics'!F:F,MATCH($C1155,'Policy Characteristics'!$C:$C,0))),"",INDEX('Policy Characteristics'!F:F,MATCH($C1155,'Policy Characteristics'!$C:$C,0)))</f>
        <v>0</v>
      </c>
      <c r="M1155" s="380">
        <f>IF(ISBLANK(INDEX('Policy Characteristics'!G:G,MATCH($C1155,'Policy Characteristics'!$C:$C,0))),"",INDEX('Policy Characteristics'!G:G,MATCH($C1155,'Policy Characteristics'!$C:$C,0)))</f>
        <v>0.4</v>
      </c>
      <c r="N1155" s="380">
        <f>IF(ISBLANK(INDEX('Policy Characteristics'!H:H,MATCH($C1155,'Policy Characteristics'!$C:$C,0))),"",INDEX('Policy Characteristics'!H:H,MATCH($C1155,'Policy Characteristics'!$C:$C,0)))</f>
        <v>0.01</v>
      </c>
      <c r="O1155" s="358" t="str">
        <f>IF(ISBLANK(INDEX('Policy Characteristics'!I:I,MATCH($C1155,'Policy Characteristics'!$C:$C,0))),"",INDEX('Policy Characteristics'!I:I,MATCH($C1155,'Policy Characteristics'!$C:$C,0)))</f>
        <v>% reduction in fuel use</v>
      </c>
      <c r="P1155" s="358"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358" t="str">
        <f>IF(ISBLANK(INDEX('Policy Characteristics'!K:K,MATCH($C1155,'Policy Characteristics'!$C:$C,0))),"",INDEX('Policy Characteristics'!K:K,MATCH($C1155,'Policy Characteristics'!$C:$C,0)))</f>
        <v>architectural-design.html#rnd</v>
      </c>
      <c r="R1155" s="358" t="str">
        <f>IF(ISBLANK(INDEX('Policy Characteristics'!L:L,MATCH($C1155,'Policy Characteristics'!$C:$C,0))),"",INDEX('Policy Characteristics'!L:L,MATCH($C1155,'Policy Characteristics'!$C:$C,0)))</f>
        <v>research-and-development.html</v>
      </c>
    </row>
    <row r="1156" spans="1:18" x14ac:dyDescent="0.35">
      <c r="A1156" s="358" t="str">
        <f>IF(ISBLANK(INDEX('Policy Characteristics'!A:A,MATCH($C1156,'Policy Characteristics'!$C:$C,0))),"",INDEX('Policy Characteristics'!A:A,MATCH($C1156,'Policy Characteristics'!$C:$C,0)))</f>
        <v>Research and Development</v>
      </c>
      <c r="B1156" s="358" t="str">
        <f>IF(ISBLANK(INDEX('Policy Characteristics'!B:B,MATCH($C1156,'Policy Characteristics'!$C:$C,0))),"",INDEX('Policy Characteristics'!B:B,MATCH($C1156,'Policy Characteristics'!$C:$C,0)))</f>
        <v>Fuel Use Reduction</v>
      </c>
      <c r="C1156" s="362" t="str">
        <f t="shared" si="64"/>
        <v>RnD Industry Fuel Use Perc Reduction</v>
      </c>
      <c r="D1156" s="195" t="s">
        <v>3241</v>
      </c>
      <c r="E1156" s="53"/>
      <c r="F1156" s="9" t="s">
        <v>3279</v>
      </c>
      <c r="G1156" s="53"/>
      <c r="H1156" s="54">
        <v>1493</v>
      </c>
      <c r="I1156" s="53" t="s">
        <v>45</v>
      </c>
      <c r="J1156" s="360" t="str">
        <f>IF(ISBLANK(INDEX('Policy Characteristics'!D:D,MATCH($C1156,'Policy Characteristics'!$C:$C,0))),"",INDEX('Policy Characteristics'!D:D,MATCH($C1156,'Policy Characteristics'!$C:$C,0)))</f>
        <v>R&amp;D Fuel Use Reductions</v>
      </c>
      <c r="K1156" s="358" t="str">
        <f>IF(ISBLANK(INDEX('Policy Characteristics'!E:E,MATCH($C1156,'Policy Characteristics'!$C:$C,0))),"",INDEX('Policy Characteristics'!E:E,MATCH($C1156,'Policy Characteristics'!$C:$C,0)))</f>
        <v>RnD industry fuel use reduction</v>
      </c>
      <c r="L1156" s="380">
        <f>IF(ISBLANK(INDEX('Policy Characteristics'!F:F,MATCH($C1156,'Policy Characteristics'!$C:$C,0))),"",INDEX('Policy Characteristics'!F:F,MATCH($C1156,'Policy Characteristics'!$C:$C,0)))</f>
        <v>0</v>
      </c>
      <c r="M1156" s="380">
        <f>IF(ISBLANK(INDEX('Policy Characteristics'!G:G,MATCH($C1156,'Policy Characteristics'!$C:$C,0))),"",INDEX('Policy Characteristics'!G:G,MATCH($C1156,'Policy Characteristics'!$C:$C,0)))</f>
        <v>0.4</v>
      </c>
      <c r="N1156" s="380">
        <f>IF(ISBLANK(INDEX('Policy Characteristics'!H:H,MATCH($C1156,'Policy Characteristics'!$C:$C,0))),"",INDEX('Policy Characteristics'!H:H,MATCH($C1156,'Policy Characteristics'!$C:$C,0)))</f>
        <v>0.01</v>
      </c>
      <c r="O1156" s="358" t="str">
        <f>IF(ISBLANK(INDEX('Policy Characteristics'!I:I,MATCH($C1156,'Policy Characteristics'!$C:$C,0))),"",INDEX('Policy Characteristics'!I:I,MATCH($C1156,'Policy Characteristics'!$C:$C,0)))</f>
        <v>% reduction in fuel use</v>
      </c>
      <c r="P1156" s="358"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358" t="str">
        <f>IF(ISBLANK(INDEX('Policy Characteristics'!K:K,MATCH($C1156,'Policy Characteristics'!$C:$C,0))),"",INDEX('Policy Characteristics'!K:K,MATCH($C1156,'Policy Characteristics'!$C:$C,0)))</f>
        <v>architectural-design.html#rnd</v>
      </c>
      <c r="R1156" s="358" t="str">
        <f>IF(ISBLANK(INDEX('Policy Characteristics'!L:L,MATCH($C1156,'Policy Characteristics'!$C:$C,0))),"",INDEX('Policy Characteristics'!L:L,MATCH($C1156,'Policy Characteristics'!$C:$C,0)))</f>
        <v>research-and-development.html</v>
      </c>
    </row>
    <row r="1157" spans="1:18" x14ac:dyDescent="0.35">
      <c r="A1157" s="358" t="str">
        <f>IF(ISBLANK(INDEX('Policy Characteristics'!A:A,MATCH($C1157,'Policy Characteristics'!$C:$C,0))),"",INDEX('Policy Characteristics'!A:A,MATCH($C1157,'Policy Characteristics'!$C:$C,0)))</f>
        <v>Research and Development</v>
      </c>
      <c r="B1157" s="358" t="str">
        <f>IF(ISBLANK(INDEX('Policy Characteristics'!B:B,MATCH($C1157,'Policy Characteristics'!$C:$C,0))),"",INDEX('Policy Characteristics'!B:B,MATCH($C1157,'Policy Characteristics'!$C:$C,0)))</f>
        <v>Fuel Use Reduction</v>
      </c>
      <c r="C1157" s="362" t="str">
        <f t="shared" si="64"/>
        <v>RnD Industry Fuel Use Perc Reduction</v>
      </c>
      <c r="D1157" s="195" t="s">
        <v>3242</v>
      </c>
      <c r="E1157" s="53"/>
      <c r="F1157" s="9" t="s">
        <v>3280</v>
      </c>
      <c r="G1157" s="53"/>
      <c r="H1157" s="54">
        <v>1494</v>
      </c>
      <c r="I1157" s="53" t="s">
        <v>45</v>
      </c>
      <c r="J1157" s="360" t="str">
        <f>IF(ISBLANK(INDEX('Policy Characteristics'!D:D,MATCH($C1157,'Policy Characteristics'!$C:$C,0))),"",INDEX('Policy Characteristics'!D:D,MATCH($C1157,'Policy Characteristics'!$C:$C,0)))</f>
        <v>R&amp;D Fuel Use Reductions</v>
      </c>
      <c r="K1157" s="358" t="str">
        <f>IF(ISBLANK(INDEX('Policy Characteristics'!E:E,MATCH($C1157,'Policy Characteristics'!$C:$C,0))),"",INDEX('Policy Characteristics'!E:E,MATCH($C1157,'Policy Characteristics'!$C:$C,0)))</f>
        <v>RnD industry fuel use reduction</v>
      </c>
      <c r="L1157" s="380">
        <f>IF(ISBLANK(INDEX('Policy Characteristics'!F:F,MATCH($C1157,'Policy Characteristics'!$C:$C,0))),"",INDEX('Policy Characteristics'!F:F,MATCH($C1157,'Policy Characteristics'!$C:$C,0)))</f>
        <v>0</v>
      </c>
      <c r="M1157" s="380">
        <f>IF(ISBLANK(INDEX('Policy Characteristics'!G:G,MATCH($C1157,'Policy Characteristics'!$C:$C,0))),"",INDEX('Policy Characteristics'!G:G,MATCH($C1157,'Policy Characteristics'!$C:$C,0)))</f>
        <v>0.4</v>
      </c>
      <c r="N1157" s="380">
        <f>IF(ISBLANK(INDEX('Policy Characteristics'!H:H,MATCH($C1157,'Policy Characteristics'!$C:$C,0))),"",INDEX('Policy Characteristics'!H:H,MATCH($C1157,'Policy Characteristics'!$C:$C,0)))</f>
        <v>0.01</v>
      </c>
      <c r="O1157" s="358" t="str">
        <f>IF(ISBLANK(INDEX('Policy Characteristics'!I:I,MATCH($C1157,'Policy Characteristics'!$C:$C,0))),"",INDEX('Policy Characteristics'!I:I,MATCH($C1157,'Policy Characteristics'!$C:$C,0)))</f>
        <v>% reduction in fuel use</v>
      </c>
      <c r="P1157" s="358"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358" t="str">
        <f>IF(ISBLANK(INDEX('Policy Characteristics'!K:K,MATCH($C1157,'Policy Characteristics'!$C:$C,0))),"",INDEX('Policy Characteristics'!K:K,MATCH($C1157,'Policy Characteristics'!$C:$C,0)))</f>
        <v>architectural-design.html#rnd</v>
      </c>
      <c r="R1157" s="358" t="str">
        <f>IF(ISBLANK(INDEX('Policy Characteristics'!L:L,MATCH($C1157,'Policy Characteristics'!$C:$C,0))),"",INDEX('Policy Characteristics'!L:L,MATCH($C1157,'Policy Characteristics'!$C:$C,0)))</f>
        <v>research-and-development.html</v>
      </c>
    </row>
    <row r="1158" spans="1:18" x14ac:dyDescent="0.35">
      <c r="A1158" s="358" t="str">
        <f>IF(ISBLANK(INDEX('Policy Characteristics'!A:A,MATCH($C1158,'Policy Characteristics'!$C:$C,0))),"",INDEX('Policy Characteristics'!A:A,MATCH($C1158,'Policy Characteristics'!$C:$C,0)))</f>
        <v>Research and Development</v>
      </c>
      <c r="B1158" s="358" t="str">
        <f>IF(ISBLANK(INDEX('Policy Characteristics'!B:B,MATCH($C1158,'Policy Characteristics'!$C:$C,0))),"",INDEX('Policy Characteristics'!B:B,MATCH($C1158,'Policy Characteristics'!$C:$C,0)))</f>
        <v>Fuel Use Reduction</v>
      </c>
      <c r="C1158" s="362" t="str">
        <f t="shared" si="64"/>
        <v>RnD Industry Fuel Use Perc Reduction</v>
      </c>
      <c r="D1158" s="195" t="s">
        <v>3243</v>
      </c>
      <c r="E1158" s="53"/>
      <c r="F1158" s="9" t="s">
        <v>3281</v>
      </c>
      <c r="G1158" s="53"/>
      <c r="H1158" s="54">
        <v>1495</v>
      </c>
      <c r="I1158" s="53" t="s">
        <v>45</v>
      </c>
      <c r="J1158" s="360" t="str">
        <f>IF(ISBLANK(INDEX('Policy Characteristics'!D:D,MATCH($C1158,'Policy Characteristics'!$C:$C,0))),"",INDEX('Policy Characteristics'!D:D,MATCH($C1158,'Policy Characteristics'!$C:$C,0)))</f>
        <v>R&amp;D Fuel Use Reductions</v>
      </c>
      <c r="K1158" s="358" t="str">
        <f>IF(ISBLANK(INDEX('Policy Characteristics'!E:E,MATCH($C1158,'Policy Characteristics'!$C:$C,0))),"",INDEX('Policy Characteristics'!E:E,MATCH($C1158,'Policy Characteristics'!$C:$C,0)))</f>
        <v>RnD industry fuel use reduction</v>
      </c>
      <c r="L1158" s="380">
        <f>IF(ISBLANK(INDEX('Policy Characteristics'!F:F,MATCH($C1158,'Policy Characteristics'!$C:$C,0))),"",INDEX('Policy Characteristics'!F:F,MATCH($C1158,'Policy Characteristics'!$C:$C,0)))</f>
        <v>0</v>
      </c>
      <c r="M1158" s="380">
        <f>IF(ISBLANK(INDEX('Policy Characteristics'!G:G,MATCH($C1158,'Policy Characteristics'!$C:$C,0))),"",INDEX('Policy Characteristics'!G:G,MATCH($C1158,'Policy Characteristics'!$C:$C,0)))</f>
        <v>0.4</v>
      </c>
      <c r="N1158" s="380">
        <f>IF(ISBLANK(INDEX('Policy Characteristics'!H:H,MATCH($C1158,'Policy Characteristics'!$C:$C,0))),"",INDEX('Policy Characteristics'!H:H,MATCH($C1158,'Policy Characteristics'!$C:$C,0)))</f>
        <v>0.01</v>
      </c>
      <c r="O1158" s="358" t="str">
        <f>IF(ISBLANK(INDEX('Policy Characteristics'!I:I,MATCH($C1158,'Policy Characteristics'!$C:$C,0))),"",INDEX('Policy Characteristics'!I:I,MATCH($C1158,'Policy Characteristics'!$C:$C,0)))</f>
        <v>% reduction in fuel use</v>
      </c>
      <c r="P1158" s="358"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358" t="str">
        <f>IF(ISBLANK(INDEX('Policy Characteristics'!K:K,MATCH($C1158,'Policy Characteristics'!$C:$C,0))),"",INDEX('Policy Characteristics'!K:K,MATCH($C1158,'Policy Characteristics'!$C:$C,0)))</f>
        <v>architectural-design.html#rnd</v>
      </c>
      <c r="R1158" s="358" t="str">
        <f>IF(ISBLANK(INDEX('Policy Characteristics'!L:L,MATCH($C1158,'Policy Characteristics'!$C:$C,0))),"",INDEX('Policy Characteristics'!L:L,MATCH($C1158,'Policy Characteristics'!$C:$C,0)))</f>
        <v>research-and-development.html</v>
      </c>
    </row>
    <row r="1159" spans="1:18" x14ac:dyDescent="0.35">
      <c r="A1159" s="358" t="str">
        <f>IF(ISBLANK(INDEX('Policy Characteristics'!A:A,MATCH($C1159,'Policy Characteristics'!$C:$C,0))),"",INDEX('Policy Characteristics'!A:A,MATCH($C1159,'Policy Characteristics'!$C:$C,0)))</f>
        <v>Research and Development</v>
      </c>
      <c r="B1159" s="358" t="str">
        <f>IF(ISBLANK(INDEX('Policy Characteristics'!B:B,MATCH($C1159,'Policy Characteristics'!$C:$C,0))),"",INDEX('Policy Characteristics'!B:B,MATCH($C1159,'Policy Characteristics'!$C:$C,0)))</f>
        <v>Fuel Use Reduction</v>
      </c>
      <c r="C1159" s="362" t="str">
        <f t="shared" si="64"/>
        <v>RnD Industry Fuel Use Perc Reduction</v>
      </c>
      <c r="D1159" s="195" t="s">
        <v>3244</v>
      </c>
      <c r="E1159" s="53"/>
      <c r="F1159" s="9" t="s">
        <v>353</v>
      </c>
      <c r="G1159" s="53"/>
      <c r="H1159" s="54">
        <v>1496</v>
      </c>
      <c r="I1159" s="53" t="s">
        <v>45</v>
      </c>
      <c r="J1159" s="360" t="str">
        <f>IF(ISBLANK(INDEX('Policy Characteristics'!D:D,MATCH($C1159,'Policy Characteristics'!$C:$C,0))),"",INDEX('Policy Characteristics'!D:D,MATCH($C1159,'Policy Characteristics'!$C:$C,0)))</f>
        <v>R&amp;D Fuel Use Reductions</v>
      </c>
      <c r="K1159" s="358" t="str">
        <f>IF(ISBLANK(INDEX('Policy Characteristics'!E:E,MATCH($C1159,'Policy Characteristics'!$C:$C,0))),"",INDEX('Policy Characteristics'!E:E,MATCH($C1159,'Policy Characteristics'!$C:$C,0)))</f>
        <v>RnD industry fuel use reduction</v>
      </c>
      <c r="L1159" s="380">
        <f>IF(ISBLANK(INDEX('Policy Characteristics'!F:F,MATCH($C1159,'Policy Characteristics'!$C:$C,0))),"",INDEX('Policy Characteristics'!F:F,MATCH($C1159,'Policy Characteristics'!$C:$C,0)))</f>
        <v>0</v>
      </c>
      <c r="M1159" s="380">
        <f>IF(ISBLANK(INDEX('Policy Characteristics'!G:G,MATCH($C1159,'Policy Characteristics'!$C:$C,0))),"",INDEX('Policy Characteristics'!G:G,MATCH($C1159,'Policy Characteristics'!$C:$C,0)))</f>
        <v>0.4</v>
      </c>
      <c r="N1159" s="380">
        <f>IF(ISBLANK(INDEX('Policy Characteristics'!H:H,MATCH($C1159,'Policy Characteristics'!$C:$C,0))),"",INDEX('Policy Characteristics'!H:H,MATCH($C1159,'Policy Characteristics'!$C:$C,0)))</f>
        <v>0.01</v>
      </c>
      <c r="O1159" s="358" t="str">
        <f>IF(ISBLANK(INDEX('Policy Characteristics'!I:I,MATCH($C1159,'Policy Characteristics'!$C:$C,0))),"",INDEX('Policy Characteristics'!I:I,MATCH($C1159,'Policy Characteristics'!$C:$C,0)))</f>
        <v>% reduction in fuel use</v>
      </c>
      <c r="P1159" s="358"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358" t="str">
        <f>IF(ISBLANK(INDEX('Policy Characteristics'!K:K,MATCH($C1159,'Policy Characteristics'!$C:$C,0))),"",INDEX('Policy Characteristics'!K:K,MATCH($C1159,'Policy Characteristics'!$C:$C,0)))</f>
        <v>architectural-design.html#rnd</v>
      </c>
      <c r="R1159" s="358" t="str">
        <f>IF(ISBLANK(INDEX('Policy Characteristics'!L:L,MATCH($C1159,'Policy Characteristics'!$C:$C,0))),"",INDEX('Policy Characteristics'!L:L,MATCH($C1159,'Policy Characteristics'!$C:$C,0)))</f>
        <v>research-and-development.html</v>
      </c>
    </row>
    <row r="1160" spans="1:18" x14ac:dyDescent="0.35">
      <c r="A1160" s="358" t="str">
        <f>IF(ISBLANK(INDEX('Policy Characteristics'!A:A,MATCH($C1160,'Policy Characteristics'!$C:$C,0))),"",INDEX('Policy Characteristics'!A:A,MATCH($C1160,'Policy Characteristics'!$C:$C,0)))</f>
        <v>Research and Development</v>
      </c>
      <c r="B1160" s="358" t="str">
        <f>IF(ISBLANK(INDEX('Policy Characteristics'!B:B,MATCH($C1160,'Policy Characteristics'!$C:$C,0))),"",INDEX('Policy Characteristics'!B:B,MATCH($C1160,'Policy Characteristics'!$C:$C,0)))</f>
        <v>Fuel Use Reduction</v>
      </c>
      <c r="C1160" s="362" t="str">
        <f t="shared" si="64"/>
        <v>RnD Industry Fuel Use Perc Reduction</v>
      </c>
      <c r="D1160" s="195" t="s">
        <v>3245</v>
      </c>
      <c r="E1160" s="53"/>
      <c r="F1160" s="9" t="s">
        <v>3282</v>
      </c>
      <c r="G1160" s="53"/>
      <c r="H1160" s="54">
        <v>1497</v>
      </c>
      <c r="I1160" s="53" t="s">
        <v>45</v>
      </c>
      <c r="J1160" s="360" t="str">
        <f>IF(ISBLANK(INDEX('Policy Characteristics'!D:D,MATCH($C1160,'Policy Characteristics'!$C:$C,0))),"",INDEX('Policy Characteristics'!D:D,MATCH($C1160,'Policy Characteristics'!$C:$C,0)))</f>
        <v>R&amp;D Fuel Use Reductions</v>
      </c>
      <c r="K1160" s="358" t="str">
        <f>IF(ISBLANK(INDEX('Policy Characteristics'!E:E,MATCH($C1160,'Policy Characteristics'!$C:$C,0))),"",INDEX('Policy Characteristics'!E:E,MATCH($C1160,'Policy Characteristics'!$C:$C,0)))</f>
        <v>RnD industry fuel use reduction</v>
      </c>
      <c r="L1160" s="380">
        <f>IF(ISBLANK(INDEX('Policy Characteristics'!F:F,MATCH($C1160,'Policy Characteristics'!$C:$C,0))),"",INDEX('Policy Characteristics'!F:F,MATCH($C1160,'Policy Characteristics'!$C:$C,0)))</f>
        <v>0</v>
      </c>
      <c r="M1160" s="380">
        <f>IF(ISBLANK(INDEX('Policy Characteristics'!G:G,MATCH($C1160,'Policy Characteristics'!$C:$C,0))),"",INDEX('Policy Characteristics'!G:G,MATCH($C1160,'Policy Characteristics'!$C:$C,0)))</f>
        <v>0.4</v>
      </c>
      <c r="N1160" s="380">
        <f>IF(ISBLANK(INDEX('Policy Characteristics'!H:H,MATCH($C1160,'Policy Characteristics'!$C:$C,0))),"",INDEX('Policy Characteristics'!H:H,MATCH($C1160,'Policy Characteristics'!$C:$C,0)))</f>
        <v>0.01</v>
      </c>
      <c r="O1160" s="358" t="str">
        <f>IF(ISBLANK(INDEX('Policy Characteristics'!I:I,MATCH($C1160,'Policy Characteristics'!$C:$C,0))),"",INDEX('Policy Characteristics'!I:I,MATCH($C1160,'Policy Characteristics'!$C:$C,0)))</f>
        <v>% reduction in fuel use</v>
      </c>
      <c r="P1160" s="358"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358" t="str">
        <f>IF(ISBLANK(INDEX('Policy Characteristics'!K:K,MATCH($C1160,'Policy Characteristics'!$C:$C,0))),"",INDEX('Policy Characteristics'!K:K,MATCH($C1160,'Policy Characteristics'!$C:$C,0)))</f>
        <v>architectural-design.html#rnd</v>
      </c>
      <c r="R1160" s="358" t="str">
        <f>IF(ISBLANK(INDEX('Policy Characteristics'!L:L,MATCH($C1160,'Policy Characteristics'!$C:$C,0))),"",INDEX('Policy Characteristics'!L:L,MATCH($C1160,'Policy Characteristics'!$C:$C,0)))</f>
        <v>research-and-development.html</v>
      </c>
    </row>
    <row r="1161" spans="1:18" x14ac:dyDescent="0.35">
      <c r="A1161" s="358" t="str">
        <f>IF(ISBLANK(INDEX('Policy Characteristics'!A:A,MATCH($C1161,'Policy Characteristics'!$C:$C,0))),"",INDEX('Policy Characteristics'!A:A,MATCH($C1161,'Policy Characteristics'!$C:$C,0)))</f>
        <v>Research and Development</v>
      </c>
      <c r="B1161" s="358" t="str">
        <f>IF(ISBLANK(INDEX('Policy Characteristics'!B:B,MATCH($C1161,'Policy Characteristics'!$C:$C,0))),"",INDEX('Policy Characteristics'!B:B,MATCH($C1161,'Policy Characteristics'!$C:$C,0)))</f>
        <v>Fuel Use Reduction</v>
      </c>
      <c r="C1161" s="362" t="str">
        <f t="shared" si="64"/>
        <v>RnD Industry Fuel Use Perc Reduction</v>
      </c>
      <c r="D1161" s="195" t="s">
        <v>3246</v>
      </c>
      <c r="E1161" s="53"/>
      <c r="F1161" s="9" t="s">
        <v>3283</v>
      </c>
      <c r="G1161" s="53"/>
      <c r="H1161" s="54">
        <v>1498</v>
      </c>
      <c r="I1161" s="53" t="s">
        <v>45</v>
      </c>
      <c r="J1161" s="360" t="str">
        <f>IF(ISBLANK(INDEX('Policy Characteristics'!D:D,MATCH($C1161,'Policy Characteristics'!$C:$C,0))),"",INDEX('Policy Characteristics'!D:D,MATCH($C1161,'Policy Characteristics'!$C:$C,0)))</f>
        <v>R&amp;D Fuel Use Reductions</v>
      </c>
      <c r="K1161" s="358" t="str">
        <f>IF(ISBLANK(INDEX('Policy Characteristics'!E:E,MATCH($C1161,'Policy Characteristics'!$C:$C,0))),"",INDEX('Policy Characteristics'!E:E,MATCH($C1161,'Policy Characteristics'!$C:$C,0)))</f>
        <v>RnD industry fuel use reduction</v>
      </c>
      <c r="L1161" s="380">
        <f>IF(ISBLANK(INDEX('Policy Characteristics'!F:F,MATCH($C1161,'Policy Characteristics'!$C:$C,0))),"",INDEX('Policy Characteristics'!F:F,MATCH($C1161,'Policy Characteristics'!$C:$C,0)))</f>
        <v>0</v>
      </c>
      <c r="M1161" s="380">
        <f>IF(ISBLANK(INDEX('Policy Characteristics'!G:G,MATCH($C1161,'Policy Characteristics'!$C:$C,0))),"",INDEX('Policy Characteristics'!G:G,MATCH($C1161,'Policy Characteristics'!$C:$C,0)))</f>
        <v>0.4</v>
      </c>
      <c r="N1161" s="380">
        <f>IF(ISBLANK(INDEX('Policy Characteristics'!H:H,MATCH($C1161,'Policy Characteristics'!$C:$C,0))),"",INDEX('Policy Characteristics'!H:H,MATCH($C1161,'Policy Characteristics'!$C:$C,0)))</f>
        <v>0.01</v>
      </c>
      <c r="O1161" s="358" t="str">
        <f>IF(ISBLANK(INDEX('Policy Characteristics'!I:I,MATCH($C1161,'Policy Characteristics'!$C:$C,0))),"",INDEX('Policy Characteristics'!I:I,MATCH($C1161,'Policy Characteristics'!$C:$C,0)))</f>
        <v>% reduction in fuel use</v>
      </c>
      <c r="P1161" s="358"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358" t="str">
        <f>IF(ISBLANK(INDEX('Policy Characteristics'!K:K,MATCH($C1161,'Policy Characteristics'!$C:$C,0))),"",INDEX('Policy Characteristics'!K:K,MATCH($C1161,'Policy Characteristics'!$C:$C,0)))</f>
        <v>architectural-design.html#rnd</v>
      </c>
      <c r="R1161" s="358" t="str">
        <f>IF(ISBLANK(INDEX('Policy Characteristics'!L:L,MATCH($C1161,'Policy Characteristics'!$C:$C,0))),"",INDEX('Policy Characteristics'!L:L,MATCH($C1161,'Policy Characteristics'!$C:$C,0)))</f>
        <v>research-and-development.html</v>
      </c>
    </row>
    <row r="1162" spans="1:18" x14ac:dyDescent="0.35">
      <c r="A1162" s="358" t="str">
        <f>IF(ISBLANK(INDEX('Policy Characteristics'!A:A,MATCH($C1162,'Policy Characteristics'!$C:$C,0))),"",INDEX('Policy Characteristics'!A:A,MATCH($C1162,'Policy Characteristics'!$C:$C,0)))</f>
        <v>Research and Development</v>
      </c>
      <c r="B1162" s="358" t="str">
        <f>IF(ISBLANK(INDEX('Policy Characteristics'!B:B,MATCH($C1162,'Policy Characteristics'!$C:$C,0))),"",INDEX('Policy Characteristics'!B:B,MATCH($C1162,'Policy Characteristics'!$C:$C,0)))</f>
        <v>Fuel Use Reduction</v>
      </c>
      <c r="C1162" s="362" t="str">
        <f t="shared" si="64"/>
        <v>RnD Industry Fuel Use Perc Reduction</v>
      </c>
      <c r="D1162" s="195" t="s">
        <v>3247</v>
      </c>
      <c r="E1162" s="53"/>
      <c r="F1162" s="9" t="s">
        <v>3284</v>
      </c>
      <c r="G1162" s="53"/>
      <c r="H1162" s="54">
        <v>1499</v>
      </c>
      <c r="I1162" s="53" t="s">
        <v>45</v>
      </c>
      <c r="J1162" s="360" t="str">
        <f>IF(ISBLANK(INDEX('Policy Characteristics'!D:D,MATCH($C1162,'Policy Characteristics'!$C:$C,0))),"",INDEX('Policy Characteristics'!D:D,MATCH($C1162,'Policy Characteristics'!$C:$C,0)))</f>
        <v>R&amp;D Fuel Use Reductions</v>
      </c>
      <c r="K1162" s="358" t="str">
        <f>IF(ISBLANK(INDEX('Policy Characteristics'!E:E,MATCH($C1162,'Policy Characteristics'!$C:$C,0))),"",INDEX('Policy Characteristics'!E:E,MATCH($C1162,'Policy Characteristics'!$C:$C,0)))</f>
        <v>RnD industry fuel use reduction</v>
      </c>
      <c r="L1162" s="380">
        <f>IF(ISBLANK(INDEX('Policy Characteristics'!F:F,MATCH($C1162,'Policy Characteristics'!$C:$C,0))),"",INDEX('Policy Characteristics'!F:F,MATCH($C1162,'Policy Characteristics'!$C:$C,0)))</f>
        <v>0</v>
      </c>
      <c r="M1162" s="380">
        <f>IF(ISBLANK(INDEX('Policy Characteristics'!G:G,MATCH($C1162,'Policy Characteristics'!$C:$C,0))),"",INDEX('Policy Characteristics'!G:G,MATCH($C1162,'Policy Characteristics'!$C:$C,0)))</f>
        <v>0.4</v>
      </c>
      <c r="N1162" s="380">
        <f>IF(ISBLANK(INDEX('Policy Characteristics'!H:H,MATCH($C1162,'Policy Characteristics'!$C:$C,0))),"",INDEX('Policy Characteristics'!H:H,MATCH($C1162,'Policy Characteristics'!$C:$C,0)))</f>
        <v>0.01</v>
      </c>
      <c r="O1162" s="358" t="str">
        <f>IF(ISBLANK(INDEX('Policy Characteristics'!I:I,MATCH($C1162,'Policy Characteristics'!$C:$C,0))),"",INDEX('Policy Characteristics'!I:I,MATCH($C1162,'Policy Characteristics'!$C:$C,0)))</f>
        <v>% reduction in fuel use</v>
      </c>
      <c r="P1162" s="358"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358" t="str">
        <f>IF(ISBLANK(INDEX('Policy Characteristics'!K:K,MATCH($C1162,'Policy Characteristics'!$C:$C,0))),"",INDEX('Policy Characteristics'!K:K,MATCH($C1162,'Policy Characteristics'!$C:$C,0)))</f>
        <v>architectural-design.html#rnd</v>
      </c>
      <c r="R1162" s="358" t="str">
        <f>IF(ISBLANK(INDEX('Policy Characteristics'!L:L,MATCH($C1162,'Policy Characteristics'!$C:$C,0))),"",INDEX('Policy Characteristics'!L:L,MATCH($C1162,'Policy Characteristics'!$C:$C,0)))</f>
        <v>research-and-development.html</v>
      </c>
    </row>
    <row r="1163" spans="1:18" x14ac:dyDescent="0.35">
      <c r="A1163" s="358" t="str">
        <f>IF(ISBLANK(INDEX('Policy Characteristics'!A:A,MATCH($C1163,'Policy Characteristics'!$C:$C,0))),"",INDEX('Policy Characteristics'!A:A,MATCH($C1163,'Policy Characteristics'!$C:$C,0)))</f>
        <v>Research and Development</v>
      </c>
      <c r="B1163" s="358" t="str">
        <f>IF(ISBLANK(INDEX('Policy Characteristics'!B:B,MATCH($C1163,'Policy Characteristics'!$C:$C,0))),"",INDEX('Policy Characteristics'!B:B,MATCH($C1163,'Policy Characteristics'!$C:$C,0)))</f>
        <v>Fuel Use Reduction</v>
      </c>
      <c r="C1163" s="362" t="str">
        <f t="shared" si="64"/>
        <v>RnD Industry Fuel Use Perc Reduction</v>
      </c>
      <c r="D1163" s="195" t="s">
        <v>3248</v>
      </c>
      <c r="E1163" s="53"/>
      <c r="F1163" s="9" t="s">
        <v>352</v>
      </c>
      <c r="G1163" s="53"/>
      <c r="H1163" s="54">
        <v>1500</v>
      </c>
      <c r="I1163" s="53" t="s">
        <v>45</v>
      </c>
      <c r="J1163" s="360" t="str">
        <f>IF(ISBLANK(INDEX('Policy Characteristics'!D:D,MATCH($C1163,'Policy Characteristics'!$C:$C,0))),"",INDEX('Policy Characteristics'!D:D,MATCH($C1163,'Policy Characteristics'!$C:$C,0)))</f>
        <v>R&amp;D Fuel Use Reductions</v>
      </c>
      <c r="K1163" s="358" t="str">
        <f>IF(ISBLANK(INDEX('Policy Characteristics'!E:E,MATCH($C1163,'Policy Characteristics'!$C:$C,0))),"",INDEX('Policy Characteristics'!E:E,MATCH($C1163,'Policy Characteristics'!$C:$C,0)))</f>
        <v>RnD industry fuel use reduction</v>
      </c>
      <c r="L1163" s="380">
        <f>IF(ISBLANK(INDEX('Policy Characteristics'!F:F,MATCH($C1163,'Policy Characteristics'!$C:$C,0))),"",INDEX('Policy Characteristics'!F:F,MATCH($C1163,'Policy Characteristics'!$C:$C,0)))</f>
        <v>0</v>
      </c>
      <c r="M1163" s="380">
        <f>IF(ISBLANK(INDEX('Policy Characteristics'!G:G,MATCH($C1163,'Policy Characteristics'!$C:$C,0))),"",INDEX('Policy Characteristics'!G:G,MATCH($C1163,'Policy Characteristics'!$C:$C,0)))</f>
        <v>0.4</v>
      </c>
      <c r="N1163" s="380">
        <f>IF(ISBLANK(INDEX('Policy Characteristics'!H:H,MATCH($C1163,'Policy Characteristics'!$C:$C,0))),"",INDEX('Policy Characteristics'!H:H,MATCH($C1163,'Policy Characteristics'!$C:$C,0)))</f>
        <v>0.01</v>
      </c>
      <c r="O1163" s="358" t="str">
        <f>IF(ISBLANK(INDEX('Policy Characteristics'!I:I,MATCH($C1163,'Policy Characteristics'!$C:$C,0))),"",INDEX('Policy Characteristics'!I:I,MATCH($C1163,'Policy Characteristics'!$C:$C,0)))</f>
        <v>% reduction in fuel use</v>
      </c>
      <c r="P1163" s="358"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358" t="str">
        <f>IF(ISBLANK(INDEX('Policy Characteristics'!K:K,MATCH($C1163,'Policy Characteristics'!$C:$C,0))),"",INDEX('Policy Characteristics'!K:K,MATCH($C1163,'Policy Characteristics'!$C:$C,0)))</f>
        <v>architectural-design.html#rnd</v>
      </c>
      <c r="R1163" s="358" t="str">
        <f>IF(ISBLANK(INDEX('Policy Characteristics'!L:L,MATCH($C1163,'Policy Characteristics'!$C:$C,0))),"",INDEX('Policy Characteristics'!L:L,MATCH($C1163,'Policy Characteristics'!$C:$C,0)))</f>
        <v>research-and-development.html</v>
      </c>
    </row>
    <row r="1164" spans="1:18" x14ac:dyDescent="0.35">
      <c r="A1164" s="358" t="str">
        <f>IF(ISBLANK(INDEX('Policy Characteristics'!A:A,MATCH($C1164,'Policy Characteristics'!$C:$C,0))),"",INDEX('Policy Characteristics'!A:A,MATCH($C1164,'Policy Characteristics'!$C:$C,0)))</f>
        <v>Research and Development</v>
      </c>
      <c r="B1164" s="358" t="str">
        <f>IF(ISBLANK(INDEX('Policy Characteristics'!B:B,MATCH($C1164,'Policy Characteristics'!$C:$C,0))),"",INDEX('Policy Characteristics'!B:B,MATCH($C1164,'Policy Characteristics'!$C:$C,0)))</f>
        <v>Fuel Use Reduction</v>
      </c>
      <c r="C1164" s="362" t="str">
        <f t="shared" si="64"/>
        <v>RnD Industry Fuel Use Perc Reduction</v>
      </c>
      <c r="D1164" s="195" t="s">
        <v>3249</v>
      </c>
      <c r="E1164" s="53"/>
      <c r="F1164" s="9" t="s">
        <v>3285</v>
      </c>
      <c r="G1164" s="53"/>
      <c r="H1164" s="54">
        <v>1501</v>
      </c>
      <c r="I1164" s="53" t="s">
        <v>45</v>
      </c>
      <c r="J1164" s="360" t="str">
        <f>IF(ISBLANK(INDEX('Policy Characteristics'!D:D,MATCH($C1164,'Policy Characteristics'!$C:$C,0))),"",INDEX('Policy Characteristics'!D:D,MATCH($C1164,'Policy Characteristics'!$C:$C,0)))</f>
        <v>R&amp;D Fuel Use Reductions</v>
      </c>
      <c r="K1164" s="358" t="str">
        <f>IF(ISBLANK(INDEX('Policy Characteristics'!E:E,MATCH($C1164,'Policy Characteristics'!$C:$C,0))),"",INDEX('Policy Characteristics'!E:E,MATCH($C1164,'Policy Characteristics'!$C:$C,0)))</f>
        <v>RnD industry fuel use reduction</v>
      </c>
      <c r="L1164" s="380">
        <f>IF(ISBLANK(INDEX('Policy Characteristics'!F:F,MATCH($C1164,'Policy Characteristics'!$C:$C,0))),"",INDEX('Policy Characteristics'!F:F,MATCH($C1164,'Policy Characteristics'!$C:$C,0)))</f>
        <v>0</v>
      </c>
      <c r="M1164" s="380">
        <f>IF(ISBLANK(INDEX('Policy Characteristics'!G:G,MATCH($C1164,'Policy Characteristics'!$C:$C,0))),"",INDEX('Policy Characteristics'!G:G,MATCH($C1164,'Policy Characteristics'!$C:$C,0)))</f>
        <v>0.4</v>
      </c>
      <c r="N1164" s="380">
        <f>IF(ISBLANK(INDEX('Policy Characteristics'!H:H,MATCH($C1164,'Policy Characteristics'!$C:$C,0))),"",INDEX('Policy Characteristics'!H:H,MATCH($C1164,'Policy Characteristics'!$C:$C,0)))</f>
        <v>0.01</v>
      </c>
      <c r="O1164" s="358" t="str">
        <f>IF(ISBLANK(INDEX('Policy Characteristics'!I:I,MATCH($C1164,'Policy Characteristics'!$C:$C,0))),"",INDEX('Policy Characteristics'!I:I,MATCH($C1164,'Policy Characteristics'!$C:$C,0)))</f>
        <v>% reduction in fuel use</v>
      </c>
      <c r="P1164" s="358"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358" t="str">
        <f>IF(ISBLANK(INDEX('Policy Characteristics'!K:K,MATCH($C1164,'Policy Characteristics'!$C:$C,0))),"",INDEX('Policy Characteristics'!K:K,MATCH($C1164,'Policy Characteristics'!$C:$C,0)))</f>
        <v>architectural-design.html#rnd</v>
      </c>
      <c r="R1164" s="358" t="str">
        <f>IF(ISBLANK(INDEX('Policy Characteristics'!L:L,MATCH($C1164,'Policy Characteristics'!$C:$C,0))),"",INDEX('Policy Characteristics'!L:L,MATCH($C1164,'Policy Characteristics'!$C:$C,0)))</f>
        <v>research-and-development.html</v>
      </c>
    </row>
    <row r="1165" spans="1:18" ht="29" x14ac:dyDescent="0.35">
      <c r="A1165" s="358" t="str">
        <f>IF(ISBLANK(INDEX('Policy Characteristics'!A:A,MATCH($C1165,'Policy Characteristics'!$C:$C,0))),"",INDEX('Policy Characteristics'!A:A,MATCH($C1165,'Policy Characteristics'!$C:$C,0)))</f>
        <v>Research and Development</v>
      </c>
      <c r="B1165" s="358" t="str">
        <f>IF(ISBLANK(INDEX('Policy Characteristics'!B:B,MATCH($C1165,'Policy Characteristics'!$C:$C,0))),"",INDEX('Policy Characteristics'!B:B,MATCH($C1165,'Policy Characteristics'!$C:$C,0)))</f>
        <v>Fuel Use Reduction</v>
      </c>
      <c r="C1165" s="362" t="str">
        <f t="shared" si="64"/>
        <v>RnD Industry Fuel Use Perc Reduction</v>
      </c>
      <c r="D1165" s="195" t="s">
        <v>3250</v>
      </c>
      <c r="E1165" s="53"/>
      <c r="F1165" s="9" t="s">
        <v>3286</v>
      </c>
      <c r="G1165" s="53"/>
      <c r="H1165" s="54">
        <v>1502</v>
      </c>
      <c r="I1165" s="53" t="s">
        <v>45</v>
      </c>
      <c r="J1165" s="360" t="str">
        <f>IF(ISBLANK(INDEX('Policy Characteristics'!D:D,MATCH($C1165,'Policy Characteristics'!$C:$C,0))),"",INDEX('Policy Characteristics'!D:D,MATCH($C1165,'Policy Characteristics'!$C:$C,0)))</f>
        <v>R&amp;D Fuel Use Reductions</v>
      </c>
      <c r="K1165" s="358" t="str">
        <f>IF(ISBLANK(INDEX('Policy Characteristics'!E:E,MATCH($C1165,'Policy Characteristics'!$C:$C,0))),"",INDEX('Policy Characteristics'!E:E,MATCH($C1165,'Policy Characteristics'!$C:$C,0)))</f>
        <v>RnD industry fuel use reduction</v>
      </c>
      <c r="L1165" s="380">
        <f>IF(ISBLANK(INDEX('Policy Characteristics'!F:F,MATCH($C1165,'Policy Characteristics'!$C:$C,0))),"",INDEX('Policy Characteristics'!F:F,MATCH($C1165,'Policy Characteristics'!$C:$C,0)))</f>
        <v>0</v>
      </c>
      <c r="M1165" s="380">
        <f>IF(ISBLANK(INDEX('Policy Characteristics'!G:G,MATCH($C1165,'Policy Characteristics'!$C:$C,0))),"",INDEX('Policy Characteristics'!G:G,MATCH($C1165,'Policy Characteristics'!$C:$C,0)))</f>
        <v>0.4</v>
      </c>
      <c r="N1165" s="380">
        <f>IF(ISBLANK(INDEX('Policy Characteristics'!H:H,MATCH($C1165,'Policy Characteristics'!$C:$C,0))),"",INDEX('Policy Characteristics'!H:H,MATCH($C1165,'Policy Characteristics'!$C:$C,0)))</f>
        <v>0.01</v>
      </c>
      <c r="O1165" s="358" t="str">
        <f>IF(ISBLANK(INDEX('Policy Characteristics'!I:I,MATCH($C1165,'Policy Characteristics'!$C:$C,0))),"",INDEX('Policy Characteristics'!I:I,MATCH($C1165,'Policy Characteristics'!$C:$C,0)))</f>
        <v>% reduction in fuel use</v>
      </c>
      <c r="P1165" s="358"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358" t="str">
        <f>IF(ISBLANK(INDEX('Policy Characteristics'!K:K,MATCH($C1165,'Policy Characteristics'!$C:$C,0))),"",INDEX('Policy Characteristics'!K:K,MATCH($C1165,'Policy Characteristics'!$C:$C,0)))</f>
        <v>architectural-design.html#rnd</v>
      </c>
      <c r="R1165" s="358" t="str">
        <f>IF(ISBLANK(INDEX('Policy Characteristics'!L:L,MATCH($C1165,'Policy Characteristics'!$C:$C,0))),"",INDEX('Policy Characteristics'!L:L,MATCH($C1165,'Policy Characteristics'!$C:$C,0)))</f>
        <v>research-and-development.html</v>
      </c>
    </row>
    <row r="1166" spans="1:18" x14ac:dyDescent="0.35">
      <c r="A1166" s="358" t="str">
        <f>IF(ISBLANK(INDEX('Policy Characteristics'!A:A,MATCH($C1166,'Policy Characteristics'!$C:$C,0))),"",INDEX('Policy Characteristics'!A:A,MATCH($C1166,'Policy Characteristics'!$C:$C,0)))</f>
        <v>Research and Development</v>
      </c>
      <c r="B1166" s="358" t="str">
        <f>IF(ISBLANK(INDEX('Policy Characteristics'!B:B,MATCH($C1166,'Policy Characteristics'!$C:$C,0))),"",INDEX('Policy Characteristics'!B:B,MATCH($C1166,'Policy Characteristics'!$C:$C,0)))</f>
        <v>Fuel Use Reduction</v>
      </c>
      <c r="C1166" s="362" t="str">
        <f t="shared" si="64"/>
        <v>RnD Industry Fuel Use Perc Reduction</v>
      </c>
      <c r="D1166" s="195" t="s">
        <v>3251</v>
      </c>
      <c r="E1166" s="53"/>
      <c r="F1166" s="9" t="s">
        <v>3287</v>
      </c>
      <c r="G1166" s="53"/>
      <c r="H1166" s="54">
        <v>1503</v>
      </c>
      <c r="I1166" s="53" t="s">
        <v>45</v>
      </c>
      <c r="J1166" s="360" t="str">
        <f>IF(ISBLANK(INDEX('Policy Characteristics'!D:D,MATCH($C1166,'Policy Characteristics'!$C:$C,0))),"",INDEX('Policy Characteristics'!D:D,MATCH($C1166,'Policy Characteristics'!$C:$C,0)))</f>
        <v>R&amp;D Fuel Use Reductions</v>
      </c>
      <c r="K1166" s="358" t="str">
        <f>IF(ISBLANK(INDEX('Policy Characteristics'!E:E,MATCH($C1166,'Policy Characteristics'!$C:$C,0))),"",INDEX('Policy Characteristics'!E:E,MATCH($C1166,'Policy Characteristics'!$C:$C,0)))</f>
        <v>RnD industry fuel use reduction</v>
      </c>
      <c r="L1166" s="380">
        <f>IF(ISBLANK(INDEX('Policy Characteristics'!F:F,MATCH($C1166,'Policy Characteristics'!$C:$C,0))),"",INDEX('Policy Characteristics'!F:F,MATCH($C1166,'Policy Characteristics'!$C:$C,0)))</f>
        <v>0</v>
      </c>
      <c r="M1166" s="380">
        <f>IF(ISBLANK(INDEX('Policy Characteristics'!G:G,MATCH($C1166,'Policy Characteristics'!$C:$C,0))),"",INDEX('Policy Characteristics'!G:G,MATCH($C1166,'Policy Characteristics'!$C:$C,0)))</f>
        <v>0.4</v>
      </c>
      <c r="N1166" s="380">
        <f>IF(ISBLANK(INDEX('Policy Characteristics'!H:H,MATCH($C1166,'Policy Characteristics'!$C:$C,0))),"",INDEX('Policy Characteristics'!H:H,MATCH($C1166,'Policy Characteristics'!$C:$C,0)))</f>
        <v>0.01</v>
      </c>
      <c r="O1166" s="358" t="str">
        <f>IF(ISBLANK(INDEX('Policy Characteristics'!I:I,MATCH($C1166,'Policy Characteristics'!$C:$C,0))),"",INDEX('Policy Characteristics'!I:I,MATCH($C1166,'Policy Characteristics'!$C:$C,0)))</f>
        <v>% reduction in fuel use</v>
      </c>
      <c r="P1166" s="358"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358" t="str">
        <f>IF(ISBLANK(INDEX('Policy Characteristics'!K:K,MATCH($C1166,'Policy Characteristics'!$C:$C,0))),"",INDEX('Policy Characteristics'!K:K,MATCH($C1166,'Policy Characteristics'!$C:$C,0)))</f>
        <v>architectural-design.html#rnd</v>
      </c>
      <c r="R1166" s="358" t="str">
        <f>IF(ISBLANK(INDEX('Policy Characteristics'!L:L,MATCH($C1166,'Policy Characteristics'!$C:$C,0))),"",INDEX('Policy Characteristics'!L:L,MATCH($C1166,'Policy Characteristics'!$C:$C,0)))</f>
        <v>research-and-development.html</v>
      </c>
    </row>
    <row r="1167" spans="1:18" x14ac:dyDescent="0.35">
      <c r="A1167" s="358" t="str">
        <f>IF(ISBLANK(INDEX('Policy Characteristics'!A:A,MATCH($C1167,'Policy Characteristics'!$C:$C,0))),"",INDEX('Policy Characteristics'!A:A,MATCH($C1167,'Policy Characteristics'!$C:$C,0)))</f>
        <v>Research and Development</v>
      </c>
      <c r="B1167" s="358" t="str">
        <f>IF(ISBLANK(INDEX('Policy Characteristics'!B:B,MATCH($C1167,'Policy Characteristics'!$C:$C,0))),"",INDEX('Policy Characteristics'!B:B,MATCH($C1167,'Policy Characteristics'!$C:$C,0)))</f>
        <v>Fuel Use Reduction</v>
      </c>
      <c r="C1167" s="362" t="str">
        <f t="shared" si="64"/>
        <v>RnD Industry Fuel Use Perc Reduction</v>
      </c>
      <c r="D1167" s="195" t="s">
        <v>3252</v>
      </c>
      <c r="E1167" s="53"/>
      <c r="F1167" s="9" t="s">
        <v>3288</v>
      </c>
      <c r="G1167" s="53"/>
      <c r="H1167" s="54">
        <v>1504</v>
      </c>
      <c r="I1167" s="53" t="s">
        <v>45</v>
      </c>
      <c r="J1167" s="360" t="str">
        <f>IF(ISBLANK(INDEX('Policy Characteristics'!D:D,MATCH($C1167,'Policy Characteristics'!$C:$C,0))),"",INDEX('Policy Characteristics'!D:D,MATCH($C1167,'Policy Characteristics'!$C:$C,0)))</f>
        <v>R&amp;D Fuel Use Reductions</v>
      </c>
      <c r="K1167" s="358" t="str">
        <f>IF(ISBLANK(INDEX('Policy Characteristics'!E:E,MATCH($C1167,'Policy Characteristics'!$C:$C,0))),"",INDEX('Policy Characteristics'!E:E,MATCH($C1167,'Policy Characteristics'!$C:$C,0)))</f>
        <v>RnD industry fuel use reduction</v>
      </c>
      <c r="L1167" s="380">
        <f>IF(ISBLANK(INDEX('Policy Characteristics'!F:F,MATCH($C1167,'Policy Characteristics'!$C:$C,0))),"",INDEX('Policy Characteristics'!F:F,MATCH($C1167,'Policy Characteristics'!$C:$C,0)))</f>
        <v>0</v>
      </c>
      <c r="M1167" s="380">
        <f>IF(ISBLANK(INDEX('Policy Characteristics'!G:G,MATCH($C1167,'Policy Characteristics'!$C:$C,0))),"",INDEX('Policy Characteristics'!G:G,MATCH($C1167,'Policy Characteristics'!$C:$C,0)))</f>
        <v>0.4</v>
      </c>
      <c r="N1167" s="380">
        <f>IF(ISBLANK(INDEX('Policy Characteristics'!H:H,MATCH($C1167,'Policy Characteristics'!$C:$C,0))),"",INDEX('Policy Characteristics'!H:H,MATCH($C1167,'Policy Characteristics'!$C:$C,0)))</f>
        <v>0.01</v>
      </c>
      <c r="O1167" s="358" t="str">
        <f>IF(ISBLANK(INDEX('Policy Characteristics'!I:I,MATCH($C1167,'Policy Characteristics'!$C:$C,0))),"",INDEX('Policy Characteristics'!I:I,MATCH($C1167,'Policy Characteristics'!$C:$C,0)))</f>
        <v>% reduction in fuel use</v>
      </c>
      <c r="P1167" s="358"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358" t="str">
        <f>IF(ISBLANK(INDEX('Policy Characteristics'!K:K,MATCH($C1167,'Policy Characteristics'!$C:$C,0))),"",INDEX('Policy Characteristics'!K:K,MATCH($C1167,'Policy Characteristics'!$C:$C,0)))</f>
        <v>architectural-design.html#rnd</v>
      </c>
      <c r="R1167" s="358" t="str">
        <f>IF(ISBLANK(INDEX('Policy Characteristics'!L:L,MATCH($C1167,'Policy Characteristics'!$C:$C,0))),"",INDEX('Policy Characteristics'!L:L,MATCH($C1167,'Policy Characteristics'!$C:$C,0)))</f>
        <v>research-and-development.html</v>
      </c>
    </row>
    <row r="1168" spans="1:18" x14ac:dyDescent="0.35">
      <c r="A1168" s="358" t="str">
        <f>IF(ISBLANK(INDEX('Policy Characteristics'!A:A,MATCH($C1168,'Policy Characteristics'!$C:$C,0))),"",INDEX('Policy Characteristics'!A:A,MATCH($C1168,'Policy Characteristics'!$C:$C,0)))</f>
        <v>Research and Development</v>
      </c>
      <c r="B1168" s="358" t="str">
        <f>IF(ISBLANK(INDEX('Policy Characteristics'!B:B,MATCH($C1168,'Policy Characteristics'!$C:$C,0))),"",INDEX('Policy Characteristics'!B:B,MATCH($C1168,'Policy Characteristics'!$C:$C,0)))</f>
        <v>Fuel Use Reduction</v>
      </c>
      <c r="C1168" s="362" t="str">
        <f t="shared" si="64"/>
        <v>RnD Industry Fuel Use Perc Reduction</v>
      </c>
      <c r="D1168" s="195" t="s">
        <v>3253</v>
      </c>
      <c r="E1168" s="53"/>
      <c r="F1168" s="9" t="s">
        <v>3289</v>
      </c>
      <c r="G1168" s="53"/>
      <c r="H1168" s="54">
        <v>1505</v>
      </c>
      <c r="I1168" s="53" t="s">
        <v>45</v>
      </c>
      <c r="J1168" s="360" t="str">
        <f>IF(ISBLANK(INDEX('Policy Characteristics'!D:D,MATCH($C1168,'Policy Characteristics'!$C:$C,0))),"",INDEX('Policy Characteristics'!D:D,MATCH($C1168,'Policy Characteristics'!$C:$C,0)))</f>
        <v>R&amp;D Fuel Use Reductions</v>
      </c>
      <c r="K1168" s="358" t="str">
        <f>IF(ISBLANK(INDEX('Policy Characteristics'!E:E,MATCH($C1168,'Policy Characteristics'!$C:$C,0))),"",INDEX('Policy Characteristics'!E:E,MATCH($C1168,'Policy Characteristics'!$C:$C,0)))</f>
        <v>RnD industry fuel use reduction</v>
      </c>
      <c r="L1168" s="380">
        <f>IF(ISBLANK(INDEX('Policy Characteristics'!F:F,MATCH($C1168,'Policy Characteristics'!$C:$C,0))),"",INDEX('Policy Characteristics'!F:F,MATCH($C1168,'Policy Characteristics'!$C:$C,0)))</f>
        <v>0</v>
      </c>
      <c r="M1168" s="380">
        <f>IF(ISBLANK(INDEX('Policy Characteristics'!G:G,MATCH($C1168,'Policy Characteristics'!$C:$C,0))),"",INDEX('Policy Characteristics'!G:G,MATCH($C1168,'Policy Characteristics'!$C:$C,0)))</f>
        <v>0.4</v>
      </c>
      <c r="N1168" s="380">
        <f>IF(ISBLANK(INDEX('Policy Characteristics'!H:H,MATCH($C1168,'Policy Characteristics'!$C:$C,0))),"",INDEX('Policy Characteristics'!H:H,MATCH($C1168,'Policy Characteristics'!$C:$C,0)))</f>
        <v>0.01</v>
      </c>
      <c r="O1168" s="358" t="str">
        <f>IF(ISBLANK(INDEX('Policy Characteristics'!I:I,MATCH($C1168,'Policy Characteristics'!$C:$C,0))),"",INDEX('Policy Characteristics'!I:I,MATCH($C1168,'Policy Characteristics'!$C:$C,0)))</f>
        <v>% reduction in fuel use</v>
      </c>
      <c r="P1168" s="358"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358" t="str">
        <f>IF(ISBLANK(INDEX('Policy Characteristics'!K:K,MATCH($C1168,'Policy Characteristics'!$C:$C,0))),"",INDEX('Policy Characteristics'!K:K,MATCH($C1168,'Policy Characteristics'!$C:$C,0)))</f>
        <v>architectural-design.html#rnd</v>
      </c>
      <c r="R1168" s="358" t="str">
        <f>IF(ISBLANK(INDEX('Policy Characteristics'!L:L,MATCH($C1168,'Policy Characteristics'!$C:$C,0))),"",INDEX('Policy Characteristics'!L:L,MATCH($C1168,'Policy Characteristics'!$C:$C,0)))</f>
        <v>research-and-development.html</v>
      </c>
    </row>
    <row r="1169" spans="1:18" x14ac:dyDescent="0.35">
      <c r="A1169" s="358" t="str">
        <f>IF(ISBLANK(INDEX('Policy Characteristics'!A:A,MATCH($C1169,'Policy Characteristics'!$C:$C,0))),"",INDEX('Policy Characteristics'!A:A,MATCH($C1169,'Policy Characteristics'!$C:$C,0)))</f>
        <v>Research and Development</v>
      </c>
      <c r="B1169" s="358" t="str">
        <f>IF(ISBLANK(INDEX('Policy Characteristics'!B:B,MATCH($C1169,'Policy Characteristics'!$C:$C,0))),"",INDEX('Policy Characteristics'!B:B,MATCH($C1169,'Policy Characteristics'!$C:$C,0)))</f>
        <v>Fuel Use Reduction</v>
      </c>
      <c r="C1169" s="362" t="str">
        <f t="shared" si="64"/>
        <v>RnD Industry Fuel Use Perc Reduction</v>
      </c>
      <c r="D1169" s="195" t="s">
        <v>3254</v>
      </c>
      <c r="E1169" s="53"/>
      <c r="F1169" s="9" t="s">
        <v>3290</v>
      </c>
      <c r="G1169" s="53"/>
      <c r="H1169" s="54">
        <v>1506</v>
      </c>
      <c r="I1169" s="53" t="s">
        <v>45</v>
      </c>
      <c r="J1169" s="360" t="str">
        <f>IF(ISBLANK(INDEX('Policy Characteristics'!D:D,MATCH($C1169,'Policy Characteristics'!$C:$C,0))),"",INDEX('Policy Characteristics'!D:D,MATCH($C1169,'Policy Characteristics'!$C:$C,0)))</f>
        <v>R&amp;D Fuel Use Reductions</v>
      </c>
      <c r="K1169" s="358" t="str">
        <f>IF(ISBLANK(INDEX('Policy Characteristics'!E:E,MATCH($C1169,'Policy Characteristics'!$C:$C,0))),"",INDEX('Policy Characteristics'!E:E,MATCH($C1169,'Policy Characteristics'!$C:$C,0)))</f>
        <v>RnD industry fuel use reduction</v>
      </c>
      <c r="L1169" s="380">
        <f>IF(ISBLANK(INDEX('Policy Characteristics'!F:F,MATCH($C1169,'Policy Characteristics'!$C:$C,0))),"",INDEX('Policy Characteristics'!F:F,MATCH($C1169,'Policy Characteristics'!$C:$C,0)))</f>
        <v>0</v>
      </c>
      <c r="M1169" s="380">
        <f>IF(ISBLANK(INDEX('Policy Characteristics'!G:G,MATCH($C1169,'Policy Characteristics'!$C:$C,0))),"",INDEX('Policy Characteristics'!G:G,MATCH($C1169,'Policy Characteristics'!$C:$C,0)))</f>
        <v>0.4</v>
      </c>
      <c r="N1169" s="380">
        <f>IF(ISBLANK(INDEX('Policy Characteristics'!H:H,MATCH($C1169,'Policy Characteristics'!$C:$C,0))),"",INDEX('Policy Characteristics'!H:H,MATCH($C1169,'Policy Characteristics'!$C:$C,0)))</f>
        <v>0.01</v>
      </c>
      <c r="O1169" s="358" t="str">
        <f>IF(ISBLANK(INDEX('Policy Characteristics'!I:I,MATCH($C1169,'Policy Characteristics'!$C:$C,0))),"",INDEX('Policy Characteristics'!I:I,MATCH($C1169,'Policy Characteristics'!$C:$C,0)))</f>
        <v>% reduction in fuel use</v>
      </c>
      <c r="P1169" s="358"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358" t="str">
        <f>IF(ISBLANK(INDEX('Policy Characteristics'!K:K,MATCH($C1169,'Policy Characteristics'!$C:$C,0))),"",INDEX('Policy Characteristics'!K:K,MATCH($C1169,'Policy Characteristics'!$C:$C,0)))</f>
        <v>architectural-design.html#rnd</v>
      </c>
      <c r="R1169" s="358" t="str">
        <f>IF(ISBLANK(INDEX('Policy Characteristics'!L:L,MATCH($C1169,'Policy Characteristics'!$C:$C,0))),"",INDEX('Policy Characteristics'!L:L,MATCH($C1169,'Policy Characteristics'!$C:$C,0)))</f>
        <v>research-and-development.html</v>
      </c>
    </row>
    <row r="1170" spans="1:18" x14ac:dyDescent="0.35">
      <c r="A1170" s="358" t="str">
        <f>IF(ISBLANK(INDEX('Policy Characteristics'!A:A,MATCH($C1170,'Policy Characteristics'!$C:$C,0))),"",INDEX('Policy Characteristics'!A:A,MATCH($C1170,'Policy Characteristics'!$C:$C,0)))</f>
        <v>Research and Development</v>
      </c>
      <c r="B1170" s="358" t="str">
        <f>IF(ISBLANK(INDEX('Policy Characteristics'!B:B,MATCH($C1170,'Policy Characteristics'!$C:$C,0))),"",INDEX('Policy Characteristics'!B:B,MATCH($C1170,'Policy Characteristics'!$C:$C,0)))</f>
        <v>Fuel Use Reduction</v>
      </c>
      <c r="C1170" s="362" t="str">
        <f t="shared" si="64"/>
        <v>RnD Industry Fuel Use Perc Reduction</v>
      </c>
      <c r="D1170" s="195" t="s">
        <v>3255</v>
      </c>
      <c r="E1170" s="53"/>
      <c r="F1170" s="9" t="s">
        <v>3291</v>
      </c>
      <c r="G1170" s="53"/>
      <c r="H1170" s="54">
        <v>1507</v>
      </c>
      <c r="I1170" s="53" t="s">
        <v>45</v>
      </c>
      <c r="J1170" s="360" t="str">
        <f>IF(ISBLANK(INDEX('Policy Characteristics'!D:D,MATCH($C1170,'Policy Characteristics'!$C:$C,0))),"",INDEX('Policy Characteristics'!D:D,MATCH($C1170,'Policy Characteristics'!$C:$C,0)))</f>
        <v>R&amp;D Fuel Use Reductions</v>
      </c>
      <c r="K1170" s="358" t="str">
        <f>IF(ISBLANK(INDEX('Policy Characteristics'!E:E,MATCH($C1170,'Policy Characteristics'!$C:$C,0))),"",INDEX('Policy Characteristics'!E:E,MATCH($C1170,'Policy Characteristics'!$C:$C,0)))</f>
        <v>RnD industry fuel use reduction</v>
      </c>
      <c r="L1170" s="380">
        <f>IF(ISBLANK(INDEX('Policy Characteristics'!F:F,MATCH($C1170,'Policy Characteristics'!$C:$C,0))),"",INDEX('Policy Characteristics'!F:F,MATCH($C1170,'Policy Characteristics'!$C:$C,0)))</f>
        <v>0</v>
      </c>
      <c r="M1170" s="380">
        <f>IF(ISBLANK(INDEX('Policy Characteristics'!G:G,MATCH($C1170,'Policy Characteristics'!$C:$C,0))),"",INDEX('Policy Characteristics'!G:G,MATCH($C1170,'Policy Characteristics'!$C:$C,0)))</f>
        <v>0.4</v>
      </c>
      <c r="N1170" s="380">
        <f>IF(ISBLANK(INDEX('Policy Characteristics'!H:H,MATCH($C1170,'Policy Characteristics'!$C:$C,0))),"",INDEX('Policy Characteristics'!H:H,MATCH($C1170,'Policy Characteristics'!$C:$C,0)))</f>
        <v>0.01</v>
      </c>
      <c r="O1170" s="358" t="str">
        <f>IF(ISBLANK(INDEX('Policy Characteristics'!I:I,MATCH($C1170,'Policy Characteristics'!$C:$C,0))),"",INDEX('Policy Characteristics'!I:I,MATCH($C1170,'Policy Characteristics'!$C:$C,0)))</f>
        <v>% reduction in fuel use</v>
      </c>
      <c r="P1170" s="358"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358" t="str">
        <f>IF(ISBLANK(INDEX('Policy Characteristics'!K:K,MATCH($C1170,'Policy Characteristics'!$C:$C,0))),"",INDEX('Policy Characteristics'!K:K,MATCH($C1170,'Policy Characteristics'!$C:$C,0)))</f>
        <v>architectural-design.html#rnd</v>
      </c>
      <c r="R1170" s="358" t="str">
        <f>IF(ISBLANK(INDEX('Policy Characteristics'!L:L,MATCH($C1170,'Policy Characteristics'!$C:$C,0))),"",INDEX('Policy Characteristics'!L:L,MATCH($C1170,'Policy Characteristics'!$C:$C,0)))</f>
        <v>research-and-development.html</v>
      </c>
    </row>
    <row r="1171" spans="1:18" x14ac:dyDescent="0.35">
      <c r="A1171" s="358" t="str">
        <f>IF(ISBLANK(INDEX('Policy Characteristics'!A:A,MATCH($C1171,'Policy Characteristics'!$C:$C,0))),"",INDEX('Policy Characteristics'!A:A,MATCH($C1171,'Policy Characteristics'!$C:$C,0)))</f>
        <v>Research and Development</v>
      </c>
      <c r="B1171" s="358" t="str">
        <f>IF(ISBLANK(INDEX('Policy Characteristics'!B:B,MATCH($C1171,'Policy Characteristics'!$C:$C,0))),"",INDEX('Policy Characteristics'!B:B,MATCH($C1171,'Policy Characteristics'!$C:$C,0)))</f>
        <v>Fuel Use Reduction</v>
      </c>
      <c r="C1171" s="362" t="str">
        <f t="shared" si="64"/>
        <v>RnD Industry Fuel Use Perc Reduction</v>
      </c>
      <c r="D1171" s="195" t="s">
        <v>3256</v>
      </c>
      <c r="E1171" s="53"/>
      <c r="F1171" s="9" t="s">
        <v>3292</v>
      </c>
      <c r="G1171" s="53"/>
      <c r="H1171" s="54">
        <v>1508</v>
      </c>
      <c r="I1171" s="53" t="s">
        <v>45</v>
      </c>
      <c r="J1171" s="360" t="str">
        <f>IF(ISBLANK(INDEX('Policy Characteristics'!D:D,MATCH($C1171,'Policy Characteristics'!$C:$C,0))),"",INDEX('Policy Characteristics'!D:D,MATCH($C1171,'Policy Characteristics'!$C:$C,0)))</f>
        <v>R&amp;D Fuel Use Reductions</v>
      </c>
      <c r="K1171" s="358" t="str">
        <f>IF(ISBLANK(INDEX('Policy Characteristics'!E:E,MATCH($C1171,'Policy Characteristics'!$C:$C,0))),"",INDEX('Policy Characteristics'!E:E,MATCH($C1171,'Policy Characteristics'!$C:$C,0)))</f>
        <v>RnD industry fuel use reduction</v>
      </c>
      <c r="L1171" s="380">
        <f>IF(ISBLANK(INDEX('Policy Characteristics'!F:F,MATCH($C1171,'Policy Characteristics'!$C:$C,0))),"",INDEX('Policy Characteristics'!F:F,MATCH($C1171,'Policy Characteristics'!$C:$C,0)))</f>
        <v>0</v>
      </c>
      <c r="M1171" s="380">
        <f>IF(ISBLANK(INDEX('Policy Characteristics'!G:G,MATCH($C1171,'Policy Characteristics'!$C:$C,0))),"",INDEX('Policy Characteristics'!G:G,MATCH($C1171,'Policy Characteristics'!$C:$C,0)))</f>
        <v>0.4</v>
      </c>
      <c r="N1171" s="380">
        <f>IF(ISBLANK(INDEX('Policy Characteristics'!H:H,MATCH($C1171,'Policy Characteristics'!$C:$C,0))),"",INDEX('Policy Characteristics'!H:H,MATCH($C1171,'Policy Characteristics'!$C:$C,0)))</f>
        <v>0.01</v>
      </c>
      <c r="O1171" s="358" t="str">
        <f>IF(ISBLANK(INDEX('Policy Characteristics'!I:I,MATCH($C1171,'Policy Characteristics'!$C:$C,0))),"",INDEX('Policy Characteristics'!I:I,MATCH($C1171,'Policy Characteristics'!$C:$C,0)))</f>
        <v>% reduction in fuel use</v>
      </c>
      <c r="P1171" s="358"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358" t="str">
        <f>IF(ISBLANK(INDEX('Policy Characteristics'!K:K,MATCH($C1171,'Policy Characteristics'!$C:$C,0))),"",INDEX('Policy Characteristics'!K:K,MATCH($C1171,'Policy Characteristics'!$C:$C,0)))</f>
        <v>architectural-design.html#rnd</v>
      </c>
      <c r="R1171" s="358" t="str">
        <f>IF(ISBLANK(INDEX('Policy Characteristics'!L:L,MATCH($C1171,'Policy Characteristics'!$C:$C,0))),"",INDEX('Policy Characteristics'!L:L,MATCH($C1171,'Policy Characteristics'!$C:$C,0)))</f>
        <v>research-and-development.html</v>
      </c>
    </row>
    <row r="1172" spans="1:18" x14ac:dyDescent="0.35">
      <c r="A1172" s="358" t="str">
        <f>IF(ISBLANK(INDEX('Policy Characteristics'!A:A,MATCH($C1172,'Policy Characteristics'!$C:$C,0))),"",INDEX('Policy Characteristics'!A:A,MATCH($C1172,'Policy Characteristics'!$C:$C,0)))</f>
        <v>Research and Development</v>
      </c>
      <c r="B1172" s="358" t="str">
        <f>IF(ISBLANK(INDEX('Policy Characteristics'!B:B,MATCH($C1172,'Policy Characteristics'!$C:$C,0))),"",INDEX('Policy Characteristics'!B:B,MATCH($C1172,'Policy Characteristics'!$C:$C,0)))</f>
        <v>Fuel Use Reduction</v>
      </c>
      <c r="C1172" s="362" t="str">
        <f t="shared" si="64"/>
        <v>RnD Industry Fuel Use Perc Reduction</v>
      </c>
      <c r="D1172" s="195" t="s">
        <v>3257</v>
      </c>
      <c r="E1172" s="53"/>
      <c r="F1172" s="9" t="s">
        <v>3293</v>
      </c>
      <c r="G1172" s="53"/>
      <c r="H1172" s="54">
        <v>1509</v>
      </c>
      <c r="I1172" s="53" t="s">
        <v>45</v>
      </c>
      <c r="J1172" s="360" t="str">
        <f>IF(ISBLANK(INDEX('Policy Characteristics'!D:D,MATCH($C1172,'Policy Characteristics'!$C:$C,0))),"",INDEX('Policy Characteristics'!D:D,MATCH($C1172,'Policy Characteristics'!$C:$C,0)))</f>
        <v>R&amp;D Fuel Use Reductions</v>
      </c>
      <c r="K1172" s="358" t="str">
        <f>IF(ISBLANK(INDEX('Policy Characteristics'!E:E,MATCH($C1172,'Policy Characteristics'!$C:$C,0))),"",INDEX('Policy Characteristics'!E:E,MATCH($C1172,'Policy Characteristics'!$C:$C,0)))</f>
        <v>RnD industry fuel use reduction</v>
      </c>
      <c r="L1172" s="380">
        <f>IF(ISBLANK(INDEX('Policy Characteristics'!F:F,MATCH($C1172,'Policy Characteristics'!$C:$C,0))),"",INDEX('Policy Characteristics'!F:F,MATCH($C1172,'Policy Characteristics'!$C:$C,0)))</f>
        <v>0</v>
      </c>
      <c r="M1172" s="380">
        <f>IF(ISBLANK(INDEX('Policy Characteristics'!G:G,MATCH($C1172,'Policy Characteristics'!$C:$C,0))),"",INDEX('Policy Characteristics'!G:G,MATCH($C1172,'Policy Characteristics'!$C:$C,0)))</f>
        <v>0.4</v>
      </c>
      <c r="N1172" s="380">
        <f>IF(ISBLANK(INDEX('Policy Characteristics'!H:H,MATCH($C1172,'Policy Characteristics'!$C:$C,0))),"",INDEX('Policy Characteristics'!H:H,MATCH($C1172,'Policy Characteristics'!$C:$C,0)))</f>
        <v>0.01</v>
      </c>
      <c r="O1172" s="358" t="str">
        <f>IF(ISBLANK(INDEX('Policy Characteristics'!I:I,MATCH($C1172,'Policy Characteristics'!$C:$C,0))),"",INDEX('Policy Characteristics'!I:I,MATCH($C1172,'Policy Characteristics'!$C:$C,0)))</f>
        <v>% reduction in fuel use</v>
      </c>
      <c r="P1172" s="358"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358" t="str">
        <f>IF(ISBLANK(INDEX('Policy Characteristics'!K:K,MATCH($C1172,'Policy Characteristics'!$C:$C,0))),"",INDEX('Policy Characteristics'!K:K,MATCH($C1172,'Policy Characteristics'!$C:$C,0)))</f>
        <v>architectural-design.html#rnd</v>
      </c>
      <c r="R1172" s="358" t="str">
        <f>IF(ISBLANK(INDEX('Policy Characteristics'!L:L,MATCH($C1172,'Policy Characteristics'!$C:$C,0))),"",INDEX('Policy Characteristics'!L:L,MATCH($C1172,'Policy Characteristics'!$C:$C,0)))</f>
        <v>research-and-development.html</v>
      </c>
    </row>
    <row r="1173" spans="1:18" x14ac:dyDescent="0.35">
      <c r="A1173" s="358" t="str">
        <f>IF(ISBLANK(INDEX('Policy Characteristics'!A:A,MATCH($C1173,'Policy Characteristics'!$C:$C,0))),"",INDEX('Policy Characteristics'!A:A,MATCH($C1173,'Policy Characteristics'!$C:$C,0)))</f>
        <v>Research and Development</v>
      </c>
      <c r="B1173" s="358" t="str">
        <f>IF(ISBLANK(INDEX('Policy Characteristics'!B:B,MATCH($C1173,'Policy Characteristics'!$C:$C,0))),"",INDEX('Policy Characteristics'!B:B,MATCH($C1173,'Policy Characteristics'!$C:$C,0)))</f>
        <v>Fuel Use Reduction</v>
      </c>
      <c r="C1173" s="362" t="str">
        <f t="shared" si="64"/>
        <v>RnD Industry Fuel Use Perc Reduction</v>
      </c>
      <c r="D1173" s="195" t="s">
        <v>3258</v>
      </c>
      <c r="E1173" s="53"/>
      <c r="F1173" s="9" t="s">
        <v>3294</v>
      </c>
      <c r="G1173" s="53"/>
      <c r="H1173" s="54">
        <v>1510</v>
      </c>
      <c r="I1173" s="53" t="s">
        <v>45</v>
      </c>
      <c r="J1173" s="360" t="str">
        <f>IF(ISBLANK(INDEX('Policy Characteristics'!D:D,MATCH($C1173,'Policy Characteristics'!$C:$C,0))),"",INDEX('Policy Characteristics'!D:D,MATCH($C1173,'Policy Characteristics'!$C:$C,0)))</f>
        <v>R&amp;D Fuel Use Reductions</v>
      </c>
      <c r="K1173" s="358" t="str">
        <f>IF(ISBLANK(INDEX('Policy Characteristics'!E:E,MATCH($C1173,'Policy Characteristics'!$C:$C,0))),"",INDEX('Policy Characteristics'!E:E,MATCH($C1173,'Policy Characteristics'!$C:$C,0)))</f>
        <v>RnD industry fuel use reduction</v>
      </c>
      <c r="L1173" s="380">
        <f>IF(ISBLANK(INDEX('Policy Characteristics'!F:F,MATCH($C1173,'Policy Characteristics'!$C:$C,0))),"",INDEX('Policy Characteristics'!F:F,MATCH($C1173,'Policy Characteristics'!$C:$C,0)))</f>
        <v>0</v>
      </c>
      <c r="M1173" s="380">
        <f>IF(ISBLANK(INDEX('Policy Characteristics'!G:G,MATCH($C1173,'Policy Characteristics'!$C:$C,0))),"",INDEX('Policy Characteristics'!G:G,MATCH($C1173,'Policy Characteristics'!$C:$C,0)))</f>
        <v>0.4</v>
      </c>
      <c r="N1173" s="380">
        <f>IF(ISBLANK(INDEX('Policy Characteristics'!H:H,MATCH($C1173,'Policy Characteristics'!$C:$C,0))),"",INDEX('Policy Characteristics'!H:H,MATCH($C1173,'Policy Characteristics'!$C:$C,0)))</f>
        <v>0.01</v>
      </c>
      <c r="O1173" s="358" t="str">
        <f>IF(ISBLANK(INDEX('Policy Characteristics'!I:I,MATCH($C1173,'Policy Characteristics'!$C:$C,0))),"",INDEX('Policy Characteristics'!I:I,MATCH($C1173,'Policy Characteristics'!$C:$C,0)))</f>
        <v>% reduction in fuel use</v>
      </c>
      <c r="P1173" s="358"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358" t="str">
        <f>IF(ISBLANK(INDEX('Policy Characteristics'!K:K,MATCH($C1173,'Policy Characteristics'!$C:$C,0))),"",INDEX('Policy Characteristics'!K:K,MATCH($C1173,'Policy Characteristics'!$C:$C,0)))</f>
        <v>architectural-design.html#rnd</v>
      </c>
      <c r="R1173" s="358" t="str">
        <f>IF(ISBLANK(INDEX('Policy Characteristics'!L:L,MATCH($C1173,'Policy Characteristics'!$C:$C,0))),"",INDEX('Policy Characteristics'!L:L,MATCH($C1173,'Policy Characteristics'!$C:$C,0)))</f>
        <v>research-and-development.html</v>
      </c>
    </row>
    <row r="1174" spans="1:18" x14ac:dyDescent="0.35">
      <c r="A1174" s="358" t="str">
        <f>IF(ISBLANK(INDEX('Policy Characteristics'!A:A,MATCH($C1174,'Policy Characteristics'!$C:$C,0))),"",INDEX('Policy Characteristics'!A:A,MATCH($C1174,'Policy Characteristics'!$C:$C,0)))</f>
        <v>Research and Development</v>
      </c>
      <c r="B1174" s="358" t="str">
        <f>IF(ISBLANK(INDEX('Policy Characteristics'!B:B,MATCH($C1174,'Policy Characteristics'!$C:$C,0))),"",INDEX('Policy Characteristics'!B:B,MATCH($C1174,'Policy Characteristics'!$C:$C,0)))</f>
        <v>Fuel Use Reduction</v>
      </c>
      <c r="C1174" s="362" t="str">
        <f t="shared" si="64"/>
        <v>RnD Industry Fuel Use Perc Reduction</v>
      </c>
      <c r="D1174" s="195" t="s">
        <v>3259</v>
      </c>
      <c r="E1174" s="53"/>
      <c r="F1174" s="9" t="s">
        <v>3295</v>
      </c>
      <c r="G1174" s="53"/>
      <c r="H1174" s="54">
        <v>1511</v>
      </c>
      <c r="I1174" s="53" t="s">
        <v>45</v>
      </c>
      <c r="J1174" s="360" t="str">
        <f>IF(ISBLANK(INDEX('Policy Characteristics'!D:D,MATCH($C1174,'Policy Characteristics'!$C:$C,0))),"",INDEX('Policy Characteristics'!D:D,MATCH($C1174,'Policy Characteristics'!$C:$C,0)))</f>
        <v>R&amp;D Fuel Use Reductions</v>
      </c>
      <c r="K1174" s="358" t="str">
        <f>IF(ISBLANK(INDEX('Policy Characteristics'!E:E,MATCH($C1174,'Policy Characteristics'!$C:$C,0))),"",INDEX('Policy Characteristics'!E:E,MATCH($C1174,'Policy Characteristics'!$C:$C,0)))</f>
        <v>RnD industry fuel use reduction</v>
      </c>
      <c r="L1174" s="380">
        <f>IF(ISBLANK(INDEX('Policy Characteristics'!F:F,MATCH($C1174,'Policy Characteristics'!$C:$C,0))),"",INDEX('Policy Characteristics'!F:F,MATCH($C1174,'Policy Characteristics'!$C:$C,0)))</f>
        <v>0</v>
      </c>
      <c r="M1174" s="380">
        <f>IF(ISBLANK(INDEX('Policy Characteristics'!G:G,MATCH($C1174,'Policy Characteristics'!$C:$C,0))),"",INDEX('Policy Characteristics'!G:G,MATCH($C1174,'Policy Characteristics'!$C:$C,0)))</f>
        <v>0.4</v>
      </c>
      <c r="N1174" s="380">
        <f>IF(ISBLANK(INDEX('Policy Characteristics'!H:H,MATCH($C1174,'Policy Characteristics'!$C:$C,0))),"",INDEX('Policy Characteristics'!H:H,MATCH($C1174,'Policy Characteristics'!$C:$C,0)))</f>
        <v>0.01</v>
      </c>
      <c r="O1174" s="358" t="str">
        <f>IF(ISBLANK(INDEX('Policy Characteristics'!I:I,MATCH($C1174,'Policy Characteristics'!$C:$C,0))),"",INDEX('Policy Characteristics'!I:I,MATCH($C1174,'Policy Characteristics'!$C:$C,0)))</f>
        <v>% reduction in fuel use</v>
      </c>
      <c r="P1174" s="358"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358" t="str">
        <f>IF(ISBLANK(INDEX('Policy Characteristics'!K:K,MATCH($C1174,'Policy Characteristics'!$C:$C,0))),"",INDEX('Policy Characteristics'!K:K,MATCH($C1174,'Policy Characteristics'!$C:$C,0)))</f>
        <v>architectural-design.html#rnd</v>
      </c>
      <c r="R1174" s="358" t="str">
        <f>IF(ISBLANK(INDEX('Policy Characteristics'!L:L,MATCH($C1174,'Policy Characteristics'!$C:$C,0))),"",INDEX('Policy Characteristics'!L:L,MATCH($C1174,'Policy Characteristics'!$C:$C,0)))</f>
        <v>research-and-development.html</v>
      </c>
    </row>
    <row r="1175" spans="1:18" x14ac:dyDescent="0.35">
      <c r="A1175" s="358" t="str">
        <f>IF(ISBLANK(INDEX('Policy Characteristics'!A:A,MATCH($C1175,'Policy Characteristics'!$C:$C,0))),"",INDEX('Policy Characteristics'!A:A,MATCH($C1175,'Policy Characteristics'!$C:$C,0)))</f>
        <v>Research and Development</v>
      </c>
      <c r="B1175" s="358" t="str">
        <f>IF(ISBLANK(INDEX('Policy Characteristics'!B:B,MATCH($C1175,'Policy Characteristics'!$C:$C,0))),"",INDEX('Policy Characteristics'!B:B,MATCH($C1175,'Policy Characteristics'!$C:$C,0)))</f>
        <v>Fuel Use Reduction</v>
      </c>
      <c r="C1175" s="363" t="s">
        <v>319</v>
      </c>
      <c r="D1175" s="53" t="s">
        <v>2279</v>
      </c>
      <c r="E1175" s="53"/>
      <c r="F1175" s="53" t="s">
        <v>504</v>
      </c>
      <c r="G1175" s="53"/>
      <c r="H1175" s="54">
        <v>133</v>
      </c>
      <c r="I1175" s="53" t="s">
        <v>45</v>
      </c>
      <c r="J1175" s="360" t="str">
        <f>IF(ISBLANK(INDEX('Policy Characteristics'!D:D,MATCH($C1175,'Policy Characteristics'!$C:$C,0))),"",INDEX('Policy Characteristics'!D:D,MATCH($C1175,'Policy Characteristics'!$C:$C,0)))</f>
        <v>R&amp;D Fuel Use Reductions</v>
      </c>
      <c r="K1175" s="358" t="str">
        <f>IF(ISBLANK(INDEX('Policy Characteristics'!E:E,MATCH($C1175,'Policy Characteristics'!$C:$C,0))),"",INDEX('Policy Characteristics'!E:E,MATCH($C1175,'Policy Characteristics'!$C:$C,0)))</f>
        <v>RnD transportation fuel use reduction</v>
      </c>
      <c r="L1175" s="380">
        <f>IF(ISBLANK(INDEX('Policy Characteristics'!F:F,MATCH($C1175,'Policy Characteristics'!$C:$C,0))),"",INDEX('Policy Characteristics'!F:F,MATCH($C1175,'Policy Characteristics'!$C:$C,0)))</f>
        <v>0</v>
      </c>
      <c r="M1175" s="380">
        <f>IF(ISBLANK(INDEX('Policy Characteristics'!G:G,MATCH($C1175,'Policy Characteristics'!$C:$C,0))),"",INDEX('Policy Characteristics'!G:G,MATCH($C1175,'Policy Characteristics'!$C:$C,0)))</f>
        <v>0.4</v>
      </c>
      <c r="N1175" s="380">
        <f>IF(ISBLANK(INDEX('Policy Characteristics'!H:H,MATCH($C1175,'Policy Characteristics'!$C:$C,0))),"",INDEX('Policy Characteristics'!H:H,MATCH($C1175,'Policy Characteristics'!$C:$C,0)))</f>
        <v>0.01</v>
      </c>
      <c r="O1175" s="358" t="str">
        <f>IF(ISBLANK(INDEX('Policy Characteristics'!I:I,MATCH($C1175,'Policy Characteristics'!$C:$C,0))),"",INDEX('Policy Characteristics'!I:I,MATCH($C1175,'Policy Characteristics'!$C:$C,0)))</f>
        <v>% reduction in fuel use</v>
      </c>
      <c r="P1175" s="358"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358" t="str">
        <f>IF(ISBLANK(INDEX('Policy Characteristics'!K:K,MATCH($C1175,'Policy Characteristics'!$C:$C,0))),"",INDEX('Policy Characteristics'!K:K,MATCH($C1175,'Policy Characteristics'!$C:$C,0)))</f>
        <v>architectural-design.html#rnd</v>
      </c>
      <c r="R1175" s="358" t="str">
        <f>IF(ISBLANK(INDEX('Policy Characteristics'!L:L,MATCH($C1175,'Policy Characteristics'!$C:$C,0))),"",INDEX('Policy Characteristics'!L:L,MATCH($C1175,'Policy Characteristics'!$C:$C,0)))</f>
        <v>research-and-development.html</v>
      </c>
    </row>
    <row r="1176" spans="1:18" x14ac:dyDescent="0.35">
      <c r="A1176" s="358" t="str">
        <f>IF(ISBLANK(INDEX('Policy Characteristics'!A:A,MATCH($C1176,'Policy Characteristics'!$C:$C,0))),"",INDEX('Policy Characteristics'!A:A,MATCH($C1176,'Policy Characteristics'!$C:$C,0)))</f>
        <v>Research and Development</v>
      </c>
      <c r="B1176" s="358" t="str">
        <f>IF(ISBLANK(INDEX('Policy Characteristics'!B:B,MATCH($C1176,'Policy Characteristics'!$C:$C,0))),"",INDEX('Policy Characteristics'!B:B,MATCH($C1176,'Policy Characteristics'!$C:$C,0)))</f>
        <v>Fuel Use Reduction</v>
      </c>
      <c r="C1176" s="362" t="str">
        <f t="shared" ref="C1176:C1181" si="65">C$1175</f>
        <v>RnD Transportation Fuel Use Perc Reduction</v>
      </c>
      <c r="D1176" s="53" t="s">
        <v>2280</v>
      </c>
      <c r="E1176" s="53"/>
      <c r="F1176" s="53" t="s">
        <v>505</v>
      </c>
      <c r="G1176" s="53"/>
      <c r="H1176" s="54">
        <v>134</v>
      </c>
      <c r="I1176" s="53" t="s">
        <v>45</v>
      </c>
      <c r="J1176" s="360" t="str">
        <f>IF(ISBLANK(INDEX('Policy Characteristics'!D:D,MATCH($C1176,'Policy Characteristics'!$C:$C,0))),"",INDEX('Policy Characteristics'!D:D,MATCH($C1176,'Policy Characteristics'!$C:$C,0)))</f>
        <v>R&amp;D Fuel Use Reductions</v>
      </c>
      <c r="K1176" s="358" t="str">
        <f>IF(ISBLANK(INDEX('Policy Characteristics'!E:E,MATCH($C1176,'Policy Characteristics'!$C:$C,0))),"",INDEX('Policy Characteristics'!E:E,MATCH($C1176,'Policy Characteristics'!$C:$C,0)))</f>
        <v>RnD transportation fuel use reduction</v>
      </c>
      <c r="L1176" s="380">
        <f>IF(ISBLANK(INDEX('Policy Characteristics'!F:F,MATCH($C1176,'Policy Characteristics'!$C:$C,0))),"",INDEX('Policy Characteristics'!F:F,MATCH($C1176,'Policy Characteristics'!$C:$C,0)))</f>
        <v>0</v>
      </c>
      <c r="M1176" s="380">
        <f>IF(ISBLANK(INDEX('Policy Characteristics'!G:G,MATCH($C1176,'Policy Characteristics'!$C:$C,0))),"",INDEX('Policy Characteristics'!G:G,MATCH($C1176,'Policy Characteristics'!$C:$C,0)))</f>
        <v>0.4</v>
      </c>
      <c r="N1176" s="380">
        <f>IF(ISBLANK(INDEX('Policy Characteristics'!H:H,MATCH($C1176,'Policy Characteristics'!$C:$C,0))),"",INDEX('Policy Characteristics'!H:H,MATCH($C1176,'Policy Characteristics'!$C:$C,0)))</f>
        <v>0.01</v>
      </c>
      <c r="O1176" s="358" t="str">
        <f>IF(ISBLANK(INDEX('Policy Characteristics'!I:I,MATCH($C1176,'Policy Characteristics'!$C:$C,0))),"",INDEX('Policy Characteristics'!I:I,MATCH($C1176,'Policy Characteristics'!$C:$C,0)))</f>
        <v>% reduction in fuel use</v>
      </c>
      <c r="P1176" s="358"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358" t="str">
        <f>IF(ISBLANK(INDEX('Policy Characteristics'!K:K,MATCH($C1176,'Policy Characteristics'!$C:$C,0))),"",INDEX('Policy Characteristics'!K:K,MATCH($C1176,'Policy Characteristics'!$C:$C,0)))</f>
        <v>architectural-design.html#rnd</v>
      </c>
      <c r="R1176" s="358" t="str">
        <f>IF(ISBLANK(INDEX('Policy Characteristics'!L:L,MATCH($C1176,'Policy Characteristics'!$C:$C,0))),"",INDEX('Policy Characteristics'!L:L,MATCH($C1176,'Policy Characteristics'!$C:$C,0)))</f>
        <v>research-and-development.html</v>
      </c>
    </row>
    <row r="1177" spans="1:18" x14ac:dyDescent="0.35">
      <c r="A1177" s="358" t="str">
        <f>IF(ISBLANK(INDEX('Policy Characteristics'!A:A,MATCH($C1177,'Policy Characteristics'!$C:$C,0))),"",INDEX('Policy Characteristics'!A:A,MATCH($C1177,'Policy Characteristics'!$C:$C,0)))</f>
        <v>Research and Development</v>
      </c>
      <c r="B1177" s="358" t="str">
        <f>IF(ISBLANK(INDEX('Policy Characteristics'!B:B,MATCH($C1177,'Policy Characteristics'!$C:$C,0))),"",INDEX('Policy Characteristics'!B:B,MATCH($C1177,'Policy Characteristics'!$C:$C,0)))</f>
        <v>Fuel Use Reduction</v>
      </c>
      <c r="C1177" s="362" t="str">
        <f t="shared" si="65"/>
        <v>RnD Transportation Fuel Use Perc Reduction</v>
      </c>
      <c r="D1177" s="53" t="s">
        <v>2281</v>
      </c>
      <c r="E1177" s="53"/>
      <c r="F1177" s="53" t="s">
        <v>506</v>
      </c>
      <c r="G1177" s="53"/>
      <c r="H1177" s="54">
        <v>135</v>
      </c>
      <c r="I1177" s="53" t="s">
        <v>45</v>
      </c>
      <c r="J1177" s="360" t="str">
        <f>IF(ISBLANK(INDEX('Policy Characteristics'!D:D,MATCH($C1177,'Policy Characteristics'!$C:$C,0))),"",INDEX('Policy Characteristics'!D:D,MATCH($C1177,'Policy Characteristics'!$C:$C,0)))</f>
        <v>R&amp;D Fuel Use Reductions</v>
      </c>
      <c r="K1177" s="358" t="str">
        <f>IF(ISBLANK(INDEX('Policy Characteristics'!E:E,MATCH($C1177,'Policy Characteristics'!$C:$C,0))),"",INDEX('Policy Characteristics'!E:E,MATCH($C1177,'Policy Characteristics'!$C:$C,0)))</f>
        <v>RnD transportation fuel use reduction</v>
      </c>
      <c r="L1177" s="380">
        <f>IF(ISBLANK(INDEX('Policy Characteristics'!F:F,MATCH($C1177,'Policy Characteristics'!$C:$C,0))),"",INDEX('Policy Characteristics'!F:F,MATCH($C1177,'Policy Characteristics'!$C:$C,0)))</f>
        <v>0</v>
      </c>
      <c r="M1177" s="380">
        <f>IF(ISBLANK(INDEX('Policy Characteristics'!G:G,MATCH($C1177,'Policy Characteristics'!$C:$C,0))),"",INDEX('Policy Characteristics'!G:G,MATCH($C1177,'Policy Characteristics'!$C:$C,0)))</f>
        <v>0.4</v>
      </c>
      <c r="N1177" s="380">
        <f>IF(ISBLANK(INDEX('Policy Characteristics'!H:H,MATCH($C1177,'Policy Characteristics'!$C:$C,0))),"",INDEX('Policy Characteristics'!H:H,MATCH($C1177,'Policy Characteristics'!$C:$C,0)))</f>
        <v>0.01</v>
      </c>
      <c r="O1177" s="358" t="str">
        <f>IF(ISBLANK(INDEX('Policy Characteristics'!I:I,MATCH($C1177,'Policy Characteristics'!$C:$C,0))),"",INDEX('Policy Characteristics'!I:I,MATCH($C1177,'Policy Characteristics'!$C:$C,0)))</f>
        <v>% reduction in fuel use</v>
      </c>
      <c r="P1177" s="358"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358" t="str">
        <f>IF(ISBLANK(INDEX('Policy Characteristics'!K:K,MATCH($C1177,'Policy Characteristics'!$C:$C,0))),"",INDEX('Policy Characteristics'!K:K,MATCH($C1177,'Policy Characteristics'!$C:$C,0)))</f>
        <v>architectural-design.html#rnd</v>
      </c>
      <c r="R1177" s="358" t="str">
        <f>IF(ISBLANK(INDEX('Policy Characteristics'!L:L,MATCH($C1177,'Policy Characteristics'!$C:$C,0))),"",INDEX('Policy Characteristics'!L:L,MATCH($C1177,'Policy Characteristics'!$C:$C,0)))</f>
        <v>research-and-development.html</v>
      </c>
    </row>
    <row r="1178" spans="1:18" x14ac:dyDescent="0.35">
      <c r="A1178" s="358" t="str">
        <f>IF(ISBLANK(INDEX('Policy Characteristics'!A:A,MATCH($C1178,'Policy Characteristics'!$C:$C,0))),"",INDEX('Policy Characteristics'!A:A,MATCH($C1178,'Policy Characteristics'!$C:$C,0)))</f>
        <v>Research and Development</v>
      </c>
      <c r="B1178" s="358" t="str">
        <f>IF(ISBLANK(INDEX('Policy Characteristics'!B:B,MATCH($C1178,'Policy Characteristics'!$C:$C,0))),"",INDEX('Policy Characteristics'!B:B,MATCH($C1178,'Policy Characteristics'!$C:$C,0)))</f>
        <v>Fuel Use Reduction</v>
      </c>
      <c r="C1178" s="362" t="str">
        <f t="shared" si="65"/>
        <v>RnD Transportation Fuel Use Perc Reduction</v>
      </c>
      <c r="D1178" s="53" t="s">
        <v>2282</v>
      </c>
      <c r="E1178" s="53"/>
      <c r="F1178" s="53" t="s">
        <v>507</v>
      </c>
      <c r="G1178" s="53"/>
      <c r="H1178" s="54">
        <v>136</v>
      </c>
      <c r="I1178" s="53" t="s">
        <v>45</v>
      </c>
      <c r="J1178" s="360" t="str">
        <f>IF(ISBLANK(INDEX('Policy Characteristics'!D:D,MATCH($C1178,'Policy Characteristics'!$C:$C,0))),"",INDEX('Policy Characteristics'!D:D,MATCH($C1178,'Policy Characteristics'!$C:$C,0)))</f>
        <v>R&amp;D Fuel Use Reductions</v>
      </c>
      <c r="K1178" s="358" t="str">
        <f>IF(ISBLANK(INDEX('Policy Characteristics'!E:E,MATCH($C1178,'Policy Characteristics'!$C:$C,0))),"",INDEX('Policy Characteristics'!E:E,MATCH($C1178,'Policy Characteristics'!$C:$C,0)))</f>
        <v>RnD transportation fuel use reduction</v>
      </c>
      <c r="L1178" s="380">
        <f>IF(ISBLANK(INDEX('Policy Characteristics'!F:F,MATCH($C1178,'Policy Characteristics'!$C:$C,0))),"",INDEX('Policy Characteristics'!F:F,MATCH($C1178,'Policy Characteristics'!$C:$C,0)))</f>
        <v>0</v>
      </c>
      <c r="M1178" s="380">
        <f>IF(ISBLANK(INDEX('Policy Characteristics'!G:G,MATCH($C1178,'Policy Characteristics'!$C:$C,0))),"",INDEX('Policy Characteristics'!G:G,MATCH($C1178,'Policy Characteristics'!$C:$C,0)))</f>
        <v>0.4</v>
      </c>
      <c r="N1178" s="380">
        <f>IF(ISBLANK(INDEX('Policy Characteristics'!H:H,MATCH($C1178,'Policy Characteristics'!$C:$C,0))),"",INDEX('Policy Characteristics'!H:H,MATCH($C1178,'Policy Characteristics'!$C:$C,0)))</f>
        <v>0.01</v>
      </c>
      <c r="O1178" s="358" t="str">
        <f>IF(ISBLANK(INDEX('Policy Characteristics'!I:I,MATCH($C1178,'Policy Characteristics'!$C:$C,0))),"",INDEX('Policy Characteristics'!I:I,MATCH($C1178,'Policy Characteristics'!$C:$C,0)))</f>
        <v>% reduction in fuel use</v>
      </c>
      <c r="P1178" s="358"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358" t="str">
        <f>IF(ISBLANK(INDEX('Policy Characteristics'!K:K,MATCH($C1178,'Policy Characteristics'!$C:$C,0))),"",INDEX('Policy Characteristics'!K:K,MATCH($C1178,'Policy Characteristics'!$C:$C,0)))</f>
        <v>architectural-design.html#rnd</v>
      </c>
      <c r="R1178" s="358" t="str">
        <f>IF(ISBLANK(INDEX('Policy Characteristics'!L:L,MATCH($C1178,'Policy Characteristics'!$C:$C,0))),"",INDEX('Policy Characteristics'!L:L,MATCH($C1178,'Policy Characteristics'!$C:$C,0)))</f>
        <v>research-and-development.html</v>
      </c>
    </row>
    <row r="1179" spans="1:18" x14ac:dyDescent="0.35">
      <c r="A1179" s="358" t="str">
        <f>IF(ISBLANK(INDEX('Policy Characteristics'!A:A,MATCH($C1179,'Policy Characteristics'!$C:$C,0))),"",INDEX('Policy Characteristics'!A:A,MATCH($C1179,'Policy Characteristics'!$C:$C,0)))</f>
        <v>Research and Development</v>
      </c>
      <c r="B1179" s="358" t="str">
        <f>IF(ISBLANK(INDEX('Policy Characteristics'!B:B,MATCH($C1179,'Policy Characteristics'!$C:$C,0))),"",INDEX('Policy Characteristics'!B:B,MATCH($C1179,'Policy Characteristics'!$C:$C,0)))</f>
        <v>Fuel Use Reduction</v>
      </c>
      <c r="C1179" s="362" t="str">
        <f t="shared" si="65"/>
        <v>RnD Transportation Fuel Use Perc Reduction</v>
      </c>
      <c r="D1179" s="53" t="s">
        <v>2283</v>
      </c>
      <c r="E1179" s="53"/>
      <c r="F1179" s="53" t="s">
        <v>508</v>
      </c>
      <c r="G1179" s="53"/>
      <c r="H1179" s="54">
        <v>137</v>
      </c>
      <c r="I1179" s="53" t="s">
        <v>45</v>
      </c>
      <c r="J1179" s="360" t="str">
        <f>IF(ISBLANK(INDEX('Policy Characteristics'!D:D,MATCH($C1179,'Policy Characteristics'!$C:$C,0))),"",INDEX('Policy Characteristics'!D:D,MATCH($C1179,'Policy Characteristics'!$C:$C,0)))</f>
        <v>R&amp;D Fuel Use Reductions</v>
      </c>
      <c r="K1179" s="358" t="str">
        <f>IF(ISBLANK(INDEX('Policy Characteristics'!E:E,MATCH($C1179,'Policy Characteristics'!$C:$C,0))),"",INDEX('Policy Characteristics'!E:E,MATCH($C1179,'Policy Characteristics'!$C:$C,0)))</f>
        <v>RnD transportation fuel use reduction</v>
      </c>
      <c r="L1179" s="380">
        <f>IF(ISBLANK(INDEX('Policy Characteristics'!F:F,MATCH($C1179,'Policy Characteristics'!$C:$C,0))),"",INDEX('Policy Characteristics'!F:F,MATCH($C1179,'Policy Characteristics'!$C:$C,0)))</f>
        <v>0</v>
      </c>
      <c r="M1179" s="380">
        <f>IF(ISBLANK(INDEX('Policy Characteristics'!G:G,MATCH($C1179,'Policy Characteristics'!$C:$C,0))),"",INDEX('Policy Characteristics'!G:G,MATCH($C1179,'Policy Characteristics'!$C:$C,0)))</f>
        <v>0.4</v>
      </c>
      <c r="N1179" s="380">
        <f>IF(ISBLANK(INDEX('Policy Characteristics'!H:H,MATCH($C1179,'Policy Characteristics'!$C:$C,0))),"",INDEX('Policy Characteristics'!H:H,MATCH($C1179,'Policy Characteristics'!$C:$C,0)))</f>
        <v>0.01</v>
      </c>
      <c r="O1179" s="358" t="str">
        <f>IF(ISBLANK(INDEX('Policy Characteristics'!I:I,MATCH($C1179,'Policy Characteristics'!$C:$C,0))),"",INDEX('Policy Characteristics'!I:I,MATCH($C1179,'Policy Characteristics'!$C:$C,0)))</f>
        <v>% reduction in fuel use</v>
      </c>
      <c r="P1179" s="358"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358" t="str">
        <f>IF(ISBLANK(INDEX('Policy Characteristics'!K:K,MATCH($C1179,'Policy Characteristics'!$C:$C,0))),"",INDEX('Policy Characteristics'!K:K,MATCH($C1179,'Policy Characteristics'!$C:$C,0)))</f>
        <v>architectural-design.html#rnd</v>
      </c>
      <c r="R1179" s="358" t="str">
        <f>IF(ISBLANK(INDEX('Policy Characteristics'!L:L,MATCH($C1179,'Policy Characteristics'!$C:$C,0))),"",INDEX('Policy Characteristics'!L:L,MATCH($C1179,'Policy Characteristics'!$C:$C,0)))</f>
        <v>research-and-development.html</v>
      </c>
    </row>
    <row r="1180" spans="1:18" x14ac:dyDescent="0.35">
      <c r="A1180" s="358" t="str">
        <f>IF(ISBLANK(INDEX('Policy Characteristics'!A:A,MATCH($C1180,'Policy Characteristics'!$C:$C,0))),"",INDEX('Policy Characteristics'!A:A,MATCH($C1180,'Policy Characteristics'!$C:$C,0)))</f>
        <v>Research and Development</v>
      </c>
      <c r="B1180" s="358" t="str">
        <f>IF(ISBLANK(INDEX('Policy Characteristics'!B:B,MATCH($C1180,'Policy Characteristics'!$C:$C,0))),"",INDEX('Policy Characteristics'!B:B,MATCH($C1180,'Policy Characteristics'!$C:$C,0)))</f>
        <v>Fuel Use Reduction</v>
      </c>
      <c r="C1180" s="362" t="str">
        <f t="shared" si="65"/>
        <v>RnD Transportation Fuel Use Perc Reduction</v>
      </c>
      <c r="D1180" s="53" t="s">
        <v>2608</v>
      </c>
      <c r="E1180" s="53"/>
      <c r="F1180" s="53" t="s">
        <v>2917</v>
      </c>
      <c r="G1180" s="53"/>
      <c r="H1180" s="54">
        <v>138</v>
      </c>
      <c r="I1180" s="53" t="s">
        <v>45</v>
      </c>
      <c r="J1180" s="360" t="str">
        <f>IF(ISBLANK(INDEX('Policy Characteristics'!D:D,MATCH($C1180,'Policy Characteristics'!$C:$C,0))),"",INDEX('Policy Characteristics'!D:D,MATCH($C1180,'Policy Characteristics'!$C:$C,0)))</f>
        <v>R&amp;D Fuel Use Reductions</v>
      </c>
      <c r="K1180" s="358" t="str">
        <f>IF(ISBLANK(INDEX('Policy Characteristics'!E:E,MATCH($C1180,'Policy Characteristics'!$C:$C,0))),"",INDEX('Policy Characteristics'!E:E,MATCH($C1180,'Policy Characteristics'!$C:$C,0)))</f>
        <v>RnD transportation fuel use reduction</v>
      </c>
      <c r="L1180" s="380">
        <f>IF(ISBLANK(INDEX('Policy Characteristics'!F:F,MATCH($C1180,'Policy Characteristics'!$C:$C,0))),"",INDEX('Policy Characteristics'!F:F,MATCH($C1180,'Policy Characteristics'!$C:$C,0)))</f>
        <v>0</v>
      </c>
      <c r="M1180" s="380">
        <f>IF(ISBLANK(INDEX('Policy Characteristics'!G:G,MATCH($C1180,'Policy Characteristics'!$C:$C,0))),"",INDEX('Policy Characteristics'!G:G,MATCH($C1180,'Policy Characteristics'!$C:$C,0)))</f>
        <v>0.4</v>
      </c>
      <c r="N1180" s="380">
        <f>IF(ISBLANK(INDEX('Policy Characteristics'!H:H,MATCH($C1180,'Policy Characteristics'!$C:$C,0))),"",INDEX('Policy Characteristics'!H:H,MATCH($C1180,'Policy Characteristics'!$C:$C,0)))</f>
        <v>0.01</v>
      </c>
      <c r="O1180" s="358" t="str">
        <f>IF(ISBLANK(INDEX('Policy Characteristics'!I:I,MATCH($C1180,'Policy Characteristics'!$C:$C,0))),"",INDEX('Policy Characteristics'!I:I,MATCH($C1180,'Policy Characteristics'!$C:$C,0)))</f>
        <v>% reduction in fuel use</v>
      </c>
      <c r="P1180" s="358"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358" t="str">
        <f>IF(ISBLANK(INDEX('Policy Characteristics'!K:K,MATCH($C1180,'Policy Characteristics'!$C:$C,0))),"",INDEX('Policy Characteristics'!K:K,MATCH($C1180,'Policy Characteristics'!$C:$C,0)))</f>
        <v>architectural-design.html#rnd</v>
      </c>
      <c r="R1180" s="358" t="str">
        <f>IF(ISBLANK(INDEX('Policy Characteristics'!L:L,MATCH($C1180,'Policy Characteristics'!$C:$C,0))),"",INDEX('Policy Characteristics'!L:L,MATCH($C1180,'Policy Characteristics'!$C:$C,0)))</f>
        <v>research-and-development.html</v>
      </c>
    </row>
    <row r="1181" spans="1:18" x14ac:dyDescent="0.35">
      <c r="A1181" s="358" t="str">
        <f>IF(ISBLANK(INDEX('Policy Characteristics'!A:A,MATCH($C1181,'Policy Characteristics'!$C:$C,0))),"",INDEX('Policy Characteristics'!A:A,MATCH($C1181,'Policy Characteristics'!$C:$C,0)))</f>
        <v>Research and Development</v>
      </c>
      <c r="B1181" s="358" t="str">
        <f>IF(ISBLANK(INDEX('Policy Characteristics'!B:B,MATCH($C1181,'Policy Characteristics'!$C:$C,0))),"",INDEX('Policy Characteristics'!B:B,MATCH($C1181,'Policy Characteristics'!$C:$C,0)))</f>
        <v>Fuel Use Reduction</v>
      </c>
      <c r="C1181" s="362" t="str">
        <f t="shared" si="65"/>
        <v>RnD Transportation Fuel Use Perc Reduction</v>
      </c>
      <c r="D1181" s="53" t="s">
        <v>2607</v>
      </c>
      <c r="E1181" s="53"/>
      <c r="F1181" s="53" t="s">
        <v>2918</v>
      </c>
      <c r="G1181" s="53"/>
      <c r="H1181" s="54">
        <v>524</v>
      </c>
      <c r="I1181" s="53" t="s">
        <v>45</v>
      </c>
      <c r="J1181" s="360" t="str">
        <f>IF(ISBLANK(INDEX('Policy Characteristics'!D:D,MATCH($C1181,'Policy Characteristics'!$C:$C,0))),"",INDEX('Policy Characteristics'!D:D,MATCH($C1181,'Policy Characteristics'!$C:$C,0)))</f>
        <v>R&amp;D Fuel Use Reductions</v>
      </c>
      <c r="K1181" s="358" t="str">
        <f>IF(ISBLANK(INDEX('Policy Characteristics'!E:E,MATCH($C1181,'Policy Characteristics'!$C:$C,0))),"",INDEX('Policy Characteristics'!E:E,MATCH($C1181,'Policy Characteristics'!$C:$C,0)))</f>
        <v>RnD transportation fuel use reduction</v>
      </c>
      <c r="L1181" s="380">
        <f>IF(ISBLANK(INDEX('Policy Characteristics'!F:F,MATCH($C1181,'Policy Characteristics'!$C:$C,0))),"",INDEX('Policy Characteristics'!F:F,MATCH($C1181,'Policy Characteristics'!$C:$C,0)))</f>
        <v>0</v>
      </c>
      <c r="M1181" s="380">
        <f>IF(ISBLANK(INDEX('Policy Characteristics'!G:G,MATCH($C1181,'Policy Characteristics'!$C:$C,0))),"",INDEX('Policy Characteristics'!G:G,MATCH($C1181,'Policy Characteristics'!$C:$C,0)))</f>
        <v>0.4</v>
      </c>
      <c r="N1181" s="380">
        <f>IF(ISBLANK(INDEX('Policy Characteristics'!H:H,MATCH($C1181,'Policy Characteristics'!$C:$C,0))),"",INDEX('Policy Characteristics'!H:H,MATCH($C1181,'Policy Characteristics'!$C:$C,0)))</f>
        <v>0.01</v>
      </c>
      <c r="O1181" s="358" t="str">
        <f>IF(ISBLANK(INDEX('Policy Characteristics'!I:I,MATCH($C1181,'Policy Characteristics'!$C:$C,0))),"",INDEX('Policy Characteristics'!I:I,MATCH($C1181,'Policy Characteristics'!$C:$C,0)))</f>
        <v>% reduction in fuel use</v>
      </c>
      <c r="P1181" s="358"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358" t="str">
        <f>IF(ISBLANK(INDEX('Policy Characteristics'!K:K,MATCH($C1181,'Policy Characteristics'!$C:$C,0))),"",INDEX('Policy Characteristics'!K:K,MATCH($C1181,'Policy Characteristics'!$C:$C,0)))</f>
        <v>architectural-design.html#rnd</v>
      </c>
      <c r="R1181" s="358" t="str">
        <f>IF(ISBLANK(INDEX('Policy Characteristics'!L:L,MATCH($C1181,'Policy Characteristics'!$C:$C,0))),"",INDEX('Policy Characteristics'!L:L,MATCH($C1181,'Policy Characteristics'!$C:$C,0)))</f>
        <v>research-and-development.html</v>
      </c>
    </row>
    <row r="1182" spans="1:18" x14ac:dyDescent="0.35">
      <c r="A1182" s="358" t="str">
        <f>IF(ISBLANK(INDEX('Policy Characteristics'!A:A,MATCH($C1182,'Policy Characteristics'!$C:$C,0))),"",INDEX('Policy Characteristics'!A:A,MATCH($C1182,'Policy Characteristics'!$C:$C,0)))</f>
        <v>Control Settings</v>
      </c>
      <c r="B1182" s="358" t="str">
        <f>IF(ISBLANK(INDEX('Policy Characteristics'!B:B,MATCH($C1182,'Policy Characteristics'!$C:$C,0))),"",INDEX('Policy Characteristics'!B:B,MATCH($C1182,'Policy Characteristics'!$C:$C,0)))</f>
        <v>COVID-19 Recession</v>
      </c>
      <c r="C1182" s="367" t="s">
        <v>2955</v>
      </c>
      <c r="H1182" s="259">
        <v>543</v>
      </c>
      <c r="I1182" s="4" t="s">
        <v>46</v>
      </c>
      <c r="J1182" s="360" t="str">
        <f>IF(ISBLANK(INDEX('Policy Characteristics'!D:D,MATCH($C1182,'Policy Characteristics'!$C:$C,0))),"",INDEX('Policy Characteristics'!D:D,MATCH($C1182,'Policy Characteristics'!$C:$C,0)))</f>
        <v/>
      </c>
      <c r="K1182" s="358" t="str">
        <f>IF(ISBLANK(INDEX('Policy Characteristics'!E:E,MATCH($C1182,'Policy Characteristics'!$C:$C,0))),"",INDEX('Policy Characteristics'!E:E,MATCH($C1182,'Policy Characteristics'!$C:$C,0)))</f>
        <v>settings exogenous GDP adjustment</v>
      </c>
      <c r="L1182" s="380">
        <f>IF(ISBLANK(INDEX('Policy Characteristics'!F:F,MATCH($C1182,'Policy Characteristics'!$C:$C,0))),"",INDEX('Policy Characteristics'!F:F,MATCH($C1182,'Policy Characteristics'!$C:$C,0)))</f>
        <v>-0.08</v>
      </c>
      <c r="M1182" s="380">
        <f>IF(ISBLANK(INDEX('Policy Characteristics'!G:G,MATCH($C1182,'Policy Characteristics'!$C:$C,0))),"",INDEX('Policy Characteristics'!G:G,MATCH($C1182,'Policy Characteristics'!$C:$C,0)))</f>
        <v>0.02</v>
      </c>
      <c r="N1182" s="380">
        <f>IF(ISBLANK(INDEX('Policy Characteristics'!H:H,MATCH($C1182,'Policy Characteristics'!$C:$C,0))),"",INDEX('Policy Characteristics'!H:H,MATCH($C1182,'Policy Characteristics'!$C:$C,0)))</f>
        <v>1E-3</v>
      </c>
      <c r="O1182" s="358" t="str">
        <f>IF(ISBLANK(INDEX('Policy Characteristics'!I:I,MATCH($C1182,'Policy Characteristics'!$C:$C,0))),"",INDEX('Policy Characteristics'!I:I,MATCH($C1182,'Policy Characteristics'!$C:$C,0)))</f>
        <v>GDP growth rate (%)</v>
      </c>
      <c r="P1182" s="358"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358" t="str">
        <f>IF(ISBLANK(INDEX('Policy Characteristics'!K:K,MATCH($C1182,'Policy Characteristics'!$C:$C,0))),"",INDEX('Policy Characteristics'!K:K,MATCH($C1182,'Policy Characteristics'!$C:$C,0)))</f>
        <v/>
      </c>
      <c r="R1182" s="358" t="str">
        <f>IF(ISBLANK(INDEX('Policy Characteristics'!L:L,MATCH($C1182,'Policy Characteristics'!$C:$C,0))),"",INDEX('Policy Characteristics'!L:L,MATCH($C1182,'Policy Characteristics'!$C:$C,0)))</f>
        <v/>
      </c>
    </row>
    <row r="1183" spans="1:18" x14ac:dyDescent="0.35">
      <c r="A1183" s="358" t="str">
        <f>IF(ISBLANK(INDEX('Policy Characteristics'!A:A,MATCH($C1183,'Policy Characteristics'!$C:$C,0))),"",INDEX('Policy Characteristics'!A:A,MATCH($C1183,'Policy Characteristics'!$C:$C,0)))</f>
        <v>Government Revenue Accounting</v>
      </c>
      <c r="B1183" s="358" t="str">
        <f>IF(ISBLANK(INDEX('Policy Characteristics'!B:B,MATCH($C1183,'Policy Characteristics'!$C:$C,0))),"",INDEX('Policy Characteristics'!B:B,MATCH($C1183,'Policy Characteristics'!$C:$C,0)))</f>
        <v>Carbon Tax Revenue</v>
      </c>
      <c r="C1183" s="367" t="s">
        <v>3101</v>
      </c>
      <c r="D1183" s="4" t="s">
        <v>3110</v>
      </c>
      <c r="F1183" s="4" t="s">
        <v>3115</v>
      </c>
      <c r="H1183" s="268">
        <v>545</v>
      </c>
      <c r="I1183" s="4" t="s">
        <v>45</v>
      </c>
      <c r="J1183" s="360" t="str">
        <f>IF(ISBLANK(INDEX('Policy Characteristics'!D:D,MATCH($C1183,'Policy Characteristics'!$C:$C,0))),"",INDEX('Policy Characteristics'!D:D,MATCH($C1183,'Policy Characteristics'!$C:$C,0)))</f>
        <v/>
      </c>
      <c r="K1183" s="358" t="str">
        <f>IF(ISBLANK(INDEX('Policy Characteristics'!E:E,MATCH($C1183,'Policy Characteristics'!$C:$C,0))),"",INDEX('Policy Characteristics'!E:E,MATCH($C1183,'Policy Characteristics'!$C:$C,0)))</f>
        <v>GRA carbon tax revenue</v>
      </c>
      <c r="L1183" s="358">
        <f>IF(ISBLANK(INDEX('Policy Characteristics'!F:F,MATCH($C1183,'Policy Characteristics'!$C:$C,0))),"",INDEX('Policy Characteristics'!F:F,MATCH($C1183,'Policy Characteristics'!$C:$C,0)))</f>
        <v>0</v>
      </c>
      <c r="M1183" s="358">
        <f>IF(ISBLANK(INDEX('Policy Characteristics'!G:G,MATCH($C1183,'Policy Characteristics'!$C:$C,0))),"",INDEX('Policy Characteristics'!G:G,MATCH($C1183,'Policy Characteristics'!$C:$C,0)))</f>
        <v>10</v>
      </c>
      <c r="N1183" s="358">
        <f>IF(ISBLANK(INDEX('Policy Characteristics'!H:H,MATCH($C1183,'Policy Characteristics'!$C:$C,0))),"",INDEX('Policy Characteristics'!H:H,MATCH($C1183,'Policy Characteristics'!$C:$C,0)))</f>
        <v>1</v>
      </c>
      <c r="O1183" s="358" t="str">
        <f>IF(ISBLANK(INDEX('Policy Characteristics'!I:I,MATCH($C1183,'Policy Characteristics'!$C:$C,0))),"",INDEX('Policy Characteristics'!I:I,MATCH($C1183,'Policy Characteristics'!$C:$C,0)))</f>
        <v>weight</v>
      </c>
      <c r="P1183" s="358"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58" t="str">
        <f>IF(ISBLANK(INDEX('Policy Characteristics'!K:K,MATCH($C1183,'Policy Characteristics'!$C:$C,0))),"",INDEX('Policy Characteristics'!K:K,MATCH($C1183,'Policy Characteristics'!$C:$C,0)))</f>
        <v>io-model.html</v>
      </c>
      <c r="R1183" s="358" t="str">
        <f>IF(ISBLANK(INDEX('Policy Characteristics'!L:L,MATCH($C1183,'Policy Characteristics'!$C:$C,0))),"",INDEX('Policy Characteristics'!L:L,MATCH($C1183,'Policy Characteristics'!$C:$C,0)))</f>
        <v/>
      </c>
    </row>
    <row r="1184" spans="1:18" x14ac:dyDescent="0.35">
      <c r="A1184" s="358" t="str">
        <f>IF(ISBLANK(INDEX('Policy Characteristics'!A:A,MATCH($C1184,'Policy Characteristics'!$C:$C,0))),"",INDEX('Policy Characteristics'!A:A,MATCH($C1184,'Policy Characteristics'!$C:$C,0)))</f>
        <v>Government Revenue Accounting</v>
      </c>
      <c r="B1184" s="358" t="str">
        <f>IF(ISBLANK(INDEX('Policy Characteristics'!B:B,MATCH($C1184,'Policy Characteristics'!$C:$C,0))),"",INDEX('Policy Characteristics'!B:B,MATCH($C1184,'Policy Characteristics'!$C:$C,0)))</f>
        <v>Carbon Tax Revenue</v>
      </c>
      <c r="C1184" s="368" t="str">
        <f t="shared" ref="C1184" si="66">C$1183</f>
        <v>GRA for Carbon Tax Revenue</v>
      </c>
      <c r="D1184" s="4" t="s">
        <v>3111</v>
      </c>
      <c r="F1184" s="4" t="s">
        <v>3141</v>
      </c>
      <c r="H1184" s="271">
        <v>546</v>
      </c>
      <c r="I1184" s="5" t="str">
        <f t="shared" ref="I1184:I1187" si="67">I$1183</f>
        <v>Yes</v>
      </c>
      <c r="J1184" s="360" t="str">
        <f>IF(ISBLANK(INDEX('Policy Characteristics'!D:D,MATCH($C1184,'Policy Characteristics'!$C:$C,0))),"",INDEX('Policy Characteristics'!D:D,MATCH($C1184,'Policy Characteristics'!$C:$C,0)))</f>
        <v/>
      </c>
      <c r="K1184" s="358" t="str">
        <f>IF(ISBLANK(INDEX('Policy Characteristics'!E:E,MATCH($C1184,'Policy Characteristics'!$C:$C,0))),"",INDEX('Policy Characteristics'!E:E,MATCH($C1184,'Policy Characteristics'!$C:$C,0)))</f>
        <v>GRA carbon tax revenue</v>
      </c>
      <c r="L1184" s="358">
        <f>IF(ISBLANK(INDEX('Policy Characteristics'!F:F,MATCH($C1184,'Policy Characteristics'!$C:$C,0))),"",INDEX('Policy Characteristics'!F:F,MATCH($C1184,'Policy Characteristics'!$C:$C,0)))</f>
        <v>0</v>
      </c>
      <c r="M1184" s="358">
        <f>IF(ISBLANK(INDEX('Policy Characteristics'!G:G,MATCH($C1184,'Policy Characteristics'!$C:$C,0))),"",INDEX('Policy Characteristics'!G:G,MATCH($C1184,'Policy Characteristics'!$C:$C,0)))</f>
        <v>10</v>
      </c>
      <c r="N1184" s="358">
        <f>IF(ISBLANK(INDEX('Policy Characteristics'!H:H,MATCH($C1184,'Policy Characteristics'!$C:$C,0))),"",INDEX('Policy Characteristics'!H:H,MATCH($C1184,'Policy Characteristics'!$C:$C,0)))</f>
        <v>1</v>
      </c>
      <c r="O1184" s="358" t="str">
        <f>IF(ISBLANK(INDEX('Policy Characteristics'!I:I,MATCH($C1184,'Policy Characteristics'!$C:$C,0))),"",INDEX('Policy Characteristics'!I:I,MATCH($C1184,'Policy Characteristics'!$C:$C,0)))</f>
        <v>weight</v>
      </c>
      <c r="P1184" s="358"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58" t="str">
        <f>IF(ISBLANK(INDEX('Policy Characteristics'!K:K,MATCH($C1184,'Policy Characteristics'!$C:$C,0))),"",INDEX('Policy Characteristics'!K:K,MATCH($C1184,'Policy Characteristics'!$C:$C,0)))</f>
        <v>io-model.html</v>
      </c>
      <c r="R1184" s="358" t="str">
        <f>IF(ISBLANK(INDEX('Policy Characteristics'!L:L,MATCH($C1184,'Policy Characteristics'!$C:$C,0))),"",INDEX('Policy Characteristics'!L:L,MATCH($C1184,'Policy Characteristics'!$C:$C,0)))</f>
        <v/>
      </c>
    </row>
    <row r="1185" spans="1:18" x14ac:dyDescent="0.35">
      <c r="A1185" s="358" t="str">
        <f>IF(ISBLANK(INDEX('Policy Characteristics'!A:A,MATCH($C1185,'Policy Characteristics'!$C:$C,0))),"",INDEX('Policy Characteristics'!A:A,MATCH($C1185,'Policy Characteristics'!$C:$C,0)))</f>
        <v>Government Revenue Accounting</v>
      </c>
      <c r="B1185" s="358" t="str">
        <f>IF(ISBLANK(INDEX('Policy Characteristics'!B:B,MATCH($C1185,'Policy Characteristics'!$C:$C,0))),"",INDEX('Policy Characteristics'!B:B,MATCH($C1185,'Policy Characteristics'!$C:$C,0)))</f>
        <v>Carbon Tax Revenue</v>
      </c>
      <c r="C1185" s="368" t="str">
        <f t="shared" ref="C1185:C1187" si="68">C$1183</f>
        <v>GRA for Carbon Tax Revenue</v>
      </c>
      <c r="D1185" s="4" t="s">
        <v>3112</v>
      </c>
      <c r="F1185" s="4" t="s">
        <v>3116</v>
      </c>
      <c r="H1185" s="271">
        <v>547</v>
      </c>
      <c r="I1185" s="5" t="str">
        <f t="shared" si="67"/>
        <v>Yes</v>
      </c>
      <c r="J1185" s="360" t="str">
        <f>IF(ISBLANK(INDEX('Policy Characteristics'!D:D,MATCH($C1185,'Policy Characteristics'!$C:$C,0))),"",INDEX('Policy Characteristics'!D:D,MATCH($C1185,'Policy Characteristics'!$C:$C,0)))</f>
        <v/>
      </c>
      <c r="K1185" s="358" t="str">
        <f>IF(ISBLANK(INDEX('Policy Characteristics'!E:E,MATCH($C1185,'Policy Characteristics'!$C:$C,0))),"",INDEX('Policy Characteristics'!E:E,MATCH($C1185,'Policy Characteristics'!$C:$C,0)))</f>
        <v>GRA carbon tax revenue</v>
      </c>
      <c r="L1185" s="358">
        <f>IF(ISBLANK(INDEX('Policy Characteristics'!F:F,MATCH($C1185,'Policy Characteristics'!$C:$C,0))),"",INDEX('Policy Characteristics'!F:F,MATCH($C1185,'Policy Characteristics'!$C:$C,0)))</f>
        <v>0</v>
      </c>
      <c r="M1185" s="358">
        <f>IF(ISBLANK(INDEX('Policy Characteristics'!G:G,MATCH($C1185,'Policy Characteristics'!$C:$C,0))),"",INDEX('Policy Characteristics'!G:G,MATCH($C1185,'Policy Characteristics'!$C:$C,0)))</f>
        <v>10</v>
      </c>
      <c r="N1185" s="358">
        <f>IF(ISBLANK(INDEX('Policy Characteristics'!H:H,MATCH($C1185,'Policy Characteristics'!$C:$C,0))),"",INDEX('Policy Characteristics'!H:H,MATCH($C1185,'Policy Characteristics'!$C:$C,0)))</f>
        <v>1</v>
      </c>
      <c r="O1185" s="358" t="str">
        <f>IF(ISBLANK(INDEX('Policy Characteristics'!I:I,MATCH($C1185,'Policy Characteristics'!$C:$C,0))),"",INDEX('Policy Characteristics'!I:I,MATCH($C1185,'Policy Characteristics'!$C:$C,0)))</f>
        <v>weight</v>
      </c>
      <c r="P1185" s="358"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58" t="str">
        <f>IF(ISBLANK(INDEX('Policy Characteristics'!K:K,MATCH($C1185,'Policy Characteristics'!$C:$C,0))),"",INDEX('Policy Characteristics'!K:K,MATCH($C1185,'Policy Characteristics'!$C:$C,0)))</f>
        <v>io-model.html</v>
      </c>
      <c r="R1185" s="358" t="str">
        <f>IF(ISBLANK(INDEX('Policy Characteristics'!L:L,MATCH($C1185,'Policy Characteristics'!$C:$C,0))),"",INDEX('Policy Characteristics'!L:L,MATCH($C1185,'Policy Characteristics'!$C:$C,0)))</f>
        <v/>
      </c>
    </row>
    <row r="1186" spans="1:18" x14ac:dyDescent="0.35">
      <c r="A1186" s="358" t="str">
        <f>IF(ISBLANK(INDEX('Policy Characteristics'!A:A,MATCH($C1186,'Policy Characteristics'!$C:$C,0))),"",INDEX('Policy Characteristics'!A:A,MATCH($C1186,'Policy Characteristics'!$C:$C,0)))</f>
        <v>Government Revenue Accounting</v>
      </c>
      <c r="B1186" s="358" t="str">
        <f>IF(ISBLANK(INDEX('Policy Characteristics'!B:B,MATCH($C1186,'Policy Characteristics'!$C:$C,0))),"",INDEX('Policy Characteristics'!B:B,MATCH($C1186,'Policy Characteristics'!$C:$C,0)))</f>
        <v>Carbon Tax Revenue</v>
      </c>
      <c r="C1186" s="368" t="str">
        <f t="shared" si="68"/>
        <v>GRA for Carbon Tax Revenue</v>
      </c>
      <c r="D1186" s="4" t="s">
        <v>3113</v>
      </c>
      <c r="F1186" s="4" t="s">
        <v>3117</v>
      </c>
      <c r="H1186" s="271">
        <v>548</v>
      </c>
      <c r="I1186" s="5" t="str">
        <f t="shared" si="67"/>
        <v>Yes</v>
      </c>
      <c r="J1186" s="360" t="str">
        <f>IF(ISBLANK(INDEX('Policy Characteristics'!D:D,MATCH($C1186,'Policy Characteristics'!$C:$C,0))),"",INDEX('Policy Characteristics'!D:D,MATCH($C1186,'Policy Characteristics'!$C:$C,0)))</f>
        <v/>
      </c>
      <c r="K1186" s="358" t="str">
        <f>IF(ISBLANK(INDEX('Policy Characteristics'!E:E,MATCH($C1186,'Policy Characteristics'!$C:$C,0))),"",INDEX('Policy Characteristics'!E:E,MATCH($C1186,'Policy Characteristics'!$C:$C,0)))</f>
        <v>GRA carbon tax revenue</v>
      </c>
      <c r="L1186" s="358">
        <f>IF(ISBLANK(INDEX('Policy Characteristics'!F:F,MATCH($C1186,'Policy Characteristics'!$C:$C,0))),"",INDEX('Policy Characteristics'!F:F,MATCH($C1186,'Policy Characteristics'!$C:$C,0)))</f>
        <v>0</v>
      </c>
      <c r="M1186" s="358">
        <f>IF(ISBLANK(INDEX('Policy Characteristics'!G:G,MATCH($C1186,'Policy Characteristics'!$C:$C,0))),"",INDEX('Policy Characteristics'!G:G,MATCH($C1186,'Policy Characteristics'!$C:$C,0)))</f>
        <v>10</v>
      </c>
      <c r="N1186" s="358">
        <f>IF(ISBLANK(INDEX('Policy Characteristics'!H:H,MATCH($C1186,'Policy Characteristics'!$C:$C,0))),"",INDEX('Policy Characteristics'!H:H,MATCH($C1186,'Policy Characteristics'!$C:$C,0)))</f>
        <v>1</v>
      </c>
      <c r="O1186" s="358" t="str">
        <f>IF(ISBLANK(INDEX('Policy Characteristics'!I:I,MATCH($C1186,'Policy Characteristics'!$C:$C,0))),"",INDEX('Policy Characteristics'!I:I,MATCH($C1186,'Policy Characteristics'!$C:$C,0)))</f>
        <v>weight</v>
      </c>
      <c r="P1186" s="358"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58" t="str">
        <f>IF(ISBLANK(INDEX('Policy Characteristics'!K:K,MATCH($C1186,'Policy Characteristics'!$C:$C,0))),"",INDEX('Policy Characteristics'!K:K,MATCH($C1186,'Policy Characteristics'!$C:$C,0)))</f>
        <v>io-model.html</v>
      </c>
      <c r="R1186" s="358" t="str">
        <f>IF(ISBLANK(INDEX('Policy Characteristics'!L:L,MATCH($C1186,'Policy Characteristics'!$C:$C,0))),"",INDEX('Policy Characteristics'!L:L,MATCH($C1186,'Policy Characteristics'!$C:$C,0)))</f>
        <v/>
      </c>
    </row>
    <row r="1187" spans="1:18" x14ac:dyDescent="0.35">
      <c r="A1187" s="358" t="str">
        <f>IF(ISBLANK(INDEX('Policy Characteristics'!A:A,MATCH($C1187,'Policy Characteristics'!$C:$C,0))),"",INDEX('Policy Characteristics'!A:A,MATCH($C1187,'Policy Characteristics'!$C:$C,0)))</f>
        <v>Government Revenue Accounting</v>
      </c>
      <c r="B1187" s="358" t="str">
        <f>IF(ISBLANK(INDEX('Policy Characteristics'!B:B,MATCH($C1187,'Policy Characteristics'!$C:$C,0))),"",INDEX('Policy Characteristics'!B:B,MATCH($C1187,'Policy Characteristics'!$C:$C,0)))</f>
        <v>Carbon Tax Revenue</v>
      </c>
      <c r="C1187" s="368" t="str">
        <f t="shared" si="68"/>
        <v>GRA for Carbon Tax Revenue</v>
      </c>
      <c r="D1187" s="4" t="s">
        <v>3114</v>
      </c>
      <c r="F1187" s="4" t="s">
        <v>3118</v>
      </c>
      <c r="H1187" s="271">
        <v>549</v>
      </c>
      <c r="I1187" s="5" t="str">
        <f t="shared" si="67"/>
        <v>Yes</v>
      </c>
      <c r="J1187" s="360" t="str">
        <f>IF(ISBLANK(INDEX('Policy Characteristics'!D:D,MATCH($C1187,'Policy Characteristics'!$C:$C,0))),"",INDEX('Policy Characteristics'!D:D,MATCH($C1187,'Policy Characteristics'!$C:$C,0)))</f>
        <v/>
      </c>
      <c r="K1187" s="358" t="str">
        <f>IF(ISBLANK(INDEX('Policy Characteristics'!E:E,MATCH($C1187,'Policy Characteristics'!$C:$C,0))),"",INDEX('Policy Characteristics'!E:E,MATCH($C1187,'Policy Characteristics'!$C:$C,0)))</f>
        <v>GRA carbon tax revenue</v>
      </c>
      <c r="L1187" s="358">
        <f>IF(ISBLANK(INDEX('Policy Characteristics'!F:F,MATCH($C1187,'Policy Characteristics'!$C:$C,0))),"",INDEX('Policy Characteristics'!F:F,MATCH($C1187,'Policy Characteristics'!$C:$C,0)))</f>
        <v>0</v>
      </c>
      <c r="M1187" s="358">
        <f>IF(ISBLANK(INDEX('Policy Characteristics'!G:G,MATCH($C1187,'Policy Characteristics'!$C:$C,0))),"",INDEX('Policy Characteristics'!G:G,MATCH($C1187,'Policy Characteristics'!$C:$C,0)))</f>
        <v>10</v>
      </c>
      <c r="N1187" s="358">
        <f>IF(ISBLANK(INDEX('Policy Characteristics'!H:H,MATCH($C1187,'Policy Characteristics'!$C:$C,0))),"",INDEX('Policy Characteristics'!H:H,MATCH($C1187,'Policy Characteristics'!$C:$C,0)))</f>
        <v>1</v>
      </c>
      <c r="O1187" s="358" t="str">
        <f>IF(ISBLANK(INDEX('Policy Characteristics'!I:I,MATCH($C1187,'Policy Characteristics'!$C:$C,0))),"",INDEX('Policy Characteristics'!I:I,MATCH($C1187,'Policy Characteristics'!$C:$C,0)))</f>
        <v>weight</v>
      </c>
      <c r="P1187" s="358"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58" t="str">
        <f>IF(ISBLANK(INDEX('Policy Characteristics'!K:K,MATCH($C1187,'Policy Characteristics'!$C:$C,0))),"",INDEX('Policy Characteristics'!K:K,MATCH($C1187,'Policy Characteristics'!$C:$C,0)))</f>
        <v>io-model.html</v>
      </c>
      <c r="R1187" s="358" t="str">
        <f>IF(ISBLANK(INDEX('Policy Characteristics'!L:L,MATCH($C1187,'Policy Characteristics'!$C:$C,0))),"",INDEX('Policy Characteristics'!L:L,MATCH($C1187,'Policy Characteristics'!$C:$C,0)))</f>
        <v/>
      </c>
    </row>
    <row r="1188" spans="1:18" x14ac:dyDescent="0.35">
      <c r="A1188" s="358" t="str">
        <f>IF(ISBLANK(INDEX('Policy Characteristics'!A:A,MATCH($C1188,'Policy Characteristics'!$C:$C,0))),"",INDEX('Policy Characteristics'!A:A,MATCH($C1188,'Policy Characteristics'!$C:$C,0)))</f>
        <v>Government Revenue Accounting</v>
      </c>
      <c r="B1188" s="358" t="str">
        <f>IF(ISBLANK(INDEX('Policy Characteristics'!B:B,MATCH($C1188,'Policy Characteristics'!$C:$C,0))),"",INDEX('Policy Characteristics'!B:B,MATCH($C1188,'Policy Characteristics'!$C:$C,0)))</f>
        <v>Fuel Tax Revenue</v>
      </c>
      <c r="C1188" s="367" t="s">
        <v>3102</v>
      </c>
      <c r="D1188" s="4" t="s">
        <v>3110</v>
      </c>
      <c r="F1188" s="4" t="s">
        <v>3115</v>
      </c>
      <c r="H1188" s="271">
        <v>550</v>
      </c>
      <c r="I1188" s="4" t="s">
        <v>45</v>
      </c>
      <c r="J1188" s="360" t="str">
        <f>IF(ISBLANK(INDEX('Policy Characteristics'!D:D,MATCH($C1188,'Policy Characteristics'!$C:$C,0))),"",INDEX('Policy Characteristics'!D:D,MATCH($C1188,'Policy Characteristics'!$C:$C,0)))</f>
        <v/>
      </c>
      <c r="K1188" s="358" t="str">
        <f>IF(ISBLANK(INDEX('Policy Characteristics'!E:E,MATCH($C1188,'Policy Characteristics'!$C:$C,0))),"",INDEX('Policy Characteristics'!E:E,MATCH($C1188,'Policy Characteristics'!$C:$C,0)))</f>
        <v>GRA fuel tax revenue</v>
      </c>
      <c r="L1188" s="358">
        <f>IF(ISBLANK(INDEX('Policy Characteristics'!F:F,MATCH($C1188,'Policy Characteristics'!$C:$C,0))),"",INDEX('Policy Characteristics'!F:F,MATCH($C1188,'Policy Characteristics'!$C:$C,0)))</f>
        <v>0</v>
      </c>
      <c r="M1188" s="358">
        <f>IF(ISBLANK(INDEX('Policy Characteristics'!G:G,MATCH($C1188,'Policy Characteristics'!$C:$C,0))),"",INDEX('Policy Characteristics'!G:G,MATCH($C1188,'Policy Characteristics'!$C:$C,0)))</f>
        <v>10</v>
      </c>
      <c r="N1188" s="358">
        <f>IF(ISBLANK(INDEX('Policy Characteristics'!H:H,MATCH($C1188,'Policy Characteristics'!$C:$C,0))),"",INDEX('Policy Characteristics'!H:H,MATCH($C1188,'Policy Characteristics'!$C:$C,0)))</f>
        <v>1</v>
      </c>
      <c r="O1188" s="358" t="str">
        <f>IF(ISBLANK(INDEX('Policy Characteristics'!I:I,MATCH($C1188,'Policy Characteristics'!$C:$C,0))),"",INDEX('Policy Characteristics'!I:I,MATCH($C1188,'Policy Characteristics'!$C:$C,0)))</f>
        <v>weight</v>
      </c>
      <c r="P1188" s="358"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58" t="str">
        <f>IF(ISBLANK(INDEX('Policy Characteristics'!K:K,MATCH($C1188,'Policy Characteristics'!$C:$C,0))),"",INDEX('Policy Characteristics'!K:K,MATCH($C1188,'Policy Characteristics'!$C:$C,0)))</f>
        <v>io-model.html</v>
      </c>
      <c r="R1188" s="358" t="str">
        <f>IF(ISBLANK(INDEX('Policy Characteristics'!L:L,MATCH($C1188,'Policy Characteristics'!$C:$C,0))),"",INDEX('Policy Characteristics'!L:L,MATCH($C1188,'Policy Characteristics'!$C:$C,0)))</f>
        <v/>
      </c>
    </row>
    <row r="1189" spans="1:18" x14ac:dyDescent="0.35">
      <c r="A1189" s="358" t="str">
        <f>IF(ISBLANK(INDEX('Policy Characteristics'!A:A,MATCH($C1189,'Policy Characteristics'!$C:$C,0))),"",INDEX('Policy Characteristics'!A:A,MATCH($C1189,'Policy Characteristics'!$C:$C,0)))</f>
        <v>Government Revenue Accounting</v>
      </c>
      <c r="B1189" s="358" t="str">
        <f>IF(ISBLANK(INDEX('Policy Characteristics'!B:B,MATCH($C1189,'Policy Characteristics'!$C:$C,0))),"",INDEX('Policy Characteristics'!B:B,MATCH($C1189,'Policy Characteristics'!$C:$C,0)))</f>
        <v>Fuel Tax Revenue</v>
      </c>
      <c r="C1189" s="368" t="str">
        <f t="shared" ref="C1189:C1192" si="69">C$1188</f>
        <v>GRA for Fuel Tax Revenue</v>
      </c>
      <c r="D1189" s="4" t="s">
        <v>3111</v>
      </c>
      <c r="F1189" s="4" t="s">
        <v>3141</v>
      </c>
      <c r="H1189" s="271">
        <v>551</v>
      </c>
      <c r="I1189" s="5" t="str">
        <f t="shared" ref="I1189:I1192" si="70">I$1188</f>
        <v>Yes</v>
      </c>
      <c r="J1189" s="360" t="str">
        <f>IF(ISBLANK(INDEX('Policy Characteristics'!D:D,MATCH($C1189,'Policy Characteristics'!$C:$C,0))),"",INDEX('Policy Characteristics'!D:D,MATCH($C1189,'Policy Characteristics'!$C:$C,0)))</f>
        <v/>
      </c>
      <c r="K1189" s="358" t="str">
        <f>IF(ISBLANK(INDEX('Policy Characteristics'!E:E,MATCH($C1189,'Policy Characteristics'!$C:$C,0))),"",INDEX('Policy Characteristics'!E:E,MATCH($C1189,'Policy Characteristics'!$C:$C,0)))</f>
        <v>GRA fuel tax revenue</v>
      </c>
      <c r="L1189" s="358">
        <f>IF(ISBLANK(INDEX('Policy Characteristics'!F:F,MATCH($C1189,'Policy Characteristics'!$C:$C,0))),"",INDEX('Policy Characteristics'!F:F,MATCH($C1189,'Policy Characteristics'!$C:$C,0)))</f>
        <v>0</v>
      </c>
      <c r="M1189" s="358">
        <f>IF(ISBLANK(INDEX('Policy Characteristics'!G:G,MATCH($C1189,'Policy Characteristics'!$C:$C,0))),"",INDEX('Policy Characteristics'!G:G,MATCH($C1189,'Policy Characteristics'!$C:$C,0)))</f>
        <v>10</v>
      </c>
      <c r="N1189" s="358">
        <f>IF(ISBLANK(INDEX('Policy Characteristics'!H:H,MATCH($C1189,'Policy Characteristics'!$C:$C,0))),"",INDEX('Policy Characteristics'!H:H,MATCH($C1189,'Policy Characteristics'!$C:$C,0)))</f>
        <v>1</v>
      </c>
      <c r="O1189" s="358" t="str">
        <f>IF(ISBLANK(INDEX('Policy Characteristics'!I:I,MATCH($C1189,'Policy Characteristics'!$C:$C,0))),"",INDEX('Policy Characteristics'!I:I,MATCH($C1189,'Policy Characteristics'!$C:$C,0)))</f>
        <v>weight</v>
      </c>
      <c r="P1189" s="358"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58" t="str">
        <f>IF(ISBLANK(INDEX('Policy Characteristics'!K:K,MATCH($C1189,'Policy Characteristics'!$C:$C,0))),"",INDEX('Policy Characteristics'!K:K,MATCH($C1189,'Policy Characteristics'!$C:$C,0)))</f>
        <v>io-model.html</v>
      </c>
      <c r="R1189" s="358" t="str">
        <f>IF(ISBLANK(INDEX('Policy Characteristics'!L:L,MATCH($C1189,'Policy Characteristics'!$C:$C,0))),"",INDEX('Policy Characteristics'!L:L,MATCH($C1189,'Policy Characteristics'!$C:$C,0)))</f>
        <v/>
      </c>
    </row>
    <row r="1190" spans="1:18" x14ac:dyDescent="0.35">
      <c r="A1190" s="358" t="str">
        <f>IF(ISBLANK(INDEX('Policy Characteristics'!A:A,MATCH($C1190,'Policy Characteristics'!$C:$C,0))),"",INDEX('Policy Characteristics'!A:A,MATCH($C1190,'Policy Characteristics'!$C:$C,0)))</f>
        <v>Government Revenue Accounting</v>
      </c>
      <c r="B1190" s="358" t="str">
        <f>IF(ISBLANK(INDEX('Policy Characteristics'!B:B,MATCH($C1190,'Policy Characteristics'!$C:$C,0))),"",INDEX('Policy Characteristics'!B:B,MATCH($C1190,'Policy Characteristics'!$C:$C,0)))</f>
        <v>Fuel Tax Revenue</v>
      </c>
      <c r="C1190" s="368" t="str">
        <f t="shared" si="69"/>
        <v>GRA for Fuel Tax Revenue</v>
      </c>
      <c r="D1190" s="4" t="s">
        <v>3112</v>
      </c>
      <c r="F1190" s="4" t="s">
        <v>3116</v>
      </c>
      <c r="H1190" s="271">
        <v>552</v>
      </c>
      <c r="I1190" s="5" t="str">
        <f t="shared" si="70"/>
        <v>Yes</v>
      </c>
      <c r="J1190" s="360" t="str">
        <f>IF(ISBLANK(INDEX('Policy Characteristics'!D:D,MATCH($C1190,'Policy Characteristics'!$C:$C,0))),"",INDEX('Policy Characteristics'!D:D,MATCH($C1190,'Policy Characteristics'!$C:$C,0)))</f>
        <v/>
      </c>
      <c r="K1190" s="358" t="str">
        <f>IF(ISBLANK(INDEX('Policy Characteristics'!E:E,MATCH($C1190,'Policy Characteristics'!$C:$C,0))),"",INDEX('Policy Characteristics'!E:E,MATCH($C1190,'Policy Characteristics'!$C:$C,0)))</f>
        <v>GRA fuel tax revenue</v>
      </c>
      <c r="L1190" s="358">
        <f>IF(ISBLANK(INDEX('Policy Characteristics'!F:F,MATCH($C1190,'Policy Characteristics'!$C:$C,0))),"",INDEX('Policy Characteristics'!F:F,MATCH($C1190,'Policy Characteristics'!$C:$C,0)))</f>
        <v>0</v>
      </c>
      <c r="M1190" s="358">
        <f>IF(ISBLANK(INDEX('Policy Characteristics'!G:G,MATCH($C1190,'Policy Characteristics'!$C:$C,0))),"",INDEX('Policy Characteristics'!G:G,MATCH($C1190,'Policy Characteristics'!$C:$C,0)))</f>
        <v>10</v>
      </c>
      <c r="N1190" s="358">
        <f>IF(ISBLANK(INDEX('Policy Characteristics'!H:H,MATCH($C1190,'Policy Characteristics'!$C:$C,0))),"",INDEX('Policy Characteristics'!H:H,MATCH($C1190,'Policy Characteristics'!$C:$C,0)))</f>
        <v>1</v>
      </c>
      <c r="O1190" s="358" t="str">
        <f>IF(ISBLANK(INDEX('Policy Characteristics'!I:I,MATCH($C1190,'Policy Characteristics'!$C:$C,0))),"",INDEX('Policy Characteristics'!I:I,MATCH($C1190,'Policy Characteristics'!$C:$C,0)))</f>
        <v>weight</v>
      </c>
      <c r="P1190" s="358"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358" t="str">
        <f>IF(ISBLANK(INDEX('Policy Characteristics'!K:K,MATCH($C1190,'Policy Characteristics'!$C:$C,0))),"",INDEX('Policy Characteristics'!K:K,MATCH($C1190,'Policy Characteristics'!$C:$C,0)))</f>
        <v>io-model.html</v>
      </c>
      <c r="R1190" s="358" t="str">
        <f>IF(ISBLANK(INDEX('Policy Characteristics'!L:L,MATCH($C1190,'Policy Characteristics'!$C:$C,0))),"",INDEX('Policy Characteristics'!L:L,MATCH($C1190,'Policy Characteristics'!$C:$C,0)))</f>
        <v/>
      </c>
    </row>
    <row r="1191" spans="1:18" x14ac:dyDescent="0.35">
      <c r="A1191" s="358" t="str">
        <f>IF(ISBLANK(INDEX('Policy Characteristics'!A:A,MATCH($C1191,'Policy Characteristics'!$C:$C,0))),"",INDEX('Policy Characteristics'!A:A,MATCH($C1191,'Policy Characteristics'!$C:$C,0)))</f>
        <v>Government Revenue Accounting</v>
      </c>
      <c r="B1191" s="358" t="str">
        <f>IF(ISBLANK(INDEX('Policy Characteristics'!B:B,MATCH($C1191,'Policy Characteristics'!$C:$C,0))),"",INDEX('Policy Characteristics'!B:B,MATCH($C1191,'Policy Characteristics'!$C:$C,0)))</f>
        <v>Fuel Tax Revenue</v>
      </c>
      <c r="C1191" s="368" t="str">
        <f t="shared" si="69"/>
        <v>GRA for Fuel Tax Revenue</v>
      </c>
      <c r="D1191" s="4" t="s">
        <v>3113</v>
      </c>
      <c r="F1191" s="4" t="s">
        <v>3117</v>
      </c>
      <c r="H1191" s="271">
        <v>553</v>
      </c>
      <c r="I1191" s="5" t="str">
        <f t="shared" si="70"/>
        <v>Yes</v>
      </c>
      <c r="J1191" s="360" t="str">
        <f>IF(ISBLANK(INDEX('Policy Characteristics'!D:D,MATCH($C1191,'Policy Characteristics'!$C:$C,0))),"",INDEX('Policy Characteristics'!D:D,MATCH($C1191,'Policy Characteristics'!$C:$C,0)))</f>
        <v/>
      </c>
      <c r="K1191" s="358" t="str">
        <f>IF(ISBLANK(INDEX('Policy Characteristics'!E:E,MATCH($C1191,'Policy Characteristics'!$C:$C,0))),"",INDEX('Policy Characteristics'!E:E,MATCH($C1191,'Policy Characteristics'!$C:$C,0)))</f>
        <v>GRA fuel tax revenue</v>
      </c>
      <c r="L1191" s="358">
        <f>IF(ISBLANK(INDEX('Policy Characteristics'!F:F,MATCH($C1191,'Policy Characteristics'!$C:$C,0))),"",INDEX('Policy Characteristics'!F:F,MATCH($C1191,'Policy Characteristics'!$C:$C,0)))</f>
        <v>0</v>
      </c>
      <c r="M1191" s="358">
        <f>IF(ISBLANK(INDEX('Policy Characteristics'!G:G,MATCH($C1191,'Policy Characteristics'!$C:$C,0))),"",INDEX('Policy Characteristics'!G:G,MATCH($C1191,'Policy Characteristics'!$C:$C,0)))</f>
        <v>10</v>
      </c>
      <c r="N1191" s="358">
        <f>IF(ISBLANK(INDEX('Policy Characteristics'!H:H,MATCH($C1191,'Policy Characteristics'!$C:$C,0))),"",INDEX('Policy Characteristics'!H:H,MATCH($C1191,'Policy Characteristics'!$C:$C,0)))</f>
        <v>1</v>
      </c>
      <c r="O1191" s="358" t="str">
        <f>IF(ISBLANK(INDEX('Policy Characteristics'!I:I,MATCH($C1191,'Policy Characteristics'!$C:$C,0))),"",INDEX('Policy Characteristics'!I:I,MATCH($C1191,'Policy Characteristics'!$C:$C,0)))</f>
        <v>weight</v>
      </c>
      <c r="P1191" s="358"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358" t="str">
        <f>IF(ISBLANK(INDEX('Policy Characteristics'!K:K,MATCH($C1191,'Policy Characteristics'!$C:$C,0))),"",INDEX('Policy Characteristics'!K:K,MATCH($C1191,'Policy Characteristics'!$C:$C,0)))</f>
        <v>io-model.html</v>
      </c>
      <c r="R1191" s="358" t="str">
        <f>IF(ISBLANK(INDEX('Policy Characteristics'!L:L,MATCH($C1191,'Policy Characteristics'!$C:$C,0))),"",INDEX('Policy Characteristics'!L:L,MATCH($C1191,'Policy Characteristics'!$C:$C,0)))</f>
        <v/>
      </c>
    </row>
    <row r="1192" spans="1:18" x14ac:dyDescent="0.35">
      <c r="A1192" s="358" t="str">
        <f>IF(ISBLANK(INDEX('Policy Characteristics'!A:A,MATCH($C1192,'Policy Characteristics'!$C:$C,0))),"",INDEX('Policy Characteristics'!A:A,MATCH($C1192,'Policy Characteristics'!$C:$C,0)))</f>
        <v>Government Revenue Accounting</v>
      </c>
      <c r="B1192" s="358" t="str">
        <f>IF(ISBLANK(INDEX('Policy Characteristics'!B:B,MATCH($C1192,'Policy Characteristics'!$C:$C,0))),"",INDEX('Policy Characteristics'!B:B,MATCH($C1192,'Policy Characteristics'!$C:$C,0)))</f>
        <v>Fuel Tax Revenue</v>
      </c>
      <c r="C1192" s="368" t="str">
        <f t="shared" si="69"/>
        <v>GRA for Fuel Tax Revenue</v>
      </c>
      <c r="D1192" s="4" t="s">
        <v>3114</v>
      </c>
      <c r="F1192" s="4" t="s">
        <v>3118</v>
      </c>
      <c r="H1192" s="271">
        <v>554</v>
      </c>
      <c r="I1192" s="5" t="str">
        <f t="shared" si="70"/>
        <v>Yes</v>
      </c>
      <c r="J1192" s="360" t="str">
        <f>IF(ISBLANK(INDEX('Policy Characteristics'!D:D,MATCH($C1192,'Policy Characteristics'!$C:$C,0))),"",INDEX('Policy Characteristics'!D:D,MATCH($C1192,'Policy Characteristics'!$C:$C,0)))</f>
        <v/>
      </c>
      <c r="K1192" s="358" t="str">
        <f>IF(ISBLANK(INDEX('Policy Characteristics'!E:E,MATCH($C1192,'Policy Characteristics'!$C:$C,0))),"",INDEX('Policy Characteristics'!E:E,MATCH($C1192,'Policy Characteristics'!$C:$C,0)))</f>
        <v>GRA fuel tax revenue</v>
      </c>
      <c r="L1192" s="358">
        <f>IF(ISBLANK(INDEX('Policy Characteristics'!F:F,MATCH($C1192,'Policy Characteristics'!$C:$C,0))),"",INDEX('Policy Characteristics'!F:F,MATCH($C1192,'Policy Characteristics'!$C:$C,0)))</f>
        <v>0</v>
      </c>
      <c r="M1192" s="358">
        <f>IF(ISBLANK(INDEX('Policy Characteristics'!G:G,MATCH($C1192,'Policy Characteristics'!$C:$C,0))),"",INDEX('Policy Characteristics'!G:G,MATCH($C1192,'Policy Characteristics'!$C:$C,0)))</f>
        <v>10</v>
      </c>
      <c r="N1192" s="358">
        <f>IF(ISBLANK(INDEX('Policy Characteristics'!H:H,MATCH($C1192,'Policy Characteristics'!$C:$C,0))),"",INDEX('Policy Characteristics'!H:H,MATCH($C1192,'Policy Characteristics'!$C:$C,0)))</f>
        <v>1</v>
      </c>
      <c r="O1192" s="358" t="str">
        <f>IF(ISBLANK(INDEX('Policy Characteristics'!I:I,MATCH($C1192,'Policy Characteristics'!$C:$C,0))),"",INDEX('Policy Characteristics'!I:I,MATCH($C1192,'Policy Characteristics'!$C:$C,0)))</f>
        <v>weight</v>
      </c>
      <c r="P1192" s="358"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358" t="str">
        <f>IF(ISBLANK(INDEX('Policy Characteristics'!K:K,MATCH($C1192,'Policy Characteristics'!$C:$C,0))),"",INDEX('Policy Characteristics'!K:K,MATCH($C1192,'Policy Characteristics'!$C:$C,0)))</f>
        <v>io-model.html</v>
      </c>
      <c r="R1192" s="358" t="str">
        <f>IF(ISBLANK(INDEX('Policy Characteristics'!L:L,MATCH($C1192,'Policy Characteristics'!$C:$C,0))),"",INDEX('Policy Characteristics'!L:L,MATCH($C1192,'Policy Characteristics'!$C:$C,0)))</f>
        <v/>
      </c>
    </row>
    <row r="1193" spans="1:18" x14ac:dyDescent="0.35">
      <c r="A1193" s="358" t="str">
        <f>IF(ISBLANK(INDEX('Policy Characteristics'!A:A,MATCH($C1193,'Policy Characteristics'!$C:$C,0))),"",INDEX('Policy Characteristics'!A:A,MATCH($C1193,'Policy Characteristics'!$C:$C,0)))</f>
        <v>Government Revenue Accounting</v>
      </c>
      <c r="B1193" s="358" t="str">
        <f>IF(ISBLANK(INDEX('Policy Characteristics'!B:B,MATCH($C1193,'Policy Characteristics'!$C:$C,0))),"",INDEX('Policy Characteristics'!B:B,MATCH($C1193,'Policy Characteristics'!$C:$C,0)))</f>
        <v>EV Subsidy</v>
      </c>
      <c r="C1193" s="367" t="s">
        <v>3103</v>
      </c>
      <c r="D1193" s="4" t="s">
        <v>3110</v>
      </c>
      <c r="F1193" s="4" t="s">
        <v>3115</v>
      </c>
      <c r="H1193" s="271">
        <v>555</v>
      </c>
      <c r="I1193" s="4" t="s">
        <v>45</v>
      </c>
      <c r="J1193" s="360" t="str">
        <f>IF(ISBLANK(INDEX('Policy Characteristics'!D:D,MATCH($C1193,'Policy Characteristics'!$C:$C,0))),"",INDEX('Policy Characteristics'!D:D,MATCH($C1193,'Policy Characteristics'!$C:$C,0)))</f>
        <v/>
      </c>
      <c r="K1193" s="358" t="str">
        <f>IF(ISBLANK(INDEX('Policy Characteristics'!E:E,MATCH($C1193,'Policy Characteristics'!$C:$C,0))),"",INDEX('Policy Characteristics'!E:E,MATCH($C1193,'Policy Characteristics'!$C:$C,0)))</f>
        <v>GRA EV subsidy</v>
      </c>
      <c r="L1193" s="358">
        <f>IF(ISBLANK(INDEX('Policy Characteristics'!F:F,MATCH($C1193,'Policy Characteristics'!$C:$C,0))),"",INDEX('Policy Characteristics'!F:F,MATCH($C1193,'Policy Characteristics'!$C:$C,0)))</f>
        <v>0</v>
      </c>
      <c r="M1193" s="358">
        <f>IF(ISBLANK(INDEX('Policy Characteristics'!G:G,MATCH($C1193,'Policy Characteristics'!$C:$C,0))),"",INDEX('Policy Characteristics'!G:G,MATCH($C1193,'Policy Characteristics'!$C:$C,0)))</f>
        <v>10</v>
      </c>
      <c r="N1193" s="358">
        <f>IF(ISBLANK(INDEX('Policy Characteristics'!H:H,MATCH($C1193,'Policy Characteristics'!$C:$C,0))),"",INDEX('Policy Characteristics'!H:H,MATCH($C1193,'Policy Characteristics'!$C:$C,0)))</f>
        <v>1</v>
      </c>
      <c r="O1193" s="358" t="str">
        <f>IF(ISBLANK(INDEX('Policy Characteristics'!I:I,MATCH($C1193,'Policy Characteristics'!$C:$C,0))),"",INDEX('Policy Characteristics'!I:I,MATCH($C1193,'Policy Characteristics'!$C:$C,0)))</f>
        <v>weight</v>
      </c>
      <c r="P1193" s="358"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358" t="str">
        <f>IF(ISBLANK(INDEX('Policy Characteristics'!K:K,MATCH($C1193,'Policy Characteristics'!$C:$C,0))),"",INDEX('Policy Characteristics'!K:K,MATCH($C1193,'Policy Characteristics'!$C:$C,0)))</f>
        <v>io-model.html</v>
      </c>
      <c r="R1193" s="358" t="str">
        <f>IF(ISBLANK(INDEX('Policy Characteristics'!L:L,MATCH($C1193,'Policy Characteristics'!$C:$C,0))),"",INDEX('Policy Characteristics'!L:L,MATCH($C1193,'Policy Characteristics'!$C:$C,0)))</f>
        <v/>
      </c>
    </row>
    <row r="1194" spans="1:18" x14ac:dyDescent="0.35">
      <c r="A1194" s="358" t="str">
        <f>IF(ISBLANK(INDEX('Policy Characteristics'!A:A,MATCH($C1194,'Policy Characteristics'!$C:$C,0))),"",INDEX('Policy Characteristics'!A:A,MATCH($C1194,'Policy Characteristics'!$C:$C,0)))</f>
        <v>Government Revenue Accounting</v>
      </c>
      <c r="B1194" s="358" t="str">
        <f>IF(ISBLANK(INDEX('Policy Characteristics'!B:B,MATCH($C1194,'Policy Characteristics'!$C:$C,0))),"",INDEX('Policy Characteristics'!B:B,MATCH($C1194,'Policy Characteristics'!$C:$C,0)))</f>
        <v>EV Subsidy</v>
      </c>
      <c r="C1194" s="368" t="str">
        <f t="shared" ref="C1194:C1197" si="71">C$1193</f>
        <v>GRA for EV Subsidy</v>
      </c>
      <c r="D1194" s="4" t="s">
        <v>3111</v>
      </c>
      <c r="F1194" s="4" t="s">
        <v>3141</v>
      </c>
      <c r="H1194" s="271">
        <v>556</v>
      </c>
      <c r="I1194" s="5" t="str">
        <f t="shared" ref="I1194:I1197" si="72">I$1193</f>
        <v>Yes</v>
      </c>
      <c r="J1194" s="360" t="str">
        <f>IF(ISBLANK(INDEX('Policy Characteristics'!D:D,MATCH($C1194,'Policy Characteristics'!$C:$C,0))),"",INDEX('Policy Characteristics'!D:D,MATCH($C1194,'Policy Characteristics'!$C:$C,0)))</f>
        <v/>
      </c>
      <c r="K1194" s="358" t="str">
        <f>IF(ISBLANK(INDEX('Policy Characteristics'!E:E,MATCH($C1194,'Policy Characteristics'!$C:$C,0))),"",INDEX('Policy Characteristics'!E:E,MATCH($C1194,'Policy Characteristics'!$C:$C,0)))</f>
        <v>GRA EV subsidy</v>
      </c>
      <c r="L1194" s="358">
        <f>IF(ISBLANK(INDEX('Policy Characteristics'!F:F,MATCH($C1194,'Policy Characteristics'!$C:$C,0))),"",INDEX('Policy Characteristics'!F:F,MATCH($C1194,'Policy Characteristics'!$C:$C,0)))</f>
        <v>0</v>
      </c>
      <c r="M1194" s="358">
        <f>IF(ISBLANK(INDEX('Policy Characteristics'!G:G,MATCH($C1194,'Policy Characteristics'!$C:$C,0))),"",INDEX('Policy Characteristics'!G:G,MATCH($C1194,'Policy Characteristics'!$C:$C,0)))</f>
        <v>10</v>
      </c>
      <c r="N1194" s="358">
        <f>IF(ISBLANK(INDEX('Policy Characteristics'!H:H,MATCH($C1194,'Policy Characteristics'!$C:$C,0))),"",INDEX('Policy Characteristics'!H:H,MATCH($C1194,'Policy Characteristics'!$C:$C,0)))</f>
        <v>1</v>
      </c>
      <c r="O1194" s="358" t="str">
        <f>IF(ISBLANK(INDEX('Policy Characteristics'!I:I,MATCH($C1194,'Policy Characteristics'!$C:$C,0))),"",INDEX('Policy Characteristics'!I:I,MATCH($C1194,'Policy Characteristics'!$C:$C,0)))</f>
        <v>weight</v>
      </c>
      <c r="P1194" s="358"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358" t="str">
        <f>IF(ISBLANK(INDEX('Policy Characteristics'!K:K,MATCH($C1194,'Policy Characteristics'!$C:$C,0))),"",INDEX('Policy Characteristics'!K:K,MATCH($C1194,'Policy Characteristics'!$C:$C,0)))</f>
        <v>io-model.html</v>
      </c>
      <c r="R1194" s="358" t="str">
        <f>IF(ISBLANK(INDEX('Policy Characteristics'!L:L,MATCH($C1194,'Policy Characteristics'!$C:$C,0))),"",INDEX('Policy Characteristics'!L:L,MATCH($C1194,'Policy Characteristics'!$C:$C,0)))</f>
        <v/>
      </c>
    </row>
    <row r="1195" spans="1:18" x14ac:dyDescent="0.35">
      <c r="A1195" s="358" t="str">
        <f>IF(ISBLANK(INDEX('Policy Characteristics'!A:A,MATCH($C1195,'Policy Characteristics'!$C:$C,0))),"",INDEX('Policy Characteristics'!A:A,MATCH($C1195,'Policy Characteristics'!$C:$C,0)))</f>
        <v>Government Revenue Accounting</v>
      </c>
      <c r="B1195" s="358" t="str">
        <f>IF(ISBLANK(INDEX('Policy Characteristics'!B:B,MATCH($C1195,'Policy Characteristics'!$C:$C,0))),"",INDEX('Policy Characteristics'!B:B,MATCH($C1195,'Policy Characteristics'!$C:$C,0)))</f>
        <v>EV Subsidy</v>
      </c>
      <c r="C1195" s="368" t="str">
        <f t="shared" si="71"/>
        <v>GRA for EV Subsidy</v>
      </c>
      <c r="D1195" s="4" t="s">
        <v>3112</v>
      </c>
      <c r="F1195" s="4" t="s">
        <v>3116</v>
      </c>
      <c r="H1195" s="271">
        <v>557</v>
      </c>
      <c r="I1195" s="5" t="str">
        <f t="shared" si="72"/>
        <v>Yes</v>
      </c>
      <c r="J1195" s="360" t="str">
        <f>IF(ISBLANK(INDEX('Policy Characteristics'!D:D,MATCH($C1195,'Policy Characteristics'!$C:$C,0))),"",INDEX('Policy Characteristics'!D:D,MATCH($C1195,'Policy Characteristics'!$C:$C,0)))</f>
        <v/>
      </c>
      <c r="K1195" s="358" t="str">
        <f>IF(ISBLANK(INDEX('Policy Characteristics'!E:E,MATCH($C1195,'Policy Characteristics'!$C:$C,0))),"",INDEX('Policy Characteristics'!E:E,MATCH($C1195,'Policy Characteristics'!$C:$C,0)))</f>
        <v>GRA EV subsidy</v>
      </c>
      <c r="L1195" s="358">
        <f>IF(ISBLANK(INDEX('Policy Characteristics'!F:F,MATCH($C1195,'Policy Characteristics'!$C:$C,0))),"",INDEX('Policy Characteristics'!F:F,MATCH($C1195,'Policy Characteristics'!$C:$C,0)))</f>
        <v>0</v>
      </c>
      <c r="M1195" s="358">
        <f>IF(ISBLANK(INDEX('Policy Characteristics'!G:G,MATCH($C1195,'Policy Characteristics'!$C:$C,0))),"",INDEX('Policy Characteristics'!G:G,MATCH($C1195,'Policy Characteristics'!$C:$C,0)))</f>
        <v>10</v>
      </c>
      <c r="N1195" s="358">
        <f>IF(ISBLANK(INDEX('Policy Characteristics'!H:H,MATCH($C1195,'Policy Characteristics'!$C:$C,0))),"",INDEX('Policy Characteristics'!H:H,MATCH($C1195,'Policy Characteristics'!$C:$C,0)))</f>
        <v>1</v>
      </c>
      <c r="O1195" s="358" t="str">
        <f>IF(ISBLANK(INDEX('Policy Characteristics'!I:I,MATCH($C1195,'Policy Characteristics'!$C:$C,0))),"",INDEX('Policy Characteristics'!I:I,MATCH($C1195,'Policy Characteristics'!$C:$C,0)))</f>
        <v>weight</v>
      </c>
      <c r="P1195" s="358"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358" t="str">
        <f>IF(ISBLANK(INDEX('Policy Characteristics'!K:K,MATCH($C1195,'Policy Characteristics'!$C:$C,0))),"",INDEX('Policy Characteristics'!K:K,MATCH($C1195,'Policy Characteristics'!$C:$C,0)))</f>
        <v>io-model.html</v>
      </c>
      <c r="R1195" s="358" t="str">
        <f>IF(ISBLANK(INDEX('Policy Characteristics'!L:L,MATCH($C1195,'Policy Characteristics'!$C:$C,0))),"",INDEX('Policy Characteristics'!L:L,MATCH($C1195,'Policy Characteristics'!$C:$C,0)))</f>
        <v/>
      </c>
    </row>
    <row r="1196" spans="1:18" x14ac:dyDescent="0.35">
      <c r="A1196" s="358" t="str">
        <f>IF(ISBLANK(INDEX('Policy Characteristics'!A:A,MATCH($C1196,'Policy Characteristics'!$C:$C,0))),"",INDEX('Policy Characteristics'!A:A,MATCH($C1196,'Policy Characteristics'!$C:$C,0)))</f>
        <v>Government Revenue Accounting</v>
      </c>
      <c r="B1196" s="358" t="str">
        <f>IF(ISBLANK(INDEX('Policy Characteristics'!B:B,MATCH($C1196,'Policy Characteristics'!$C:$C,0))),"",INDEX('Policy Characteristics'!B:B,MATCH($C1196,'Policy Characteristics'!$C:$C,0)))</f>
        <v>EV Subsidy</v>
      </c>
      <c r="C1196" s="368" t="str">
        <f t="shared" si="71"/>
        <v>GRA for EV Subsidy</v>
      </c>
      <c r="D1196" s="4" t="s">
        <v>3113</v>
      </c>
      <c r="F1196" s="4" t="s">
        <v>3117</v>
      </c>
      <c r="H1196" s="271">
        <v>558</v>
      </c>
      <c r="I1196" s="5" t="str">
        <f t="shared" si="72"/>
        <v>Yes</v>
      </c>
      <c r="J1196" s="360" t="str">
        <f>IF(ISBLANK(INDEX('Policy Characteristics'!D:D,MATCH($C1196,'Policy Characteristics'!$C:$C,0))),"",INDEX('Policy Characteristics'!D:D,MATCH($C1196,'Policy Characteristics'!$C:$C,0)))</f>
        <v/>
      </c>
      <c r="K1196" s="358" t="str">
        <f>IF(ISBLANK(INDEX('Policy Characteristics'!E:E,MATCH($C1196,'Policy Characteristics'!$C:$C,0))),"",INDEX('Policy Characteristics'!E:E,MATCH($C1196,'Policy Characteristics'!$C:$C,0)))</f>
        <v>GRA EV subsidy</v>
      </c>
      <c r="L1196" s="358">
        <f>IF(ISBLANK(INDEX('Policy Characteristics'!F:F,MATCH($C1196,'Policy Characteristics'!$C:$C,0))),"",INDEX('Policy Characteristics'!F:F,MATCH($C1196,'Policy Characteristics'!$C:$C,0)))</f>
        <v>0</v>
      </c>
      <c r="M1196" s="358">
        <f>IF(ISBLANK(INDEX('Policy Characteristics'!G:G,MATCH($C1196,'Policy Characteristics'!$C:$C,0))),"",INDEX('Policy Characteristics'!G:G,MATCH($C1196,'Policy Characteristics'!$C:$C,0)))</f>
        <v>10</v>
      </c>
      <c r="N1196" s="358">
        <f>IF(ISBLANK(INDEX('Policy Characteristics'!H:H,MATCH($C1196,'Policy Characteristics'!$C:$C,0))),"",INDEX('Policy Characteristics'!H:H,MATCH($C1196,'Policy Characteristics'!$C:$C,0)))</f>
        <v>1</v>
      </c>
      <c r="O1196" s="358" t="str">
        <f>IF(ISBLANK(INDEX('Policy Characteristics'!I:I,MATCH($C1196,'Policy Characteristics'!$C:$C,0))),"",INDEX('Policy Characteristics'!I:I,MATCH($C1196,'Policy Characteristics'!$C:$C,0)))</f>
        <v>weight</v>
      </c>
      <c r="P1196" s="358"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358" t="str">
        <f>IF(ISBLANK(INDEX('Policy Characteristics'!K:K,MATCH($C1196,'Policy Characteristics'!$C:$C,0))),"",INDEX('Policy Characteristics'!K:K,MATCH($C1196,'Policy Characteristics'!$C:$C,0)))</f>
        <v>io-model.html</v>
      </c>
      <c r="R1196" s="358" t="str">
        <f>IF(ISBLANK(INDEX('Policy Characteristics'!L:L,MATCH($C1196,'Policy Characteristics'!$C:$C,0))),"",INDEX('Policy Characteristics'!L:L,MATCH($C1196,'Policy Characteristics'!$C:$C,0)))</f>
        <v/>
      </c>
    </row>
    <row r="1197" spans="1:18" x14ac:dyDescent="0.35">
      <c r="A1197" s="358" t="str">
        <f>IF(ISBLANK(INDEX('Policy Characteristics'!A:A,MATCH($C1197,'Policy Characteristics'!$C:$C,0))),"",INDEX('Policy Characteristics'!A:A,MATCH($C1197,'Policy Characteristics'!$C:$C,0)))</f>
        <v>Government Revenue Accounting</v>
      </c>
      <c r="B1197" s="358" t="str">
        <f>IF(ISBLANK(INDEX('Policy Characteristics'!B:B,MATCH($C1197,'Policy Characteristics'!$C:$C,0))),"",INDEX('Policy Characteristics'!B:B,MATCH($C1197,'Policy Characteristics'!$C:$C,0)))</f>
        <v>EV Subsidy</v>
      </c>
      <c r="C1197" s="368" t="str">
        <f t="shared" si="71"/>
        <v>GRA for EV Subsidy</v>
      </c>
      <c r="D1197" s="4" t="s">
        <v>3114</v>
      </c>
      <c r="F1197" s="4" t="s">
        <v>3118</v>
      </c>
      <c r="H1197" s="271">
        <v>559</v>
      </c>
      <c r="I1197" s="5" t="str">
        <f t="shared" si="72"/>
        <v>Yes</v>
      </c>
      <c r="J1197" s="360" t="str">
        <f>IF(ISBLANK(INDEX('Policy Characteristics'!D:D,MATCH($C1197,'Policy Characteristics'!$C:$C,0))),"",INDEX('Policy Characteristics'!D:D,MATCH($C1197,'Policy Characteristics'!$C:$C,0)))</f>
        <v/>
      </c>
      <c r="K1197" s="358" t="str">
        <f>IF(ISBLANK(INDEX('Policy Characteristics'!E:E,MATCH($C1197,'Policy Characteristics'!$C:$C,0))),"",INDEX('Policy Characteristics'!E:E,MATCH($C1197,'Policy Characteristics'!$C:$C,0)))</f>
        <v>GRA EV subsidy</v>
      </c>
      <c r="L1197" s="358">
        <f>IF(ISBLANK(INDEX('Policy Characteristics'!F:F,MATCH($C1197,'Policy Characteristics'!$C:$C,0))),"",INDEX('Policy Characteristics'!F:F,MATCH($C1197,'Policy Characteristics'!$C:$C,0)))</f>
        <v>0</v>
      </c>
      <c r="M1197" s="358">
        <f>IF(ISBLANK(INDEX('Policy Characteristics'!G:G,MATCH($C1197,'Policy Characteristics'!$C:$C,0))),"",INDEX('Policy Characteristics'!G:G,MATCH($C1197,'Policy Characteristics'!$C:$C,0)))</f>
        <v>10</v>
      </c>
      <c r="N1197" s="358">
        <f>IF(ISBLANK(INDEX('Policy Characteristics'!H:H,MATCH($C1197,'Policy Characteristics'!$C:$C,0))),"",INDEX('Policy Characteristics'!H:H,MATCH($C1197,'Policy Characteristics'!$C:$C,0)))</f>
        <v>1</v>
      </c>
      <c r="O1197" s="358" t="str">
        <f>IF(ISBLANK(INDEX('Policy Characteristics'!I:I,MATCH($C1197,'Policy Characteristics'!$C:$C,0))),"",INDEX('Policy Characteristics'!I:I,MATCH($C1197,'Policy Characteristics'!$C:$C,0)))</f>
        <v>weight</v>
      </c>
      <c r="P1197" s="358"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358" t="str">
        <f>IF(ISBLANK(INDEX('Policy Characteristics'!K:K,MATCH($C1197,'Policy Characteristics'!$C:$C,0))),"",INDEX('Policy Characteristics'!K:K,MATCH($C1197,'Policy Characteristics'!$C:$C,0)))</f>
        <v>io-model.html</v>
      </c>
      <c r="R1197" s="358" t="str">
        <f>IF(ISBLANK(INDEX('Policy Characteristics'!L:L,MATCH($C1197,'Policy Characteristics'!$C:$C,0))),"",INDEX('Policy Characteristics'!L:L,MATCH($C1197,'Policy Characteristics'!$C:$C,0)))</f>
        <v/>
      </c>
    </row>
    <row r="1198" spans="1:18" x14ac:dyDescent="0.35">
      <c r="A1198" s="358" t="str">
        <f>IF(ISBLANK(INDEX('Policy Characteristics'!A:A,MATCH($C1198,'Policy Characteristics'!$C:$C,0))),"",INDEX('Policy Characteristics'!A:A,MATCH($C1198,'Policy Characteristics'!$C:$C,0)))</f>
        <v>Government Revenue Accounting</v>
      </c>
      <c r="B1198" s="358" t="str">
        <f>IF(ISBLANK(INDEX('Policy Characteristics'!B:B,MATCH($C1198,'Policy Characteristics'!$C:$C,0))),"",INDEX('Policy Characteristics'!B:B,MATCH($C1198,'Policy Characteristics'!$C:$C,0)))</f>
        <v>Electricity Generation Subsidy</v>
      </c>
      <c r="C1198" s="367" t="s">
        <v>3104</v>
      </c>
      <c r="D1198" s="4" t="s">
        <v>3110</v>
      </c>
      <c r="F1198" s="4" t="s">
        <v>3115</v>
      </c>
      <c r="H1198" s="271">
        <v>560</v>
      </c>
      <c r="I1198" s="4" t="s">
        <v>45</v>
      </c>
      <c r="J1198" s="360" t="str">
        <f>IF(ISBLANK(INDEX('Policy Characteristics'!D:D,MATCH($C1198,'Policy Characteristics'!$C:$C,0))),"",INDEX('Policy Characteristics'!D:D,MATCH($C1198,'Policy Characteristics'!$C:$C,0)))</f>
        <v/>
      </c>
      <c r="K1198" s="358" t="str">
        <f>IF(ISBLANK(INDEX('Policy Characteristics'!E:E,MATCH($C1198,'Policy Characteristics'!$C:$C,0))),"",INDEX('Policy Characteristics'!E:E,MATCH($C1198,'Policy Characteristics'!$C:$C,0)))</f>
        <v>GRA elec gen subsidy</v>
      </c>
      <c r="L1198" s="358">
        <f>IF(ISBLANK(INDEX('Policy Characteristics'!F:F,MATCH($C1198,'Policy Characteristics'!$C:$C,0))),"",INDEX('Policy Characteristics'!F:F,MATCH($C1198,'Policy Characteristics'!$C:$C,0)))</f>
        <v>0</v>
      </c>
      <c r="M1198" s="358">
        <f>IF(ISBLANK(INDEX('Policy Characteristics'!G:G,MATCH($C1198,'Policy Characteristics'!$C:$C,0))),"",INDEX('Policy Characteristics'!G:G,MATCH($C1198,'Policy Characteristics'!$C:$C,0)))</f>
        <v>10</v>
      </c>
      <c r="N1198" s="358">
        <f>IF(ISBLANK(INDEX('Policy Characteristics'!H:H,MATCH($C1198,'Policy Characteristics'!$C:$C,0))),"",INDEX('Policy Characteristics'!H:H,MATCH($C1198,'Policy Characteristics'!$C:$C,0)))</f>
        <v>1</v>
      </c>
      <c r="O1198" s="358" t="str">
        <f>IF(ISBLANK(INDEX('Policy Characteristics'!I:I,MATCH($C1198,'Policy Characteristics'!$C:$C,0))),"",INDEX('Policy Characteristics'!I:I,MATCH($C1198,'Policy Characteristics'!$C:$C,0)))</f>
        <v>weight</v>
      </c>
      <c r="P1198" s="358"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358" t="str">
        <f>IF(ISBLANK(INDEX('Policy Characteristics'!K:K,MATCH($C1198,'Policy Characteristics'!$C:$C,0))),"",INDEX('Policy Characteristics'!K:K,MATCH($C1198,'Policy Characteristics'!$C:$C,0)))</f>
        <v>io-model.html</v>
      </c>
      <c r="R1198" s="358" t="str">
        <f>IF(ISBLANK(INDEX('Policy Characteristics'!L:L,MATCH($C1198,'Policy Characteristics'!$C:$C,0))),"",INDEX('Policy Characteristics'!L:L,MATCH($C1198,'Policy Characteristics'!$C:$C,0)))</f>
        <v/>
      </c>
    </row>
    <row r="1199" spans="1:18" x14ac:dyDescent="0.35">
      <c r="A1199" s="358" t="str">
        <f>IF(ISBLANK(INDEX('Policy Characteristics'!A:A,MATCH($C1199,'Policy Characteristics'!$C:$C,0))),"",INDEX('Policy Characteristics'!A:A,MATCH($C1199,'Policy Characteristics'!$C:$C,0)))</f>
        <v>Government Revenue Accounting</v>
      </c>
      <c r="B1199" s="358" t="str">
        <f>IF(ISBLANK(INDEX('Policy Characteristics'!B:B,MATCH($C1199,'Policy Characteristics'!$C:$C,0))),"",INDEX('Policy Characteristics'!B:B,MATCH($C1199,'Policy Characteristics'!$C:$C,0)))</f>
        <v>Electricity Generation Subsidy</v>
      </c>
      <c r="C1199" s="368" t="str">
        <f t="shared" ref="C1199:C1202" si="73">C$1198</f>
        <v>GRA for Electricity Generation Subsidies</v>
      </c>
      <c r="D1199" s="4" t="s">
        <v>3111</v>
      </c>
      <c r="F1199" s="4" t="s">
        <v>3141</v>
      </c>
      <c r="H1199" s="271">
        <v>561</v>
      </c>
      <c r="I1199" s="5" t="str">
        <f t="shared" ref="I1199:I1202" si="74">I$1198</f>
        <v>Yes</v>
      </c>
      <c r="J1199" s="360" t="str">
        <f>IF(ISBLANK(INDEX('Policy Characteristics'!D:D,MATCH($C1199,'Policy Characteristics'!$C:$C,0))),"",INDEX('Policy Characteristics'!D:D,MATCH($C1199,'Policy Characteristics'!$C:$C,0)))</f>
        <v/>
      </c>
      <c r="K1199" s="358" t="str">
        <f>IF(ISBLANK(INDEX('Policy Characteristics'!E:E,MATCH($C1199,'Policy Characteristics'!$C:$C,0))),"",INDEX('Policy Characteristics'!E:E,MATCH($C1199,'Policy Characteristics'!$C:$C,0)))</f>
        <v>GRA elec gen subsidy</v>
      </c>
      <c r="L1199" s="358">
        <f>IF(ISBLANK(INDEX('Policy Characteristics'!F:F,MATCH($C1199,'Policy Characteristics'!$C:$C,0))),"",INDEX('Policy Characteristics'!F:F,MATCH($C1199,'Policy Characteristics'!$C:$C,0)))</f>
        <v>0</v>
      </c>
      <c r="M1199" s="358">
        <f>IF(ISBLANK(INDEX('Policy Characteristics'!G:G,MATCH($C1199,'Policy Characteristics'!$C:$C,0))),"",INDEX('Policy Characteristics'!G:G,MATCH($C1199,'Policy Characteristics'!$C:$C,0)))</f>
        <v>10</v>
      </c>
      <c r="N1199" s="358">
        <f>IF(ISBLANK(INDEX('Policy Characteristics'!H:H,MATCH($C1199,'Policy Characteristics'!$C:$C,0))),"",INDEX('Policy Characteristics'!H:H,MATCH($C1199,'Policy Characteristics'!$C:$C,0)))</f>
        <v>1</v>
      </c>
      <c r="O1199" s="358" t="str">
        <f>IF(ISBLANK(INDEX('Policy Characteristics'!I:I,MATCH($C1199,'Policy Characteristics'!$C:$C,0))),"",INDEX('Policy Characteristics'!I:I,MATCH($C1199,'Policy Characteristics'!$C:$C,0)))</f>
        <v>weight</v>
      </c>
      <c r="P1199" s="358"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358" t="str">
        <f>IF(ISBLANK(INDEX('Policy Characteristics'!K:K,MATCH($C1199,'Policy Characteristics'!$C:$C,0))),"",INDEX('Policy Characteristics'!K:K,MATCH($C1199,'Policy Characteristics'!$C:$C,0)))</f>
        <v>io-model.html</v>
      </c>
      <c r="R1199" s="358" t="str">
        <f>IF(ISBLANK(INDEX('Policy Characteristics'!L:L,MATCH($C1199,'Policy Characteristics'!$C:$C,0))),"",INDEX('Policy Characteristics'!L:L,MATCH($C1199,'Policy Characteristics'!$C:$C,0)))</f>
        <v/>
      </c>
    </row>
    <row r="1200" spans="1:18" x14ac:dyDescent="0.35">
      <c r="A1200" s="358" t="str">
        <f>IF(ISBLANK(INDEX('Policy Characteristics'!A:A,MATCH($C1200,'Policy Characteristics'!$C:$C,0))),"",INDEX('Policy Characteristics'!A:A,MATCH($C1200,'Policy Characteristics'!$C:$C,0)))</f>
        <v>Government Revenue Accounting</v>
      </c>
      <c r="B1200" s="358" t="str">
        <f>IF(ISBLANK(INDEX('Policy Characteristics'!B:B,MATCH($C1200,'Policy Characteristics'!$C:$C,0))),"",INDEX('Policy Characteristics'!B:B,MATCH($C1200,'Policy Characteristics'!$C:$C,0)))</f>
        <v>Electricity Generation Subsidy</v>
      </c>
      <c r="C1200" s="368" t="str">
        <f t="shared" si="73"/>
        <v>GRA for Electricity Generation Subsidies</v>
      </c>
      <c r="D1200" s="4" t="s">
        <v>3112</v>
      </c>
      <c r="F1200" s="4" t="s">
        <v>3116</v>
      </c>
      <c r="H1200" s="271">
        <v>562</v>
      </c>
      <c r="I1200" s="5" t="str">
        <f t="shared" si="74"/>
        <v>Yes</v>
      </c>
      <c r="J1200" s="360" t="str">
        <f>IF(ISBLANK(INDEX('Policy Characteristics'!D:D,MATCH($C1200,'Policy Characteristics'!$C:$C,0))),"",INDEX('Policy Characteristics'!D:D,MATCH($C1200,'Policy Characteristics'!$C:$C,0)))</f>
        <v/>
      </c>
      <c r="K1200" s="358" t="str">
        <f>IF(ISBLANK(INDEX('Policy Characteristics'!E:E,MATCH($C1200,'Policy Characteristics'!$C:$C,0))),"",INDEX('Policy Characteristics'!E:E,MATCH($C1200,'Policy Characteristics'!$C:$C,0)))</f>
        <v>GRA elec gen subsidy</v>
      </c>
      <c r="L1200" s="358">
        <f>IF(ISBLANK(INDEX('Policy Characteristics'!F:F,MATCH($C1200,'Policy Characteristics'!$C:$C,0))),"",INDEX('Policy Characteristics'!F:F,MATCH($C1200,'Policy Characteristics'!$C:$C,0)))</f>
        <v>0</v>
      </c>
      <c r="M1200" s="358">
        <f>IF(ISBLANK(INDEX('Policy Characteristics'!G:G,MATCH($C1200,'Policy Characteristics'!$C:$C,0))),"",INDEX('Policy Characteristics'!G:G,MATCH($C1200,'Policy Characteristics'!$C:$C,0)))</f>
        <v>10</v>
      </c>
      <c r="N1200" s="358">
        <f>IF(ISBLANK(INDEX('Policy Characteristics'!H:H,MATCH($C1200,'Policy Characteristics'!$C:$C,0))),"",INDEX('Policy Characteristics'!H:H,MATCH($C1200,'Policy Characteristics'!$C:$C,0)))</f>
        <v>1</v>
      </c>
      <c r="O1200" s="358" t="str">
        <f>IF(ISBLANK(INDEX('Policy Characteristics'!I:I,MATCH($C1200,'Policy Characteristics'!$C:$C,0))),"",INDEX('Policy Characteristics'!I:I,MATCH($C1200,'Policy Characteristics'!$C:$C,0)))</f>
        <v>weight</v>
      </c>
      <c r="P1200" s="358"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358" t="str">
        <f>IF(ISBLANK(INDEX('Policy Characteristics'!K:K,MATCH($C1200,'Policy Characteristics'!$C:$C,0))),"",INDEX('Policy Characteristics'!K:K,MATCH($C1200,'Policy Characteristics'!$C:$C,0)))</f>
        <v>io-model.html</v>
      </c>
      <c r="R1200" s="358" t="str">
        <f>IF(ISBLANK(INDEX('Policy Characteristics'!L:L,MATCH($C1200,'Policy Characteristics'!$C:$C,0))),"",INDEX('Policy Characteristics'!L:L,MATCH($C1200,'Policy Characteristics'!$C:$C,0)))</f>
        <v/>
      </c>
    </row>
    <row r="1201" spans="1:18" x14ac:dyDescent="0.35">
      <c r="A1201" s="358" t="str">
        <f>IF(ISBLANK(INDEX('Policy Characteristics'!A:A,MATCH($C1201,'Policy Characteristics'!$C:$C,0))),"",INDEX('Policy Characteristics'!A:A,MATCH($C1201,'Policy Characteristics'!$C:$C,0)))</f>
        <v>Government Revenue Accounting</v>
      </c>
      <c r="B1201" s="358" t="str">
        <f>IF(ISBLANK(INDEX('Policy Characteristics'!B:B,MATCH($C1201,'Policy Characteristics'!$C:$C,0))),"",INDEX('Policy Characteristics'!B:B,MATCH($C1201,'Policy Characteristics'!$C:$C,0)))</f>
        <v>Electricity Generation Subsidy</v>
      </c>
      <c r="C1201" s="368" t="str">
        <f t="shared" si="73"/>
        <v>GRA for Electricity Generation Subsidies</v>
      </c>
      <c r="D1201" s="4" t="s">
        <v>3113</v>
      </c>
      <c r="F1201" s="4" t="s">
        <v>3117</v>
      </c>
      <c r="H1201" s="271">
        <v>563</v>
      </c>
      <c r="I1201" s="5" t="str">
        <f t="shared" si="74"/>
        <v>Yes</v>
      </c>
      <c r="J1201" s="360" t="str">
        <f>IF(ISBLANK(INDEX('Policy Characteristics'!D:D,MATCH($C1201,'Policy Characteristics'!$C:$C,0))),"",INDEX('Policy Characteristics'!D:D,MATCH($C1201,'Policy Characteristics'!$C:$C,0)))</f>
        <v/>
      </c>
      <c r="K1201" s="358" t="str">
        <f>IF(ISBLANK(INDEX('Policy Characteristics'!E:E,MATCH($C1201,'Policy Characteristics'!$C:$C,0))),"",INDEX('Policy Characteristics'!E:E,MATCH($C1201,'Policy Characteristics'!$C:$C,0)))</f>
        <v>GRA elec gen subsidy</v>
      </c>
      <c r="L1201" s="358">
        <f>IF(ISBLANK(INDEX('Policy Characteristics'!F:F,MATCH($C1201,'Policy Characteristics'!$C:$C,0))),"",INDEX('Policy Characteristics'!F:F,MATCH($C1201,'Policy Characteristics'!$C:$C,0)))</f>
        <v>0</v>
      </c>
      <c r="M1201" s="358">
        <f>IF(ISBLANK(INDEX('Policy Characteristics'!G:G,MATCH($C1201,'Policy Characteristics'!$C:$C,0))),"",INDEX('Policy Characteristics'!G:G,MATCH($C1201,'Policy Characteristics'!$C:$C,0)))</f>
        <v>10</v>
      </c>
      <c r="N1201" s="358">
        <f>IF(ISBLANK(INDEX('Policy Characteristics'!H:H,MATCH($C1201,'Policy Characteristics'!$C:$C,0))),"",INDEX('Policy Characteristics'!H:H,MATCH($C1201,'Policy Characteristics'!$C:$C,0)))</f>
        <v>1</v>
      </c>
      <c r="O1201" s="358" t="str">
        <f>IF(ISBLANK(INDEX('Policy Characteristics'!I:I,MATCH($C1201,'Policy Characteristics'!$C:$C,0))),"",INDEX('Policy Characteristics'!I:I,MATCH($C1201,'Policy Characteristics'!$C:$C,0)))</f>
        <v>weight</v>
      </c>
      <c r="P1201" s="358"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358" t="str">
        <f>IF(ISBLANK(INDEX('Policy Characteristics'!K:K,MATCH($C1201,'Policy Characteristics'!$C:$C,0))),"",INDEX('Policy Characteristics'!K:K,MATCH($C1201,'Policy Characteristics'!$C:$C,0)))</f>
        <v>io-model.html</v>
      </c>
      <c r="R1201" s="358" t="str">
        <f>IF(ISBLANK(INDEX('Policy Characteristics'!L:L,MATCH($C1201,'Policy Characteristics'!$C:$C,0))),"",INDEX('Policy Characteristics'!L:L,MATCH($C1201,'Policy Characteristics'!$C:$C,0)))</f>
        <v/>
      </c>
    </row>
    <row r="1202" spans="1:18" x14ac:dyDescent="0.35">
      <c r="A1202" s="358" t="str">
        <f>IF(ISBLANK(INDEX('Policy Characteristics'!A:A,MATCH($C1202,'Policy Characteristics'!$C:$C,0))),"",INDEX('Policy Characteristics'!A:A,MATCH($C1202,'Policy Characteristics'!$C:$C,0)))</f>
        <v>Government Revenue Accounting</v>
      </c>
      <c r="B1202" s="358" t="str">
        <f>IF(ISBLANK(INDEX('Policy Characteristics'!B:B,MATCH($C1202,'Policy Characteristics'!$C:$C,0))),"",INDEX('Policy Characteristics'!B:B,MATCH($C1202,'Policy Characteristics'!$C:$C,0)))</f>
        <v>Electricity Generation Subsidy</v>
      </c>
      <c r="C1202" s="368" t="str">
        <f t="shared" si="73"/>
        <v>GRA for Electricity Generation Subsidies</v>
      </c>
      <c r="D1202" s="4" t="s">
        <v>3114</v>
      </c>
      <c r="F1202" s="4" t="s">
        <v>3118</v>
      </c>
      <c r="H1202" s="271">
        <v>564</v>
      </c>
      <c r="I1202" s="5" t="str">
        <f t="shared" si="74"/>
        <v>Yes</v>
      </c>
      <c r="J1202" s="360" t="str">
        <f>IF(ISBLANK(INDEX('Policy Characteristics'!D:D,MATCH($C1202,'Policy Characteristics'!$C:$C,0))),"",INDEX('Policy Characteristics'!D:D,MATCH($C1202,'Policy Characteristics'!$C:$C,0)))</f>
        <v/>
      </c>
      <c r="K1202" s="358" t="str">
        <f>IF(ISBLANK(INDEX('Policy Characteristics'!E:E,MATCH($C1202,'Policy Characteristics'!$C:$C,0))),"",INDEX('Policy Characteristics'!E:E,MATCH($C1202,'Policy Characteristics'!$C:$C,0)))</f>
        <v>GRA elec gen subsidy</v>
      </c>
      <c r="L1202" s="358">
        <f>IF(ISBLANK(INDEX('Policy Characteristics'!F:F,MATCH($C1202,'Policy Characteristics'!$C:$C,0))),"",INDEX('Policy Characteristics'!F:F,MATCH($C1202,'Policy Characteristics'!$C:$C,0)))</f>
        <v>0</v>
      </c>
      <c r="M1202" s="358">
        <f>IF(ISBLANK(INDEX('Policy Characteristics'!G:G,MATCH($C1202,'Policy Characteristics'!$C:$C,0))),"",INDEX('Policy Characteristics'!G:G,MATCH($C1202,'Policy Characteristics'!$C:$C,0)))</f>
        <v>10</v>
      </c>
      <c r="N1202" s="358">
        <f>IF(ISBLANK(INDEX('Policy Characteristics'!H:H,MATCH($C1202,'Policy Characteristics'!$C:$C,0))),"",INDEX('Policy Characteristics'!H:H,MATCH($C1202,'Policy Characteristics'!$C:$C,0)))</f>
        <v>1</v>
      </c>
      <c r="O1202" s="358" t="str">
        <f>IF(ISBLANK(INDEX('Policy Characteristics'!I:I,MATCH($C1202,'Policy Characteristics'!$C:$C,0))),"",INDEX('Policy Characteristics'!I:I,MATCH($C1202,'Policy Characteristics'!$C:$C,0)))</f>
        <v>weight</v>
      </c>
      <c r="P1202" s="358"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358" t="str">
        <f>IF(ISBLANK(INDEX('Policy Characteristics'!K:K,MATCH($C1202,'Policy Characteristics'!$C:$C,0))),"",INDEX('Policy Characteristics'!K:K,MATCH($C1202,'Policy Characteristics'!$C:$C,0)))</f>
        <v>io-model.html</v>
      </c>
      <c r="R1202" s="358" t="str">
        <f>IF(ISBLANK(INDEX('Policy Characteristics'!L:L,MATCH($C1202,'Policy Characteristics'!$C:$C,0))),"",INDEX('Policy Characteristics'!L:L,MATCH($C1202,'Policy Characteristics'!$C:$C,0)))</f>
        <v/>
      </c>
    </row>
    <row r="1203" spans="1:18" x14ac:dyDescent="0.35">
      <c r="A1203" s="358" t="str">
        <f>IF(ISBLANK(INDEX('Policy Characteristics'!A:A,MATCH($C1203,'Policy Characteristics'!$C:$C,0))),"",INDEX('Policy Characteristics'!A:A,MATCH($C1203,'Policy Characteristics'!$C:$C,0)))</f>
        <v>Government Revenue Accounting</v>
      </c>
      <c r="B1203" s="358" t="str">
        <f>IF(ISBLANK(INDEX('Policy Characteristics'!B:B,MATCH($C1203,'Policy Characteristics'!$C:$C,0))),"",INDEX('Policy Characteristics'!B:B,MATCH($C1203,'Policy Characteristics'!$C:$C,0)))</f>
        <v>Electricity Capacity Construction Subsidy</v>
      </c>
      <c r="C1203" s="367" t="s">
        <v>3105</v>
      </c>
      <c r="D1203" s="4" t="s">
        <v>3110</v>
      </c>
      <c r="F1203" s="4" t="s">
        <v>3115</v>
      </c>
      <c r="H1203" s="271">
        <v>565</v>
      </c>
      <c r="I1203" s="4" t="s">
        <v>45</v>
      </c>
      <c r="J1203" s="360" t="str">
        <f>IF(ISBLANK(INDEX('Policy Characteristics'!D:D,MATCH($C1203,'Policy Characteristics'!$C:$C,0))),"",INDEX('Policy Characteristics'!D:D,MATCH($C1203,'Policy Characteristics'!$C:$C,0)))</f>
        <v/>
      </c>
      <c r="K1203" s="358" t="str">
        <f>IF(ISBLANK(INDEX('Policy Characteristics'!E:E,MATCH($C1203,'Policy Characteristics'!$C:$C,0))),"",INDEX('Policy Characteristics'!E:E,MATCH($C1203,'Policy Characteristics'!$C:$C,0)))</f>
        <v>GRA elec cap const subsidy</v>
      </c>
      <c r="L1203" s="358">
        <f>IF(ISBLANK(INDEX('Policy Characteristics'!F:F,MATCH($C1203,'Policy Characteristics'!$C:$C,0))),"",INDEX('Policy Characteristics'!F:F,MATCH($C1203,'Policy Characteristics'!$C:$C,0)))</f>
        <v>0</v>
      </c>
      <c r="M1203" s="358">
        <f>IF(ISBLANK(INDEX('Policy Characteristics'!G:G,MATCH($C1203,'Policy Characteristics'!$C:$C,0))),"",INDEX('Policy Characteristics'!G:G,MATCH($C1203,'Policy Characteristics'!$C:$C,0)))</f>
        <v>10</v>
      </c>
      <c r="N1203" s="358">
        <f>IF(ISBLANK(INDEX('Policy Characteristics'!H:H,MATCH($C1203,'Policy Characteristics'!$C:$C,0))),"",INDEX('Policy Characteristics'!H:H,MATCH($C1203,'Policy Characteristics'!$C:$C,0)))</f>
        <v>1</v>
      </c>
      <c r="O1203" s="358" t="str">
        <f>IF(ISBLANK(INDEX('Policy Characteristics'!I:I,MATCH($C1203,'Policy Characteristics'!$C:$C,0))),"",INDEX('Policy Characteristics'!I:I,MATCH($C1203,'Policy Characteristics'!$C:$C,0)))</f>
        <v>weight</v>
      </c>
      <c r="P1203" s="358"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358" t="str">
        <f>IF(ISBLANK(INDEX('Policy Characteristics'!K:K,MATCH($C1203,'Policy Characteristics'!$C:$C,0))),"",INDEX('Policy Characteristics'!K:K,MATCH($C1203,'Policy Characteristics'!$C:$C,0)))</f>
        <v>io-model.html</v>
      </c>
      <c r="R1203" s="358" t="str">
        <f>IF(ISBLANK(INDEX('Policy Characteristics'!L:L,MATCH($C1203,'Policy Characteristics'!$C:$C,0))),"",INDEX('Policy Characteristics'!L:L,MATCH($C1203,'Policy Characteristics'!$C:$C,0)))</f>
        <v/>
      </c>
    </row>
    <row r="1204" spans="1:18" x14ac:dyDescent="0.35">
      <c r="A1204" s="358" t="str">
        <f>IF(ISBLANK(INDEX('Policy Characteristics'!A:A,MATCH($C1204,'Policy Characteristics'!$C:$C,0))),"",INDEX('Policy Characteristics'!A:A,MATCH($C1204,'Policy Characteristics'!$C:$C,0)))</f>
        <v>Government Revenue Accounting</v>
      </c>
      <c r="B1204" s="358" t="str">
        <f>IF(ISBLANK(INDEX('Policy Characteristics'!B:B,MATCH($C1204,'Policy Characteristics'!$C:$C,0))),"",INDEX('Policy Characteristics'!B:B,MATCH($C1204,'Policy Characteristics'!$C:$C,0)))</f>
        <v>Electricity Capacity Construction Subsidy</v>
      </c>
      <c r="C1204" s="368" t="str">
        <f t="shared" ref="C1204:C1207" si="75">C$1203</f>
        <v>GRA for Electricity Capacity Construction Subsidies</v>
      </c>
      <c r="D1204" s="4" t="s">
        <v>3111</v>
      </c>
      <c r="F1204" s="4" t="s">
        <v>3141</v>
      </c>
      <c r="H1204" s="271">
        <v>566</v>
      </c>
      <c r="I1204" s="5" t="str">
        <f t="shared" ref="I1204:I1207" si="76">I$1203</f>
        <v>Yes</v>
      </c>
      <c r="J1204" s="360" t="str">
        <f>IF(ISBLANK(INDEX('Policy Characteristics'!D:D,MATCH($C1204,'Policy Characteristics'!$C:$C,0))),"",INDEX('Policy Characteristics'!D:D,MATCH($C1204,'Policy Characteristics'!$C:$C,0)))</f>
        <v/>
      </c>
      <c r="K1204" s="358" t="str">
        <f>IF(ISBLANK(INDEX('Policy Characteristics'!E:E,MATCH($C1204,'Policy Characteristics'!$C:$C,0))),"",INDEX('Policy Characteristics'!E:E,MATCH($C1204,'Policy Characteristics'!$C:$C,0)))</f>
        <v>GRA elec cap const subsidy</v>
      </c>
      <c r="L1204" s="358">
        <f>IF(ISBLANK(INDEX('Policy Characteristics'!F:F,MATCH($C1204,'Policy Characteristics'!$C:$C,0))),"",INDEX('Policy Characteristics'!F:F,MATCH($C1204,'Policy Characteristics'!$C:$C,0)))</f>
        <v>0</v>
      </c>
      <c r="M1204" s="358">
        <f>IF(ISBLANK(INDEX('Policy Characteristics'!G:G,MATCH($C1204,'Policy Characteristics'!$C:$C,0))),"",INDEX('Policy Characteristics'!G:G,MATCH($C1204,'Policy Characteristics'!$C:$C,0)))</f>
        <v>10</v>
      </c>
      <c r="N1204" s="358">
        <f>IF(ISBLANK(INDEX('Policy Characteristics'!H:H,MATCH($C1204,'Policy Characteristics'!$C:$C,0))),"",INDEX('Policy Characteristics'!H:H,MATCH($C1204,'Policy Characteristics'!$C:$C,0)))</f>
        <v>1</v>
      </c>
      <c r="O1204" s="358" t="str">
        <f>IF(ISBLANK(INDEX('Policy Characteristics'!I:I,MATCH($C1204,'Policy Characteristics'!$C:$C,0))),"",INDEX('Policy Characteristics'!I:I,MATCH($C1204,'Policy Characteristics'!$C:$C,0)))</f>
        <v>weight</v>
      </c>
      <c r="P1204" s="358"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358" t="str">
        <f>IF(ISBLANK(INDEX('Policy Characteristics'!K:K,MATCH($C1204,'Policy Characteristics'!$C:$C,0))),"",INDEX('Policy Characteristics'!K:K,MATCH($C1204,'Policy Characteristics'!$C:$C,0)))</f>
        <v>io-model.html</v>
      </c>
      <c r="R1204" s="358" t="str">
        <f>IF(ISBLANK(INDEX('Policy Characteristics'!L:L,MATCH($C1204,'Policy Characteristics'!$C:$C,0))),"",INDEX('Policy Characteristics'!L:L,MATCH($C1204,'Policy Characteristics'!$C:$C,0)))</f>
        <v/>
      </c>
    </row>
    <row r="1205" spans="1:18" x14ac:dyDescent="0.35">
      <c r="A1205" s="358" t="str">
        <f>IF(ISBLANK(INDEX('Policy Characteristics'!A:A,MATCH($C1205,'Policy Characteristics'!$C:$C,0))),"",INDEX('Policy Characteristics'!A:A,MATCH($C1205,'Policy Characteristics'!$C:$C,0)))</f>
        <v>Government Revenue Accounting</v>
      </c>
      <c r="B1205" s="358" t="str">
        <f>IF(ISBLANK(INDEX('Policy Characteristics'!B:B,MATCH($C1205,'Policy Characteristics'!$C:$C,0))),"",INDEX('Policy Characteristics'!B:B,MATCH($C1205,'Policy Characteristics'!$C:$C,0)))</f>
        <v>Electricity Capacity Construction Subsidy</v>
      </c>
      <c r="C1205" s="368" t="str">
        <f t="shared" si="75"/>
        <v>GRA for Electricity Capacity Construction Subsidies</v>
      </c>
      <c r="D1205" s="4" t="s">
        <v>3112</v>
      </c>
      <c r="F1205" s="4" t="s">
        <v>3116</v>
      </c>
      <c r="H1205" s="271">
        <v>567</v>
      </c>
      <c r="I1205" s="5" t="str">
        <f t="shared" si="76"/>
        <v>Yes</v>
      </c>
      <c r="J1205" s="360" t="str">
        <f>IF(ISBLANK(INDEX('Policy Characteristics'!D:D,MATCH($C1205,'Policy Characteristics'!$C:$C,0))),"",INDEX('Policy Characteristics'!D:D,MATCH($C1205,'Policy Characteristics'!$C:$C,0)))</f>
        <v/>
      </c>
      <c r="K1205" s="358" t="str">
        <f>IF(ISBLANK(INDEX('Policy Characteristics'!E:E,MATCH($C1205,'Policy Characteristics'!$C:$C,0))),"",INDEX('Policy Characteristics'!E:E,MATCH($C1205,'Policy Characteristics'!$C:$C,0)))</f>
        <v>GRA elec cap const subsidy</v>
      </c>
      <c r="L1205" s="358">
        <f>IF(ISBLANK(INDEX('Policy Characteristics'!F:F,MATCH($C1205,'Policy Characteristics'!$C:$C,0))),"",INDEX('Policy Characteristics'!F:F,MATCH($C1205,'Policy Characteristics'!$C:$C,0)))</f>
        <v>0</v>
      </c>
      <c r="M1205" s="358">
        <f>IF(ISBLANK(INDEX('Policy Characteristics'!G:G,MATCH($C1205,'Policy Characteristics'!$C:$C,0))),"",INDEX('Policy Characteristics'!G:G,MATCH($C1205,'Policy Characteristics'!$C:$C,0)))</f>
        <v>10</v>
      </c>
      <c r="N1205" s="358">
        <f>IF(ISBLANK(INDEX('Policy Characteristics'!H:H,MATCH($C1205,'Policy Characteristics'!$C:$C,0))),"",INDEX('Policy Characteristics'!H:H,MATCH($C1205,'Policy Characteristics'!$C:$C,0)))</f>
        <v>1</v>
      </c>
      <c r="O1205" s="358" t="str">
        <f>IF(ISBLANK(INDEX('Policy Characteristics'!I:I,MATCH($C1205,'Policy Characteristics'!$C:$C,0))),"",INDEX('Policy Characteristics'!I:I,MATCH($C1205,'Policy Characteristics'!$C:$C,0)))</f>
        <v>weight</v>
      </c>
      <c r="P1205" s="358"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358" t="str">
        <f>IF(ISBLANK(INDEX('Policy Characteristics'!K:K,MATCH($C1205,'Policy Characteristics'!$C:$C,0))),"",INDEX('Policy Characteristics'!K:K,MATCH($C1205,'Policy Characteristics'!$C:$C,0)))</f>
        <v>io-model.html</v>
      </c>
      <c r="R1205" s="358" t="str">
        <f>IF(ISBLANK(INDEX('Policy Characteristics'!L:L,MATCH($C1205,'Policy Characteristics'!$C:$C,0))),"",INDEX('Policy Characteristics'!L:L,MATCH($C1205,'Policy Characteristics'!$C:$C,0)))</f>
        <v/>
      </c>
    </row>
    <row r="1206" spans="1:18" x14ac:dyDescent="0.35">
      <c r="A1206" s="358" t="str">
        <f>IF(ISBLANK(INDEX('Policy Characteristics'!A:A,MATCH($C1206,'Policy Characteristics'!$C:$C,0))),"",INDEX('Policy Characteristics'!A:A,MATCH($C1206,'Policy Characteristics'!$C:$C,0)))</f>
        <v>Government Revenue Accounting</v>
      </c>
      <c r="B1206" s="358" t="str">
        <f>IF(ISBLANK(INDEX('Policy Characteristics'!B:B,MATCH($C1206,'Policy Characteristics'!$C:$C,0))),"",INDEX('Policy Characteristics'!B:B,MATCH($C1206,'Policy Characteristics'!$C:$C,0)))</f>
        <v>Electricity Capacity Construction Subsidy</v>
      </c>
      <c r="C1206" s="368" t="str">
        <f t="shared" si="75"/>
        <v>GRA for Electricity Capacity Construction Subsidies</v>
      </c>
      <c r="D1206" s="4" t="s">
        <v>3113</v>
      </c>
      <c r="F1206" s="4" t="s">
        <v>3117</v>
      </c>
      <c r="H1206" s="271">
        <v>568</v>
      </c>
      <c r="I1206" s="5" t="str">
        <f t="shared" si="76"/>
        <v>Yes</v>
      </c>
      <c r="J1206" s="360" t="str">
        <f>IF(ISBLANK(INDEX('Policy Characteristics'!D:D,MATCH($C1206,'Policy Characteristics'!$C:$C,0))),"",INDEX('Policy Characteristics'!D:D,MATCH($C1206,'Policy Characteristics'!$C:$C,0)))</f>
        <v/>
      </c>
      <c r="K1206" s="358" t="str">
        <f>IF(ISBLANK(INDEX('Policy Characteristics'!E:E,MATCH($C1206,'Policy Characteristics'!$C:$C,0))),"",INDEX('Policy Characteristics'!E:E,MATCH($C1206,'Policy Characteristics'!$C:$C,0)))</f>
        <v>GRA elec cap const subsidy</v>
      </c>
      <c r="L1206" s="358">
        <f>IF(ISBLANK(INDEX('Policy Characteristics'!F:F,MATCH($C1206,'Policy Characteristics'!$C:$C,0))),"",INDEX('Policy Characteristics'!F:F,MATCH($C1206,'Policy Characteristics'!$C:$C,0)))</f>
        <v>0</v>
      </c>
      <c r="M1206" s="358">
        <f>IF(ISBLANK(INDEX('Policy Characteristics'!G:G,MATCH($C1206,'Policy Characteristics'!$C:$C,0))),"",INDEX('Policy Characteristics'!G:G,MATCH($C1206,'Policy Characteristics'!$C:$C,0)))</f>
        <v>10</v>
      </c>
      <c r="N1206" s="358">
        <f>IF(ISBLANK(INDEX('Policy Characteristics'!H:H,MATCH($C1206,'Policy Characteristics'!$C:$C,0))),"",INDEX('Policy Characteristics'!H:H,MATCH($C1206,'Policy Characteristics'!$C:$C,0)))</f>
        <v>1</v>
      </c>
      <c r="O1206" s="358" t="str">
        <f>IF(ISBLANK(INDEX('Policy Characteristics'!I:I,MATCH($C1206,'Policy Characteristics'!$C:$C,0))),"",INDEX('Policy Characteristics'!I:I,MATCH($C1206,'Policy Characteristics'!$C:$C,0)))</f>
        <v>weight</v>
      </c>
      <c r="P1206" s="358"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358" t="str">
        <f>IF(ISBLANK(INDEX('Policy Characteristics'!K:K,MATCH($C1206,'Policy Characteristics'!$C:$C,0))),"",INDEX('Policy Characteristics'!K:K,MATCH($C1206,'Policy Characteristics'!$C:$C,0)))</f>
        <v>io-model.html</v>
      </c>
      <c r="R1206" s="358" t="str">
        <f>IF(ISBLANK(INDEX('Policy Characteristics'!L:L,MATCH($C1206,'Policy Characteristics'!$C:$C,0))),"",INDEX('Policy Characteristics'!L:L,MATCH($C1206,'Policy Characteristics'!$C:$C,0)))</f>
        <v/>
      </c>
    </row>
    <row r="1207" spans="1:18" x14ac:dyDescent="0.35">
      <c r="A1207" s="358" t="str">
        <f>IF(ISBLANK(INDEX('Policy Characteristics'!A:A,MATCH($C1207,'Policy Characteristics'!$C:$C,0))),"",INDEX('Policy Characteristics'!A:A,MATCH($C1207,'Policy Characteristics'!$C:$C,0)))</f>
        <v>Government Revenue Accounting</v>
      </c>
      <c r="B1207" s="358" t="str">
        <f>IF(ISBLANK(INDEX('Policy Characteristics'!B:B,MATCH($C1207,'Policy Characteristics'!$C:$C,0))),"",INDEX('Policy Characteristics'!B:B,MATCH($C1207,'Policy Characteristics'!$C:$C,0)))</f>
        <v>Electricity Capacity Construction Subsidy</v>
      </c>
      <c r="C1207" s="368" t="str">
        <f t="shared" si="75"/>
        <v>GRA for Electricity Capacity Construction Subsidies</v>
      </c>
      <c r="D1207" s="4" t="s">
        <v>3114</v>
      </c>
      <c r="F1207" s="4" t="s">
        <v>3118</v>
      </c>
      <c r="H1207" s="271">
        <v>569</v>
      </c>
      <c r="I1207" s="5" t="str">
        <f t="shared" si="76"/>
        <v>Yes</v>
      </c>
      <c r="J1207" s="360" t="str">
        <f>IF(ISBLANK(INDEX('Policy Characteristics'!D:D,MATCH($C1207,'Policy Characteristics'!$C:$C,0))),"",INDEX('Policy Characteristics'!D:D,MATCH($C1207,'Policy Characteristics'!$C:$C,0)))</f>
        <v/>
      </c>
      <c r="K1207" s="358" t="str">
        <f>IF(ISBLANK(INDEX('Policy Characteristics'!E:E,MATCH($C1207,'Policy Characteristics'!$C:$C,0))),"",INDEX('Policy Characteristics'!E:E,MATCH($C1207,'Policy Characteristics'!$C:$C,0)))</f>
        <v>GRA elec cap const subsidy</v>
      </c>
      <c r="L1207" s="358">
        <f>IF(ISBLANK(INDEX('Policy Characteristics'!F:F,MATCH($C1207,'Policy Characteristics'!$C:$C,0))),"",INDEX('Policy Characteristics'!F:F,MATCH($C1207,'Policy Characteristics'!$C:$C,0)))</f>
        <v>0</v>
      </c>
      <c r="M1207" s="358">
        <f>IF(ISBLANK(INDEX('Policy Characteristics'!G:G,MATCH($C1207,'Policy Characteristics'!$C:$C,0))),"",INDEX('Policy Characteristics'!G:G,MATCH($C1207,'Policy Characteristics'!$C:$C,0)))</f>
        <v>10</v>
      </c>
      <c r="N1207" s="358">
        <f>IF(ISBLANK(INDEX('Policy Characteristics'!H:H,MATCH($C1207,'Policy Characteristics'!$C:$C,0))),"",INDEX('Policy Characteristics'!H:H,MATCH($C1207,'Policy Characteristics'!$C:$C,0)))</f>
        <v>1</v>
      </c>
      <c r="O1207" s="358" t="str">
        <f>IF(ISBLANK(INDEX('Policy Characteristics'!I:I,MATCH($C1207,'Policy Characteristics'!$C:$C,0))),"",INDEX('Policy Characteristics'!I:I,MATCH($C1207,'Policy Characteristics'!$C:$C,0)))</f>
        <v>weight</v>
      </c>
      <c r="P1207" s="358"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358" t="str">
        <f>IF(ISBLANK(INDEX('Policy Characteristics'!K:K,MATCH($C1207,'Policy Characteristics'!$C:$C,0))),"",INDEX('Policy Characteristics'!K:K,MATCH($C1207,'Policy Characteristics'!$C:$C,0)))</f>
        <v>io-model.html</v>
      </c>
      <c r="R1207" s="358" t="str">
        <f>IF(ISBLANK(INDEX('Policy Characteristics'!L:L,MATCH($C1207,'Policy Characteristics'!$C:$C,0))),"",INDEX('Policy Characteristics'!L:L,MATCH($C1207,'Policy Characteristics'!$C:$C,0)))</f>
        <v/>
      </c>
    </row>
    <row r="1208" spans="1:18" x14ac:dyDescent="0.35">
      <c r="A1208" s="358" t="str">
        <f>IF(ISBLANK(INDEX('Policy Characteristics'!A:A,MATCH($C1208,'Policy Characteristics'!$C:$C,0))),"",INDEX('Policy Characteristics'!A:A,MATCH($C1208,'Policy Characteristics'!$C:$C,0)))</f>
        <v>Government Revenue Accounting</v>
      </c>
      <c r="B1208" s="358" t="str">
        <f>IF(ISBLANK(INDEX('Policy Characteristics'!B:B,MATCH($C1208,'Policy Characteristics'!$C:$C,0))),"",INDEX('Policy Characteristics'!B:B,MATCH($C1208,'Policy Characteristics'!$C:$C,0)))</f>
        <v>Distributed Solar Subsidy</v>
      </c>
      <c r="C1208" s="367" t="s">
        <v>3106</v>
      </c>
      <c r="D1208" s="4" t="s">
        <v>3110</v>
      </c>
      <c r="F1208" s="4" t="s">
        <v>3115</v>
      </c>
      <c r="H1208" s="271">
        <v>570</v>
      </c>
      <c r="I1208" s="4" t="s">
        <v>45</v>
      </c>
      <c r="J1208" s="360" t="str">
        <f>IF(ISBLANK(INDEX('Policy Characteristics'!D:D,MATCH($C1208,'Policy Characteristics'!$C:$C,0))),"",INDEX('Policy Characteristics'!D:D,MATCH($C1208,'Policy Characteristics'!$C:$C,0)))</f>
        <v/>
      </c>
      <c r="K1208" s="358" t="str">
        <f>IF(ISBLANK(INDEX('Policy Characteristics'!E:E,MATCH($C1208,'Policy Characteristics'!$C:$C,0))),"",INDEX('Policy Characteristics'!E:E,MATCH($C1208,'Policy Characteristics'!$C:$C,0)))</f>
        <v>GRA dist solar subsidy</v>
      </c>
      <c r="L1208" s="358">
        <f>IF(ISBLANK(INDEX('Policy Characteristics'!F:F,MATCH($C1208,'Policy Characteristics'!$C:$C,0))),"",INDEX('Policy Characteristics'!F:F,MATCH($C1208,'Policy Characteristics'!$C:$C,0)))</f>
        <v>0</v>
      </c>
      <c r="M1208" s="358">
        <f>IF(ISBLANK(INDEX('Policy Characteristics'!G:G,MATCH($C1208,'Policy Characteristics'!$C:$C,0))),"",INDEX('Policy Characteristics'!G:G,MATCH($C1208,'Policy Characteristics'!$C:$C,0)))</f>
        <v>10</v>
      </c>
      <c r="N1208" s="358">
        <f>IF(ISBLANK(INDEX('Policy Characteristics'!H:H,MATCH($C1208,'Policy Characteristics'!$C:$C,0))),"",INDEX('Policy Characteristics'!H:H,MATCH($C1208,'Policy Characteristics'!$C:$C,0)))</f>
        <v>1</v>
      </c>
      <c r="O1208" s="358" t="str">
        <f>IF(ISBLANK(INDEX('Policy Characteristics'!I:I,MATCH($C1208,'Policy Characteristics'!$C:$C,0))),"",INDEX('Policy Characteristics'!I:I,MATCH($C1208,'Policy Characteristics'!$C:$C,0)))</f>
        <v>weight</v>
      </c>
      <c r="P1208" s="358"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358" t="str">
        <f>IF(ISBLANK(INDEX('Policy Characteristics'!K:K,MATCH($C1208,'Policy Characteristics'!$C:$C,0))),"",INDEX('Policy Characteristics'!K:K,MATCH($C1208,'Policy Characteristics'!$C:$C,0)))</f>
        <v>io-model.html</v>
      </c>
      <c r="R1208" s="358" t="str">
        <f>IF(ISBLANK(INDEX('Policy Characteristics'!L:L,MATCH($C1208,'Policy Characteristics'!$C:$C,0))),"",INDEX('Policy Characteristics'!L:L,MATCH($C1208,'Policy Characteristics'!$C:$C,0)))</f>
        <v/>
      </c>
    </row>
    <row r="1209" spans="1:18" x14ac:dyDescent="0.35">
      <c r="A1209" s="358" t="str">
        <f>IF(ISBLANK(INDEX('Policy Characteristics'!A:A,MATCH($C1209,'Policy Characteristics'!$C:$C,0))),"",INDEX('Policy Characteristics'!A:A,MATCH($C1209,'Policy Characteristics'!$C:$C,0)))</f>
        <v>Government Revenue Accounting</v>
      </c>
      <c r="B1209" s="358" t="str">
        <f>IF(ISBLANK(INDEX('Policy Characteristics'!B:B,MATCH($C1209,'Policy Characteristics'!$C:$C,0))),"",INDEX('Policy Characteristics'!B:B,MATCH($C1209,'Policy Characteristics'!$C:$C,0)))</f>
        <v>Distributed Solar Subsidy</v>
      </c>
      <c r="C1209" s="368" t="str">
        <f t="shared" ref="C1209:C1212" si="77">C$1208</f>
        <v>GRA for Distributed Solar Subsidy</v>
      </c>
      <c r="D1209" s="4" t="s">
        <v>3111</v>
      </c>
      <c r="F1209" s="4" t="s">
        <v>3141</v>
      </c>
      <c r="H1209" s="271">
        <v>571</v>
      </c>
      <c r="I1209" s="5" t="str">
        <f t="shared" ref="I1209:I1212" si="78">I$1208</f>
        <v>Yes</v>
      </c>
      <c r="J1209" s="360" t="str">
        <f>IF(ISBLANK(INDEX('Policy Characteristics'!D:D,MATCH($C1209,'Policy Characteristics'!$C:$C,0))),"",INDEX('Policy Characteristics'!D:D,MATCH($C1209,'Policy Characteristics'!$C:$C,0)))</f>
        <v/>
      </c>
      <c r="K1209" s="358" t="str">
        <f>IF(ISBLANK(INDEX('Policy Characteristics'!E:E,MATCH($C1209,'Policy Characteristics'!$C:$C,0))),"",INDEX('Policy Characteristics'!E:E,MATCH($C1209,'Policy Characteristics'!$C:$C,0)))</f>
        <v>GRA dist solar subsidy</v>
      </c>
      <c r="L1209" s="358">
        <f>IF(ISBLANK(INDEX('Policy Characteristics'!F:F,MATCH($C1209,'Policy Characteristics'!$C:$C,0))),"",INDEX('Policy Characteristics'!F:F,MATCH($C1209,'Policy Characteristics'!$C:$C,0)))</f>
        <v>0</v>
      </c>
      <c r="M1209" s="358">
        <f>IF(ISBLANK(INDEX('Policy Characteristics'!G:G,MATCH($C1209,'Policy Characteristics'!$C:$C,0))),"",INDEX('Policy Characteristics'!G:G,MATCH($C1209,'Policy Characteristics'!$C:$C,0)))</f>
        <v>10</v>
      </c>
      <c r="N1209" s="358">
        <f>IF(ISBLANK(INDEX('Policy Characteristics'!H:H,MATCH($C1209,'Policy Characteristics'!$C:$C,0))),"",INDEX('Policy Characteristics'!H:H,MATCH($C1209,'Policy Characteristics'!$C:$C,0)))</f>
        <v>1</v>
      </c>
      <c r="O1209" s="358" t="str">
        <f>IF(ISBLANK(INDEX('Policy Characteristics'!I:I,MATCH($C1209,'Policy Characteristics'!$C:$C,0))),"",INDEX('Policy Characteristics'!I:I,MATCH($C1209,'Policy Characteristics'!$C:$C,0)))</f>
        <v>weight</v>
      </c>
      <c r="P1209" s="358"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358" t="str">
        <f>IF(ISBLANK(INDEX('Policy Characteristics'!K:K,MATCH($C1209,'Policy Characteristics'!$C:$C,0))),"",INDEX('Policy Characteristics'!K:K,MATCH($C1209,'Policy Characteristics'!$C:$C,0)))</f>
        <v>io-model.html</v>
      </c>
      <c r="R1209" s="358" t="str">
        <f>IF(ISBLANK(INDEX('Policy Characteristics'!L:L,MATCH($C1209,'Policy Characteristics'!$C:$C,0))),"",INDEX('Policy Characteristics'!L:L,MATCH($C1209,'Policy Characteristics'!$C:$C,0)))</f>
        <v/>
      </c>
    </row>
    <row r="1210" spans="1:18" x14ac:dyDescent="0.35">
      <c r="A1210" s="358" t="str">
        <f>IF(ISBLANK(INDEX('Policy Characteristics'!A:A,MATCH($C1210,'Policy Characteristics'!$C:$C,0))),"",INDEX('Policy Characteristics'!A:A,MATCH($C1210,'Policy Characteristics'!$C:$C,0)))</f>
        <v>Government Revenue Accounting</v>
      </c>
      <c r="B1210" s="358" t="str">
        <f>IF(ISBLANK(INDEX('Policy Characteristics'!B:B,MATCH($C1210,'Policy Characteristics'!$C:$C,0))),"",INDEX('Policy Characteristics'!B:B,MATCH($C1210,'Policy Characteristics'!$C:$C,0)))</f>
        <v>Distributed Solar Subsidy</v>
      </c>
      <c r="C1210" s="368" t="str">
        <f t="shared" si="77"/>
        <v>GRA for Distributed Solar Subsidy</v>
      </c>
      <c r="D1210" s="4" t="s">
        <v>3112</v>
      </c>
      <c r="F1210" s="4" t="s">
        <v>3116</v>
      </c>
      <c r="H1210" s="271">
        <v>572</v>
      </c>
      <c r="I1210" s="5" t="str">
        <f t="shared" si="78"/>
        <v>Yes</v>
      </c>
      <c r="J1210" s="360" t="str">
        <f>IF(ISBLANK(INDEX('Policy Characteristics'!D:D,MATCH($C1210,'Policy Characteristics'!$C:$C,0))),"",INDEX('Policy Characteristics'!D:D,MATCH($C1210,'Policy Characteristics'!$C:$C,0)))</f>
        <v/>
      </c>
      <c r="K1210" s="358" t="str">
        <f>IF(ISBLANK(INDEX('Policy Characteristics'!E:E,MATCH($C1210,'Policy Characteristics'!$C:$C,0))),"",INDEX('Policy Characteristics'!E:E,MATCH($C1210,'Policy Characteristics'!$C:$C,0)))</f>
        <v>GRA dist solar subsidy</v>
      </c>
      <c r="L1210" s="358">
        <f>IF(ISBLANK(INDEX('Policy Characteristics'!F:F,MATCH($C1210,'Policy Characteristics'!$C:$C,0))),"",INDEX('Policy Characteristics'!F:F,MATCH($C1210,'Policy Characteristics'!$C:$C,0)))</f>
        <v>0</v>
      </c>
      <c r="M1210" s="358">
        <f>IF(ISBLANK(INDEX('Policy Characteristics'!G:G,MATCH($C1210,'Policy Characteristics'!$C:$C,0))),"",INDEX('Policy Characteristics'!G:G,MATCH($C1210,'Policy Characteristics'!$C:$C,0)))</f>
        <v>10</v>
      </c>
      <c r="N1210" s="358">
        <f>IF(ISBLANK(INDEX('Policy Characteristics'!H:H,MATCH($C1210,'Policy Characteristics'!$C:$C,0))),"",INDEX('Policy Characteristics'!H:H,MATCH($C1210,'Policy Characteristics'!$C:$C,0)))</f>
        <v>1</v>
      </c>
      <c r="O1210" s="358" t="str">
        <f>IF(ISBLANK(INDEX('Policy Characteristics'!I:I,MATCH($C1210,'Policy Characteristics'!$C:$C,0))),"",INDEX('Policy Characteristics'!I:I,MATCH($C1210,'Policy Characteristics'!$C:$C,0)))</f>
        <v>weight</v>
      </c>
      <c r="P1210" s="358"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358" t="str">
        <f>IF(ISBLANK(INDEX('Policy Characteristics'!K:K,MATCH($C1210,'Policy Characteristics'!$C:$C,0))),"",INDEX('Policy Characteristics'!K:K,MATCH($C1210,'Policy Characteristics'!$C:$C,0)))</f>
        <v>io-model.html</v>
      </c>
      <c r="R1210" s="358" t="str">
        <f>IF(ISBLANK(INDEX('Policy Characteristics'!L:L,MATCH($C1210,'Policy Characteristics'!$C:$C,0))),"",INDEX('Policy Characteristics'!L:L,MATCH($C1210,'Policy Characteristics'!$C:$C,0)))</f>
        <v/>
      </c>
    </row>
    <row r="1211" spans="1:18" x14ac:dyDescent="0.35">
      <c r="A1211" s="358" t="str">
        <f>IF(ISBLANK(INDEX('Policy Characteristics'!A:A,MATCH($C1211,'Policy Characteristics'!$C:$C,0))),"",INDEX('Policy Characteristics'!A:A,MATCH($C1211,'Policy Characteristics'!$C:$C,0)))</f>
        <v>Government Revenue Accounting</v>
      </c>
      <c r="B1211" s="358" t="str">
        <f>IF(ISBLANK(INDEX('Policy Characteristics'!B:B,MATCH($C1211,'Policy Characteristics'!$C:$C,0))),"",INDEX('Policy Characteristics'!B:B,MATCH($C1211,'Policy Characteristics'!$C:$C,0)))</f>
        <v>Distributed Solar Subsidy</v>
      </c>
      <c r="C1211" s="368" t="str">
        <f t="shared" si="77"/>
        <v>GRA for Distributed Solar Subsidy</v>
      </c>
      <c r="D1211" s="4" t="s">
        <v>3113</v>
      </c>
      <c r="F1211" s="4" t="s">
        <v>3117</v>
      </c>
      <c r="H1211" s="271">
        <v>573</v>
      </c>
      <c r="I1211" s="5" t="str">
        <f t="shared" si="78"/>
        <v>Yes</v>
      </c>
      <c r="J1211" s="360" t="str">
        <f>IF(ISBLANK(INDEX('Policy Characteristics'!D:D,MATCH($C1211,'Policy Characteristics'!$C:$C,0))),"",INDEX('Policy Characteristics'!D:D,MATCH($C1211,'Policy Characteristics'!$C:$C,0)))</f>
        <v/>
      </c>
      <c r="K1211" s="358" t="str">
        <f>IF(ISBLANK(INDEX('Policy Characteristics'!E:E,MATCH($C1211,'Policy Characteristics'!$C:$C,0))),"",INDEX('Policy Characteristics'!E:E,MATCH($C1211,'Policy Characteristics'!$C:$C,0)))</f>
        <v>GRA dist solar subsidy</v>
      </c>
      <c r="L1211" s="358">
        <f>IF(ISBLANK(INDEX('Policy Characteristics'!F:F,MATCH($C1211,'Policy Characteristics'!$C:$C,0))),"",INDEX('Policy Characteristics'!F:F,MATCH($C1211,'Policy Characteristics'!$C:$C,0)))</f>
        <v>0</v>
      </c>
      <c r="M1211" s="358">
        <f>IF(ISBLANK(INDEX('Policy Characteristics'!G:G,MATCH($C1211,'Policy Characteristics'!$C:$C,0))),"",INDEX('Policy Characteristics'!G:G,MATCH($C1211,'Policy Characteristics'!$C:$C,0)))</f>
        <v>10</v>
      </c>
      <c r="N1211" s="358">
        <f>IF(ISBLANK(INDEX('Policy Characteristics'!H:H,MATCH($C1211,'Policy Characteristics'!$C:$C,0))),"",INDEX('Policy Characteristics'!H:H,MATCH($C1211,'Policy Characteristics'!$C:$C,0)))</f>
        <v>1</v>
      </c>
      <c r="O1211" s="358" t="str">
        <f>IF(ISBLANK(INDEX('Policy Characteristics'!I:I,MATCH($C1211,'Policy Characteristics'!$C:$C,0))),"",INDEX('Policy Characteristics'!I:I,MATCH($C1211,'Policy Characteristics'!$C:$C,0)))</f>
        <v>weight</v>
      </c>
      <c r="P1211" s="358"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358" t="str">
        <f>IF(ISBLANK(INDEX('Policy Characteristics'!K:K,MATCH($C1211,'Policy Characteristics'!$C:$C,0))),"",INDEX('Policy Characteristics'!K:K,MATCH($C1211,'Policy Characteristics'!$C:$C,0)))</f>
        <v>io-model.html</v>
      </c>
      <c r="R1211" s="358" t="str">
        <f>IF(ISBLANK(INDEX('Policy Characteristics'!L:L,MATCH($C1211,'Policy Characteristics'!$C:$C,0))),"",INDEX('Policy Characteristics'!L:L,MATCH($C1211,'Policy Characteristics'!$C:$C,0)))</f>
        <v/>
      </c>
    </row>
    <row r="1212" spans="1:18" x14ac:dyDescent="0.35">
      <c r="A1212" s="358" t="str">
        <f>IF(ISBLANK(INDEX('Policy Characteristics'!A:A,MATCH($C1212,'Policy Characteristics'!$C:$C,0))),"",INDEX('Policy Characteristics'!A:A,MATCH($C1212,'Policy Characteristics'!$C:$C,0)))</f>
        <v>Government Revenue Accounting</v>
      </c>
      <c r="B1212" s="358" t="str">
        <f>IF(ISBLANK(INDEX('Policy Characteristics'!B:B,MATCH($C1212,'Policy Characteristics'!$C:$C,0))),"",INDEX('Policy Characteristics'!B:B,MATCH($C1212,'Policy Characteristics'!$C:$C,0)))</f>
        <v>Distributed Solar Subsidy</v>
      </c>
      <c r="C1212" s="368" t="str">
        <f t="shared" si="77"/>
        <v>GRA for Distributed Solar Subsidy</v>
      </c>
      <c r="D1212" s="4" t="s">
        <v>3114</v>
      </c>
      <c r="F1212" s="4" t="s">
        <v>3118</v>
      </c>
      <c r="H1212" s="271">
        <v>574</v>
      </c>
      <c r="I1212" s="5" t="str">
        <f t="shared" si="78"/>
        <v>Yes</v>
      </c>
      <c r="J1212" s="360" t="str">
        <f>IF(ISBLANK(INDEX('Policy Characteristics'!D:D,MATCH($C1212,'Policy Characteristics'!$C:$C,0))),"",INDEX('Policy Characteristics'!D:D,MATCH($C1212,'Policy Characteristics'!$C:$C,0)))</f>
        <v/>
      </c>
      <c r="K1212" s="358" t="str">
        <f>IF(ISBLANK(INDEX('Policy Characteristics'!E:E,MATCH($C1212,'Policy Characteristics'!$C:$C,0))),"",INDEX('Policy Characteristics'!E:E,MATCH($C1212,'Policy Characteristics'!$C:$C,0)))</f>
        <v>GRA dist solar subsidy</v>
      </c>
      <c r="L1212" s="358">
        <f>IF(ISBLANK(INDEX('Policy Characteristics'!F:F,MATCH($C1212,'Policy Characteristics'!$C:$C,0))),"",INDEX('Policy Characteristics'!F:F,MATCH($C1212,'Policy Characteristics'!$C:$C,0)))</f>
        <v>0</v>
      </c>
      <c r="M1212" s="358">
        <f>IF(ISBLANK(INDEX('Policy Characteristics'!G:G,MATCH($C1212,'Policy Characteristics'!$C:$C,0))),"",INDEX('Policy Characteristics'!G:G,MATCH($C1212,'Policy Characteristics'!$C:$C,0)))</f>
        <v>10</v>
      </c>
      <c r="N1212" s="358">
        <f>IF(ISBLANK(INDEX('Policy Characteristics'!H:H,MATCH($C1212,'Policy Characteristics'!$C:$C,0))),"",INDEX('Policy Characteristics'!H:H,MATCH($C1212,'Policy Characteristics'!$C:$C,0)))</f>
        <v>1</v>
      </c>
      <c r="O1212" s="358" t="str">
        <f>IF(ISBLANK(INDEX('Policy Characteristics'!I:I,MATCH($C1212,'Policy Characteristics'!$C:$C,0))),"",INDEX('Policy Characteristics'!I:I,MATCH($C1212,'Policy Characteristics'!$C:$C,0)))</f>
        <v>weight</v>
      </c>
      <c r="P1212" s="358"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358" t="str">
        <f>IF(ISBLANK(INDEX('Policy Characteristics'!K:K,MATCH($C1212,'Policy Characteristics'!$C:$C,0))),"",INDEX('Policy Characteristics'!K:K,MATCH($C1212,'Policy Characteristics'!$C:$C,0)))</f>
        <v>io-model.html</v>
      </c>
      <c r="R1212" s="358" t="str">
        <f>IF(ISBLANK(INDEX('Policy Characteristics'!L:L,MATCH($C1212,'Policy Characteristics'!$C:$C,0))),"",INDEX('Policy Characteristics'!L:L,MATCH($C1212,'Policy Characteristics'!$C:$C,0)))</f>
        <v/>
      </c>
    </row>
    <row r="1213" spans="1:18" x14ac:dyDescent="0.35">
      <c r="A1213" s="358" t="str">
        <f>IF(ISBLANK(INDEX('Policy Characteristics'!A:A,MATCH($C1213,'Policy Characteristics'!$C:$C,0))),"",INDEX('Policy Characteristics'!A:A,MATCH($C1213,'Policy Characteristics'!$C:$C,0)))</f>
        <v>Government Revenue Accounting</v>
      </c>
      <c r="B1213" s="358" t="str">
        <f>IF(ISBLANK(INDEX('Policy Characteristics'!B:B,MATCH($C1213,'Policy Characteristics'!$C:$C,0))),"",INDEX('Policy Characteristics'!B:B,MATCH($C1213,'Policy Characteristics'!$C:$C,0)))</f>
        <v>Fuel Subsidy</v>
      </c>
      <c r="C1213" s="367" t="s">
        <v>3107</v>
      </c>
      <c r="D1213" s="4" t="s">
        <v>3110</v>
      </c>
      <c r="F1213" s="4" t="s">
        <v>3115</v>
      </c>
      <c r="H1213" s="271">
        <v>575</v>
      </c>
      <c r="I1213" s="4" t="s">
        <v>45</v>
      </c>
      <c r="J1213" s="360" t="str">
        <f>IF(ISBLANK(INDEX('Policy Characteristics'!D:D,MATCH($C1213,'Policy Characteristics'!$C:$C,0))),"",INDEX('Policy Characteristics'!D:D,MATCH($C1213,'Policy Characteristics'!$C:$C,0)))</f>
        <v/>
      </c>
      <c r="K1213" s="358" t="str">
        <f>IF(ISBLANK(INDEX('Policy Characteristics'!E:E,MATCH($C1213,'Policy Characteristics'!$C:$C,0))),"",INDEX('Policy Characteristics'!E:E,MATCH($C1213,'Policy Characteristics'!$C:$C,0)))</f>
        <v>GRA fuel subsidy</v>
      </c>
      <c r="L1213" s="358">
        <f>IF(ISBLANK(INDEX('Policy Characteristics'!F:F,MATCH($C1213,'Policy Characteristics'!$C:$C,0))),"",INDEX('Policy Characteristics'!F:F,MATCH($C1213,'Policy Characteristics'!$C:$C,0)))</f>
        <v>0</v>
      </c>
      <c r="M1213" s="358">
        <f>IF(ISBLANK(INDEX('Policy Characteristics'!G:G,MATCH($C1213,'Policy Characteristics'!$C:$C,0))),"",INDEX('Policy Characteristics'!G:G,MATCH($C1213,'Policy Characteristics'!$C:$C,0)))</f>
        <v>10</v>
      </c>
      <c r="N1213" s="358">
        <f>IF(ISBLANK(INDEX('Policy Characteristics'!H:H,MATCH($C1213,'Policy Characteristics'!$C:$C,0))),"",INDEX('Policy Characteristics'!H:H,MATCH($C1213,'Policy Characteristics'!$C:$C,0)))</f>
        <v>1</v>
      </c>
      <c r="O1213" s="358" t="str">
        <f>IF(ISBLANK(INDEX('Policy Characteristics'!I:I,MATCH($C1213,'Policy Characteristics'!$C:$C,0))),"",INDEX('Policy Characteristics'!I:I,MATCH($C1213,'Policy Characteristics'!$C:$C,0)))</f>
        <v>weight</v>
      </c>
      <c r="P1213" s="358"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358" t="str">
        <f>IF(ISBLANK(INDEX('Policy Characteristics'!K:K,MATCH($C1213,'Policy Characteristics'!$C:$C,0))),"",INDEX('Policy Characteristics'!K:K,MATCH($C1213,'Policy Characteristics'!$C:$C,0)))</f>
        <v>io-model.html</v>
      </c>
      <c r="R1213" s="358" t="str">
        <f>IF(ISBLANK(INDEX('Policy Characteristics'!L:L,MATCH($C1213,'Policy Characteristics'!$C:$C,0))),"",INDEX('Policy Characteristics'!L:L,MATCH($C1213,'Policy Characteristics'!$C:$C,0)))</f>
        <v/>
      </c>
    </row>
    <row r="1214" spans="1:18" x14ac:dyDescent="0.35">
      <c r="A1214" s="358" t="str">
        <f>IF(ISBLANK(INDEX('Policy Characteristics'!A:A,MATCH($C1214,'Policy Characteristics'!$C:$C,0))),"",INDEX('Policy Characteristics'!A:A,MATCH($C1214,'Policy Characteristics'!$C:$C,0)))</f>
        <v>Government Revenue Accounting</v>
      </c>
      <c r="B1214" s="358" t="str">
        <f>IF(ISBLANK(INDEX('Policy Characteristics'!B:B,MATCH($C1214,'Policy Characteristics'!$C:$C,0))),"",INDEX('Policy Characteristics'!B:B,MATCH($C1214,'Policy Characteristics'!$C:$C,0)))</f>
        <v>Fuel Subsidy</v>
      </c>
      <c r="C1214" s="368" t="str">
        <f t="shared" ref="C1214:C1217" si="79">C$1213</f>
        <v>GRA for Fuel Subsidies</v>
      </c>
      <c r="D1214" s="4" t="s">
        <v>3111</v>
      </c>
      <c r="F1214" s="4" t="s">
        <v>3141</v>
      </c>
      <c r="H1214" s="271">
        <v>576</v>
      </c>
      <c r="I1214" s="5" t="str">
        <f t="shared" ref="I1214:I1217" si="80">I$1213</f>
        <v>Yes</v>
      </c>
      <c r="J1214" s="360" t="str">
        <f>IF(ISBLANK(INDEX('Policy Characteristics'!D:D,MATCH($C1214,'Policy Characteristics'!$C:$C,0))),"",INDEX('Policy Characteristics'!D:D,MATCH($C1214,'Policy Characteristics'!$C:$C,0)))</f>
        <v/>
      </c>
      <c r="K1214" s="358" t="str">
        <f>IF(ISBLANK(INDEX('Policy Characteristics'!E:E,MATCH($C1214,'Policy Characteristics'!$C:$C,0))),"",INDEX('Policy Characteristics'!E:E,MATCH($C1214,'Policy Characteristics'!$C:$C,0)))</f>
        <v>GRA fuel subsidy</v>
      </c>
      <c r="L1214" s="358">
        <f>IF(ISBLANK(INDEX('Policy Characteristics'!F:F,MATCH($C1214,'Policy Characteristics'!$C:$C,0))),"",INDEX('Policy Characteristics'!F:F,MATCH($C1214,'Policy Characteristics'!$C:$C,0)))</f>
        <v>0</v>
      </c>
      <c r="M1214" s="358">
        <f>IF(ISBLANK(INDEX('Policy Characteristics'!G:G,MATCH($C1214,'Policy Characteristics'!$C:$C,0))),"",INDEX('Policy Characteristics'!G:G,MATCH($C1214,'Policy Characteristics'!$C:$C,0)))</f>
        <v>10</v>
      </c>
      <c r="N1214" s="358">
        <f>IF(ISBLANK(INDEX('Policy Characteristics'!H:H,MATCH($C1214,'Policy Characteristics'!$C:$C,0))),"",INDEX('Policy Characteristics'!H:H,MATCH($C1214,'Policy Characteristics'!$C:$C,0)))</f>
        <v>1</v>
      </c>
      <c r="O1214" s="358" t="str">
        <f>IF(ISBLANK(INDEX('Policy Characteristics'!I:I,MATCH($C1214,'Policy Characteristics'!$C:$C,0))),"",INDEX('Policy Characteristics'!I:I,MATCH($C1214,'Policy Characteristics'!$C:$C,0)))</f>
        <v>weight</v>
      </c>
      <c r="P1214" s="358"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358" t="str">
        <f>IF(ISBLANK(INDEX('Policy Characteristics'!K:K,MATCH($C1214,'Policy Characteristics'!$C:$C,0))),"",INDEX('Policy Characteristics'!K:K,MATCH($C1214,'Policy Characteristics'!$C:$C,0)))</f>
        <v>io-model.html</v>
      </c>
      <c r="R1214" s="358" t="str">
        <f>IF(ISBLANK(INDEX('Policy Characteristics'!L:L,MATCH($C1214,'Policy Characteristics'!$C:$C,0))),"",INDEX('Policy Characteristics'!L:L,MATCH($C1214,'Policy Characteristics'!$C:$C,0)))</f>
        <v/>
      </c>
    </row>
    <row r="1215" spans="1:18" x14ac:dyDescent="0.35">
      <c r="A1215" s="358" t="str">
        <f>IF(ISBLANK(INDEX('Policy Characteristics'!A:A,MATCH($C1215,'Policy Characteristics'!$C:$C,0))),"",INDEX('Policy Characteristics'!A:A,MATCH($C1215,'Policy Characteristics'!$C:$C,0)))</f>
        <v>Government Revenue Accounting</v>
      </c>
      <c r="B1215" s="358" t="str">
        <f>IF(ISBLANK(INDEX('Policy Characteristics'!B:B,MATCH($C1215,'Policy Characteristics'!$C:$C,0))),"",INDEX('Policy Characteristics'!B:B,MATCH($C1215,'Policy Characteristics'!$C:$C,0)))</f>
        <v>Fuel Subsidy</v>
      </c>
      <c r="C1215" s="368" t="str">
        <f t="shared" si="79"/>
        <v>GRA for Fuel Subsidies</v>
      </c>
      <c r="D1215" s="4" t="s">
        <v>3112</v>
      </c>
      <c r="F1215" s="4" t="s">
        <v>3116</v>
      </c>
      <c r="H1215" s="271">
        <v>577</v>
      </c>
      <c r="I1215" s="5" t="str">
        <f t="shared" si="80"/>
        <v>Yes</v>
      </c>
      <c r="J1215" s="360" t="str">
        <f>IF(ISBLANK(INDEX('Policy Characteristics'!D:D,MATCH($C1215,'Policy Characteristics'!$C:$C,0))),"",INDEX('Policy Characteristics'!D:D,MATCH($C1215,'Policy Characteristics'!$C:$C,0)))</f>
        <v/>
      </c>
      <c r="K1215" s="358" t="str">
        <f>IF(ISBLANK(INDEX('Policy Characteristics'!E:E,MATCH($C1215,'Policy Characteristics'!$C:$C,0))),"",INDEX('Policy Characteristics'!E:E,MATCH($C1215,'Policy Characteristics'!$C:$C,0)))</f>
        <v>GRA fuel subsidy</v>
      </c>
      <c r="L1215" s="358">
        <f>IF(ISBLANK(INDEX('Policy Characteristics'!F:F,MATCH($C1215,'Policy Characteristics'!$C:$C,0))),"",INDEX('Policy Characteristics'!F:F,MATCH($C1215,'Policy Characteristics'!$C:$C,0)))</f>
        <v>0</v>
      </c>
      <c r="M1215" s="358">
        <f>IF(ISBLANK(INDEX('Policy Characteristics'!G:G,MATCH($C1215,'Policy Characteristics'!$C:$C,0))),"",INDEX('Policy Characteristics'!G:G,MATCH($C1215,'Policy Characteristics'!$C:$C,0)))</f>
        <v>10</v>
      </c>
      <c r="N1215" s="358">
        <f>IF(ISBLANK(INDEX('Policy Characteristics'!H:H,MATCH($C1215,'Policy Characteristics'!$C:$C,0))),"",INDEX('Policy Characteristics'!H:H,MATCH($C1215,'Policy Characteristics'!$C:$C,0)))</f>
        <v>1</v>
      </c>
      <c r="O1215" s="358" t="str">
        <f>IF(ISBLANK(INDEX('Policy Characteristics'!I:I,MATCH($C1215,'Policy Characteristics'!$C:$C,0))),"",INDEX('Policy Characteristics'!I:I,MATCH($C1215,'Policy Characteristics'!$C:$C,0)))</f>
        <v>weight</v>
      </c>
      <c r="P1215" s="358"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358" t="str">
        <f>IF(ISBLANK(INDEX('Policy Characteristics'!K:K,MATCH($C1215,'Policy Characteristics'!$C:$C,0))),"",INDEX('Policy Characteristics'!K:K,MATCH($C1215,'Policy Characteristics'!$C:$C,0)))</f>
        <v>io-model.html</v>
      </c>
      <c r="R1215" s="358" t="str">
        <f>IF(ISBLANK(INDEX('Policy Characteristics'!L:L,MATCH($C1215,'Policy Characteristics'!$C:$C,0))),"",INDEX('Policy Characteristics'!L:L,MATCH($C1215,'Policy Characteristics'!$C:$C,0)))</f>
        <v/>
      </c>
    </row>
    <row r="1216" spans="1:18" x14ac:dyDescent="0.35">
      <c r="A1216" s="358" t="str">
        <f>IF(ISBLANK(INDEX('Policy Characteristics'!A:A,MATCH($C1216,'Policy Characteristics'!$C:$C,0))),"",INDEX('Policy Characteristics'!A:A,MATCH($C1216,'Policy Characteristics'!$C:$C,0)))</f>
        <v>Government Revenue Accounting</v>
      </c>
      <c r="B1216" s="358" t="str">
        <f>IF(ISBLANK(INDEX('Policy Characteristics'!B:B,MATCH($C1216,'Policy Characteristics'!$C:$C,0))),"",INDEX('Policy Characteristics'!B:B,MATCH($C1216,'Policy Characteristics'!$C:$C,0)))</f>
        <v>Fuel Subsidy</v>
      </c>
      <c r="C1216" s="368" t="str">
        <f t="shared" si="79"/>
        <v>GRA for Fuel Subsidies</v>
      </c>
      <c r="D1216" s="4" t="s">
        <v>3113</v>
      </c>
      <c r="F1216" s="4" t="s">
        <v>3117</v>
      </c>
      <c r="H1216" s="271">
        <v>578</v>
      </c>
      <c r="I1216" s="5" t="str">
        <f t="shared" si="80"/>
        <v>Yes</v>
      </c>
      <c r="J1216" s="360" t="str">
        <f>IF(ISBLANK(INDEX('Policy Characteristics'!D:D,MATCH($C1216,'Policy Characteristics'!$C:$C,0))),"",INDEX('Policy Characteristics'!D:D,MATCH($C1216,'Policy Characteristics'!$C:$C,0)))</f>
        <v/>
      </c>
      <c r="K1216" s="358" t="str">
        <f>IF(ISBLANK(INDEX('Policy Characteristics'!E:E,MATCH($C1216,'Policy Characteristics'!$C:$C,0))),"",INDEX('Policy Characteristics'!E:E,MATCH($C1216,'Policy Characteristics'!$C:$C,0)))</f>
        <v>GRA fuel subsidy</v>
      </c>
      <c r="L1216" s="358">
        <f>IF(ISBLANK(INDEX('Policy Characteristics'!F:F,MATCH($C1216,'Policy Characteristics'!$C:$C,0))),"",INDEX('Policy Characteristics'!F:F,MATCH($C1216,'Policy Characteristics'!$C:$C,0)))</f>
        <v>0</v>
      </c>
      <c r="M1216" s="358">
        <f>IF(ISBLANK(INDEX('Policy Characteristics'!G:G,MATCH($C1216,'Policy Characteristics'!$C:$C,0))),"",INDEX('Policy Characteristics'!G:G,MATCH($C1216,'Policy Characteristics'!$C:$C,0)))</f>
        <v>10</v>
      </c>
      <c r="N1216" s="358">
        <f>IF(ISBLANK(INDEX('Policy Characteristics'!H:H,MATCH($C1216,'Policy Characteristics'!$C:$C,0))),"",INDEX('Policy Characteristics'!H:H,MATCH($C1216,'Policy Characteristics'!$C:$C,0)))</f>
        <v>1</v>
      </c>
      <c r="O1216" s="358" t="str">
        <f>IF(ISBLANK(INDEX('Policy Characteristics'!I:I,MATCH($C1216,'Policy Characteristics'!$C:$C,0))),"",INDEX('Policy Characteristics'!I:I,MATCH($C1216,'Policy Characteristics'!$C:$C,0)))</f>
        <v>weight</v>
      </c>
      <c r="P1216" s="358"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358" t="str">
        <f>IF(ISBLANK(INDEX('Policy Characteristics'!K:K,MATCH($C1216,'Policy Characteristics'!$C:$C,0))),"",INDEX('Policy Characteristics'!K:K,MATCH($C1216,'Policy Characteristics'!$C:$C,0)))</f>
        <v>io-model.html</v>
      </c>
      <c r="R1216" s="358" t="str">
        <f>IF(ISBLANK(INDEX('Policy Characteristics'!L:L,MATCH($C1216,'Policy Characteristics'!$C:$C,0))),"",INDEX('Policy Characteristics'!L:L,MATCH($C1216,'Policy Characteristics'!$C:$C,0)))</f>
        <v/>
      </c>
    </row>
    <row r="1217" spans="1:18" x14ac:dyDescent="0.35">
      <c r="A1217" s="358" t="str">
        <f>IF(ISBLANK(INDEX('Policy Characteristics'!A:A,MATCH($C1217,'Policy Characteristics'!$C:$C,0))),"",INDEX('Policy Characteristics'!A:A,MATCH($C1217,'Policy Characteristics'!$C:$C,0)))</f>
        <v>Government Revenue Accounting</v>
      </c>
      <c r="B1217" s="358" t="str">
        <f>IF(ISBLANK(INDEX('Policy Characteristics'!B:B,MATCH($C1217,'Policy Characteristics'!$C:$C,0))),"",INDEX('Policy Characteristics'!B:B,MATCH($C1217,'Policy Characteristics'!$C:$C,0)))</f>
        <v>Fuel Subsidy</v>
      </c>
      <c r="C1217" s="368" t="str">
        <f t="shared" si="79"/>
        <v>GRA for Fuel Subsidies</v>
      </c>
      <c r="D1217" s="4" t="s">
        <v>3114</v>
      </c>
      <c r="F1217" s="4" t="s">
        <v>3118</v>
      </c>
      <c r="H1217" s="271">
        <v>579</v>
      </c>
      <c r="I1217" s="5" t="str">
        <f t="shared" si="80"/>
        <v>Yes</v>
      </c>
      <c r="J1217" s="360" t="str">
        <f>IF(ISBLANK(INDEX('Policy Characteristics'!D:D,MATCH($C1217,'Policy Characteristics'!$C:$C,0))),"",INDEX('Policy Characteristics'!D:D,MATCH($C1217,'Policy Characteristics'!$C:$C,0)))</f>
        <v/>
      </c>
      <c r="K1217" s="358" t="str">
        <f>IF(ISBLANK(INDEX('Policy Characteristics'!E:E,MATCH($C1217,'Policy Characteristics'!$C:$C,0))),"",INDEX('Policy Characteristics'!E:E,MATCH($C1217,'Policy Characteristics'!$C:$C,0)))</f>
        <v>GRA fuel subsidy</v>
      </c>
      <c r="L1217" s="358">
        <f>IF(ISBLANK(INDEX('Policy Characteristics'!F:F,MATCH($C1217,'Policy Characteristics'!$C:$C,0))),"",INDEX('Policy Characteristics'!F:F,MATCH($C1217,'Policy Characteristics'!$C:$C,0)))</f>
        <v>0</v>
      </c>
      <c r="M1217" s="358">
        <f>IF(ISBLANK(INDEX('Policy Characteristics'!G:G,MATCH($C1217,'Policy Characteristics'!$C:$C,0))),"",INDEX('Policy Characteristics'!G:G,MATCH($C1217,'Policy Characteristics'!$C:$C,0)))</f>
        <v>10</v>
      </c>
      <c r="N1217" s="358">
        <f>IF(ISBLANK(INDEX('Policy Characteristics'!H:H,MATCH($C1217,'Policy Characteristics'!$C:$C,0))),"",INDEX('Policy Characteristics'!H:H,MATCH($C1217,'Policy Characteristics'!$C:$C,0)))</f>
        <v>1</v>
      </c>
      <c r="O1217" s="358" t="str">
        <f>IF(ISBLANK(INDEX('Policy Characteristics'!I:I,MATCH($C1217,'Policy Characteristics'!$C:$C,0))),"",INDEX('Policy Characteristics'!I:I,MATCH($C1217,'Policy Characteristics'!$C:$C,0)))</f>
        <v>weight</v>
      </c>
      <c r="P1217" s="358"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358" t="str">
        <f>IF(ISBLANK(INDEX('Policy Characteristics'!K:K,MATCH($C1217,'Policy Characteristics'!$C:$C,0))),"",INDEX('Policy Characteristics'!K:K,MATCH($C1217,'Policy Characteristics'!$C:$C,0)))</f>
        <v>io-model.html</v>
      </c>
      <c r="R1217" s="358" t="str">
        <f>IF(ISBLANK(INDEX('Policy Characteristics'!L:L,MATCH($C1217,'Policy Characteristics'!$C:$C,0))),"",INDEX('Policy Characteristics'!L:L,MATCH($C1217,'Policy Characteristics'!$C:$C,0)))</f>
        <v/>
      </c>
    </row>
    <row r="1218" spans="1:18" x14ac:dyDescent="0.35">
      <c r="A1218" s="358" t="str">
        <f>IF(ISBLANK(INDEX('Policy Characteristics'!A:A,MATCH($C1218,'Policy Characteristics'!$C:$C,0))),"",INDEX('Policy Characteristics'!A:A,MATCH($C1218,'Policy Characteristics'!$C:$C,0)))</f>
        <v>Government Revenue Accounting</v>
      </c>
      <c r="B1218" s="358" t="str">
        <f>IF(ISBLANK(INDEX('Policy Characteristics'!B:B,MATCH($C1218,'Policy Characteristics'!$C:$C,0))),"",INDEX('Policy Characteristics'!B:B,MATCH($C1218,'Policy Characteristics'!$C:$C,0)))</f>
        <v>National Debt Interest</v>
      </c>
      <c r="C1218" s="367" t="s">
        <v>3108</v>
      </c>
      <c r="D1218" s="4" t="s">
        <v>3110</v>
      </c>
      <c r="F1218" s="4" t="s">
        <v>3115</v>
      </c>
      <c r="H1218" s="271">
        <v>580</v>
      </c>
      <c r="I1218" s="4" t="s">
        <v>45</v>
      </c>
      <c r="J1218" s="360" t="str">
        <f>IF(ISBLANK(INDEX('Policy Characteristics'!D:D,MATCH($C1218,'Policy Characteristics'!$C:$C,0))),"",INDEX('Policy Characteristics'!D:D,MATCH($C1218,'Policy Characteristics'!$C:$C,0)))</f>
        <v/>
      </c>
      <c r="K1218" s="358" t="str">
        <f>IF(ISBLANK(INDEX('Policy Characteristics'!E:E,MATCH($C1218,'Policy Characteristics'!$C:$C,0))),"",INDEX('Policy Characteristics'!E:E,MATCH($C1218,'Policy Characteristics'!$C:$C,0)))</f>
        <v>GRA national debt interest</v>
      </c>
      <c r="L1218" s="358">
        <f>IF(ISBLANK(INDEX('Policy Characteristics'!F:F,MATCH($C1218,'Policy Characteristics'!$C:$C,0))),"",INDEX('Policy Characteristics'!F:F,MATCH($C1218,'Policy Characteristics'!$C:$C,0)))</f>
        <v>0</v>
      </c>
      <c r="M1218" s="358">
        <f>IF(ISBLANK(INDEX('Policy Characteristics'!G:G,MATCH($C1218,'Policy Characteristics'!$C:$C,0))),"",INDEX('Policy Characteristics'!G:G,MATCH($C1218,'Policy Characteristics'!$C:$C,0)))</f>
        <v>10</v>
      </c>
      <c r="N1218" s="358">
        <f>IF(ISBLANK(INDEX('Policy Characteristics'!H:H,MATCH($C1218,'Policy Characteristics'!$C:$C,0))),"",INDEX('Policy Characteristics'!H:H,MATCH($C1218,'Policy Characteristics'!$C:$C,0)))</f>
        <v>1</v>
      </c>
      <c r="O1218" s="358" t="str">
        <f>IF(ISBLANK(INDEX('Policy Characteristics'!I:I,MATCH($C1218,'Policy Characteristics'!$C:$C,0))),"",INDEX('Policy Characteristics'!I:I,MATCH($C1218,'Policy Characteristics'!$C:$C,0)))</f>
        <v>weight</v>
      </c>
      <c r="P1218" s="358"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358" t="str">
        <f>IF(ISBLANK(INDEX('Policy Characteristics'!K:K,MATCH($C1218,'Policy Characteristics'!$C:$C,0))),"",INDEX('Policy Characteristics'!K:K,MATCH($C1218,'Policy Characteristics'!$C:$C,0)))</f>
        <v>io-model.html</v>
      </c>
      <c r="R1218" s="358" t="str">
        <f>IF(ISBLANK(INDEX('Policy Characteristics'!L:L,MATCH($C1218,'Policy Characteristics'!$C:$C,0))),"",INDEX('Policy Characteristics'!L:L,MATCH($C1218,'Policy Characteristics'!$C:$C,0)))</f>
        <v/>
      </c>
    </row>
    <row r="1219" spans="1:18" x14ac:dyDescent="0.35">
      <c r="A1219" s="358" t="str">
        <f>IF(ISBLANK(INDEX('Policy Characteristics'!A:A,MATCH($C1219,'Policy Characteristics'!$C:$C,0))),"",INDEX('Policy Characteristics'!A:A,MATCH($C1219,'Policy Characteristics'!$C:$C,0)))</f>
        <v>Government Revenue Accounting</v>
      </c>
      <c r="B1219" s="358" t="str">
        <f>IF(ISBLANK(INDEX('Policy Characteristics'!B:B,MATCH($C1219,'Policy Characteristics'!$C:$C,0))),"",INDEX('Policy Characteristics'!B:B,MATCH($C1219,'Policy Characteristics'!$C:$C,0)))</f>
        <v>National Debt Interest</v>
      </c>
      <c r="C1219" s="368" t="str">
        <f t="shared" ref="C1219:C1222" si="81">C$1218</f>
        <v>GRA for National Debt Interest</v>
      </c>
      <c r="D1219" s="4" t="s">
        <v>3111</v>
      </c>
      <c r="F1219" s="4" t="s">
        <v>3141</v>
      </c>
      <c r="H1219" s="271">
        <v>581</v>
      </c>
      <c r="I1219" s="5" t="str">
        <f t="shared" ref="I1219:I1222" si="82">I$1218</f>
        <v>Yes</v>
      </c>
      <c r="J1219" s="360" t="str">
        <f>IF(ISBLANK(INDEX('Policy Characteristics'!D:D,MATCH($C1219,'Policy Characteristics'!$C:$C,0))),"",INDEX('Policy Characteristics'!D:D,MATCH($C1219,'Policy Characteristics'!$C:$C,0)))</f>
        <v/>
      </c>
      <c r="K1219" s="358" t="str">
        <f>IF(ISBLANK(INDEX('Policy Characteristics'!E:E,MATCH($C1219,'Policy Characteristics'!$C:$C,0))),"",INDEX('Policy Characteristics'!E:E,MATCH($C1219,'Policy Characteristics'!$C:$C,0)))</f>
        <v>GRA national debt interest</v>
      </c>
      <c r="L1219" s="358">
        <f>IF(ISBLANK(INDEX('Policy Characteristics'!F:F,MATCH($C1219,'Policy Characteristics'!$C:$C,0))),"",INDEX('Policy Characteristics'!F:F,MATCH($C1219,'Policy Characteristics'!$C:$C,0)))</f>
        <v>0</v>
      </c>
      <c r="M1219" s="358">
        <f>IF(ISBLANK(INDEX('Policy Characteristics'!G:G,MATCH($C1219,'Policy Characteristics'!$C:$C,0))),"",INDEX('Policy Characteristics'!G:G,MATCH($C1219,'Policy Characteristics'!$C:$C,0)))</f>
        <v>10</v>
      </c>
      <c r="N1219" s="358">
        <f>IF(ISBLANK(INDEX('Policy Characteristics'!H:H,MATCH($C1219,'Policy Characteristics'!$C:$C,0))),"",INDEX('Policy Characteristics'!H:H,MATCH($C1219,'Policy Characteristics'!$C:$C,0)))</f>
        <v>1</v>
      </c>
      <c r="O1219" s="358" t="str">
        <f>IF(ISBLANK(INDEX('Policy Characteristics'!I:I,MATCH($C1219,'Policy Characteristics'!$C:$C,0))),"",INDEX('Policy Characteristics'!I:I,MATCH($C1219,'Policy Characteristics'!$C:$C,0)))</f>
        <v>weight</v>
      </c>
      <c r="P1219" s="358"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358" t="str">
        <f>IF(ISBLANK(INDEX('Policy Characteristics'!K:K,MATCH($C1219,'Policy Characteristics'!$C:$C,0))),"",INDEX('Policy Characteristics'!K:K,MATCH($C1219,'Policy Characteristics'!$C:$C,0)))</f>
        <v>io-model.html</v>
      </c>
      <c r="R1219" s="358" t="str">
        <f>IF(ISBLANK(INDEX('Policy Characteristics'!L:L,MATCH($C1219,'Policy Characteristics'!$C:$C,0))),"",INDEX('Policy Characteristics'!L:L,MATCH($C1219,'Policy Characteristics'!$C:$C,0)))</f>
        <v/>
      </c>
    </row>
    <row r="1220" spans="1:18" x14ac:dyDescent="0.35">
      <c r="A1220" s="358" t="str">
        <f>IF(ISBLANK(INDEX('Policy Characteristics'!A:A,MATCH($C1220,'Policy Characteristics'!$C:$C,0))),"",INDEX('Policy Characteristics'!A:A,MATCH($C1220,'Policy Characteristics'!$C:$C,0)))</f>
        <v>Government Revenue Accounting</v>
      </c>
      <c r="B1220" s="358" t="str">
        <f>IF(ISBLANK(INDEX('Policy Characteristics'!B:B,MATCH($C1220,'Policy Characteristics'!$C:$C,0))),"",INDEX('Policy Characteristics'!B:B,MATCH($C1220,'Policy Characteristics'!$C:$C,0)))</f>
        <v>National Debt Interest</v>
      </c>
      <c r="C1220" s="368" t="str">
        <f t="shared" si="81"/>
        <v>GRA for National Debt Interest</v>
      </c>
      <c r="D1220" s="4" t="s">
        <v>3112</v>
      </c>
      <c r="F1220" s="4" t="s">
        <v>3116</v>
      </c>
      <c r="H1220" s="271">
        <v>582</v>
      </c>
      <c r="I1220" s="5" t="str">
        <f t="shared" si="82"/>
        <v>Yes</v>
      </c>
      <c r="J1220" s="360" t="str">
        <f>IF(ISBLANK(INDEX('Policy Characteristics'!D:D,MATCH($C1220,'Policy Characteristics'!$C:$C,0))),"",INDEX('Policy Characteristics'!D:D,MATCH($C1220,'Policy Characteristics'!$C:$C,0)))</f>
        <v/>
      </c>
      <c r="K1220" s="358" t="str">
        <f>IF(ISBLANK(INDEX('Policy Characteristics'!E:E,MATCH($C1220,'Policy Characteristics'!$C:$C,0))),"",INDEX('Policy Characteristics'!E:E,MATCH($C1220,'Policy Characteristics'!$C:$C,0)))</f>
        <v>GRA national debt interest</v>
      </c>
      <c r="L1220" s="358">
        <f>IF(ISBLANK(INDEX('Policy Characteristics'!F:F,MATCH($C1220,'Policy Characteristics'!$C:$C,0))),"",INDEX('Policy Characteristics'!F:F,MATCH($C1220,'Policy Characteristics'!$C:$C,0)))</f>
        <v>0</v>
      </c>
      <c r="M1220" s="358">
        <f>IF(ISBLANK(INDEX('Policy Characteristics'!G:G,MATCH($C1220,'Policy Characteristics'!$C:$C,0))),"",INDEX('Policy Characteristics'!G:G,MATCH($C1220,'Policy Characteristics'!$C:$C,0)))</f>
        <v>10</v>
      </c>
      <c r="N1220" s="358">
        <f>IF(ISBLANK(INDEX('Policy Characteristics'!H:H,MATCH($C1220,'Policy Characteristics'!$C:$C,0))),"",INDEX('Policy Characteristics'!H:H,MATCH($C1220,'Policy Characteristics'!$C:$C,0)))</f>
        <v>1</v>
      </c>
      <c r="O1220" s="358" t="str">
        <f>IF(ISBLANK(INDEX('Policy Characteristics'!I:I,MATCH($C1220,'Policy Characteristics'!$C:$C,0))),"",INDEX('Policy Characteristics'!I:I,MATCH($C1220,'Policy Characteristics'!$C:$C,0)))</f>
        <v>weight</v>
      </c>
      <c r="P1220" s="358"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358" t="str">
        <f>IF(ISBLANK(INDEX('Policy Characteristics'!K:K,MATCH($C1220,'Policy Characteristics'!$C:$C,0))),"",INDEX('Policy Characteristics'!K:K,MATCH($C1220,'Policy Characteristics'!$C:$C,0)))</f>
        <v>io-model.html</v>
      </c>
      <c r="R1220" s="358" t="str">
        <f>IF(ISBLANK(INDEX('Policy Characteristics'!L:L,MATCH($C1220,'Policy Characteristics'!$C:$C,0))),"",INDEX('Policy Characteristics'!L:L,MATCH($C1220,'Policy Characteristics'!$C:$C,0)))</f>
        <v/>
      </c>
    </row>
    <row r="1221" spans="1:18" x14ac:dyDescent="0.35">
      <c r="A1221" s="358" t="str">
        <f>IF(ISBLANK(INDEX('Policy Characteristics'!A:A,MATCH($C1221,'Policy Characteristics'!$C:$C,0))),"",INDEX('Policy Characteristics'!A:A,MATCH($C1221,'Policy Characteristics'!$C:$C,0)))</f>
        <v>Government Revenue Accounting</v>
      </c>
      <c r="B1221" s="358" t="str">
        <f>IF(ISBLANK(INDEX('Policy Characteristics'!B:B,MATCH($C1221,'Policy Characteristics'!$C:$C,0))),"",INDEX('Policy Characteristics'!B:B,MATCH($C1221,'Policy Characteristics'!$C:$C,0)))</f>
        <v>National Debt Interest</v>
      </c>
      <c r="C1221" s="368" t="str">
        <f t="shared" si="81"/>
        <v>GRA for National Debt Interest</v>
      </c>
      <c r="D1221" s="4" t="s">
        <v>3113</v>
      </c>
      <c r="F1221" s="4" t="s">
        <v>3117</v>
      </c>
      <c r="H1221" s="271">
        <v>583</v>
      </c>
      <c r="I1221" s="5" t="str">
        <f t="shared" si="82"/>
        <v>Yes</v>
      </c>
      <c r="J1221" s="360" t="str">
        <f>IF(ISBLANK(INDEX('Policy Characteristics'!D:D,MATCH($C1221,'Policy Characteristics'!$C:$C,0))),"",INDEX('Policy Characteristics'!D:D,MATCH($C1221,'Policy Characteristics'!$C:$C,0)))</f>
        <v/>
      </c>
      <c r="K1221" s="358" t="str">
        <f>IF(ISBLANK(INDEX('Policy Characteristics'!E:E,MATCH($C1221,'Policy Characteristics'!$C:$C,0))),"",INDEX('Policy Characteristics'!E:E,MATCH($C1221,'Policy Characteristics'!$C:$C,0)))</f>
        <v>GRA national debt interest</v>
      </c>
      <c r="L1221" s="358">
        <f>IF(ISBLANK(INDEX('Policy Characteristics'!F:F,MATCH($C1221,'Policy Characteristics'!$C:$C,0))),"",INDEX('Policy Characteristics'!F:F,MATCH($C1221,'Policy Characteristics'!$C:$C,0)))</f>
        <v>0</v>
      </c>
      <c r="M1221" s="358">
        <f>IF(ISBLANK(INDEX('Policy Characteristics'!G:G,MATCH($C1221,'Policy Characteristics'!$C:$C,0))),"",INDEX('Policy Characteristics'!G:G,MATCH($C1221,'Policy Characteristics'!$C:$C,0)))</f>
        <v>10</v>
      </c>
      <c r="N1221" s="358">
        <f>IF(ISBLANK(INDEX('Policy Characteristics'!H:H,MATCH($C1221,'Policy Characteristics'!$C:$C,0))),"",INDEX('Policy Characteristics'!H:H,MATCH($C1221,'Policy Characteristics'!$C:$C,0)))</f>
        <v>1</v>
      </c>
      <c r="O1221" s="358" t="str">
        <f>IF(ISBLANK(INDEX('Policy Characteristics'!I:I,MATCH($C1221,'Policy Characteristics'!$C:$C,0))),"",INDEX('Policy Characteristics'!I:I,MATCH($C1221,'Policy Characteristics'!$C:$C,0)))</f>
        <v>weight</v>
      </c>
      <c r="P1221" s="358"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358" t="str">
        <f>IF(ISBLANK(INDEX('Policy Characteristics'!K:K,MATCH($C1221,'Policy Characteristics'!$C:$C,0))),"",INDEX('Policy Characteristics'!K:K,MATCH($C1221,'Policy Characteristics'!$C:$C,0)))</f>
        <v>io-model.html</v>
      </c>
      <c r="R1221" s="358" t="str">
        <f>IF(ISBLANK(INDEX('Policy Characteristics'!L:L,MATCH($C1221,'Policy Characteristics'!$C:$C,0))),"",INDEX('Policy Characteristics'!L:L,MATCH($C1221,'Policy Characteristics'!$C:$C,0)))</f>
        <v/>
      </c>
    </row>
    <row r="1222" spans="1:18" x14ac:dyDescent="0.35">
      <c r="A1222" s="358" t="str">
        <f>IF(ISBLANK(INDEX('Policy Characteristics'!A:A,MATCH($C1222,'Policy Characteristics'!$C:$C,0))),"",INDEX('Policy Characteristics'!A:A,MATCH($C1222,'Policy Characteristics'!$C:$C,0)))</f>
        <v>Government Revenue Accounting</v>
      </c>
      <c r="B1222" s="358" t="str">
        <f>IF(ISBLANK(INDEX('Policy Characteristics'!B:B,MATCH($C1222,'Policy Characteristics'!$C:$C,0))),"",INDEX('Policy Characteristics'!B:B,MATCH($C1222,'Policy Characteristics'!$C:$C,0)))</f>
        <v>National Debt Interest</v>
      </c>
      <c r="C1222" s="368" t="str">
        <f t="shared" si="81"/>
        <v>GRA for National Debt Interest</v>
      </c>
      <c r="D1222" s="4" t="s">
        <v>3114</v>
      </c>
      <c r="F1222" s="4" t="s">
        <v>3118</v>
      </c>
      <c r="H1222" s="271">
        <v>584</v>
      </c>
      <c r="I1222" s="5" t="str">
        <f t="shared" si="82"/>
        <v>Yes</v>
      </c>
      <c r="J1222" s="360" t="str">
        <f>IF(ISBLANK(INDEX('Policy Characteristics'!D:D,MATCH($C1222,'Policy Characteristics'!$C:$C,0))),"",INDEX('Policy Characteristics'!D:D,MATCH($C1222,'Policy Characteristics'!$C:$C,0)))</f>
        <v/>
      </c>
      <c r="K1222" s="358" t="str">
        <f>IF(ISBLANK(INDEX('Policy Characteristics'!E:E,MATCH($C1222,'Policy Characteristics'!$C:$C,0))),"",INDEX('Policy Characteristics'!E:E,MATCH($C1222,'Policy Characteristics'!$C:$C,0)))</f>
        <v>GRA national debt interest</v>
      </c>
      <c r="L1222" s="358">
        <f>IF(ISBLANK(INDEX('Policy Characteristics'!F:F,MATCH($C1222,'Policy Characteristics'!$C:$C,0))),"",INDEX('Policy Characteristics'!F:F,MATCH($C1222,'Policy Characteristics'!$C:$C,0)))</f>
        <v>0</v>
      </c>
      <c r="M1222" s="358">
        <f>IF(ISBLANK(INDEX('Policy Characteristics'!G:G,MATCH($C1222,'Policy Characteristics'!$C:$C,0))),"",INDEX('Policy Characteristics'!G:G,MATCH($C1222,'Policy Characteristics'!$C:$C,0)))</f>
        <v>10</v>
      </c>
      <c r="N1222" s="358">
        <f>IF(ISBLANK(INDEX('Policy Characteristics'!H:H,MATCH($C1222,'Policy Characteristics'!$C:$C,0))),"",INDEX('Policy Characteristics'!H:H,MATCH($C1222,'Policy Characteristics'!$C:$C,0)))</f>
        <v>1</v>
      </c>
      <c r="O1222" s="358" t="str">
        <f>IF(ISBLANK(INDEX('Policy Characteristics'!I:I,MATCH($C1222,'Policy Characteristics'!$C:$C,0))),"",INDEX('Policy Characteristics'!I:I,MATCH($C1222,'Policy Characteristics'!$C:$C,0)))</f>
        <v>weight</v>
      </c>
      <c r="P1222" s="358"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358" t="str">
        <f>IF(ISBLANK(INDEX('Policy Characteristics'!K:K,MATCH($C1222,'Policy Characteristics'!$C:$C,0))),"",INDEX('Policy Characteristics'!K:K,MATCH($C1222,'Policy Characteristics'!$C:$C,0)))</f>
        <v>io-model.html</v>
      </c>
      <c r="R1222" s="358" t="str">
        <f>IF(ISBLANK(INDEX('Policy Characteristics'!L:L,MATCH($C1222,'Policy Characteristics'!$C:$C,0))),"",INDEX('Policy Characteristics'!L:L,MATCH($C1222,'Policy Characteristics'!$C:$C,0)))</f>
        <v/>
      </c>
    </row>
    <row r="1223" spans="1:18" x14ac:dyDescent="0.35">
      <c r="A1223" s="358" t="str">
        <f>IF(ISBLANK(INDEX('Policy Characteristics'!A:A,MATCH($C1223,'Policy Characteristics'!$C:$C,0))),"",INDEX('Policy Characteristics'!A:A,MATCH($C1223,'Policy Characteristics'!$C:$C,0)))</f>
        <v>Government Revenue Accounting</v>
      </c>
      <c r="B1223" s="358" t="str">
        <f>IF(ISBLANK(INDEX('Policy Characteristics'!B:B,MATCH($C1223,'Policy Characteristics'!$C:$C,0))),"",INDEX('Policy Characteristics'!B:B,MATCH($C1223,'Policy Characteristics'!$C:$C,0)))</f>
        <v>Remaining Government Cash Flows</v>
      </c>
      <c r="C1223" s="367" t="s">
        <v>3109</v>
      </c>
      <c r="D1223" s="4" t="s">
        <v>3110</v>
      </c>
      <c r="F1223" s="4" t="s">
        <v>3115</v>
      </c>
      <c r="H1223" s="271">
        <v>585</v>
      </c>
      <c r="I1223" s="4" t="s">
        <v>45</v>
      </c>
      <c r="J1223" s="360" t="str">
        <f>IF(ISBLANK(INDEX('Policy Characteristics'!D:D,MATCH($C1223,'Policy Characteristics'!$C:$C,0))),"",INDEX('Policy Characteristics'!D:D,MATCH($C1223,'Policy Characteristics'!$C:$C,0)))</f>
        <v/>
      </c>
      <c r="K1223" s="358" t="str">
        <f>IF(ISBLANK(INDEX('Policy Characteristics'!E:E,MATCH($C1223,'Policy Characteristics'!$C:$C,0))),"",INDEX('Policy Characteristics'!E:E,MATCH($C1223,'Policy Characteristics'!$C:$C,0)))</f>
        <v>GRA remaining cash flow changes</v>
      </c>
      <c r="L1223" s="358">
        <f>IF(ISBLANK(INDEX('Policy Characteristics'!F:F,MATCH($C1223,'Policy Characteristics'!$C:$C,0))),"",INDEX('Policy Characteristics'!F:F,MATCH($C1223,'Policy Characteristics'!$C:$C,0)))</f>
        <v>0</v>
      </c>
      <c r="M1223" s="358">
        <f>IF(ISBLANK(INDEX('Policy Characteristics'!G:G,MATCH($C1223,'Policy Characteristics'!$C:$C,0))),"",INDEX('Policy Characteristics'!G:G,MATCH($C1223,'Policy Characteristics'!$C:$C,0)))</f>
        <v>10</v>
      </c>
      <c r="N1223" s="358">
        <f>IF(ISBLANK(INDEX('Policy Characteristics'!H:H,MATCH($C1223,'Policy Characteristics'!$C:$C,0))),"",INDEX('Policy Characteristics'!H:H,MATCH($C1223,'Policy Characteristics'!$C:$C,0)))</f>
        <v>1</v>
      </c>
      <c r="O1223" s="358" t="str">
        <f>IF(ISBLANK(INDEX('Policy Characteristics'!I:I,MATCH($C1223,'Policy Characteristics'!$C:$C,0))),"",INDEX('Policy Characteristics'!I:I,MATCH($C1223,'Policy Characteristics'!$C:$C,0)))</f>
        <v>weight</v>
      </c>
      <c r="P1223" s="358"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358" t="str">
        <f>IF(ISBLANK(INDEX('Policy Characteristics'!K:K,MATCH($C1223,'Policy Characteristics'!$C:$C,0))),"",INDEX('Policy Characteristics'!K:K,MATCH($C1223,'Policy Characteristics'!$C:$C,0)))</f>
        <v>io-model.html</v>
      </c>
      <c r="R1223" s="358" t="str">
        <f>IF(ISBLANK(INDEX('Policy Characteristics'!L:L,MATCH($C1223,'Policy Characteristics'!$C:$C,0))),"",INDEX('Policy Characteristics'!L:L,MATCH($C1223,'Policy Characteristics'!$C:$C,0)))</f>
        <v/>
      </c>
    </row>
    <row r="1224" spans="1:18" x14ac:dyDescent="0.35">
      <c r="A1224" s="358" t="str">
        <f>IF(ISBLANK(INDEX('Policy Characteristics'!A:A,MATCH($C1224,'Policy Characteristics'!$C:$C,0))),"",INDEX('Policy Characteristics'!A:A,MATCH($C1224,'Policy Characteristics'!$C:$C,0)))</f>
        <v>Government Revenue Accounting</v>
      </c>
      <c r="B1224" s="358" t="str">
        <f>IF(ISBLANK(INDEX('Policy Characteristics'!B:B,MATCH($C1224,'Policy Characteristics'!$C:$C,0))),"",INDEX('Policy Characteristics'!B:B,MATCH($C1224,'Policy Characteristics'!$C:$C,0)))</f>
        <v>Remaining Government Cash Flows</v>
      </c>
      <c r="C1224" s="368" t="str">
        <f t="shared" ref="C1224" si="83">C$1223</f>
        <v>GRA for Remaining Government Cash Flow Changes</v>
      </c>
      <c r="D1224" s="4" t="s">
        <v>3111</v>
      </c>
      <c r="F1224" s="4" t="s">
        <v>3141</v>
      </c>
      <c r="H1224" s="271">
        <v>586</v>
      </c>
      <c r="I1224" s="5" t="str">
        <f t="shared" ref="I1224:I1227" si="84">I$1223</f>
        <v>Yes</v>
      </c>
      <c r="J1224" s="360" t="str">
        <f>IF(ISBLANK(INDEX('Policy Characteristics'!D:D,MATCH($C1224,'Policy Characteristics'!$C:$C,0))),"",INDEX('Policy Characteristics'!D:D,MATCH($C1224,'Policy Characteristics'!$C:$C,0)))</f>
        <v/>
      </c>
      <c r="K1224" s="358" t="str">
        <f>IF(ISBLANK(INDEX('Policy Characteristics'!E:E,MATCH($C1224,'Policy Characteristics'!$C:$C,0))),"",INDEX('Policy Characteristics'!E:E,MATCH($C1224,'Policy Characteristics'!$C:$C,0)))</f>
        <v>GRA remaining cash flow changes</v>
      </c>
      <c r="L1224" s="358">
        <f>IF(ISBLANK(INDEX('Policy Characteristics'!F:F,MATCH($C1224,'Policy Characteristics'!$C:$C,0))),"",INDEX('Policy Characteristics'!F:F,MATCH($C1224,'Policy Characteristics'!$C:$C,0)))</f>
        <v>0</v>
      </c>
      <c r="M1224" s="358">
        <f>IF(ISBLANK(INDEX('Policy Characteristics'!G:G,MATCH($C1224,'Policy Characteristics'!$C:$C,0))),"",INDEX('Policy Characteristics'!G:G,MATCH($C1224,'Policy Characteristics'!$C:$C,0)))</f>
        <v>10</v>
      </c>
      <c r="N1224" s="358">
        <f>IF(ISBLANK(INDEX('Policy Characteristics'!H:H,MATCH($C1224,'Policy Characteristics'!$C:$C,0))),"",INDEX('Policy Characteristics'!H:H,MATCH($C1224,'Policy Characteristics'!$C:$C,0)))</f>
        <v>1</v>
      </c>
      <c r="O1224" s="358" t="str">
        <f>IF(ISBLANK(INDEX('Policy Characteristics'!I:I,MATCH($C1224,'Policy Characteristics'!$C:$C,0))),"",INDEX('Policy Characteristics'!I:I,MATCH($C1224,'Policy Characteristics'!$C:$C,0)))</f>
        <v>weight</v>
      </c>
      <c r="P1224" s="358"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358" t="str">
        <f>IF(ISBLANK(INDEX('Policy Characteristics'!K:K,MATCH($C1224,'Policy Characteristics'!$C:$C,0))),"",INDEX('Policy Characteristics'!K:K,MATCH($C1224,'Policy Characteristics'!$C:$C,0)))</f>
        <v>io-model.html</v>
      </c>
      <c r="R1224" s="358" t="str">
        <f>IF(ISBLANK(INDEX('Policy Characteristics'!L:L,MATCH($C1224,'Policy Characteristics'!$C:$C,0))),"",INDEX('Policy Characteristics'!L:L,MATCH($C1224,'Policy Characteristics'!$C:$C,0)))</f>
        <v/>
      </c>
    </row>
    <row r="1225" spans="1:18" x14ac:dyDescent="0.35">
      <c r="A1225" s="358" t="str">
        <f>IF(ISBLANK(INDEX('Policy Characteristics'!A:A,MATCH($C1225,'Policy Characteristics'!$C:$C,0))),"",INDEX('Policy Characteristics'!A:A,MATCH($C1225,'Policy Characteristics'!$C:$C,0)))</f>
        <v>Government Revenue Accounting</v>
      </c>
      <c r="B1225" s="358" t="str">
        <f>IF(ISBLANK(INDEX('Policy Characteristics'!B:B,MATCH($C1225,'Policy Characteristics'!$C:$C,0))),"",INDEX('Policy Characteristics'!B:B,MATCH($C1225,'Policy Characteristics'!$C:$C,0)))</f>
        <v>Remaining Government Cash Flows</v>
      </c>
      <c r="C1225" s="368" t="str">
        <f t="shared" ref="C1225:C1227" si="85">C$1223</f>
        <v>GRA for Remaining Government Cash Flow Changes</v>
      </c>
      <c r="D1225" s="4" t="s">
        <v>3112</v>
      </c>
      <c r="F1225" s="4" t="s">
        <v>3116</v>
      </c>
      <c r="H1225" s="271">
        <v>587</v>
      </c>
      <c r="I1225" s="5" t="str">
        <f t="shared" si="84"/>
        <v>Yes</v>
      </c>
      <c r="J1225" s="360" t="str">
        <f>IF(ISBLANK(INDEX('Policy Characteristics'!D:D,MATCH($C1225,'Policy Characteristics'!$C:$C,0))),"",INDEX('Policy Characteristics'!D:D,MATCH($C1225,'Policy Characteristics'!$C:$C,0)))</f>
        <v/>
      </c>
      <c r="K1225" s="358" t="str">
        <f>IF(ISBLANK(INDEX('Policy Characteristics'!E:E,MATCH($C1225,'Policy Characteristics'!$C:$C,0))),"",INDEX('Policy Characteristics'!E:E,MATCH($C1225,'Policy Characteristics'!$C:$C,0)))</f>
        <v>GRA remaining cash flow changes</v>
      </c>
      <c r="L1225" s="358">
        <f>IF(ISBLANK(INDEX('Policy Characteristics'!F:F,MATCH($C1225,'Policy Characteristics'!$C:$C,0))),"",INDEX('Policy Characteristics'!F:F,MATCH($C1225,'Policy Characteristics'!$C:$C,0)))</f>
        <v>0</v>
      </c>
      <c r="M1225" s="358">
        <f>IF(ISBLANK(INDEX('Policy Characteristics'!G:G,MATCH($C1225,'Policy Characteristics'!$C:$C,0))),"",INDEX('Policy Characteristics'!G:G,MATCH($C1225,'Policy Characteristics'!$C:$C,0)))</f>
        <v>10</v>
      </c>
      <c r="N1225" s="358">
        <f>IF(ISBLANK(INDEX('Policy Characteristics'!H:H,MATCH($C1225,'Policy Characteristics'!$C:$C,0))),"",INDEX('Policy Characteristics'!H:H,MATCH($C1225,'Policy Characteristics'!$C:$C,0)))</f>
        <v>1</v>
      </c>
      <c r="O1225" s="358" t="str">
        <f>IF(ISBLANK(INDEX('Policy Characteristics'!I:I,MATCH($C1225,'Policy Characteristics'!$C:$C,0))),"",INDEX('Policy Characteristics'!I:I,MATCH($C1225,'Policy Characteristics'!$C:$C,0)))</f>
        <v>weight</v>
      </c>
      <c r="P1225" s="358"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358" t="str">
        <f>IF(ISBLANK(INDEX('Policy Characteristics'!K:K,MATCH($C1225,'Policy Characteristics'!$C:$C,0))),"",INDEX('Policy Characteristics'!K:K,MATCH($C1225,'Policy Characteristics'!$C:$C,0)))</f>
        <v>io-model.html</v>
      </c>
      <c r="R1225" s="358" t="str">
        <f>IF(ISBLANK(INDEX('Policy Characteristics'!L:L,MATCH($C1225,'Policy Characteristics'!$C:$C,0))),"",INDEX('Policy Characteristics'!L:L,MATCH($C1225,'Policy Characteristics'!$C:$C,0)))</f>
        <v/>
      </c>
    </row>
    <row r="1226" spans="1:18" x14ac:dyDescent="0.35">
      <c r="A1226" s="358" t="str">
        <f>IF(ISBLANK(INDEX('Policy Characteristics'!A:A,MATCH($C1226,'Policy Characteristics'!$C:$C,0))),"",INDEX('Policy Characteristics'!A:A,MATCH($C1226,'Policy Characteristics'!$C:$C,0)))</f>
        <v>Government Revenue Accounting</v>
      </c>
      <c r="B1226" s="358" t="str">
        <f>IF(ISBLANK(INDEX('Policy Characteristics'!B:B,MATCH($C1226,'Policy Characteristics'!$C:$C,0))),"",INDEX('Policy Characteristics'!B:B,MATCH($C1226,'Policy Characteristics'!$C:$C,0)))</f>
        <v>Remaining Government Cash Flows</v>
      </c>
      <c r="C1226" s="368" t="str">
        <f t="shared" si="85"/>
        <v>GRA for Remaining Government Cash Flow Changes</v>
      </c>
      <c r="D1226" s="4" t="s">
        <v>3113</v>
      </c>
      <c r="F1226" s="4" t="s">
        <v>3117</v>
      </c>
      <c r="H1226" s="271">
        <v>588</v>
      </c>
      <c r="I1226" s="5" t="str">
        <f t="shared" si="84"/>
        <v>Yes</v>
      </c>
      <c r="J1226" s="360" t="str">
        <f>IF(ISBLANK(INDEX('Policy Characteristics'!D:D,MATCH($C1226,'Policy Characteristics'!$C:$C,0))),"",INDEX('Policy Characteristics'!D:D,MATCH($C1226,'Policy Characteristics'!$C:$C,0)))</f>
        <v/>
      </c>
      <c r="K1226" s="358" t="str">
        <f>IF(ISBLANK(INDEX('Policy Characteristics'!E:E,MATCH($C1226,'Policy Characteristics'!$C:$C,0))),"",INDEX('Policy Characteristics'!E:E,MATCH($C1226,'Policy Characteristics'!$C:$C,0)))</f>
        <v>GRA remaining cash flow changes</v>
      </c>
      <c r="L1226" s="358">
        <f>IF(ISBLANK(INDEX('Policy Characteristics'!F:F,MATCH($C1226,'Policy Characteristics'!$C:$C,0))),"",INDEX('Policy Characteristics'!F:F,MATCH($C1226,'Policy Characteristics'!$C:$C,0)))</f>
        <v>0</v>
      </c>
      <c r="M1226" s="358">
        <f>IF(ISBLANK(INDEX('Policy Characteristics'!G:G,MATCH($C1226,'Policy Characteristics'!$C:$C,0))),"",INDEX('Policy Characteristics'!G:G,MATCH($C1226,'Policy Characteristics'!$C:$C,0)))</f>
        <v>10</v>
      </c>
      <c r="N1226" s="358">
        <f>IF(ISBLANK(INDEX('Policy Characteristics'!H:H,MATCH($C1226,'Policy Characteristics'!$C:$C,0))),"",INDEX('Policy Characteristics'!H:H,MATCH($C1226,'Policy Characteristics'!$C:$C,0)))</f>
        <v>1</v>
      </c>
      <c r="O1226" s="358" t="str">
        <f>IF(ISBLANK(INDEX('Policy Characteristics'!I:I,MATCH($C1226,'Policy Characteristics'!$C:$C,0))),"",INDEX('Policy Characteristics'!I:I,MATCH($C1226,'Policy Characteristics'!$C:$C,0)))</f>
        <v>weight</v>
      </c>
      <c r="P1226" s="358"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358" t="str">
        <f>IF(ISBLANK(INDEX('Policy Characteristics'!K:K,MATCH($C1226,'Policy Characteristics'!$C:$C,0))),"",INDEX('Policy Characteristics'!K:K,MATCH($C1226,'Policy Characteristics'!$C:$C,0)))</f>
        <v>io-model.html</v>
      </c>
      <c r="R1226" s="358" t="str">
        <f>IF(ISBLANK(INDEX('Policy Characteristics'!L:L,MATCH($C1226,'Policy Characteristics'!$C:$C,0))),"",INDEX('Policy Characteristics'!L:L,MATCH($C1226,'Policy Characteristics'!$C:$C,0)))</f>
        <v/>
      </c>
    </row>
    <row r="1227" spans="1:18" x14ac:dyDescent="0.35">
      <c r="A1227" s="358" t="str">
        <f>IF(ISBLANK(INDEX('Policy Characteristics'!A:A,MATCH($C1227,'Policy Characteristics'!$C:$C,0))),"",INDEX('Policy Characteristics'!A:A,MATCH($C1227,'Policy Characteristics'!$C:$C,0)))</f>
        <v>Government Revenue Accounting</v>
      </c>
      <c r="B1227" s="358" t="str">
        <f>IF(ISBLANK(INDEX('Policy Characteristics'!B:B,MATCH($C1227,'Policy Characteristics'!$C:$C,0))),"",INDEX('Policy Characteristics'!B:B,MATCH($C1227,'Policy Characteristics'!$C:$C,0)))</f>
        <v>Remaining Government Cash Flows</v>
      </c>
      <c r="C1227" s="368" t="str">
        <f t="shared" si="85"/>
        <v>GRA for Remaining Government Cash Flow Changes</v>
      </c>
      <c r="D1227" s="4" t="s">
        <v>3114</v>
      </c>
      <c r="F1227" s="4" t="s">
        <v>3118</v>
      </c>
      <c r="H1227" s="271">
        <v>589</v>
      </c>
      <c r="I1227" s="5" t="str">
        <f t="shared" si="84"/>
        <v>Yes</v>
      </c>
      <c r="J1227" s="360" t="str">
        <f>IF(ISBLANK(INDEX('Policy Characteristics'!D:D,MATCH($C1227,'Policy Characteristics'!$C:$C,0))),"",INDEX('Policy Characteristics'!D:D,MATCH($C1227,'Policy Characteristics'!$C:$C,0)))</f>
        <v/>
      </c>
      <c r="K1227" s="358" t="str">
        <f>IF(ISBLANK(INDEX('Policy Characteristics'!E:E,MATCH($C1227,'Policy Characteristics'!$C:$C,0))),"",INDEX('Policy Characteristics'!E:E,MATCH($C1227,'Policy Characteristics'!$C:$C,0)))</f>
        <v>GRA remaining cash flow changes</v>
      </c>
      <c r="L1227" s="358">
        <f>IF(ISBLANK(INDEX('Policy Characteristics'!F:F,MATCH($C1227,'Policy Characteristics'!$C:$C,0))),"",INDEX('Policy Characteristics'!F:F,MATCH($C1227,'Policy Characteristics'!$C:$C,0)))</f>
        <v>0</v>
      </c>
      <c r="M1227" s="358">
        <f>IF(ISBLANK(INDEX('Policy Characteristics'!G:G,MATCH($C1227,'Policy Characteristics'!$C:$C,0))),"",INDEX('Policy Characteristics'!G:G,MATCH($C1227,'Policy Characteristics'!$C:$C,0)))</f>
        <v>10</v>
      </c>
      <c r="N1227" s="358">
        <f>IF(ISBLANK(INDEX('Policy Characteristics'!H:H,MATCH($C1227,'Policy Characteristics'!$C:$C,0))),"",INDEX('Policy Characteristics'!H:H,MATCH($C1227,'Policy Characteristics'!$C:$C,0)))</f>
        <v>1</v>
      </c>
      <c r="O1227" s="358" t="str">
        <f>IF(ISBLANK(INDEX('Policy Characteristics'!I:I,MATCH($C1227,'Policy Characteristics'!$C:$C,0))),"",INDEX('Policy Characteristics'!I:I,MATCH($C1227,'Policy Characteristics'!$C:$C,0)))</f>
        <v>weight</v>
      </c>
      <c r="P1227" s="358"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358" t="str">
        <f>IF(ISBLANK(INDEX('Policy Characteristics'!K:K,MATCH($C1227,'Policy Characteristics'!$C:$C,0))),"",INDEX('Policy Characteristics'!K:K,MATCH($C1227,'Policy Characteristics'!$C:$C,0)))</f>
        <v>io-model.html</v>
      </c>
      <c r="R1227" s="358" t="str">
        <f>IF(ISBLANK(INDEX('Policy Characteristics'!L:L,MATCH($C1227,'Policy Characteristics'!$C:$C,0))),"",INDEX('Policy Characteristics'!L:L,MATCH($C1227,'Policy Characteristics'!$C:$C,0)))</f>
        <v/>
      </c>
    </row>
    <row r="1228" spans="1:18" x14ac:dyDescent="0.35">
      <c r="A1228" s="516" t="str">
        <f>IF(ISBLANK(INDEX('[1]Policy Characteristics'!A:A,MATCH($C1228,'[1]Policy Characteristics'!$C:$C,0))),"",INDEX('[1]Policy Characteristics'!A:A,MATCH($C1228,'[1]Policy Characteristics'!$C:$C,0)))</f>
        <v>Control Settings</v>
      </c>
      <c r="B1228" s="516" t="str">
        <f>IF(ISBLANK(INDEX('[1]Policy Characteristics'!B:B,MATCH($C1228,'[1]Policy Characteristics'!$C:$C,0))),"",INDEX('[1]Policy Characteristics'!B:B,MATCH($C1228,'[1]Policy Characteristics'!$C:$C,0)))</f>
        <v>Use 20-Year GWP Values</v>
      </c>
      <c r="C1228" s="517" t="s">
        <v>3520</v>
      </c>
      <c r="H1228" s="297">
        <v>1601</v>
      </c>
      <c r="I1228" s="4" t="s">
        <v>46</v>
      </c>
      <c r="J1228" s="518" t="str">
        <f>IF(ISBLANK(INDEX('[1]Policy Characteristics'!D:D,MATCH($C1228,'[1]Policy Characteristics'!$C:$C,0))),"",INDEX('[1]Policy Characteristics'!D:D,MATCH($C1228,'[1]Policy Characteristics'!$C:$C,0)))</f>
        <v/>
      </c>
      <c r="K1228" s="516" t="str">
        <f>IF(ISBLANK(INDEX('[1]Policy Characteristics'!E:E,MATCH($C1228,'[1]Policy Characteristics'!$C:$C,0))),"",INDEX('[1]Policy Characteristics'!E:E,MATCH($C1228,'[1]Policy Characteristics'!$C:$C,0)))</f>
        <v/>
      </c>
      <c r="L1228" s="380">
        <f>IF(ISBLANK(INDEX('[1]Policy Characteristics'!F:F,MATCH($C1228,'[1]Policy Characteristics'!$C:$C,0))),"",INDEX('[1]Policy Characteristics'!F:F,MATCH($C1228,'[1]Policy Characteristics'!$C:$C,0)))</f>
        <v>0</v>
      </c>
      <c r="M1228" s="380">
        <f>IF(ISBLANK(INDEX('[1]Policy Characteristics'!G:G,MATCH($C1228,'[1]Policy Characteristics'!$C:$C,0))),"",INDEX('[1]Policy Characteristics'!G:G,MATCH($C1228,'[1]Policy Characteristics'!$C:$C,0)))</f>
        <v>1</v>
      </c>
      <c r="N1228" s="380">
        <f>IF(ISBLANK(INDEX('[1]Policy Characteristics'!H:H,MATCH($C1228,'[1]Policy Characteristics'!$C:$C,0))),"",INDEX('[1]Policy Characteristics'!H:H,MATCH($C1228,'[1]Policy Characteristics'!$C:$C,0)))</f>
        <v>1</v>
      </c>
      <c r="O1228" s="516" t="str">
        <f>IF(ISBLANK(INDEX('[1]Policy Characteristics'!I:I,MATCH($C1228,'[1]Policy Characteristics'!$C:$C,0))),"",INDEX('[1]Policy Characteristics'!I:I,MATCH($C1228,'[1]Policy Characteristics'!$C:$C,0)))</f>
        <v>on/off</v>
      </c>
      <c r="P1228" s="516" t="str">
        <f>IF(ISBLANK(INDEX('[1]Policy Characteristics'!J:J,MATCH($C1228,'[1]Policy Characteristics'!$C:$C,0))),"",INDEX('[1]Policy Characteristics'!J:J,MATCH($C1228,'[1]Policy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228" s="516" t="str">
        <f>IF(ISBLANK(INDEX('[1]Policy Characteristics'!K:K,MATCH($C1228,'[1]Policy Characteristics'!$C:$C,0))),"",INDEX('[1]Policy Characteristics'!K:K,MATCH($C1228,'[1]Policy Characteristics'!$C:$C,0)))</f>
        <v/>
      </c>
      <c r="R1228" s="516" t="str">
        <f>IF(ISBLANK(INDEX('[1]Policy Characteristics'!L:L,MATCH($C1228,'[1]Policy Characteristics'!$C:$C,0))),"",INDEX('[1]Policy Characteristics'!L:L,MATCH($C1228,'[1]Policy Characteristics'!$C:$C,0)))</f>
        <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722:I941 I943:I97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44 I446 I448 I450 I452 I454 I456 I458">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I449 I447 I445">
    <cfRule type="containsText" dxfId="15" priority="9" operator="containsText" text="No">
      <formula>NOT(ISERROR(SEARCH("No",I445)))</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796875" defaultRowHeight="14.5" x14ac:dyDescent="0.35"/>
  <cols>
    <col min="1" max="2" width="76.81640625" style="195" customWidth="1"/>
    <col min="3" max="16384" width="9.1796875" style="195"/>
  </cols>
  <sheetData>
    <row r="1" spans="1:2" x14ac:dyDescent="0.35">
      <c r="A1" s="461" t="s">
        <v>2942</v>
      </c>
      <c r="B1" s="461"/>
    </row>
    <row r="2" spans="1:2" x14ac:dyDescent="0.35">
      <c r="A2" s="249" t="s">
        <v>2943</v>
      </c>
      <c r="B2" s="249" t="s">
        <v>2944</v>
      </c>
    </row>
    <row r="3" spans="1:2" x14ac:dyDescent="0.35">
      <c r="A3" s="250" t="s">
        <v>379</v>
      </c>
      <c r="B3" s="195" t="str">
        <f>A3</f>
        <v>million metric tons / year</v>
      </c>
    </row>
    <row r="4" spans="1:2" x14ac:dyDescent="0.35">
      <c r="A4" s="250" t="s">
        <v>3044</v>
      </c>
      <c r="B4" s="195" t="str">
        <f>A4</f>
        <v>g CO2e / 2019 dollar</v>
      </c>
    </row>
    <row r="5" spans="1:2" x14ac:dyDescent="0.35">
      <c r="A5" s="251" t="s">
        <v>2370</v>
      </c>
      <c r="B5" s="195" t="str">
        <f t="shared" ref="B5:B40" si="0">A5</f>
        <v>thousand metric tons / year</v>
      </c>
    </row>
    <row r="6" spans="1:2" x14ac:dyDescent="0.35">
      <c r="A6" s="251" t="s">
        <v>3045</v>
      </c>
      <c r="B6" s="195" t="str">
        <f>A6</f>
        <v>g CO2 / 2019 dollar</v>
      </c>
    </row>
    <row r="7" spans="1:2" x14ac:dyDescent="0.35">
      <c r="A7" s="251" t="s">
        <v>3140</v>
      </c>
      <c r="B7" s="195" t="str">
        <f t="shared" si="0"/>
        <v>2019 dollars / ton CO2e abated, Annual average abatement (MtCO2e)</v>
      </c>
    </row>
    <row r="8" spans="1:2" x14ac:dyDescent="0.35">
      <c r="A8" s="251" t="s">
        <v>3046</v>
      </c>
      <c r="B8" s="195" t="str">
        <f t="shared" si="0"/>
        <v>billion 2019 dollars / year</v>
      </c>
    </row>
    <row r="9" spans="1:2" x14ac:dyDescent="0.35">
      <c r="A9" s="251" t="s">
        <v>3082</v>
      </c>
      <c r="B9" s="195" t="str">
        <f t="shared" si="0"/>
        <v>billion 2019 dollars</v>
      </c>
    </row>
    <row r="10" spans="1:2" x14ac:dyDescent="0.35">
      <c r="A10" s="251" t="s">
        <v>2990</v>
      </c>
      <c r="B10" s="195" t="str">
        <f t="shared" si="0"/>
        <v>jobs</v>
      </c>
    </row>
    <row r="11" spans="1:2" x14ac:dyDescent="0.35">
      <c r="A11" s="251" t="s">
        <v>3034</v>
      </c>
      <c r="B11" s="195" t="str">
        <f t="shared" si="0"/>
        <v>incidents / year</v>
      </c>
    </row>
    <row r="12" spans="1:2" x14ac:dyDescent="0.35">
      <c r="A12" s="251" t="s">
        <v>3009</v>
      </c>
      <c r="B12" s="195" t="str">
        <f t="shared" si="0"/>
        <v>% change</v>
      </c>
    </row>
    <row r="13" spans="1:2" x14ac:dyDescent="0.35">
      <c r="A13" s="251" t="s">
        <v>3047</v>
      </c>
      <c r="B13" s="195" t="str">
        <f t="shared" si="0"/>
        <v>2019 dollars / employee-year</v>
      </c>
    </row>
    <row r="14" spans="1:2" x14ac:dyDescent="0.35">
      <c r="A14" s="251" t="s">
        <v>380</v>
      </c>
      <c r="B14" s="195" t="str">
        <f t="shared" si="0"/>
        <v>lives / year</v>
      </c>
    </row>
    <row r="15" spans="1:2" x14ac:dyDescent="0.35">
      <c r="A15" s="251" t="s">
        <v>381</v>
      </c>
      <c r="B15" s="195" t="str">
        <f t="shared" si="0"/>
        <v>terawatt-hours (TWh) / year</v>
      </c>
    </row>
    <row r="16" spans="1:2" x14ac:dyDescent="0.35">
      <c r="A16" s="251" t="s">
        <v>382</v>
      </c>
      <c r="B16" s="195" t="str">
        <f t="shared" si="0"/>
        <v>gigawatts (GW) / year</v>
      </c>
    </row>
    <row r="17" spans="1:2" x14ac:dyDescent="0.35">
      <c r="A17" s="251" t="s">
        <v>3048</v>
      </c>
      <c r="B17" s="195" t="str">
        <f t="shared" si="0"/>
        <v>2019 dollars / megawatt-hour (MWh)</v>
      </c>
    </row>
    <row r="18" spans="1:2" x14ac:dyDescent="0.35">
      <c r="A18" s="251" t="s">
        <v>2533</v>
      </c>
      <c r="B18" s="195" t="str">
        <f t="shared" si="0"/>
        <v>cubic km / yr</v>
      </c>
    </row>
    <row r="19" spans="1:2" x14ac:dyDescent="0.35">
      <c r="A19" s="251" t="s">
        <v>3521</v>
      </c>
      <c r="B19" s="195" t="str">
        <f t="shared" si="0"/>
        <v>trillion passenger-km / year</v>
      </c>
    </row>
    <row r="20" spans="1:2" x14ac:dyDescent="0.35">
      <c r="A20" s="251" t="s">
        <v>3522</v>
      </c>
      <c r="B20" s="195" t="str">
        <f t="shared" si="0"/>
        <v>trillion freight ton-km / year</v>
      </c>
    </row>
    <row r="21" spans="1:2" x14ac:dyDescent="0.35">
      <c r="A21" s="251" t="s">
        <v>509</v>
      </c>
      <c r="B21" s="195" t="str">
        <f t="shared" si="0"/>
        <v>million vehicles / year</v>
      </c>
    </row>
    <row r="22" spans="1:2" x14ac:dyDescent="0.35">
      <c r="A22" s="251" t="s">
        <v>2424</v>
      </c>
      <c r="B22" s="195" t="str">
        <f t="shared" si="0"/>
        <v>thousand vehicles / year</v>
      </c>
    </row>
    <row r="23" spans="1:2" x14ac:dyDescent="0.35">
      <c r="A23" s="251" t="s">
        <v>2423</v>
      </c>
      <c r="B23" s="195" t="str">
        <f t="shared" si="0"/>
        <v>million vehicles</v>
      </c>
    </row>
    <row r="24" spans="1:2" x14ac:dyDescent="0.35">
      <c r="A24" s="251" t="s">
        <v>2452</v>
      </c>
      <c r="B24" s="195" t="str">
        <f t="shared" si="0"/>
        <v>thousand vehicles</v>
      </c>
    </row>
    <row r="25" spans="1:2" x14ac:dyDescent="0.35">
      <c r="A25" s="251" t="s">
        <v>3523</v>
      </c>
      <c r="B25" s="195" t="str">
        <f t="shared" si="0"/>
        <v>petajoules / year</v>
      </c>
    </row>
    <row r="26" spans="1:2" x14ac:dyDescent="0.35">
      <c r="A26" s="251" t="s">
        <v>3524</v>
      </c>
      <c r="B26" s="195" t="str">
        <f>A26</f>
        <v>megajoules / 2019 dollar</v>
      </c>
    </row>
    <row r="27" spans="1:2" x14ac:dyDescent="0.35">
      <c r="A27" s="251" t="s">
        <v>3525</v>
      </c>
      <c r="B27" s="195" t="str">
        <f t="shared" si="0"/>
        <v>millions of metric tons / year</v>
      </c>
    </row>
    <row r="28" spans="1:2" x14ac:dyDescent="0.35">
      <c r="A28" s="251" t="s">
        <v>3527</v>
      </c>
      <c r="B28" s="195" t="str">
        <f t="shared" si="0"/>
        <v>billion cubic meters / year</v>
      </c>
    </row>
    <row r="29" spans="1:2" x14ac:dyDescent="0.35">
      <c r="A29" s="251" t="s">
        <v>3525</v>
      </c>
      <c r="B29" s="195" t="str">
        <f t="shared" si="0"/>
        <v>millions of metric tons / year</v>
      </c>
    </row>
    <row r="30" spans="1:2" x14ac:dyDescent="0.35">
      <c r="A30" s="251" t="s">
        <v>2370</v>
      </c>
      <c r="B30" s="195" t="str">
        <f t="shared" si="0"/>
        <v>thousand metric tons / year</v>
      </c>
    </row>
    <row r="31" spans="1:2" x14ac:dyDescent="0.35">
      <c r="A31" s="251" t="s">
        <v>3523</v>
      </c>
      <c r="B31" s="195" t="str">
        <f t="shared" si="0"/>
        <v>petajoules / year</v>
      </c>
    </row>
    <row r="32" spans="1:2" x14ac:dyDescent="0.35">
      <c r="A32" s="251" t="s">
        <v>3526</v>
      </c>
      <c r="B32" s="195" t="str">
        <f t="shared" si="0"/>
        <v>2019 dollars / metric ton</v>
      </c>
    </row>
    <row r="33" spans="1:2" x14ac:dyDescent="0.35">
      <c r="A33" s="251" t="s">
        <v>3528</v>
      </c>
      <c r="B33" s="195" t="str">
        <f t="shared" si="0"/>
        <v>2019 dollars / cubic meter</v>
      </c>
    </row>
    <row r="34" spans="1:2" x14ac:dyDescent="0.35">
      <c r="A34" s="251" t="s">
        <v>3529</v>
      </c>
      <c r="B34" s="195" t="str">
        <f t="shared" si="0"/>
        <v>2019 dollars / liter</v>
      </c>
    </row>
    <row r="35" spans="1:2" x14ac:dyDescent="0.35">
      <c r="A35" s="251" t="s">
        <v>3526</v>
      </c>
      <c r="B35" s="195" t="str">
        <f t="shared" si="0"/>
        <v>2019 dollars / metric ton</v>
      </c>
    </row>
    <row r="36" spans="1:2" x14ac:dyDescent="0.35">
      <c r="A36" s="251" t="s">
        <v>3049</v>
      </c>
      <c r="B36" s="195" t="str">
        <f t="shared" si="0"/>
        <v>2019 dollars / kg</v>
      </c>
    </row>
    <row r="37" spans="1:2" x14ac:dyDescent="0.35">
      <c r="A37" s="251" t="s">
        <v>3050</v>
      </c>
      <c r="B37" s="195" t="str">
        <f t="shared" si="0"/>
        <v>2019 dollars / kilowatt-hour (kWh)</v>
      </c>
    </row>
    <row r="38" spans="1:2" x14ac:dyDescent="0.35">
      <c r="A38" s="251" t="s">
        <v>3051</v>
      </c>
      <c r="B38" s="195" t="str">
        <f t="shared" si="0"/>
        <v>cost of eqpt. to capture 1 metric ton CO2e/yr (2019 dollars)</v>
      </c>
    </row>
    <row r="39" spans="1:2" x14ac:dyDescent="0.35">
      <c r="A39" s="251" t="s">
        <v>3052</v>
      </c>
      <c r="B39" s="195" t="str">
        <f t="shared" si="0"/>
        <v>million 2019 dollars / megawatt (MW)</v>
      </c>
    </row>
    <row r="40" spans="1:2" x14ac:dyDescent="0.35">
      <c r="A40" s="251" t="s">
        <v>3053</v>
      </c>
      <c r="B40" s="195" t="str">
        <f t="shared" si="0"/>
        <v>cost of eqpt. to produce 1 kg H2/yr (2019 dollars)</v>
      </c>
    </row>
    <row r="42" spans="1:2" x14ac:dyDescent="0.35">
      <c r="A42" s="461" t="s">
        <v>2946</v>
      </c>
      <c r="B42" s="461"/>
    </row>
    <row r="43" spans="1:2" x14ac:dyDescent="0.35">
      <c r="A43" s="249" t="s">
        <v>2943</v>
      </c>
      <c r="B43" s="249" t="s">
        <v>2944</v>
      </c>
    </row>
    <row r="44" spans="1:2" x14ac:dyDescent="0.35">
      <c r="A44" s="185" t="s">
        <v>146</v>
      </c>
      <c r="B44" s="195" t="str">
        <f t="shared" ref="B44:B45" si="1">A44</f>
        <v>$/metric ton CO2e</v>
      </c>
    </row>
    <row r="45" spans="1:2" x14ac:dyDescent="0.35">
      <c r="A45" s="185" t="s">
        <v>148</v>
      </c>
      <c r="B45" s="195"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zoomScale="85" zoomScaleNormal="85" workbookViewId="0">
      <pane ySplit="1" topLeftCell="A2" activePane="bottomLeft" state="frozen"/>
      <selection pane="bottomLeft" activeCell="A2" sqref="A2"/>
    </sheetView>
  </sheetViews>
  <sheetFormatPr defaultColWidth="9.1796875" defaultRowHeight="14.5" x14ac:dyDescent="0.35"/>
  <cols>
    <col min="1" max="1" width="37.36328125" style="69" customWidth="1"/>
    <col min="2" max="2" width="27.453125" style="69" customWidth="1"/>
    <col min="3" max="3" width="9" style="4" customWidth="1"/>
    <col min="4" max="4" width="18.6328125" style="69" customWidth="1"/>
    <col min="5" max="5" width="18.1796875" style="69" customWidth="1"/>
    <col min="6" max="6" width="34.1796875" style="4" customWidth="1"/>
    <col min="7" max="7" width="95" style="69" customWidth="1"/>
    <col min="8" max="8" width="37.453125" style="69" customWidth="1"/>
    <col min="9" max="9" width="34.36328125" style="69" customWidth="1"/>
    <col min="10" max="10" width="25.453125" style="69" customWidth="1"/>
    <col min="11" max="11" width="11.1796875" style="69" customWidth="1"/>
    <col min="12" max="13" width="16" style="69" customWidth="1"/>
    <col min="14" max="14" width="37.453125" style="69" customWidth="1"/>
    <col min="15" max="15" width="25.453125" style="69" customWidth="1"/>
    <col min="16" max="16" width="11.1796875" style="69" customWidth="1"/>
    <col min="17" max="18" width="16" style="69" customWidth="1"/>
    <col min="19" max="19" width="37.453125" style="69" customWidth="1"/>
    <col min="20" max="20" width="25.453125" style="69" customWidth="1"/>
    <col min="21" max="21" width="11.1796875" style="69" customWidth="1"/>
    <col min="22" max="23" width="16" style="69" customWidth="1"/>
    <col min="24" max="24" width="37.453125" style="69" customWidth="1"/>
    <col min="25" max="16384" width="9.1796875" style="69"/>
  </cols>
  <sheetData>
    <row r="1" spans="1:24" s="194" customFormat="1" ht="29" x14ac:dyDescent="0.35">
      <c r="A1" s="191" t="s">
        <v>2361</v>
      </c>
      <c r="B1" s="192" t="s">
        <v>2362</v>
      </c>
      <c r="C1" s="253" t="s">
        <v>2945</v>
      </c>
      <c r="D1" s="192" t="s">
        <v>62</v>
      </c>
      <c r="E1" s="192" t="s">
        <v>64</v>
      </c>
      <c r="F1" s="252" t="s">
        <v>469</v>
      </c>
      <c r="G1" s="192" t="s">
        <v>63</v>
      </c>
      <c r="H1" s="192" t="s">
        <v>2383</v>
      </c>
      <c r="I1" s="193" t="s">
        <v>325</v>
      </c>
      <c r="J1" s="272" t="s">
        <v>3119</v>
      </c>
      <c r="K1" s="272" t="s">
        <v>3120</v>
      </c>
      <c r="L1" s="272" t="s">
        <v>3121</v>
      </c>
      <c r="M1" s="272" t="s">
        <v>3122</v>
      </c>
      <c r="N1" s="272" t="s">
        <v>3123</v>
      </c>
      <c r="O1" s="272" t="s">
        <v>3124</v>
      </c>
      <c r="P1" s="272" t="s">
        <v>3125</v>
      </c>
      <c r="Q1" s="272" t="s">
        <v>3126</v>
      </c>
      <c r="R1" s="272" t="s">
        <v>3127</v>
      </c>
      <c r="S1" s="272" t="s">
        <v>3128</v>
      </c>
      <c r="T1" s="272" t="s">
        <v>3514</v>
      </c>
      <c r="U1" s="272" t="s">
        <v>3515</v>
      </c>
      <c r="V1" s="272" t="s">
        <v>3516</v>
      </c>
      <c r="W1" s="272" t="s">
        <v>3517</v>
      </c>
      <c r="X1" s="272" t="s">
        <v>3518</v>
      </c>
    </row>
    <row r="2" spans="1:24" ht="159.5" x14ac:dyDescent="0.35">
      <c r="A2" s="198" t="s">
        <v>2388</v>
      </c>
      <c r="B2" s="196" t="s">
        <v>2389</v>
      </c>
      <c r="C2" s="247">
        <v>1</v>
      </c>
      <c r="D2" s="196" t="s">
        <v>65</v>
      </c>
      <c r="E2" s="196" t="s">
        <v>66</v>
      </c>
      <c r="F2" s="4" t="str">
        <f>UnitControlCenter!$B$3</f>
        <v>million metric tons / year</v>
      </c>
      <c r="G2" s="196" t="s">
        <v>185</v>
      </c>
      <c r="J2" s="4" t="s">
        <v>3510</v>
      </c>
      <c r="K2" s="4">
        <v>2030</v>
      </c>
      <c r="L2" s="6">
        <f>'Mexico Targets'!D6</f>
        <v>781</v>
      </c>
      <c r="M2" s="6"/>
      <c r="N2" s="4" t="s">
        <v>3512</v>
      </c>
      <c r="O2" s="69" t="s">
        <v>3511</v>
      </c>
      <c r="P2" s="69">
        <v>2030</v>
      </c>
      <c r="Q2" s="69">
        <f>'Mexico Targets'!E6</f>
        <v>644</v>
      </c>
      <c r="S2" s="4" t="s">
        <v>3513</v>
      </c>
      <c r="T2" s="69" t="s">
        <v>3508</v>
      </c>
      <c r="U2" s="69">
        <v>2050</v>
      </c>
      <c r="V2" s="69">
        <f>'Mexico Targets'!$M$6</f>
        <v>199.83</v>
      </c>
      <c r="X2" s="4" t="s">
        <v>3519</v>
      </c>
    </row>
    <row r="3" spans="1:24" x14ac:dyDescent="0.35">
      <c r="A3" s="198" t="s">
        <v>2388</v>
      </c>
      <c r="B3" s="196" t="s">
        <v>2390</v>
      </c>
      <c r="C3" s="200">
        <v>1</v>
      </c>
      <c r="D3" s="197" t="s">
        <v>65</v>
      </c>
      <c r="E3" s="197" t="s">
        <v>66</v>
      </c>
      <c r="F3" s="4" t="str">
        <f>UnitControlCenter!$B$3</f>
        <v>million metric tons / year</v>
      </c>
      <c r="G3" s="196" t="s">
        <v>2360</v>
      </c>
      <c r="I3" s="196"/>
    </row>
    <row r="4" spans="1:24" ht="72.5" x14ac:dyDescent="0.35">
      <c r="A4" s="198" t="s">
        <v>2388</v>
      </c>
      <c r="B4" s="197" t="s">
        <v>2391</v>
      </c>
      <c r="C4" s="247">
        <v>1</v>
      </c>
      <c r="D4" s="196" t="s">
        <v>67</v>
      </c>
      <c r="E4" s="196" t="s">
        <v>68</v>
      </c>
      <c r="F4" s="4" t="str">
        <f>UnitControlCenter!$B$3</f>
        <v>million metric tons / year</v>
      </c>
      <c r="G4" s="196" t="s">
        <v>2921</v>
      </c>
      <c r="H4" s="196" t="s">
        <v>2922</v>
      </c>
      <c r="I4" s="196" t="s">
        <v>2923</v>
      </c>
    </row>
    <row r="5" spans="1:24" ht="29" x14ac:dyDescent="0.35">
      <c r="A5" s="198" t="s">
        <v>2388</v>
      </c>
      <c r="B5" s="197" t="s">
        <v>2392</v>
      </c>
      <c r="C5" s="247">
        <v>1</v>
      </c>
      <c r="D5" s="196" t="s">
        <v>67</v>
      </c>
      <c r="E5" s="196" t="s">
        <v>68</v>
      </c>
      <c r="F5" s="4" t="str">
        <f>UnitControlCenter!$B$3</f>
        <v>million metric tons / year</v>
      </c>
      <c r="G5" s="196" t="s">
        <v>2924</v>
      </c>
      <c r="H5" s="196" t="s">
        <v>2925</v>
      </c>
      <c r="I5" s="196" t="s">
        <v>2926</v>
      </c>
    </row>
    <row r="6" spans="1:24" ht="29" x14ac:dyDescent="0.35">
      <c r="A6" s="198" t="s">
        <v>2388</v>
      </c>
      <c r="B6" s="197" t="s">
        <v>2393</v>
      </c>
      <c r="C6" s="247">
        <v>1</v>
      </c>
      <c r="D6" s="196" t="s">
        <v>67</v>
      </c>
      <c r="E6" s="196" t="s">
        <v>68</v>
      </c>
      <c r="F6" s="4" t="str">
        <f>UnitControlCenter!$B$3</f>
        <v>million metric tons / year</v>
      </c>
      <c r="G6" s="196" t="s">
        <v>2704</v>
      </c>
      <c r="H6" s="69" t="s">
        <v>2705</v>
      </c>
      <c r="I6" s="196" t="s">
        <v>2706</v>
      </c>
    </row>
    <row r="7" spans="1:24" x14ac:dyDescent="0.35">
      <c r="A7" s="198" t="s">
        <v>2388</v>
      </c>
      <c r="B7" s="197" t="s">
        <v>3000</v>
      </c>
      <c r="C7" s="248">
        <v>0</v>
      </c>
      <c r="D7" s="196" t="s">
        <v>65</v>
      </c>
      <c r="E7" s="196" t="s">
        <v>66</v>
      </c>
      <c r="F7" s="1" t="str">
        <f>UnitControlCenter!$B$4</f>
        <v>g CO2e / 2019 dollar</v>
      </c>
      <c r="G7" s="196" t="s">
        <v>2948</v>
      </c>
      <c r="I7" s="196"/>
    </row>
    <row r="8" spans="1:24" x14ac:dyDescent="0.35">
      <c r="A8" s="198" t="s">
        <v>2388</v>
      </c>
      <c r="B8" s="197" t="s">
        <v>139</v>
      </c>
      <c r="C8" s="247">
        <v>1</v>
      </c>
      <c r="D8" s="196" t="s">
        <v>65</v>
      </c>
      <c r="E8" s="196" t="s">
        <v>66</v>
      </c>
      <c r="F8" s="4" t="str">
        <f>UnitControlCenter!$B$3</f>
        <v>million metric tons / year</v>
      </c>
      <c r="G8" s="196" t="s">
        <v>2495</v>
      </c>
      <c r="I8" s="196"/>
    </row>
    <row r="9" spans="1:24" x14ac:dyDescent="0.35">
      <c r="A9" s="198" t="s">
        <v>2388</v>
      </c>
      <c r="B9" s="197" t="s">
        <v>2493</v>
      </c>
      <c r="C9" s="247">
        <v>1</v>
      </c>
      <c r="D9" s="196" t="s">
        <v>65</v>
      </c>
      <c r="E9" s="196" t="s">
        <v>66</v>
      </c>
      <c r="F9" s="4" t="str">
        <f>UnitControlCenter!$B$3</f>
        <v>million metric tons / year</v>
      </c>
      <c r="G9" s="196" t="s">
        <v>2496</v>
      </c>
      <c r="I9" s="196"/>
    </row>
    <row r="10" spans="1:24" x14ac:dyDescent="0.35">
      <c r="A10" s="198" t="s">
        <v>2388</v>
      </c>
      <c r="B10" s="197" t="s">
        <v>2562</v>
      </c>
      <c r="C10" s="247">
        <v>1</v>
      </c>
      <c r="D10" s="196" t="s">
        <v>65</v>
      </c>
      <c r="E10" s="196" t="s">
        <v>66</v>
      </c>
      <c r="F10" s="4" t="str">
        <f>UnitControlCenter!$B$3</f>
        <v>million metric tons / year</v>
      </c>
      <c r="G10" s="196" t="s">
        <v>2573</v>
      </c>
      <c r="I10" s="196"/>
    </row>
    <row r="11" spans="1:24" x14ac:dyDescent="0.35">
      <c r="A11" s="198" t="s">
        <v>2388</v>
      </c>
      <c r="B11" s="197" t="s">
        <v>97</v>
      </c>
      <c r="C11" s="247">
        <v>1</v>
      </c>
      <c r="D11" s="196" t="s">
        <v>65</v>
      </c>
      <c r="E11" s="196" t="s">
        <v>66</v>
      </c>
      <c r="F11" s="4" t="str">
        <f>UnitControlCenter!$B$3</f>
        <v>million metric tons / year</v>
      </c>
      <c r="G11" s="196" t="s">
        <v>2497</v>
      </c>
      <c r="I11" s="196"/>
    </row>
    <row r="12" spans="1:24" x14ac:dyDescent="0.35">
      <c r="A12" s="198" t="s">
        <v>2388</v>
      </c>
      <c r="B12" s="197" t="s">
        <v>9</v>
      </c>
      <c r="C12" s="247">
        <v>1</v>
      </c>
      <c r="D12" s="196" t="s">
        <v>65</v>
      </c>
      <c r="E12" s="196" t="s">
        <v>66</v>
      </c>
      <c r="F12" s="4" t="str">
        <f>UnitControlCenter!$B$3</f>
        <v>million metric tons / year</v>
      </c>
      <c r="G12" s="196" t="s">
        <v>2519</v>
      </c>
      <c r="I12" s="196"/>
    </row>
    <row r="13" spans="1:24" x14ac:dyDescent="0.35">
      <c r="A13" s="198" t="s">
        <v>2388</v>
      </c>
      <c r="B13" s="197" t="s">
        <v>2494</v>
      </c>
      <c r="C13" s="247">
        <v>1</v>
      </c>
      <c r="D13" s="196" t="s">
        <v>65</v>
      </c>
      <c r="E13" s="196" t="s">
        <v>66</v>
      </c>
      <c r="F13" s="4" t="str">
        <f>UnitControlCenter!$B$3</f>
        <v>million metric tons / year</v>
      </c>
      <c r="G13" s="196" t="s">
        <v>2498</v>
      </c>
      <c r="I13" s="196"/>
    </row>
    <row r="14" spans="1:24" x14ac:dyDescent="0.35">
      <c r="A14" s="198" t="s">
        <v>2388</v>
      </c>
      <c r="B14" s="197" t="s">
        <v>4</v>
      </c>
      <c r="C14" s="247">
        <v>1</v>
      </c>
      <c r="D14" s="196" t="s">
        <v>65</v>
      </c>
      <c r="E14" s="196" t="s">
        <v>66</v>
      </c>
      <c r="F14" s="4" t="str">
        <f>UnitControlCenter!$B$3</f>
        <v>million metric tons / year</v>
      </c>
      <c r="G14" s="196" t="s">
        <v>2499</v>
      </c>
      <c r="I14" s="196"/>
    </row>
    <row r="15" spans="1:24" ht="15" thickBot="1" x14ac:dyDescent="0.4">
      <c r="A15" s="245" t="s">
        <v>2388</v>
      </c>
      <c r="B15" s="239" t="s">
        <v>2503</v>
      </c>
      <c r="C15" s="254">
        <v>1</v>
      </c>
      <c r="D15" s="240" t="s">
        <v>65</v>
      </c>
      <c r="E15" s="240" t="s">
        <v>66</v>
      </c>
      <c r="F15" s="243" t="str">
        <f>UnitControlCenter!$B$3</f>
        <v>million metric tons / year</v>
      </c>
      <c r="G15" s="240" t="s">
        <v>2500</v>
      </c>
      <c r="H15" s="241"/>
      <c r="I15" s="240"/>
      <c r="J15" s="241"/>
      <c r="K15" s="241"/>
      <c r="L15" s="241"/>
      <c r="M15" s="241"/>
      <c r="N15" s="241"/>
      <c r="O15" s="241"/>
      <c r="P15" s="241"/>
      <c r="Q15" s="241"/>
      <c r="R15" s="241"/>
      <c r="S15" s="241"/>
    </row>
    <row r="16" spans="1:24" x14ac:dyDescent="0.35">
      <c r="A16" s="197" t="s">
        <v>2394</v>
      </c>
      <c r="B16" s="197" t="s">
        <v>2253</v>
      </c>
      <c r="C16" s="247">
        <v>1</v>
      </c>
      <c r="D16" s="196" t="s">
        <v>65</v>
      </c>
      <c r="E16" s="196" t="s">
        <v>66</v>
      </c>
      <c r="F16" s="4" t="str">
        <f>UnitControlCenter!$B$3</f>
        <v>million metric tons / year</v>
      </c>
      <c r="G16" s="196" t="s">
        <v>2382</v>
      </c>
      <c r="I16" s="196"/>
    </row>
    <row r="17" spans="1:19" x14ac:dyDescent="0.35">
      <c r="A17" s="197" t="s">
        <v>2394</v>
      </c>
      <c r="B17" s="198" t="s">
        <v>2269</v>
      </c>
      <c r="C17" s="247">
        <v>1</v>
      </c>
      <c r="D17" s="196" t="s">
        <v>65</v>
      </c>
      <c r="E17" s="196" t="s">
        <v>66</v>
      </c>
      <c r="F17" s="4" t="str">
        <f>UnitControlCenter!$B$3</f>
        <v>million metric tons / year</v>
      </c>
      <c r="G17" s="196" t="s">
        <v>2373</v>
      </c>
      <c r="I17" s="196"/>
    </row>
    <row r="18" spans="1:19" x14ac:dyDescent="0.35">
      <c r="A18" s="197" t="s">
        <v>2394</v>
      </c>
      <c r="B18" s="198" t="s">
        <v>2271</v>
      </c>
      <c r="C18" s="247">
        <v>1</v>
      </c>
      <c r="D18" s="196" t="s">
        <v>65</v>
      </c>
      <c r="E18" s="196" t="s">
        <v>66</v>
      </c>
      <c r="F18" s="4" t="str">
        <f>UnitControlCenter!$B$3</f>
        <v>million metric tons / year</v>
      </c>
      <c r="G18" s="196" t="s">
        <v>2372</v>
      </c>
      <c r="I18" s="196"/>
    </row>
    <row r="19" spans="1:19" x14ac:dyDescent="0.35">
      <c r="A19" s="197" t="s">
        <v>2394</v>
      </c>
      <c r="B19" s="198" t="s">
        <v>2369</v>
      </c>
      <c r="C19" s="247">
        <v>1</v>
      </c>
      <c r="D19" s="196" t="s">
        <v>65</v>
      </c>
      <c r="E19" s="196" t="s">
        <v>66</v>
      </c>
      <c r="F19" s="4" t="str">
        <f>UnitControlCenter!$B$3</f>
        <v>million metric tons / year</v>
      </c>
      <c r="G19" s="196" t="s">
        <v>2371</v>
      </c>
      <c r="I19" s="196"/>
    </row>
    <row r="20" spans="1:19" x14ac:dyDescent="0.35">
      <c r="A20" s="197" t="s">
        <v>2394</v>
      </c>
      <c r="B20" s="198" t="s">
        <v>2368</v>
      </c>
      <c r="C20" s="247">
        <v>1</v>
      </c>
      <c r="D20" s="196" t="s">
        <v>65</v>
      </c>
      <c r="E20" s="196" t="s">
        <v>66</v>
      </c>
      <c r="F20" s="4" t="str">
        <f>UnitControlCenter!$B$5</f>
        <v>thousand metric tons / year</v>
      </c>
      <c r="G20" s="196" t="s">
        <v>2377</v>
      </c>
      <c r="I20" s="196"/>
    </row>
    <row r="21" spans="1:19" x14ac:dyDescent="0.35">
      <c r="A21" s="197" t="s">
        <v>2394</v>
      </c>
      <c r="B21" s="198" t="s">
        <v>2260</v>
      </c>
      <c r="C21" s="247">
        <v>1</v>
      </c>
      <c r="D21" s="196" t="s">
        <v>65</v>
      </c>
      <c r="E21" s="196" t="s">
        <v>66</v>
      </c>
      <c r="F21" s="4" t="str">
        <f>UnitControlCenter!$B$5</f>
        <v>thousand metric tons / year</v>
      </c>
      <c r="G21" s="196" t="s">
        <v>2378</v>
      </c>
      <c r="I21" s="196"/>
    </row>
    <row r="22" spans="1:19" x14ac:dyDescent="0.35">
      <c r="A22" s="197" t="s">
        <v>2394</v>
      </c>
      <c r="B22" s="198" t="s">
        <v>2265</v>
      </c>
      <c r="C22" s="247">
        <v>1</v>
      </c>
      <c r="D22" s="196" t="s">
        <v>65</v>
      </c>
      <c r="E22" s="196" t="s">
        <v>66</v>
      </c>
      <c r="F22" s="4" t="str">
        <f>UnitControlCenter!$B$5</f>
        <v>thousand metric tons / year</v>
      </c>
      <c r="G22" s="196" t="s">
        <v>2375</v>
      </c>
      <c r="I22" s="196"/>
    </row>
    <row r="23" spans="1:19" x14ac:dyDescent="0.35">
      <c r="A23" s="197" t="s">
        <v>2394</v>
      </c>
      <c r="B23" s="198" t="s">
        <v>2267</v>
      </c>
      <c r="C23" s="247">
        <v>1</v>
      </c>
      <c r="D23" s="196" t="s">
        <v>65</v>
      </c>
      <c r="E23" s="196" t="s">
        <v>66</v>
      </c>
      <c r="F23" s="4" t="str">
        <f>UnitControlCenter!$B$5</f>
        <v>thousand metric tons / year</v>
      </c>
      <c r="G23" s="196" t="s">
        <v>2374</v>
      </c>
      <c r="I23" s="196"/>
    </row>
    <row r="24" spans="1:19" x14ac:dyDescent="0.35">
      <c r="A24" s="197" t="s">
        <v>2394</v>
      </c>
      <c r="B24" s="198" t="s">
        <v>2258</v>
      </c>
      <c r="C24" s="247">
        <v>1</v>
      </c>
      <c r="D24" s="196" t="s">
        <v>65</v>
      </c>
      <c r="E24" s="196" t="s">
        <v>66</v>
      </c>
      <c r="F24" s="4" t="str">
        <f>UnitControlCenter!$B$3</f>
        <v>million metric tons / year</v>
      </c>
      <c r="G24" s="196" t="s">
        <v>2379</v>
      </c>
      <c r="I24" s="196"/>
    </row>
    <row r="25" spans="1:19" x14ac:dyDescent="0.35">
      <c r="A25" s="197" t="s">
        <v>2394</v>
      </c>
      <c r="B25" s="198" t="s">
        <v>2255</v>
      </c>
      <c r="C25" s="247">
        <v>1</v>
      </c>
      <c r="D25" s="196" t="s">
        <v>65</v>
      </c>
      <c r="E25" s="196" t="s">
        <v>66</v>
      </c>
      <c r="F25" s="4" t="str">
        <f>UnitControlCenter!$B$5</f>
        <v>thousand metric tons / year</v>
      </c>
      <c r="G25" s="196" t="s">
        <v>2381</v>
      </c>
      <c r="I25" s="196"/>
    </row>
    <row r="26" spans="1:19" x14ac:dyDescent="0.35">
      <c r="A26" s="197" t="s">
        <v>2394</v>
      </c>
      <c r="B26" s="198" t="s">
        <v>2263</v>
      </c>
      <c r="C26" s="247">
        <v>1</v>
      </c>
      <c r="D26" s="196" t="s">
        <v>65</v>
      </c>
      <c r="E26" s="196" t="s">
        <v>66</v>
      </c>
      <c r="F26" s="4" t="str">
        <f>UnitControlCenter!$B$3</f>
        <v>million metric tons / year</v>
      </c>
      <c r="G26" s="196" t="s">
        <v>2376</v>
      </c>
      <c r="I26" s="196"/>
    </row>
    <row r="27" spans="1:19" ht="15" thickBot="1" x14ac:dyDescent="0.4">
      <c r="A27" s="239" t="s">
        <v>2394</v>
      </c>
      <c r="B27" s="245" t="s">
        <v>518</v>
      </c>
      <c r="C27" s="254">
        <v>1</v>
      </c>
      <c r="D27" s="240" t="s">
        <v>65</v>
      </c>
      <c r="E27" s="240" t="s">
        <v>66</v>
      </c>
      <c r="F27" s="243" t="str">
        <f>UnitControlCenter!$B$3</f>
        <v>million metric tons / year</v>
      </c>
      <c r="G27" s="240" t="s">
        <v>2380</v>
      </c>
      <c r="H27" s="241"/>
      <c r="I27" s="240"/>
      <c r="J27" s="241"/>
      <c r="K27" s="241"/>
      <c r="L27" s="241"/>
      <c r="M27" s="241"/>
      <c r="N27" s="241"/>
      <c r="O27" s="241"/>
      <c r="P27" s="241"/>
      <c r="Q27" s="241"/>
      <c r="R27" s="241"/>
      <c r="S27" s="241"/>
    </row>
    <row r="28" spans="1:19" ht="72.5" x14ac:dyDescent="0.35">
      <c r="A28" s="197" t="s">
        <v>2395</v>
      </c>
      <c r="B28" s="197" t="s">
        <v>2391</v>
      </c>
      <c r="C28" s="247">
        <v>1</v>
      </c>
      <c r="D28" s="196" t="s">
        <v>67</v>
      </c>
      <c r="E28" s="196" t="s">
        <v>68</v>
      </c>
      <c r="F28" s="4" t="str">
        <f>UnitControlCenter!$B$3</f>
        <v>million metric tons / year</v>
      </c>
      <c r="G28" s="196" t="s">
        <v>3012</v>
      </c>
      <c r="H28" s="69" t="s">
        <v>3013</v>
      </c>
      <c r="I28" s="196" t="s">
        <v>3014</v>
      </c>
    </row>
    <row r="29" spans="1:19" ht="87" x14ac:dyDescent="0.35">
      <c r="A29" s="197" t="s">
        <v>2395</v>
      </c>
      <c r="B29" s="197" t="s">
        <v>2574</v>
      </c>
      <c r="C29" s="247">
        <v>1</v>
      </c>
      <c r="D29" s="196" t="s">
        <v>67</v>
      </c>
      <c r="E29" s="196" t="s">
        <v>68</v>
      </c>
      <c r="F29" s="4" t="str">
        <f>UnitControlCenter!$B$3</f>
        <v>million metric tons / year</v>
      </c>
      <c r="G29" s="196" t="s">
        <v>3015</v>
      </c>
      <c r="H29" s="69" t="s">
        <v>3016</v>
      </c>
      <c r="I29" s="196" t="s">
        <v>3017</v>
      </c>
    </row>
    <row r="30" spans="1:19" ht="58" x14ac:dyDescent="0.35">
      <c r="A30" s="197" t="s">
        <v>2395</v>
      </c>
      <c r="B30" s="197" t="s">
        <v>2396</v>
      </c>
      <c r="C30" s="255">
        <v>1</v>
      </c>
      <c r="D30" s="196" t="s">
        <v>67</v>
      </c>
      <c r="E30" s="196" t="s">
        <v>68</v>
      </c>
      <c r="F30" s="7" t="str">
        <f>UnitControlCenter!$B$3</f>
        <v>million metric tons / year</v>
      </c>
      <c r="G30" s="246" t="s">
        <v>3018</v>
      </c>
      <c r="H30" s="246" t="s">
        <v>3019</v>
      </c>
      <c r="I30" s="196" t="s">
        <v>3020</v>
      </c>
    </row>
    <row r="31" spans="1:19" ht="15" thickBot="1" x14ac:dyDescent="0.4">
      <c r="A31" s="239" t="s">
        <v>2395</v>
      </c>
      <c r="B31" s="239" t="s">
        <v>3000</v>
      </c>
      <c r="C31" s="254">
        <v>0</v>
      </c>
      <c r="D31" s="240" t="s">
        <v>65</v>
      </c>
      <c r="E31" s="240" t="s">
        <v>66</v>
      </c>
      <c r="F31" s="257" t="str">
        <f>UnitControlCenter!$B$6</f>
        <v>g CO2 / 2019 dollar</v>
      </c>
      <c r="G31" s="241" t="s">
        <v>2947</v>
      </c>
      <c r="H31" s="241"/>
      <c r="I31" s="240"/>
      <c r="J31" s="241"/>
      <c r="K31" s="241"/>
      <c r="L31" s="241"/>
      <c r="M31" s="241"/>
      <c r="N31" s="241"/>
      <c r="O31" s="241"/>
      <c r="P31" s="241"/>
      <c r="Q31" s="241"/>
      <c r="R31" s="241"/>
      <c r="S31" s="241"/>
    </row>
    <row r="32" spans="1:19" ht="87" x14ac:dyDescent="0.35">
      <c r="A32" s="197" t="s">
        <v>2843</v>
      </c>
      <c r="B32" s="197" t="s">
        <v>2667</v>
      </c>
      <c r="C32" s="247">
        <v>1</v>
      </c>
      <c r="D32" s="196" t="s">
        <v>65</v>
      </c>
      <c r="E32" s="196" t="s">
        <v>3134</v>
      </c>
      <c r="F32" s="4" t="str">
        <f>UnitControlCenter!$B$3</f>
        <v>million metric tons / year</v>
      </c>
      <c r="G32" s="69" t="s">
        <v>3181</v>
      </c>
      <c r="I32" s="196"/>
    </row>
    <row r="33" spans="1:19" x14ac:dyDescent="0.35">
      <c r="A33" s="197" t="s">
        <v>2843</v>
      </c>
      <c r="B33" s="197" t="s">
        <v>139</v>
      </c>
      <c r="C33" s="247">
        <v>1</v>
      </c>
      <c r="D33" s="196" t="s">
        <v>65</v>
      </c>
      <c r="E33" s="196" t="s">
        <v>3134</v>
      </c>
      <c r="F33" s="4" t="str">
        <f>UnitControlCenter!$B$3</f>
        <v>million metric tons / year</v>
      </c>
      <c r="G33" s="196" t="s">
        <v>2495</v>
      </c>
      <c r="I33" s="196"/>
    </row>
    <row r="34" spans="1:19" x14ac:dyDescent="0.35">
      <c r="A34" s="197" t="s">
        <v>2843</v>
      </c>
      <c r="B34" s="197" t="s">
        <v>2493</v>
      </c>
      <c r="C34" s="247">
        <v>1</v>
      </c>
      <c r="D34" s="196" t="s">
        <v>65</v>
      </c>
      <c r="E34" s="196" t="s">
        <v>3134</v>
      </c>
      <c r="F34" s="4" t="str">
        <f>UnitControlCenter!$B$3</f>
        <v>million metric tons / year</v>
      </c>
      <c r="G34" s="196" t="s">
        <v>2496</v>
      </c>
      <c r="I34" s="196"/>
    </row>
    <row r="35" spans="1:19" x14ac:dyDescent="0.35">
      <c r="A35" s="197" t="s">
        <v>2843</v>
      </c>
      <c r="B35" s="197" t="s">
        <v>2562</v>
      </c>
      <c r="C35" s="247">
        <v>1</v>
      </c>
      <c r="D35" s="196" t="s">
        <v>65</v>
      </c>
      <c r="E35" s="196" t="s">
        <v>3134</v>
      </c>
      <c r="F35" s="4" t="str">
        <f>UnitControlCenter!$B$3</f>
        <v>million metric tons / year</v>
      </c>
      <c r="G35" s="196" t="s">
        <v>2573</v>
      </c>
      <c r="I35" s="196"/>
    </row>
    <row r="36" spans="1:19" x14ac:dyDescent="0.35">
      <c r="A36" s="197" t="s">
        <v>2843</v>
      </c>
      <c r="B36" s="197" t="s">
        <v>97</v>
      </c>
      <c r="C36" s="247">
        <v>1</v>
      </c>
      <c r="D36" s="196" t="s">
        <v>65</v>
      </c>
      <c r="E36" s="196" t="s">
        <v>3134</v>
      </c>
      <c r="F36" s="4" t="str">
        <f>UnitControlCenter!$B$3</f>
        <v>million metric tons / year</v>
      </c>
      <c r="G36" s="196" t="s">
        <v>2497</v>
      </c>
      <c r="I36" s="196"/>
    </row>
    <row r="37" spans="1:19" ht="29" x14ac:dyDescent="0.35">
      <c r="A37" s="197" t="s">
        <v>2843</v>
      </c>
      <c r="B37" s="197" t="s">
        <v>9</v>
      </c>
      <c r="C37" s="247">
        <v>1</v>
      </c>
      <c r="D37" s="196" t="s">
        <v>65</v>
      </c>
      <c r="E37" s="196" t="s">
        <v>3134</v>
      </c>
      <c r="F37" s="4" t="str">
        <f>UnitControlCenter!$B$3</f>
        <v>million metric tons / year</v>
      </c>
      <c r="G37" s="196" t="s">
        <v>3182</v>
      </c>
      <c r="I37" s="196"/>
    </row>
    <row r="38" spans="1:19" ht="15" thickBot="1" x14ac:dyDescent="0.4">
      <c r="A38" s="239" t="s">
        <v>2843</v>
      </c>
      <c r="B38" s="239" t="s">
        <v>4</v>
      </c>
      <c r="C38" s="254">
        <v>1</v>
      </c>
      <c r="D38" s="240" t="s">
        <v>65</v>
      </c>
      <c r="E38" s="240" t="s">
        <v>3134</v>
      </c>
      <c r="F38" s="243" t="str">
        <f>UnitControlCenter!$B$3</f>
        <v>million metric tons / year</v>
      </c>
      <c r="G38" s="240" t="s">
        <v>2499</v>
      </c>
      <c r="H38" s="241"/>
      <c r="I38" s="240"/>
      <c r="J38" s="241"/>
      <c r="K38" s="241"/>
      <c r="L38" s="241"/>
      <c r="M38" s="241"/>
      <c r="N38" s="241"/>
      <c r="O38" s="241"/>
      <c r="P38" s="241"/>
      <c r="Q38" s="241"/>
      <c r="R38" s="241"/>
      <c r="S38" s="241"/>
    </row>
    <row r="39" spans="1:19" ht="29" x14ac:dyDescent="0.35">
      <c r="A39" s="197" t="s">
        <v>383</v>
      </c>
      <c r="B39" s="197" t="s">
        <v>3087</v>
      </c>
      <c r="C39" s="247">
        <v>1</v>
      </c>
      <c r="D39" s="196" t="s">
        <v>67</v>
      </c>
      <c r="E39" s="196" t="s">
        <v>468</v>
      </c>
      <c r="F39" s="4" t="str">
        <f>UnitControlCenter!$B$7</f>
        <v>2019 dollars / ton CO2e abated, Annual average abatement (MtCO2e)</v>
      </c>
      <c r="G39" s="69" t="s">
        <v>3183</v>
      </c>
      <c r="I39" s="196"/>
    </row>
    <row r="40" spans="1:19" ht="29.5" thickBot="1" x14ac:dyDescent="0.4">
      <c r="A40" s="239" t="s">
        <v>383</v>
      </c>
      <c r="B40" s="239" t="s">
        <v>3088</v>
      </c>
      <c r="C40" s="254">
        <v>1</v>
      </c>
      <c r="D40" s="240" t="s">
        <v>67</v>
      </c>
      <c r="E40" s="240" t="s">
        <v>468</v>
      </c>
      <c r="F40" s="243" t="str">
        <f>UnitControlCenter!$B$7</f>
        <v>2019 dollars / ton CO2e abated, Annual average abatement (MtCO2e)</v>
      </c>
      <c r="G40" s="241" t="s">
        <v>3183</v>
      </c>
      <c r="H40" s="241"/>
      <c r="I40" s="240"/>
      <c r="J40" s="241"/>
      <c r="K40" s="241"/>
      <c r="L40" s="241"/>
      <c r="M40" s="241"/>
      <c r="N40" s="241"/>
      <c r="O40" s="241"/>
      <c r="P40" s="241"/>
      <c r="Q40" s="241"/>
      <c r="R40" s="241"/>
      <c r="S40" s="241"/>
    </row>
    <row r="41" spans="1:19" ht="43.5" x14ac:dyDescent="0.35">
      <c r="A41" s="197" t="s">
        <v>2397</v>
      </c>
      <c r="B41" s="197" t="s">
        <v>3092</v>
      </c>
      <c r="C41" s="247">
        <v>1</v>
      </c>
      <c r="D41" s="196" t="s">
        <v>67</v>
      </c>
      <c r="E41" s="196" t="s">
        <v>66</v>
      </c>
      <c r="F41" s="4" t="str">
        <f>UnitControlCenter!$B$8</f>
        <v>billion 2019 dollars / year</v>
      </c>
      <c r="G41" s="69" t="s">
        <v>3089</v>
      </c>
      <c r="H41" s="69" t="s">
        <v>2478</v>
      </c>
      <c r="I41" s="196" t="s">
        <v>2460</v>
      </c>
    </row>
    <row r="42" spans="1:19" x14ac:dyDescent="0.35">
      <c r="A42" s="197" t="s">
        <v>2397</v>
      </c>
      <c r="B42" s="238" t="s">
        <v>2865</v>
      </c>
      <c r="C42" s="247">
        <v>1</v>
      </c>
      <c r="D42" s="196" t="s">
        <v>65</v>
      </c>
      <c r="E42" s="196" t="s">
        <v>66</v>
      </c>
      <c r="F42" s="4" t="str">
        <f>UnitControlCenter!$B$8</f>
        <v>billion 2019 dollars / year</v>
      </c>
      <c r="G42" s="69" t="s">
        <v>2857</v>
      </c>
      <c r="I42" s="196"/>
    </row>
    <row r="43" spans="1:19" ht="58" x14ac:dyDescent="0.35">
      <c r="A43" s="197" t="s">
        <v>2397</v>
      </c>
      <c r="B43" s="197" t="s">
        <v>3076</v>
      </c>
      <c r="C43" s="269">
        <v>1</v>
      </c>
      <c r="D43" s="196" t="s">
        <v>67</v>
      </c>
      <c r="E43" s="196" t="s">
        <v>68</v>
      </c>
      <c r="F43" s="4" t="str">
        <f>UnitControlCenter!$B$8</f>
        <v>billion 2019 dollars / year</v>
      </c>
      <c r="G43" s="4" t="s">
        <v>3077</v>
      </c>
      <c r="H43" s="4" t="s">
        <v>3078</v>
      </c>
      <c r="I43" s="4" t="s">
        <v>3079</v>
      </c>
    </row>
    <row r="44" spans="1:19" ht="29" x14ac:dyDescent="0.35">
      <c r="A44" s="197" t="s">
        <v>2397</v>
      </c>
      <c r="B44" s="238" t="s">
        <v>3081</v>
      </c>
      <c r="C44" s="255">
        <v>1</v>
      </c>
      <c r="D44" s="196" t="s">
        <v>65</v>
      </c>
      <c r="E44" s="196" t="s">
        <v>66</v>
      </c>
      <c r="F44" s="7" t="str">
        <f>UnitControlCenter!$B$9</f>
        <v>billion 2019 dollars</v>
      </c>
      <c r="G44" s="246" t="s">
        <v>3083</v>
      </c>
      <c r="H44" s="246"/>
      <c r="I44" s="196"/>
    </row>
    <row r="45" spans="1:19" s="246" customFormat="1" ht="29" x14ac:dyDescent="0.35">
      <c r="A45" s="197" t="s">
        <v>2397</v>
      </c>
      <c r="B45" s="238" t="s">
        <v>3084</v>
      </c>
      <c r="C45" s="255">
        <v>1</v>
      </c>
      <c r="D45" s="196" t="s">
        <v>65</v>
      </c>
      <c r="E45" s="196" t="s">
        <v>66</v>
      </c>
      <c r="F45" s="7" t="str">
        <f>UnitControlCenter!$B$8</f>
        <v>billion 2019 dollars / year</v>
      </c>
      <c r="G45" s="246" t="s">
        <v>3085</v>
      </c>
      <c r="I45" s="196"/>
    </row>
    <row r="46" spans="1:19" ht="116.5" thickBot="1" x14ac:dyDescent="0.4">
      <c r="A46" s="239" t="s">
        <v>2397</v>
      </c>
      <c r="B46" s="244" t="s">
        <v>3175</v>
      </c>
      <c r="C46" s="254">
        <v>1</v>
      </c>
      <c r="D46" s="240" t="s">
        <v>67</v>
      </c>
      <c r="E46" s="240" t="s">
        <v>66</v>
      </c>
      <c r="F46" s="243" t="str">
        <f>UnitControlCenter!$B$8</f>
        <v>billion 2019 dollars / year</v>
      </c>
      <c r="G46" s="241" t="s">
        <v>3179</v>
      </c>
      <c r="H46" s="241" t="s">
        <v>3176</v>
      </c>
      <c r="I46" s="240" t="s">
        <v>3178</v>
      </c>
      <c r="J46" s="241"/>
      <c r="K46" s="241"/>
      <c r="L46" s="241"/>
      <c r="M46" s="241"/>
      <c r="N46" s="241"/>
      <c r="O46" s="241"/>
      <c r="P46" s="241"/>
      <c r="Q46" s="241"/>
      <c r="R46" s="241"/>
      <c r="S46" s="241"/>
    </row>
    <row r="47" spans="1:19" ht="29" x14ac:dyDescent="0.35">
      <c r="A47" s="197" t="s">
        <v>2987</v>
      </c>
      <c r="B47" s="238" t="s">
        <v>3004</v>
      </c>
      <c r="C47" s="262">
        <v>1</v>
      </c>
      <c r="D47" s="196" t="s">
        <v>67</v>
      </c>
      <c r="E47" s="196" t="s">
        <v>66</v>
      </c>
      <c r="F47" s="7" t="str">
        <f>UnitControlCenter!$B$10</f>
        <v>jobs</v>
      </c>
      <c r="G47" s="246" t="s">
        <v>2995</v>
      </c>
      <c r="H47" s="246" t="s">
        <v>2994</v>
      </c>
      <c r="I47" s="196" t="s">
        <v>2461</v>
      </c>
    </row>
    <row r="48" spans="1:19" ht="29" x14ac:dyDescent="0.35">
      <c r="A48" s="197" t="s">
        <v>2987</v>
      </c>
      <c r="B48" s="238" t="s">
        <v>3497</v>
      </c>
      <c r="C48" s="297">
        <v>0</v>
      </c>
      <c r="D48" s="196" t="s">
        <v>67</v>
      </c>
      <c r="E48" s="196" t="s">
        <v>68</v>
      </c>
      <c r="F48" s="7" t="str">
        <f>UnitControlCenter!$B$10</f>
        <v>jobs</v>
      </c>
      <c r="G48" s="246" t="s">
        <v>3345</v>
      </c>
      <c r="H48" s="246" t="s">
        <v>3346</v>
      </c>
      <c r="I48" s="196" t="s">
        <v>3347</v>
      </c>
    </row>
    <row r="49" spans="1:9" ht="29" x14ac:dyDescent="0.35">
      <c r="A49" s="197" t="s">
        <v>2987</v>
      </c>
      <c r="B49" s="238" t="s">
        <v>3498</v>
      </c>
      <c r="C49" s="297">
        <v>0</v>
      </c>
      <c r="D49" s="196" t="s">
        <v>67</v>
      </c>
      <c r="E49" s="196" t="s">
        <v>66</v>
      </c>
      <c r="F49" s="4" t="str">
        <f>UnitControlCenter!$B$12</f>
        <v>% change</v>
      </c>
      <c r="G49" s="246" t="s">
        <v>3364</v>
      </c>
      <c r="H49" s="246" t="s">
        <v>3346</v>
      </c>
      <c r="I49" s="196" t="s">
        <v>3347</v>
      </c>
    </row>
    <row r="50" spans="1:9" ht="43.5" x14ac:dyDescent="0.35">
      <c r="A50" s="197" t="s">
        <v>2987</v>
      </c>
      <c r="B50" s="238" t="s">
        <v>3329</v>
      </c>
      <c r="C50" s="297">
        <v>0</v>
      </c>
      <c r="D50" s="196" t="s">
        <v>67</v>
      </c>
      <c r="E50" s="196" t="s">
        <v>68</v>
      </c>
      <c r="F50" s="7" t="str">
        <f>UnitControlCenter!$B$10</f>
        <v>jobs</v>
      </c>
      <c r="G50" s="246" t="s">
        <v>3368</v>
      </c>
      <c r="H50" s="246" t="s">
        <v>3348</v>
      </c>
      <c r="I50" s="215" t="s">
        <v>3349</v>
      </c>
    </row>
    <row r="51" spans="1:9" ht="43.5" x14ac:dyDescent="0.35">
      <c r="A51" s="197" t="s">
        <v>2987</v>
      </c>
      <c r="B51" s="238" t="s">
        <v>3361</v>
      </c>
      <c r="C51" s="297">
        <v>0</v>
      </c>
      <c r="D51" s="196" t="s">
        <v>67</v>
      </c>
      <c r="E51" s="196" t="s">
        <v>66</v>
      </c>
      <c r="F51" s="4" t="str">
        <f>UnitControlCenter!$B$12</f>
        <v>% change</v>
      </c>
      <c r="G51" s="246" t="s">
        <v>3367</v>
      </c>
      <c r="H51" s="246" t="s">
        <v>3348</v>
      </c>
      <c r="I51" s="215" t="s">
        <v>3349</v>
      </c>
    </row>
    <row r="52" spans="1:9" ht="29" x14ac:dyDescent="0.35">
      <c r="A52" s="197" t="s">
        <v>2987</v>
      </c>
      <c r="B52" s="238" t="s">
        <v>3334</v>
      </c>
      <c r="C52" s="297">
        <v>0</v>
      </c>
      <c r="D52" s="196" t="s">
        <v>67</v>
      </c>
      <c r="E52" s="196" t="s">
        <v>68</v>
      </c>
      <c r="F52" s="7" t="str">
        <f>UnitControlCenter!$B$10</f>
        <v>jobs</v>
      </c>
      <c r="G52" s="246" t="s">
        <v>3350</v>
      </c>
      <c r="H52" s="246" t="s">
        <v>3351</v>
      </c>
      <c r="I52" s="196" t="s">
        <v>3352</v>
      </c>
    </row>
    <row r="53" spans="1:9" ht="29" x14ac:dyDescent="0.35">
      <c r="A53" s="197" t="s">
        <v>2987</v>
      </c>
      <c r="B53" s="238" t="s">
        <v>3362</v>
      </c>
      <c r="C53" s="297">
        <v>0</v>
      </c>
      <c r="D53" s="196" t="s">
        <v>67</v>
      </c>
      <c r="E53" s="196" t="s">
        <v>66</v>
      </c>
      <c r="F53" s="4" t="str">
        <f>UnitControlCenter!$B$12</f>
        <v>% change</v>
      </c>
      <c r="G53" s="246" t="s">
        <v>3365</v>
      </c>
      <c r="H53" s="246" t="s">
        <v>3351</v>
      </c>
      <c r="I53" s="196" t="s">
        <v>3352</v>
      </c>
    </row>
    <row r="54" spans="1:9" ht="72.5" x14ac:dyDescent="0.35">
      <c r="A54" s="197" t="s">
        <v>2987</v>
      </c>
      <c r="B54" s="238" t="s">
        <v>3337</v>
      </c>
      <c r="C54" s="297">
        <v>0</v>
      </c>
      <c r="D54" s="196" t="s">
        <v>67</v>
      </c>
      <c r="E54" s="196" t="s">
        <v>68</v>
      </c>
      <c r="F54" s="7" t="str">
        <f>UnitControlCenter!$B$10</f>
        <v>jobs</v>
      </c>
      <c r="G54" s="246" t="s">
        <v>3353</v>
      </c>
      <c r="H54" s="246" t="s">
        <v>3354</v>
      </c>
      <c r="I54" s="196" t="s">
        <v>3355</v>
      </c>
    </row>
    <row r="55" spans="1:9" ht="72.5" x14ac:dyDescent="0.35">
      <c r="A55" s="197" t="s">
        <v>2987</v>
      </c>
      <c r="B55" s="238" t="s">
        <v>3363</v>
      </c>
      <c r="C55" s="297">
        <v>0</v>
      </c>
      <c r="D55" s="196" t="s">
        <v>67</v>
      </c>
      <c r="E55" s="196" t="s">
        <v>66</v>
      </c>
      <c r="F55" s="4" t="str">
        <f>UnitControlCenter!$B$12</f>
        <v>% change</v>
      </c>
      <c r="G55" s="246" t="s">
        <v>3366</v>
      </c>
      <c r="H55" s="246" t="s">
        <v>3354</v>
      </c>
      <c r="I55" s="196" t="s">
        <v>3355</v>
      </c>
    </row>
    <row r="56" spans="1:9" ht="29" x14ac:dyDescent="0.35">
      <c r="A56" s="197" t="s">
        <v>2987</v>
      </c>
      <c r="B56" s="238" t="s">
        <v>3435</v>
      </c>
      <c r="C56" s="265">
        <v>1</v>
      </c>
      <c r="D56" s="196" t="s">
        <v>67</v>
      </c>
      <c r="E56" s="196" t="s">
        <v>68</v>
      </c>
      <c r="F56" s="7" t="str">
        <f>UnitControlCenter!$B$10</f>
        <v>jobs</v>
      </c>
      <c r="G56" s="246" t="s">
        <v>3436</v>
      </c>
      <c r="H56" s="246" t="s">
        <v>3437</v>
      </c>
      <c r="I56" s="196" t="s">
        <v>3438</v>
      </c>
    </row>
    <row r="57" spans="1:9" ht="29" x14ac:dyDescent="0.35">
      <c r="A57" s="197" t="s">
        <v>2987</v>
      </c>
      <c r="B57" s="238" t="s">
        <v>3439</v>
      </c>
      <c r="C57" s="297">
        <v>1</v>
      </c>
      <c r="D57" s="196" t="s">
        <v>67</v>
      </c>
      <c r="E57" s="196" t="s">
        <v>66</v>
      </c>
      <c r="F57" s="4" t="str">
        <f>UnitControlCenter!$B$12</f>
        <v>% change</v>
      </c>
      <c r="G57" s="246" t="s">
        <v>3440</v>
      </c>
      <c r="H57" s="246" t="s">
        <v>3437</v>
      </c>
      <c r="I57" s="196" t="s">
        <v>3438</v>
      </c>
    </row>
    <row r="58" spans="1:9" ht="29" x14ac:dyDescent="0.35">
      <c r="A58" s="197" t="s">
        <v>2987</v>
      </c>
      <c r="B58" s="238" t="s">
        <v>3060</v>
      </c>
      <c r="C58" s="267">
        <v>1</v>
      </c>
      <c r="D58" s="196" t="s">
        <v>67</v>
      </c>
      <c r="E58" s="196" t="s">
        <v>66</v>
      </c>
      <c r="F58" s="7" t="str">
        <f>UnitControlCenter!$B$10</f>
        <v>jobs</v>
      </c>
      <c r="G58" s="246" t="s">
        <v>3064</v>
      </c>
      <c r="H58" s="246" t="s">
        <v>3063</v>
      </c>
      <c r="I58" s="196" t="s">
        <v>3075</v>
      </c>
    </row>
    <row r="59" spans="1:9" ht="43.5" x14ac:dyDescent="0.35">
      <c r="A59" s="197" t="s">
        <v>2987</v>
      </c>
      <c r="B59" s="238" t="s">
        <v>3130</v>
      </c>
      <c r="C59" s="273">
        <v>1</v>
      </c>
      <c r="D59" s="196" t="s">
        <v>67</v>
      </c>
      <c r="E59" s="196" t="s">
        <v>66</v>
      </c>
      <c r="F59" s="7" t="str">
        <f>UnitControlCenter!$B$10</f>
        <v>jobs</v>
      </c>
      <c r="G59" s="246" t="s">
        <v>3129</v>
      </c>
      <c r="H59" s="246" t="s">
        <v>2994</v>
      </c>
      <c r="I59" s="196" t="s">
        <v>2461</v>
      </c>
    </row>
    <row r="60" spans="1:9" ht="43.5" x14ac:dyDescent="0.35">
      <c r="A60" s="197" t="s">
        <v>2987</v>
      </c>
      <c r="B60" s="238" t="s">
        <v>2989</v>
      </c>
      <c r="C60" s="262">
        <v>1</v>
      </c>
      <c r="D60" s="196" t="s">
        <v>67</v>
      </c>
      <c r="E60" s="196" t="s">
        <v>66</v>
      </c>
      <c r="F60" s="4" t="str">
        <f>UnitControlCenter!$B$8</f>
        <v>billion 2019 dollars / year</v>
      </c>
      <c r="G60" s="246" t="s">
        <v>2996</v>
      </c>
      <c r="H60" s="246" t="s">
        <v>2998</v>
      </c>
      <c r="I60" s="196" t="s">
        <v>2461</v>
      </c>
    </row>
    <row r="61" spans="1:9" ht="43.5" x14ac:dyDescent="0.35">
      <c r="A61" s="197" t="s">
        <v>2987</v>
      </c>
      <c r="B61" s="238" t="s">
        <v>3008</v>
      </c>
      <c r="C61" s="266">
        <v>1</v>
      </c>
      <c r="D61" s="196" t="s">
        <v>67</v>
      </c>
      <c r="E61" s="196" t="s">
        <v>66</v>
      </c>
      <c r="F61" s="4" t="str">
        <f>UnitControlCenter!$B$12</f>
        <v>% change</v>
      </c>
      <c r="G61" s="246" t="s">
        <v>3010</v>
      </c>
      <c r="H61" s="246" t="s">
        <v>2998</v>
      </c>
      <c r="I61" s="196" t="s">
        <v>2461</v>
      </c>
    </row>
    <row r="62" spans="1:9" ht="29" x14ac:dyDescent="0.35">
      <c r="A62" s="197" t="s">
        <v>2987</v>
      </c>
      <c r="B62" s="238" t="s">
        <v>3061</v>
      </c>
      <c r="C62" s="267">
        <v>1</v>
      </c>
      <c r="D62" s="196" t="s">
        <v>67</v>
      </c>
      <c r="E62" s="196" t="s">
        <v>66</v>
      </c>
      <c r="F62" s="4" t="str">
        <f>UnitControlCenter!$B$8</f>
        <v>billion 2019 dollars / year</v>
      </c>
      <c r="G62" s="246" t="s">
        <v>3065</v>
      </c>
      <c r="H62" s="246" t="s">
        <v>3063</v>
      </c>
      <c r="I62" s="196" t="s">
        <v>3075</v>
      </c>
    </row>
    <row r="63" spans="1:9" ht="43.5" x14ac:dyDescent="0.35">
      <c r="A63" s="197" t="s">
        <v>2987</v>
      </c>
      <c r="B63" s="238" t="s">
        <v>3003</v>
      </c>
      <c r="C63" s="262">
        <v>1</v>
      </c>
      <c r="D63" s="196" t="s">
        <v>67</v>
      </c>
      <c r="E63" s="196" t="s">
        <v>66</v>
      </c>
      <c r="F63" s="4" t="str">
        <f>UnitControlCenter!$B$8</f>
        <v>billion 2019 dollars / year</v>
      </c>
      <c r="G63" s="246" t="s">
        <v>2999</v>
      </c>
      <c r="H63" s="246" t="s">
        <v>2997</v>
      </c>
      <c r="I63" s="196" t="s">
        <v>2461</v>
      </c>
    </row>
    <row r="64" spans="1:9" ht="29" x14ac:dyDescent="0.35">
      <c r="A64" s="197" t="s">
        <v>2987</v>
      </c>
      <c r="B64" s="238" t="s">
        <v>3001</v>
      </c>
      <c r="C64" s="255">
        <v>1</v>
      </c>
      <c r="D64" s="196" t="s">
        <v>65</v>
      </c>
      <c r="E64" s="196" t="s">
        <v>66</v>
      </c>
      <c r="F64" s="7" t="str">
        <f>UnitControlCenter!$B$13</f>
        <v>2019 dollars / employee-year</v>
      </c>
      <c r="G64" s="246" t="s">
        <v>3002</v>
      </c>
      <c r="H64" s="246"/>
      <c r="I64" s="196"/>
    </row>
    <row r="65" spans="1:19" ht="29.5" thickBot="1" x14ac:dyDescent="0.4">
      <c r="A65" s="239" t="s">
        <v>2987</v>
      </c>
      <c r="B65" s="244" t="s">
        <v>3062</v>
      </c>
      <c r="C65" s="254">
        <v>1</v>
      </c>
      <c r="D65" s="240" t="s">
        <v>67</v>
      </c>
      <c r="E65" s="240" t="s">
        <v>66</v>
      </c>
      <c r="F65" s="243" t="str">
        <f>UnitControlCenter!$B$8</f>
        <v>billion 2019 dollars / year</v>
      </c>
      <c r="G65" s="241" t="s">
        <v>3066</v>
      </c>
      <c r="H65" s="241" t="s">
        <v>3063</v>
      </c>
      <c r="I65" s="240" t="s">
        <v>3075</v>
      </c>
      <c r="J65" s="241"/>
      <c r="K65" s="241"/>
      <c r="L65" s="241"/>
      <c r="M65" s="241"/>
      <c r="N65" s="241"/>
      <c r="O65" s="241"/>
      <c r="P65" s="241"/>
      <c r="Q65" s="241"/>
      <c r="R65" s="241"/>
      <c r="S65" s="241"/>
    </row>
    <row r="66" spans="1:19" ht="87" x14ac:dyDescent="0.35">
      <c r="A66" s="197" t="s">
        <v>2988</v>
      </c>
      <c r="B66" s="197" t="s">
        <v>2773</v>
      </c>
      <c r="C66" s="247">
        <v>1</v>
      </c>
      <c r="D66" s="196" t="s">
        <v>67</v>
      </c>
      <c r="E66" s="196" t="s">
        <v>66</v>
      </c>
      <c r="F66" s="4" t="str">
        <f>UnitControlCenter!$B$8</f>
        <v>billion 2019 dollars / year</v>
      </c>
      <c r="G66" s="4" t="s">
        <v>2774</v>
      </c>
      <c r="H66" s="4" t="s">
        <v>2775</v>
      </c>
      <c r="I66" s="4" t="s">
        <v>2748</v>
      </c>
    </row>
    <row r="67" spans="1:19" ht="43.5" x14ac:dyDescent="0.35">
      <c r="A67" s="197" t="s">
        <v>2988</v>
      </c>
      <c r="B67" s="197" t="s">
        <v>2777</v>
      </c>
      <c r="C67" s="247">
        <v>1</v>
      </c>
      <c r="D67" s="196" t="s">
        <v>67</v>
      </c>
      <c r="E67" s="196" t="s">
        <v>66</v>
      </c>
      <c r="F67" s="4" t="str">
        <f>UnitControlCenter!$B$8</f>
        <v>billion 2019 dollars / year</v>
      </c>
      <c r="G67" s="4" t="s">
        <v>2787</v>
      </c>
      <c r="H67" s="4" t="s">
        <v>2788</v>
      </c>
      <c r="I67" s="4" t="s">
        <v>2789</v>
      </c>
    </row>
    <row r="68" spans="1:19" ht="58" x14ac:dyDescent="0.35">
      <c r="A68" s="197" t="s">
        <v>2988</v>
      </c>
      <c r="B68" s="197" t="s">
        <v>2778</v>
      </c>
      <c r="C68" s="247">
        <v>1</v>
      </c>
      <c r="D68" s="196" t="s">
        <v>67</v>
      </c>
      <c r="E68" s="196" t="s">
        <v>66</v>
      </c>
      <c r="F68" s="4" t="str">
        <f>UnitControlCenter!$B$8</f>
        <v>billion 2019 dollars / year</v>
      </c>
      <c r="G68" s="4" t="s">
        <v>2798</v>
      </c>
      <c r="H68" s="4" t="s">
        <v>2796</v>
      </c>
      <c r="I68" s="4" t="s">
        <v>2797</v>
      </c>
    </row>
    <row r="69" spans="1:19" ht="43.5" x14ac:dyDescent="0.35">
      <c r="A69" s="197" t="s">
        <v>2988</v>
      </c>
      <c r="B69" s="197" t="s">
        <v>2779</v>
      </c>
      <c r="C69" s="247">
        <v>1</v>
      </c>
      <c r="D69" s="196" t="s">
        <v>67</v>
      </c>
      <c r="E69" s="196" t="s">
        <v>66</v>
      </c>
      <c r="F69" s="4" t="str">
        <f>UnitControlCenter!$B$8</f>
        <v>billion 2019 dollars / year</v>
      </c>
      <c r="G69" s="4" t="s">
        <v>2792</v>
      </c>
      <c r="H69" s="4" t="s">
        <v>2788</v>
      </c>
      <c r="I69" s="4" t="s">
        <v>2790</v>
      </c>
    </row>
    <row r="70" spans="1:19" ht="43.5" x14ac:dyDescent="0.35">
      <c r="A70" s="197" t="s">
        <v>2988</v>
      </c>
      <c r="B70" s="197" t="s">
        <v>2780</v>
      </c>
      <c r="C70" s="247">
        <v>1</v>
      </c>
      <c r="D70" s="196" t="s">
        <v>67</v>
      </c>
      <c r="E70" s="196" t="s">
        <v>66</v>
      </c>
      <c r="F70" s="4" t="str">
        <f>UnitControlCenter!$B$8</f>
        <v>billion 2019 dollars / year</v>
      </c>
      <c r="G70" s="4" t="s">
        <v>2793</v>
      </c>
      <c r="H70" s="4" t="s">
        <v>2788</v>
      </c>
      <c r="I70" s="4" t="s">
        <v>2791</v>
      </c>
    </row>
    <row r="71" spans="1:19" ht="58" x14ac:dyDescent="0.35">
      <c r="A71" s="197" t="s">
        <v>2988</v>
      </c>
      <c r="B71" s="197" t="s">
        <v>2781</v>
      </c>
      <c r="C71" s="247">
        <v>1</v>
      </c>
      <c r="D71" s="196" t="s">
        <v>67</v>
      </c>
      <c r="E71" s="196" t="s">
        <v>66</v>
      </c>
      <c r="F71" s="4" t="str">
        <f>UnitControlCenter!$B$8</f>
        <v>billion 2019 dollars / year</v>
      </c>
      <c r="G71" s="4" t="s">
        <v>2799</v>
      </c>
      <c r="H71" s="4" t="s">
        <v>2796</v>
      </c>
      <c r="I71" s="4" t="s">
        <v>2797</v>
      </c>
    </row>
    <row r="72" spans="1:19" ht="58" x14ac:dyDescent="0.35">
      <c r="A72" s="197" t="s">
        <v>2988</v>
      </c>
      <c r="B72" s="197" t="s">
        <v>2782</v>
      </c>
      <c r="C72" s="247">
        <v>1</v>
      </c>
      <c r="D72" s="196" t="s">
        <v>67</v>
      </c>
      <c r="E72" s="196" t="s">
        <v>66</v>
      </c>
      <c r="F72" s="4" t="str">
        <f>UnitControlCenter!$B$8</f>
        <v>billion 2019 dollars / year</v>
      </c>
      <c r="G72" s="4" t="s">
        <v>2800</v>
      </c>
      <c r="H72" s="4" t="s">
        <v>2796</v>
      </c>
      <c r="I72" s="4" t="s">
        <v>2797</v>
      </c>
    </row>
    <row r="73" spans="1:19" ht="72.5" x14ac:dyDescent="0.35">
      <c r="A73" s="197" t="s">
        <v>2988</v>
      </c>
      <c r="B73" s="197" t="s">
        <v>2783</v>
      </c>
      <c r="C73" s="247">
        <v>1</v>
      </c>
      <c r="D73" s="196" t="s">
        <v>67</v>
      </c>
      <c r="E73" s="196" t="s">
        <v>66</v>
      </c>
      <c r="F73" s="4" t="str">
        <f>UnitControlCenter!$B$8</f>
        <v>billion 2019 dollars / year</v>
      </c>
      <c r="G73" s="4" t="s">
        <v>2801</v>
      </c>
      <c r="H73" s="4" t="s">
        <v>2796</v>
      </c>
      <c r="I73" s="4" t="s">
        <v>2797</v>
      </c>
    </row>
    <row r="74" spans="1:19" ht="58" x14ac:dyDescent="0.35">
      <c r="A74" s="197" t="s">
        <v>2988</v>
      </c>
      <c r="B74" s="197" t="s">
        <v>2807</v>
      </c>
      <c r="C74" s="247">
        <v>1</v>
      </c>
      <c r="D74" s="196" t="s">
        <v>67</v>
      </c>
      <c r="E74" s="196" t="s">
        <v>66</v>
      </c>
      <c r="F74" s="4" t="str">
        <f>UnitControlCenter!$B$8</f>
        <v>billion 2019 dollars / year</v>
      </c>
      <c r="G74" s="4" t="s">
        <v>2805</v>
      </c>
      <c r="H74" s="4" t="s">
        <v>2796</v>
      </c>
      <c r="I74" s="4" t="s">
        <v>2803</v>
      </c>
    </row>
    <row r="75" spans="1:19" ht="58.5" thickBot="1" x14ac:dyDescent="0.4">
      <c r="A75" s="239" t="s">
        <v>2988</v>
      </c>
      <c r="B75" s="239" t="s">
        <v>2808</v>
      </c>
      <c r="C75" s="254">
        <v>1</v>
      </c>
      <c r="D75" s="240" t="s">
        <v>67</v>
      </c>
      <c r="E75" s="240" t="s">
        <v>66</v>
      </c>
      <c r="F75" s="243" t="str">
        <f>UnitControlCenter!$B$8</f>
        <v>billion 2019 dollars / year</v>
      </c>
      <c r="G75" s="243" t="s">
        <v>2806</v>
      </c>
      <c r="H75" s="243" t="s">
        <v>2796</v>
      </c>
      <c r="I75" s="243" t="s">
        <v>2804</v>
      </c>
      <c r="J75" s="241"/>
      <c r="K75" s="241"/>
      <c r="L75" s="241"/>
      <c r="M75" s="241"/>
      <c r="N75" s="241"/>
      <c r="O75" s="241"/>
      <c r="P75" s="241"/>
      <c r="Q75" s="241"/>
      <c r="R75" s="241"/>
      <c r="S75" s="241"/>
    </row>
    <row r="76" spans="1:19" ht="29" x14ac:dyDescent="0.35">
      <c r="A76" s="197" t="s">
        <v>2398</v>
      </c>
      <c r="B76" s="197" t="s">
        <v>3131</v>
      </c>
      <c r="C76" s="273">
        <v>1</v>
      </c>
      <c r="D76" s="196" t="s">
        <v>65</v>
      </c>
      <c r="E76" s="196" t="s">
        <v>3135</v>
      </c>
      <c r="F76" s="4" t="str">
        <f>UnitControlCenter!$B$11</f>
        <v>incidents / year</v>
      </c>
      <c r="G76" s="196" t="s">
        <v>3035</v>
      </c>
      <c r="I76" s="196"/>
    </row>
    <row r="77" spans="1:19" x14ac:dyDescent="0.35">
      <c r="A77" s="197" t="s">
        <v>2398</v>
      </c>
      <c r="B77" s="197" t="s">
        <v>3374</v>
      </c>
      <c r="C77" s="297">
        <v>1</v>
      </c>
      <c r="D77" s="196" t="s">
        <v>65</v>
      </c>
      <c r="E77" s="196" t="s">
        <v>66</v>
      </c>
      <c r="F77" s="4" t="str">
        <f>UnitControlCenter!$B$12</f>
        <v>% change</v>
      </c>
      <c r="G77" s="196" t="s">
        <v>3375</v>
      </c>
      <c r="I77" s="196"/>
    </row>
    <row r="78" spans="1:19" ht="29" x14ac:dyDescent="0.35">
      <c r="A78" s="197" t="s">
        <v>2398</v>
      </c>
      <c r="B78" s="197" t="s">
        <v>3495</v>
      </c>
      <c r="C78" s="297">
        <v>1</v>
      </c>
      <c r="D78" s="196" t="s">
        <v>67</v>
      </c>
      <c r="E78" s="196" t="s">
        <v>68</v>
      </c>
      <c r="F78" s="4" t="str">
        <f>UnitControlCenter!$B$11</f>
        <v>incidents / year</v>
      </c>
      <c r="G78" s="196" t="s">
        <v>3358</v>
      </c>
      <c r="H78" s="246" t="s">
        <v>3346</v>
      </c>
      <c r="I78" s="196" t="s">
        <v>3347</v>
      </c>
    </row>
    <row r="79" spans="1:19" ht="29" x14ac:dyDescent="0.35">
      <c r="A79" s="197" t="s">
        <v>2398</v>
      </c>
      <c r="B79" s="197" t="s">
        <v>3496</v>
      </c>
      <c r="C79" s="297">
        <v>1</v>
      </c>
      <c r="D79" s="196" t="s">
        <v>67</v>
      </c>
      <c r="E79" s="196" t="s">
        <v>66</v>
      </c>
      <c r="F79" s="4" t="str">
        <f>UnitControlCenter!$B$12</f>
        <v>% change</v>
      </c>
      <c r="G79" s="196" t="s">
        <v>3369</v>
      </c>
      <c r="H79" s="246" t="s">
        <v>3346</v>
      </c>
      <c r="I79" s="196" t="s">
        <v>3347</v>
      </c>
    </row>
    <row r="80" spans="1:19" ht="43.5" x14ac:dyDescent="0.35">
      <c r="A80" s="197" t="s">
        <v>2398</v>
      </c>
      <c r="B80" s="197" t="s">
        <v>3356</v>
      </c>
      <c r="C80" s="297">
        <v>1</v>
      </c>
      <c r="D80" s="196" t="s">
        <v>67</v>
      </c>
      <c r="E80" s="196" t="s">
        <v>68</v>
      </c>
      <c r="F80" s="4" t="str">
        <f>UnitControlCenter!$B$11</f>
        <v>incidents / year</v>
      </c>
      <c r="G80" s="196" t="s">
        <v>3359</v>
      </c>
      <c r="H80" s="246" t="s">
        <v>3348</v>
      </c>
      <c r="I80" s="215" t="s">
        <v>3349</v>
      </c>
    </row>
    <row r="81" spans="1:19" ht="43.5" x14ac:dyDescent="0.35">
      <c r="A81" s="197" t="s">
        <v>2398</v>
      </c>
      <c r="B81" s="197" t="s">
        <v>3372</v>
      </c>
      <c r="C81" s="297">
        <v>1</v>
      </c>
      <c r="D81" s="196" t="s">
        <v>67</v>
      </c>
      <c r="E81" s="196" t="s">
        <v>66</v>
      </c>
      <c r="F81" s="4" t="str">
        <f>UnitControlCenter!$B$12</f>
        <v>% change</v>
      </c>
      <c r="G81" s="196" t="s">
        <v>3370</v>
      </c>
      <c r="H81" s="246" t="s">
        <v>3348</v>
      </c>
      <c r="I81" s="215" t="s">
        <v>3349</v>
      </c>
    </row>
    <row r="82" spans="1:19" ht="29" x14ac:dyDescent="0.35">
      <c r="A82" s="197" t="s">
        <v>2398</v>
      </c>
      <c r="B82" s="197" t="s">
        <v>3357</v>
      </c>
      <c r="C82" s="297">
        <v>1</v>
      </c>
      <c r="D82" s="196" t="s">
        <v>67</v>
      </c>
      <c r="E82" s="196" t="s">
        <v>68</v>
      </c>
      <c r="F82" s="4" t="str">
        <f>UnitControlCenter!$B$11</f>
        <v>incidents / year</v>
      </c>
      <c r="G82" s="69" t="s">
        <v>3360</v>
      </c>
      <c r="H82" s="246" t="s">
        <v>3351</v>
      </c>
      <c r="I82" s="196" t="s">
        <v>3352</v>
      </c>
    </row>
    <row r="83" spans="1:19" ht="29" x14ac:dyDescent="0.35">
      <c r="A83" s="197" t="s">
        <v>2398</v>
      </c>
      <c r="B83" s="197" t="s">
        <v>3373</v>
      </c>
      <c r="C83" s="297">
        <v>1</v>
      </c>
      <c r="D83" s="196" t="s">
        <v>67</v>
      </c>
      <c r="E83" s="196" t="s">
        <v>66</v>
      </c>
      <c r="F83" s="4" t="str">
        <f>UnitControlCenter!$B$12</f>
        <v>% change</v>
      </c>
      <c r="G83" s="69" t="s">
        <v>3371</v>
      </c>
      <c r="H83" s="246" t="s">
        <v>3351</v>
      </c>
      <c r="I83" s="196" t="s">
        <v>3352</v>
      </c>
    </row>
    <row r="84" spans="1:19" x14ac:dyDescent="0.35">
      <c r="A84" s="197" t="s">
        <v>2398</v>
      </c>
      <c r="B84" s="197" t="s">
        <v>3027</v>
      </c>
      <c r="C84" s="247">
        <v>0</v>
      </c>
      <c r="D84" s="196" t="s">
        <v>65</v>
      </c>
      <c r="E84" s="196" t="s">
        <v>66</v>
      </c>
      <c r="F84" s="4" t="str">
        <f>UnitControlCenter!$B$11</f>
        <v>incidents / year</v>
      </c>
      <c r="G84" s="196" t="s">
        <v>3035</v>
      </c>
      <c r="I84" s="196"/>
    </row>
    <row r="85" spans="1:19" ht="29" x14ac:dyDescent="0.35">
      <c r="A85" s="197" t="s">
        <v>2398</v>
      </c>
      <c r="B85" s="197" t="s">
        <v>2399</v>
      </c>
      <c r="C85" s="255">
        <v>1</v>
      </c>
      <c r="D85" s="196" t="s">
        <v>65</v>
      </c>
      <c r="E85" s="196" t="s">
        <v>66</v>
      </c>
      <c r="F85" s="7" t="str">
        <f>UnitControlCenter!$B$8</f>
        <v>billion 2019 dollars / year</v>
      </c>
      <c r="G85" s="196" t="s">
        <v>69</v>
      </c>
      <c r="H85" s="246"/>
      <c r="I85" s="196"/>
    </row>
    <row r="86" spans="1:19" x14ac:dyDescent="0.35">
      <c r="A86" s="197" t="s">
        <v>2398</v>
      </c>
      <c r="B86" s="197" t="s">
        <v>3028</v>
      </c>
      <c r="C86" s="255">
        <v>1</v>
      </c>
      <c r="D86" s="196" t="s">
        <v>65</v>
      </c>
      <c r="E86" s="196" t="s">
        <v>66</v>
      </c>
      <c r="F86" s="4" t="str">
        <f>UnitControlCenter!$B$11</f>
        <v>incidents / year</v>
      </c>
      <c r="G86" s="196" t="s">
        <v>3036</v>
      </c>
      <c r="H86" s="246"/>
      <c r="I86" s="196"/>
    </row>
    <row r="87" spans="1:19" ht="29" x14ac:dyDescent="0.35">
      <c r="A87" s="197" t="s">
        <v>2398</v>
      </c>
      <c r="B87" s="197" t="s">
        <v>3029</v>
      </c>
      <c r="C87" s="255">
        <v>1</v>
      </c>
      <c r="D87" s="196" t="s">
        <v>65</v>
      </c>
      <c r="E87" s="196" t="s">
        <v>66</v>
      </c>
      <c r="F87" s="4" t="str">
        <f>UnitControlCenter!$B$11</f>
        <v>incidents / year</v>
      </c>
      <c r="G87" s="196" t="s">
        <v>3037</v>
      </c>
      <c r="H87" s="246"/>
      <c r="I87" s="196"/>
    </row>
    <row r="88" spans="1:19" x14ac:dyDescent="0.35">
      <c r="A88" s="197" t="s">
        <v>2398</v>
      </c>
      <c r="B88" s="197" t="s">
        <v>3042</v>
      </c>
      <c r="C88" s="255">
        <v>1</v>
      </c>
      <c r="D88" s="196" t="s">
        <v>65</v>
      </c>
      <c r="E88" s="196" t="s">
        <v>66</v>
      </c>
      <c r="F88" s="4" t="str">
        <f>UnitControlCenter!$B$11</f>
        <v>incidents / year</v>
      </c>
      <c r="G88" s="196" t="s">
        <v>3043</v>
      </c>
      <c r="H88" s="246"/>
      <c r="I88" s="196"/>
    </row>
    <row r="89" spans="1:19" x14ac:dyDescent="0.35">
      <c r="A89" s="197" t="s">
        <v>2398</v>
      </c>
      <c r="B89" s="197" t="s">
        <v>3030</v>
      </c>
      <c r="C89" s="255">
        <v>1</v>
      </c>
      <c r="D89" s="196" t="s">
        <v>65</v>
      </c>
      <c r="E89" s="196" t="s">
        <v>66</v>
      </c>
      <c r="F89" s="4" t="str">
        <f>UnitControlCenter!$B$11</f>
        <v>incidents / year</v>
      </c>
      <c r="G89" s="196" t="s">
        <v>3038</v>
      </c>
      <c r="H89" s="246"/>
      <c r="I89" s="196"/>
    </row>
    <row r="90" spans="1:19" x14ac:dyDescent="0.35">
      <c r="A90" s="197" t="s">
        <v>2398</v>
      </c>
      <c r="B90" s="197" t="s">
        <v>3031</v>
      </c>
      <c r="C90" s="255">
        <v>1</v>
      </c>
      <c r="D90" s="196" t="s">
        <v>65</v>
      </c>
      <c r="E90" s="196" t="s">
        <v>66</v>
      </c>
      <c r="F90" s="4" t="str">
        <f>UnitControlCenter!$B$11</f>
        <v>incidents / year</v>
      </c>
      <c r="G90" s="196" t="s">
        <v>3039</v>
      </c>
      <c r="H90" s="246"/>
      <c r="I90" s="196"/>
    </row>
    <row r="91" spans="1:19" x14ac:dyDescent="0.35">
      <c r="A91" s="197" t="s">
        <v>2398</v>
      </c>
      <c r="B91" s="197" t="s">
        <v>3032</v>
      </c>
      <c r="C91" s="255">
        <v>1</v>
      </c>
      <c r="D91" s="196" t="s">
        <v>65</v>
      </c>
      <c r="E91" s="196" t="s">
        <v>66</v>
      </c>
      <c r="F91" s="4" t="str">
        <f>UnitControlCenter!$B$11</f>
        <v>incidents / year</v>
      </c>
      <c r="G91" s="196" t="s">
        <v>3040</v>
      </c>
      <c r="H91" s="246"/>
      <c r="I91" s="196"/>
    </row>
    <row r="92" spans="1:19" ht="29.5" thickBot="1" x14ac:dyDescent="0.4">
      <c r="A92" s="239" t="s">
        <v>2398</v>
      </c>
      <c r="B92" s="239" t="s">
        <v>3033</v>
      </c>
      <c r="C92" s="254">
        <v>1</v>
      </c>
      <c r="D92" s="240" t="s">
        <v>65</v>
      </c>
      <c r="E92" s="240" t="s">
        <v>66</v>
      </c>
      <c r="F92" s="243" t="str">
        <f>UnitControlCenter!$B$11</f>
        <v>incidents / year</v>
      </c>
      <c r="G92" s="240" t="s">
        <v>3041</v>
      </c>
      <c r="H92" s="241"/>
      <c r="I92" s="240"/>
      <c r="J92" s="241"/>
      <c r="K92" s="241"/>
      <c r="L92" s="241"/>
      <c r="M92" s="241"/>
      <c r="N92" s="241"/>
      <c r="O92" s="241"/>
      <c r="P92" s="241"/>
      <c r="Q92" s="241"/>
      <c r="R92" s="241"/>
      <c r="S92" s="241"/>
    </row>
    <row r="93" spans="1:19" ht="130.5" x14ac:dyDescent="0.35">
      <c r="A93" s="197" t="s">
        <v>2537</v>
      </c>
      <c r="B93" s="197" t="s">
        <v>2400</v>
      </c>
      <c r="C93" s="247">
        <v>1</v>
      </c>
      <c r="D93" s="196" t="s">
        <v>67</v>
      </c>
      <c r="E93" s="196" t="s">
        <v>68</v>
      </c>
      <c r="F93" s="4" t="str">
        <f>UnitControlCenter!$B$15</f>
        <v>terawatt-hours (TWh) / year</v>
      </c>
      <c r="G93" s="196" t="s">
        <v>2575</v>
      </c>
      <c r="H93" s="69" t="s">
        <v>2576</v>
      </c>
      <c r="I93" s="196" t="s">
        <v>2583</v>
      </c>
    </row>
    <row r="94" spans="1:19" ht="145" x14ac:dyDescent="0.35">
      <c r="A94" s="197" t="s">
        <v>2537</v>
      </c>
      <c r="B94" s="197" t="s">
        <v>2401</v>
      </c>
      <c r="C94" s="247">
        <v>1</v>
      </c>
      <c r="D94" s="196" t="s">
        <v>67</v>
      </c>
      <c r="E94" s="196" t="s">
        <v>66</v>
      </c>
      <c r="F94" s="4" t="str">
        <f>UnitControlCenter!$B$15</f>
        <v>terawatt-hours (TWh) / year</v>
      </c>
      <c r="G94" s="196" t="s">
        <v>2577</v>
      </c>
      <c r="H94" s="69" t="s">
        <v>2578</v>
      </c>
      <c r="I94" s="196" t="s">
        <v>2584</v>
      </c>
    </row>
    <row r="95" spans="1:19" ht="130.5" x14ac:dyDescent="0.35">
      <c r="A95" s="197" t="s">
        <v>2537</v>
      </c>
      <c r="B95" s="197" t="s">
        <v>2402</v>
      </c>
      <c r="C95" s="247">
        <v>1</v>
      </c>
      <c r="D95" s="196" t="s">
        <v>67</v>
      </c>
      <c r="E95" s="196" t="s">
        <v>68</v>
      </c>
      <c r="F95" s="4" t="str">
        <f>UnitControlCenter!$B$16</f>
        <v>gigawatts (GW) / year</v>
      </c>
      <c r="G95" s="196" t="s">
        <v>2579</v>
      </c>
      <c r="H95" s="69" t="s">
        <v>2580</v>
      </c>
      <c r="I95" s="196" t="s">
        <v>2585</v>
      </c>
    </row>
    <row r="96" spans="1:19" ht="145" x14ac:dyDescent="0.35">
      <c r="A96" s="197" t="s">
        <v>2537</v>
      </c>
      <c r="B96" s="197" t="s">
        <v>2403</v>
      </c>
      <c r="C96" s="247">
        <v>1</v>
      </c>
      <c r="D96" s="196" t="s">
        <v>67</v>
      </c>
      <c r="E96" s="196" t="s">
        <v>66</v>
      </c>
      <c r="F96" s="4" t="str">
        <f>UnitControlCenter!$B$16</f>
        <v>gigawatts (GW) / year</v>
      </c>
      <c r="G96" s="196" t="s">
        <v>2581</v>
      </c>
      <c r="H96" s="69" t="s">
        <v>2582</v>
      </c>
      <c r="I96" s="196" t="s">
        <v>2586</v>
      </c>
    </row>
    <row r="97" spans="1:19" ht="44" thickBot="1" x14ac:dyDescent="0.4">
      <c r="A97" s="239" t="s">
        <v>2537</v>
      </c>
      <c r="B97" s="239" t="s">
        <v>2538</v>
      </c>
      <c r="C97" s="254">
        <v>1</v>
      </c>
      <c r="D97" s="240" t="s">
        <v>67</v>
      </c>
      <c r="E97" s="240" t="s">
        <v>68</v>
      </c>
      <c r="F97" s="243" t="str">
        <f>UnitControlCenter!$B$15</f>
        <v>terawatt-hours (TWh) / year</v>
      </c>
      <c r="G97" s="240" t="s">
        <v>2956</v>
      </c>
      <c r="H97" s="240" t="s">
        <v>2957</v>
      </c>
      <c r="I97" s="240" t="s">
        <v>2587</v>
      </c>
      <c r="J97" s="241"/>
      <c r="K97" s="241"/>
      <c r="L97" s="241"/>
      <c r="M97" s="241"/>
      <c r="N97" s="241"/>
      <c r="O97" s="241"/>
      <c r="P97" s="241"/>
      <c r="Q97" s="241"/>
      <c r="R97" s="241"/>
      <c r="S97" s="241"/>
    </row>
    <row r="98" spans="1:19" ht="116" x14ac:dyDescent="0.35">
      <c r="A98" s="197" t="s">
        <v>3297</v>
      </c>
      <c r="B98" s="197" t="s">
        <v>2404</v>
      </c>
      <c r="C98" s="247">
        <v>1</v>
      </c>
      <c r="D98" s="196" t="s">
        <v>67</v>
      </c>
      <c r="E98" s="196" t="s">
        <v>2421</v>
      </c>
      <c r="F98" s="4" t="str">
        <f>UnitControlCenter!$B$17</f>
        <v>2019 dollars / megawatt-hour (MWh)</v>
      </c>
      <c r="G98" s="196" t="s">
        <v>2588</v>
      </c>
      <c r="H98" s="69" t="s">
        <v>2589</v>
      </c>
      <c r="I98" s="196" t="s">
        <v>2590</v>
      </c>
    </row>
    <row r="99" spans="1:19" ht="29" x14ac:dyDescent="0.35">
      <c r="A99" s="197" t="s">
        <v>3297</v>
      </c>
      <c r="B99" s="197" t="s">
        <v>2405</v>
      </c>
      <c r="C99" s="247">
        <v>1</v>
      </c>
      <c r="D99" s="196" t="s">
        <v>67</v>
      </c>
      <c r="E99" s="196" t="s">
        <v>68</v>
      </c>
      <c r="F99" s="4" t="str">
        <f>UnitControlCenter!$B$15</f>
        <v>terawatt-hours (TWh) / year</v>
      </c>
      <c r="G99" s="196" t="s">
        <v>2889</v>
      </c>
      <c r="H99" s="69" t="s">
        <v>2890</v>
      </c>
      <c r="I99" s="196" t="s">
        <v>2891</v>
      </c>
    </row>
    <row r="100" spans="1:19" ht="58" x14ac:dyDescent="0.35">
      <c r="A100" s="197" t="s">
        <v>3297</v>
      </c>
      <c r="B100" s="197" t="s">
        <v>3298</v>
      </c>
      <c r="C100" s="297">
        <v>1</v>
      </c>
      <c r="D100" s="196" t="s">
        <v>67</v>
      </c>
      <c r="E100" s="196" t="s">
        <v>68</v>
      </c>
      <c r="F100" s="4" t="str">
        <f>UnitControlCenter!$B$3</f>
        <v>million metric tons / year</v>
      </c>
      <c r="G100" s="196" t="s">
        <v>3301</v>
      </c>
      <c r="H100" s="69" t="s">
        <v>3299</v>
      </c>
      <c r="I100" s="196" t="s">
        <v>3300</v>
      </c>
    </row>
    <row r="101" spans="1:19" ht="101.5" x14ac:dyDescent="0.35">
      <c r="A101" s="197" t="s">
        <v>3297</v>
      </c>
      <c r="B101" s="197" t="s">
        <v>2531</v>
      </c>
      <c r="C101" s="247">
        <v>1</v>
      </c>
      <c r="D101" s="196" t="s">
        <v>67</v>
      </c>
      <c r="E101" s="196" t="s">
        <v>68</v>
      </c>
      <c r="F101" s="4" t="str">
        <f>UnitControlCenter!$B$18</f>
        <v>cubic km / yr</v>
      </c>
      <c r="G101" s="196" t="s">
        <v>2591</v>
      </c>
      <c r="H101" s="69" t="s">
        <v>2592</v>
      </c>
      <c r="I101" s="196" t="s">
        <v>2593</v>
      </c>
    </row>
    <row r="102" spans="1:19" ht="102" thickBot="1" x14ac:dyDescent="0.4">
      <c r="A102" s="239" t="s">
        <v>3297</v>
      </c>
      <c r="B102" s="239" t="s">
        <v>2532</v>
      </c>
      <c r="C102" s="254">
        <v>1</v>
      </c>
      <c r="D102" s="240" t="s">
        <v>67</v>
      </c>
      <c r="E102" s="240" t="s">
        <v>68</v>
      </c>
      <c r="F102" s="243" t="str">
        <f>UnitControlCenter!$B$18</f>
        <v>cubic km / yr</v>
      </c>
      <c r="G102" s="240" t="s">
        <v>2594</v>
      </c>
      <c r="H102" s="241" t="s">
        <v>2595</v>
      </c>
      <c r="I102" s="240" t="s">
        <v>2596</v>
      </c>
    </row>
    <row r="103" spans="1:19" ht="72.5" x14ac:dyDescent="0.35">
      <c r="A103" s="197" t="s">
        <v>2858</v>
      </c>
      <c r="B103" s="197" t="s">
        <v>2859</v>
      </c>
      <c r="C103" s="247">
        <v>1</v>
      </c>
      <c r="D103" s="196" t="s">
        <v>67</v>
      </c>
      <c r="E103" s="196" t="s">
        <v>68</v>
      </c>
      <c r="F103" s="4" t="str">
        <f>UnitControlCenter!$B$21</f>
        <v>million vehicles / year</v>
      </c>
      <c r="G103" s="196" t="s">
        <v>2709</v>
      </c>
      <c r="H103" s="196" t="s">
        <v>2710</v>
      </c>
      <c r="I103" s="196" t="s">
        <v>2711</v>
      </c>
    </row>
    <row r="104" spans="1:19" ht="72.5" x14ac:dyDescent="0.35">
      <c r="A104" s="197" t="s">
        <v>2858</v>
      </c>
      <c r="B104" s="197" t="s">
        <v>2860</v>
      </c>
      <c r="C104" s="247">
        <v>1</v>
      </c>
      <c r="D104" s="196" t="s">
        <v>67</v>
      </c>
      <c r="E104" s="196" t="s">
        <v>68</v>
      </c>
      <c r="F104" s="4" t="str">
        <f>UnitControlCenter!$B$22</f>
        <v>thousand vehicles / year</v>
      </c>
      <c r="G104" s="196" t="s">
        <v>2712</v>
      </c>
      <c r="H104" s="196" t="s">
        <v>2713</v>
      </c>
      <c r="I104" s="196" t="s">
        <v>2714</v>
      </c>
    </row>
    <row r="105" spans="1:19" ht="72.5" x14ac:dyDescent="0.35">
      <c r="A105" s="197" t="s">
        <v>2858</v>
      </c>
      <c r="B105" s="197" t="s">
        <v>3302</v>
      </c>
      <c r="C105" s="247">
        <v>1</v>
      </c>
      <c r="D105" s="196" t="s">
        <v>67</v>
      </c>
      <c r="E105" s="196" t="s">
        <v>68</v>
      </c>
      <c r="F105" s="4" t="str">
        <f>UnitControlCenter!$B$22</f>
        <v>thousand vehicles / year</v>
      </c>
      <c r="G105" s="196" t="s">
        <v>2715</v>
      </c>
      <c r="H105" s="196" t="s">
        <v>2710</v>
      </c>
      <c r="I105" s="196" t="s">
        <v>2711</v>
      </c>
    </row>
    <row r="106" spans="1:19" ht="72.5" x14ac:dyDescent="0.35">
      <c r="A106" s="197" t="s">
        <v>2858</v>
      </c>
      <c r="B106" s="197" t="s">
        <v>3305</v>
      </c>
      <c r="C106" s="247">
        <v>1</v>
      </c>
      <c r="D106" s="196" t="s">
        <v>67</v>
      </c>
      <c r="E106" s="196" t="s">
        <v>68</v>
      </c>
      <c r="F106" s="4" t="str">
        <f>UnitControlCenter!$B$22</f>
        <v>thousand vehicles / year</v>
      </c>
      <c r="G106" s="196" t="s">
        <v>2716</v>
      </c>
      <c r="H106" s="196" t="s">
        <v>2713</v>
      </c>
      <c r="I106" s="196" t="s">
        <v>2714</v>
      </c>
    </row>
    <row r="107" spans="1:19" ht="29" x14ac:dyDescent="0.35">
      <c r="A107" s="197" t="s">
        <v>2858</v>
      </c>
      <c r="B107" s="197" t="s">
        <v>2861</v>
      </c>
      <c r="C107" s="247">
        <v>1</v>
      </c>
      <c r="D107" s="196" t="s">
        <v>67</v>
      </c>
      <c r="E107" s="196" t="s">
        <v>68</v>
      </c>
      <c r="F107" s="4" t="str">
        <f>UnitControlCenter!$B$22</f>
        <v>thousand vehicles / year</v>
      </c>
      <c r="G107" s="196" t="s">
        <v>2597</v>
      </c>
      <c r="H107" s="196" t="s">
        <v>2598</v>
      </c>
      <c r="I107" s="196" t="s">
        <v>2698</v>
      </c>
    </row>
    <row r="108" spans="1:19" ht="72.5" x14ac:dyDescent="0.35">
      <c r="A108" s="197" t="s">
        <v>2858</v>
      </c>
      <c r="B108" s="197" t="s">
        <v>2862</v>
      </c>
      <c r="C108" s="247">
        <v>1</v>
      </c>
      <c r="D108" s="196" t="s">
        <v>67</v>
      </c>
      <c r="E108" s="196" t="s">
        <v>68</v>
      </c>
      <c r="F108" s="4" t="str">
        <f>UnitControlCenter!$B$23</f>
        <v>million vehicles</v>
      </c>
      <c r="G108" s="196" t="s">
        <v>2717</v>
      </c>
      <c r="H108" s="196" t="s">
        <v>2710</v>
      </c>
      <c r="I108" s="196" t="s">
        <v>2711</v>
      </c>
    </row>
    <row r="109" spans="1:19" ht="72.5" x14ac:dyDescent="0.35">
      <c r="A109" s="197" t="s">
        <v>2858</v>
      </c>
      <c r="B109" s="197" t="s">
        <v>2863</v>
      </c>
      <c r="C109" s="247">
        <v>1</v>
      </c>
      <c r="D109" s="196" t="s">
        <v>67</v>
      </c>
      <c r="E109" s="196" t="s">
        <v>68</v>
      </c>
      <c r="F109" s="4" t="str">
        <f>UnitControlCenter!$B$24</f>
        <v>thousand vehicles</v>
      </c>
      <c r="G109" s="196" t="s">
        <v>2954</v>
      </c>
      <c r="H109" s="196" t="s">
        <v>2713</v>
      </c>
      <c r="I109" s="196" t="s">
        <v>2714</v>
      </c>
    </row>
    <row r="110" spans="1:19" ht="58" x14ac:dyDescent="0.35">
      <c r="A110" s="197" t="s">
        <v>2858</v>
      </c>
      <c r="B110" s="197" t="s">
        <v>3303</v>
      </c>
      <c r="C110" s="247">
        <v>1</v>
      </c>
      <c r="D110" s="196" t="s">
        <v>67</v>
      </c>
      <c r="E110" s="196" t="s">
        <v>68</v>
      </c>
      <c r="F110" s="4" t="str">
        <f>UnitControlCenter!$B$23</f>
        <v>million vehicles</v>
      </c>
      <c r="G110" s="196" t="s">
        <v>2718</v>
      </c>
      <c r="H110" s="196" t="s">
        <v>2710</v>
      </c>
      <c r="I110" s="196" t="s">
        <v>2711</v>
      </c>
    </row>
    <row r="111" spans="1:19" ht="58" x14ac:dyDescent="0.35">
      <c r="A111" s="197" t="s">
        <v>2858</v>
      </c>
      <c r="B111" s="197" t="s">
        <v>3306</v>
      </c>
      <c r="C111" s="247">
        <v>1</v>
      </c>
      <c r="D111" s="196" t="s">
        <v>67</v>
      </c>
      <c r="E111" s="196" t="s">
        <v>68</v>
      </c>
      <c r="F111" s="4" t="str">
        <f>UnitControlCenter!$B$23</f>
        <v>million vehicles</v>
      </c>
      <c r="G111" s="196" t="s">
        <v>2719</v>
      </c>
      <c r="H111" s="196" t="s">
        <v>2713</v>
      </c>
      <c r="I111" s="196" t="s">
        <v>2714</v>
      </c>
    </row>
    <row r="112" spans="1:19" ht="29.5" thickBot="1" x14ac:dyDescent="0.4">
      <c r="A112" s="239" t="s">
        <v>2858</v>
      </c>
      <c r="B112" s="239" t="s">
        <v>2864</v>
      </c>
      <c r="C112" s="254">
        <v>1</v>
      </c>
      <c r="D112" s="240" t="s">
        <v>67</v>
      </c>
      <c r="E112" s="240" t="s">
        <v>68</v>
      </c>
      <c r="F112" s="243" t="str">
        <f>UnitControlCenter!$B$23</f>
        <v>million vehicles</v>
      </c>
      <c r="G112" s="240" t="s">
        <v>2699</v>
      </c>
      <c r="H112" s="240" t="s">
        <v>2598</v>
      </c>
      <c r="I112" s="240" t="s">
        <v>2698</v>
      </c>
      <c r="J112" s="241"/>
      <c r="K112" s="241"/>
      <c r="L112" s="241"/>
      <c r="M112" s="241"/>
      <c r="N112" s="241"/>
      <c r="O112" s="241"/>
      <c r="P112" s="241"/>
      <c r="Q112" s="241"/>
      <c r="R112" s="241"/>
      <c r="S112" s="241"/>
    </row>
    <row r="113" spans="1:19" ht="130.5" x14ac:dyDescent="0.35">
      <c r="A113" s="197" t="s">
        <v>2984</v>
      </c>
      <c r="B113" s="197" t="s">
        <v>2407</v>
      </c>
      <c r="C113" s="247">
        <v>1</v>
      </c>
      <c r="D113" s="196" t="s">
        <v>67</v>
      </c>
      <c r="E113" s="196" t="s">
        <v>68</v>
      </c>
      <c r="F113" s="4" t="str">
        <f>UnitControlCenter!$B$3</f>
        <v>million metric tons / year</v>
      </c>
      <c r="G113" s="196" t="s">
        <v>2700</v>
      </c>
      <c r="H113" s="196" t="s">
        <v>3311</v>
      </c>
      <c r="I113" s="196" t="s">
        <v>2701</v>
      </c>
    </row>
    <row r="114" spans="1:19" ht="87" x14ac:dyDescent="0.35">
      <c r="A114" s="197" t="s">
        <v>2984</v>
      </c>
      <c r="B114" s="197" t="s">
        <v>2408</v>
      </c>
      <c r="C114" s="247">
        <v>1</v>
      </c>
      <c r="D114" s="196" t="s">
        <v>67</v>
      </c>
      <c r="E114" s="196" t="s">
        <v>68</v>
      </c>
      <c r="F114" s="4" t="str">
        <f>UnitControlCenter!$B$25</f>
        <v>petajoules / year</v>
      </c>
      <c r="G114" s="196" t="s">
        <v>2888</v>
      </c>
      <c r="H114" s="196" t="s">
        <v>2720</v>
      </c>
      <c r="I114" s="196" t="s">
        <v>2721</v>
      </c>
    </row>
    <row r="115" spans="1:19" ht="116" x14ac:dyDescent="0.35">
      <c r="A115" s="197" t="s">
        <v>2984</v>
      </c>
      <c r="B115" s="197" t="s">
        <v>2459</v>
      </c>
      <c r="C115" s="255">
        <v>1</v>
      </c>
      <c r="D115" s="196" t="s">
        <v>67</v>
      </c>
      <c r="E115" s="196" t="s">
        <v>68</v>
      </c>
      <c r="F115" s="7" t="str">
        <f>UnitControlCenter!$B$25</f>
        <v>petajoules / year</v>
      </c>
      <c r="G115" s="196" t="s">
        <v>2702</v>
      </c>
      <c r="H115" s="196" t="s">
        <v>3311</v>
      </c>
      <c r="I115" s="196" t="s">
        <v>2701</v>
      </c>
    </row>
    <row r="116" spans="1:19" ht="43.5" x14ac:dyDescent="0.35">
      <c r="A116" s="197" t="s">
        <v>2984</v>
      </c>
      <c r="B116" s="197" t="s">
        <v>2985</v>
      </c>
      <c r="C116" s="255">
        <v>1</v>
      </c>
      <c r="D116" s="196" t="s">
        <v>67</v>
      </c>
      <c r="E116" s="196" t="s">
        <v>68</v>
      </c>
      <c r="F116" s="7" t="str">
        <f>UnitControlCenter!$B$19</f>
        <v>trillion passenger-km / year</v>
      </c>
      <c r="G116" s="196" t="s">
        <v>2422</v>
      </c>
      <c r="H116" s="246" t="s">
        <v>2659</v>
      </c>
      <c r="I116" s="196" t="s">
        <v>2660</v>
      </c>
    </row>
    <row r="117" spans="1:19" ht="44" thickBot="1" x14ac:dyDescent="0.4">
      <c r="A117" s="239" t="s">
        <v>2984</v>
      </c>
      <c r="B117" s="239" t="s">
        <v>2986</v>
      </c>
      <c r="C117" s="254">
        <v>1</v>
      </c>
      <c r="D117" s="240" t="s">
        <v>67</v>
      </c>
      <c r="E117" s="240" t="s">
        <v>68</v>
      </c>
      <c r="F117" s="243" t="str">
        <f>UnitControlCenter!$B$20</f>
        <v>trillion freight ton-km / year</v>
      </c>
      <c r="G117" s="240" t="s">
        <v>2696</v>
      </c>
      <c r="H117" s="241" t="s">
        <v>3312</v>
      </c>
      <c r="I117" s="240" t="s">
        <v>2697</v>
      </c>
      <c r="J117" s="241"/>
      <c r="K117" s="241"/>
      <c r="L117" s="241"/>
      <c r="M117" s="241"/>
      <c r="N117" s="241"/>
      <c r="O117" s="241"/>
      <c r="P117" s="241"/>
      <c r="Q117" s="241"/>
      <c r="R117" s="241"/>
      <c r="S117" s="241"/>
    </row>
    <row r="118" spans="1:19" ht="275.5" x14ac:dyDescent="0.35">
      <c r="A118" s="199" t="s">
        <v>2409</v>
      </c>
      <c r="B118" s="197" t="s">
        <v>2849</v>
      </c>
      <c r="C118" s="247">
        <v>1</v>
      </c>
      <c r="D118" s="196" t="s">
        <v>67</v>
      </c>
      <c r="E118" s="196" t="s">
        <v>68</v>
      </c>
      <c r="F118" s="4" t="str">
        <f>UnitControlCenter!$B$25</f>
        <v>petajoules / year</v>
      </c>
      <c r="G118" s="196" t="s">
        <v>3232</v>
      </c>
      <c r="H118" s="69" t="s">
        <v>3230</v>
      </c>
      <c r="I118" s="294" t="s">
        <v>3231</v>
      </c>
    </row>
    <row r="119" spans="1:19" ht="101.5" x14ac:dyDescent="0.35">
      <c r="A119" s="63" t="s">
        <v>2409</v>
      </c>
      <c r="B119" s="197" t="s">
        <v>2850</v>
      </c>
      <c r="C119" s="255">
        <v>1</v>
      </c>
      <c r="D119" s="196" t="s">
        <v>67</v>
      </c>
      <c r="E119" s="196" t="s">
        <v>68</v>
      </c>
      <c r="F119" s="7" t="str">
        <f>UnitControlCenter!$B$25</f>
        <v>petajoules / year</v>
      </c>
      <c r="G119" s="196" t="s">
        <v>2851</v>
      </c>
      <c r="H119" s="246" t="s">
        <v>2845</v>
      </c>
      <c r="I119" s="196" t="s">
        <v>2846</v>
      </c>
      <c r="J119" s="246"/>
      <c r="K119" s="246"/>
      <c r="L119" s="246"/>
      <c r="M119" s="246"/>
      <c r="N119" s="246"/>
      <c r="O119" s="246"/>
      <c r="P119" s="246"/>
      <c r="Q119" s="246"/>
      <c r="R119" s="246"/>
      <c r="S119" s="246"/>
    </row>
    <row r="120" spans="1:19" ht="217.5" x14ac:dyDescent="0.35">
      <c r="A120" s="199" t="s">
        <v>2409</v>
      </c>
      <c r="B120" s="197" t="s">
        <v>2847</v>
      </c>
      <c r="C120" s="247">
        <v>1</v>
      </c>
      <c r="D120" s="196" t="s">
        <v>67</v>
      </c>
      <c r="E120" s="196" t="s">
        <v>68</v>
      </c>
      <c r="F120" s="4" t="str">
        <f>UnitControlCenter!$B$25</f>
        <v>petajoules / year</v>
      </c>
      <c r="G120" s="196" t="s">
        <v>3229</v>
      </c>
      <c r="H120" s="69" t="s">
        <v>3230</v>
      </c>
      <c r="I120" s="294" t="s">
        <v>3231</v>
      </c>
    </row>
    <row r="121" spans="1:19" ht="73" thickBot="1" x14ac:dyDescent="0.4">
      <c r="A121" s="242" t="s">
        <v>2409</v>
      </c>
      <c r="B121" s="239" t="s">
        <v>2848</v>
      </c>
      <c r="C121" s="254">
        <v>1</v>
      </c>
      <c r="D121" s="240" t="s">
        <v>67</v>
      </c>
      <c r="E121" s="240" t="s">
        <v>68</v>
      </c>
      <c r="F121" s="243" t="str">
        <f>UnitControlCenter!$B$25</f>
        <v>petajoules / year</v>
      </c>
      <c r="G121" s="240" t="s">
        <v>2844</v>
      </c>
      <c r="H121" s="241" t="s">
        <v>2845</v>
      </c>
      <c r="I121" s="240" t="s">
        <v>2846</v>
      </c>
      <c r="J121" s="241"/>
      <c r="K121" s="241"/>
      <c r="L121" s="241"/>
      <c r="M121" s="241"/>
      <c r="N121" s="241"/>
      <c r="O121" s="241"/>
      <c r="P121" s="241"/>
      <c r="Q121" s="241"/>
      <c r="R121" s="241"/>
      <c r="S121" s="241"/>
    </row>
    <row r="122" spans="1:19" ht="261" x14ac:dyDescent="0.35">
      <c r="A122" s="199" t="s">
        <v>2938</v>
      </c>
      <c r="B122" s="197" t="s">
        <v>2455</v>
      </c>
      <c r="C122" s="247">
        <v>1</v>
      </c>
      <c r="D122" s="196" t="s">
        <v>67</v>
      </c>
      <c r="E122" s="196" t="s">
        <v>68</v>
      </c>
      <c r="F122" s="4" t="str">
        <f>UnitControlCenter!$B$3</f>
        <v>million metric tons / year</v>
      </c>
      <c r="G122" s="196" t="s">
        <v>3233</v>
      </c>
      <c r="H122" s="69" t="s">
        <v>3230</v>
      </c>
      <c r="I122" s="294" t="s">
        <v>3231</v>
      </c>
    </row>
    <row r="123" spans="1:19" ht="43.5" x14ac:dyDescent="0.35">
      <c r="A123" s="199" t="s">
        <v>2938</v>
      </c>
      <c r="B123" s="197" t="s">
        <v>2456</v>
      </c>
      <c r="C123" s="247">
        <v>1</v>
      </c>
      <c r="D123" s="196" t="s">
        <v>67</v>
      </c>
      <c r="E123" s="196" t="s">
        <v>68</v>
      </c>
      <c r="F123" s="4" t="str">
        <f>UnitControlCenter!$B$3</f>
        <v>million metric tons / year</v>
      </c>
      <c r="G123" s="196" t="s">
        <v>2707</v>
      </c>
      <c r="H123" s="69" t="s">
        <v>2705</v>
      </c>
      <c r="I123" s="196" t="s">
        <v>2706</v>
      </c>
    </row>
    <row r="124" spans="1:19" ht="246.5" x14ac:dyDescent="0.35">
      <c r="A124" s="199" t="s">
        <v>2938</v>
      </c>
      <c r="B124" s="197" t="s">
        <v>2457</v>
      </c>
      <c r="C124" s="247">
        <v>1</v>
      </c>
      <c r="D124" s="196" t="s">
        <v>67</v>
      </c>
      <c r="E124" s="196" t="s">
        <v>68</v>
      </c>
      <c r="F124" s="4" t="str">
        <f>UnitControlCenter!$B$3</f>
        <v>million metric tons / year</v>
      </c>
      <c r="G124" s="196" t="s">
        <v>3296</v>
      </c>
      <c r="H124" s="69" t="s">
        <v>3230</v>
      </c>
      <c r="I124" s="294" t="s">
        <v>3231</v>
      </c>
    </row>
    <row r="125" spans="1:19" ht="29" x14ac:dyDescent="0.35">
      <c r="A125" s="199" t="s">
        <v>2938</v>
      </c>
      <c r="B125" s="197" t="s">
        <v>2458</v>
      </c>
      <c r="C125" s="255">
        <v>1</v>
      </c>
      <c r="D125" s="196" t="s">
        <v>67</v>
      </c>
      <c r="E125" s="196" t="s">
        <v>68</v>
      </c>
      <c r="F125" s="7" t="str">
        <f>UnitControlCenter!$B$3</f>
        <v>million metric tons / year</v>
      </c>
      <c r="G125" s="196" t="s">
        <v>2708</v>
      </c>
      <c r="H125" s="246" t="s">
        <v>2705</v>
      </c>
      <c r="I125" s="196" t="s">
        <v>2706</v>
      </c>
    </row>
    <row r="126" spans="1:19" s="246" customFormat="1" ht="304.5" x14ac:dyDescent="0.35">
      <c r="A126" s="199" t="s">
        <v>2938</v>
      </c>
      <c r="B126" s="197" t="s">
        <v>2936</v>
      </c>
      <c r="C126" s="255">
        <v>1</v>
      </c>
      <c r="D126" s="196" t="s">
        <v>67</v>
      </c>
      <c r="E126" s="196" t="s">
        <v>68</v>
      </c>
      <c r="F126" s="7" t="str">
        <f>UnitControlCenter!$B$3</f>
        <v>million metric tons / year</v>
      </c>
      <c r="G126" s="196" t="s">
        <v>3234</v>
      </c>
      <c r="H126" s="69" t="s">
        <v>3230</v>
      </c>
      <c r="I126" s="294" t="s">
        <v>3231</v>
      </c>
    </row>
    <row r="127" spans="1:19" ht="44" thickBot="1" x14ac:dyDescent="0.4">
      <c r="A127" s="242" t="s">
        <v>2938</v>
      </c>
      <c r="B127" s="239" t="s">
        <v>2937</v>
      </c>
      <c r="C127" s="254">
        <v>1</v>
      </c>
      <c r="D127" s="240" t="s">
        <v>67</v>
      </c>
      <c r="E127" s="240" t="s">
        <v>68</v>
      </c>
      <c r="F127" s="243" t="str">
        <f>UnitControlCenter!$B$3</f>
        <v>million metric tons / year</v>
      </c>
      <c r="G127" s="240" t="s">
        <v>2981</v>
      </c>
      <c r="H127" s="241" t="s">
        <v>2939</v>
      </c>
      <c r="I127" s="240" t="s">
        <v>2940</v>
      </c>
      <c r="J127" s="241"/>
      <c r="K127" s="241"/>
      <c r="L127" s="241"/>
      <c r="M127" s="241"/>
      <c r="N127" s="241"/>
      <c r="O127" s="241"/>
      <c r="P127" s="241"/>
      <c r="Q127" s="241"/>
      <c r="R127" s="241"/>
      <c r="S127" s="241"/>
    </row>
    <row r="128" spans="1:19" ht="43.5" x14ac:dyDescent="0.35">
      <c r="A128" s="199" t="s">
        <v>2410</v>
      </c>
      <c r="B128" s="197" t="s">
        <v>2411</v>
      </c>
      <c r="C128" s="255">
        <v>1</v>
      </c>
      <c r="D128" s="196" t="s">
        <v>67</v>
      </c>
      <c r="E128" s="196" t="s">
        <v>68</v>
      </c>
      <c r="F128" s="4" t="str">
        <f>UnitControlCenter!$B$25</f>
        <v>petajoules / year</v>
      </c>
      <c r="G128" s="196" t="s">
        <v>2425</v>
      </c>
      <c r="H128" s="69" t="s">
        <v>2426</v>
      </c>
      <c r="I128" s="196" t="s">
        <v>2689</v>
      </c>
    </row>
    <row r="129" spans="1:19" ht="29" x14ac:dyDescent="0.35">
      <c r="A129" s="199" t="s">
        <v>2410</v>
      </c>
      <c r="B129" s="197" t="s">
        <v>2412</v>
      </c>
      <c r="C129" s="255">
        <v>1</v>
      </c>
      <c r="D129" s="196" t="s">
        <v>67</v>
      </c>
      <c r="E129" s="196" t="s">
        <v>68</v>
      </c>
      <c r="F129" s="4" t="str">
        <f>UnitControlCenter!$B$25</f>
        <v>petajoules / year</v>
      </c>
      <c r="G129" s="196" t="s">
        <v>2441</v>
      </c>
      <c r="H129" s="69" t="s">
        <v>2427</v>
      </c>
      <c r="I129" s="196" t="s">
        <v>2428</v>
      </c>
    </row>
    <row r="130" spans="1:19" ht="73" thickBot="1" x14ac:dyDescent="0.4">
      <c r="A130" s="242" t="s">
        <v>2410</v>
      </c>
      <c r="B130" s="239" t="s">
        <v>2413</v>
      </c>
      <c r="C130" s="254">
        <v>1</v>
      </c>
      <c r="D130" s="240" t="s">
        <v>67</v>
      </c>
      <c r="E130" s="240" t="s">
        <v>68</v>
      </c>
      <c r="F130" s="243" t="str">
        <f>UnitControlCenter!$B$25</f>
        <v>petajoules / year</v>
      </c>
      <c r="G130" s="240" t="s">
        <v>2730</v>
      </c>
      <c r="H130" s="241" t="s">
        <v>2732</v>
      </c>
      <c r="I130" s="240" t="s">
        <v>2731</v>
      </c>
      <c r="J130" s="241"/>
      <c r="K130" s="241"/>
      <c r="L130" s="241"/>
      <c r="M130" s="241"/>
      <c r="N130" s="241"/>
      <c r="O130" s="241"/>
      <c r="P130" s="241"/>
      <c r="Q130" s="241"/>
      <c r="R130" s="241"/>
      <c r="S130" s="241"/>
    </row>
    <row r="131" spans="1:19" ht="101.5" x14ac:dyDescent="0.35">
      <c r="A131" s="197" t="s">
        <v>2479</v>
      </c>
      <c r="B131" s="197" t="s">
        <v>2480</v>
      </c>
      <c r="C131" s="255">
        <v>1</v>
      </c>
      <c r="D131" s="196" t="s">
        <v>67</v>
      </c>
      <c r="E131" s="196" t="s">
        <v>68</v>
      </c>
      <c r="F131" s="4" t="str">
        <f>UnitControlCenter!$B$25</f>
        <v>petajoules / year</v>
      </c>
      <c r="G131" s="196" t="s">
        <v>2749</v>
      </c>
      <c r="H131" s="196" t="s">
        <v>2750</v>
      </c>
      <c r="I131" s="196" t="s">
        <v>2751</v>
      </c>
    </row>
    <row r="132" spans="1:19" ht="58" x14ac:dyDescent="0.35">
      <c r="A132" s="197" t="s">
        <v>2479</v>
      </c>
      <c r="B132" s="197" t="s">
        <v>2481</v>
      </c>
      <c r="C132" s="255">
        <v>1</v>
      </c>
      <c r="D132" s="196" t="s">
        <v>67</v>
      </c>
      <c r="E132" s="196" t="s">
        <v>68</v>
      </c>
      <c r="F132" s="4" t="str">
        <f>UnitControlCenter!$B$25</f>
        <v>petajoules / year</v>
      </c>
      <c r="G132" s="196" t="s">
        <v>2884</v>
      </c>
      <c r="H132" s="196" t="s">
        <v>2885</v>
      </c>
      <c r="I132" s="196" t="s">
        <v>2886</v>
      </c>
    </row>
    <row r="133" spans="1:19" x14ac:dyDescent="0.35">
      <c r="A133" s="197" t="s">
        <v>2479</v>
      </c>
      <c r="B133" s="197" t="s">
        <v>3000</v>
      </c>
      <c r="C133" s="255">
        <v>0</v>
      </c>
      <c r="D133" s="196" t="s">
        <v>65</v>
      </c>
      <c r="E133" s="196" t="s">
        <v>66</v>
      </c>
      <c r="F133" s="1" t="str">
        <f>UnitControlCenter!$B$26</f>
        <v>megajoules / 2019 dollar</v>
      </c>
      <c r="G133" s="196" t="s">
        <v>2949</v>
      </c>
      <c r="H133" s="196"/>
      <c r="I133" s="196"/>
    </row>
    <row r="134" spans="1:19" x14ac:dyDescent="0.35">
      <c r="A134" s="197" t="s">
        <v>2479</v>
      </c>
      <c r="B134" s="197" t="s">
        <v>2482</v>
      </c>
      <c r="C134" s="255">
        <v>1</v>
      </c>
      <c r="D134" s="196" t="s">
        <v>65</v>
      </c>
      <c r="E134" s="196" t="s">
        <v>66</v>
      </c>
      <c r="F134" s="4" t="str">
        <f>UnitControlCenter!$B$15</f>
        <v>terawatt-hours (TWh) / year</v>
      </c>
      <c r="G134" s="196" t="s">
        <v>2367</v>
      </c>
      <c r="I134" s="196"/>
    </row>
    <row r="135" spans="1:19" x14ac:dyDescent="0.35">
      <c r="A135" s="197" t="s">
        <v>2479</v>
      </c>
      <c r="B135" s="197" t="s">
        <v>2483</v>
      </c>
      <c r="C135" s="255">
        <v>1</v>
      </c>
      <c r="D135" s="196" t="s">
        <v>65</v>
      </c>
      <c r="E135" s="196" t="s">
        <v>66</v>
      </c>
      <c r="F135" s="4" t="str">
        <f>UnitControlCenter!$B$27</f>
        <v>millions of metric tons / year</v>
      </c>
      <c r="G135" s="196" t="s">
        <v>2366</v>
      </c>
      <c r="I135" s="196"/>
    </row>
    <row r="136" spans="1:19" x14ac:dyDescent="0.35">
      <c r="A136" s="197" t="s">
        <v>2479</v>
      </c>
      <c r="B136" s="197" t="s">
        <v>2484</v>
      </c>
      <c r="C136" s="255">
        <v>1</v>
      </c>
      <c r="D136" s="196" t="s">
        <v>65</v>
      </c>
      <c r="E136" s="196" t="s">
        <v>66</v>
      </c>
      <c r="F136" s="4" t="str">
        <f>UnitControlCenter!$B$27</f>
        <v>millions of metric tons / year</v>
      </c>
      <c r="G136" s="196" t="s">
        <v>2365</v>
      </c>
      <c r="I136" s="196"/>
    </row>
    <row r="137" spans="1:19" x14ac:dyDescent="0.35">
      <c r="A137" s="197" t="s">
        <v>2479</v>
      </c>
      <c r="B137" s="197" t="s">
        <v>2485</v>
      </c>
      <c r="C137" s="255">
        <v>1</v>
      </c>
      <c r="D137" s="196" t="s">
        <v>65</v>
      </c>
      <c r="E137" s="196" t="s">
        <v>66</v>
      </c>
      <c r="F137" s="4" t="str">
        <f>UnitControlCenter!$B$28</f>
        <v>billion cubic meters / year</v>
      </c>
      <c r="G137" s="196" t="s">
        <v>2364</v>
      </c>
      <c r="I137" s="196"/>
    </row>
    <row r="138" spans="1:19" x14ac:dyDescent="0.35">
      <c r="A138" s="197" t="s">
        <v>2479</v>
      </c>
      <c r="B138" s="197" t="s">
        <v>2486</v>
      </c>
      <c r="C138" s="255">
        <v>1</v>
      </c>
      <c r="D138" s="196" t="s">
        <v>65</v>
      </c>
      <c r="E138" s="196" t="s">
        <v>66</v>
      </c>
      <c r="F138" s="4" t="str">
        <f>UnitControlCenter!$B$29</f>
        <v>millions of metric tons / year</v>
      </c>
      <c r="G138" s="196" t="s">
        <v>2363</v>
      </c>
      <c r="I138" s="196"/>
    </row>
    <row r="139" spans="1:19" x14ac:dyDescent="0.35">
      <c r="A139" s="197" t="s">
        <v>2479</v>
      </c>
      <c r="B139" s="197" t="s">
        <v>2487</v>
      </c>
      <c r="C139" s="255">
        <v>1</v>
      </c>
      <c r="D139" s="196" t="s">
        <v>65</v>
      </c>
      <c r="E139" s="196" t="s">
        <v>66</v>
      </c>
      <c r="F139" s="4" t="str">
        <f>UnitControlCenter!$B$29</f>
        <v>millions of metric tons / year</v>
      </c>
      <c r="G139" s="196" t="s">
        <v>2429</v>
      </c>
      <c r="I139" s="196"/>
    </row>
    <row r="140" spans="1:19" x14ac:dyDescent="0.35">
      <c r="A140" s="197" t="s">
        <v>2479</v>
      </c>
      <c r="B140" s="197" t="s">
        <v>2488</v>
      </c>
      <c r="C140" s="255">
        <v>1</v>
      </c>
      <c r="D140" s="196" t="s">
        <v>65</v>
      </c>
      <c r="E140" s="196" t="s">
        <v>66</v>
      </c>
      <c r="F140" s="4" t="str">
        <f>UnitControlCenter!$B$27</f>
        <v>millions of metric tons / year</v>
      </c>
      <c r="G140" s="196" t="s">
        <v>2430</v>
      </c>
      <c r="I140" s="196"/>
    </row>
    <row r="141" spans="1:19" ht="29" x14ac:dyDescent="0.35">
      <c r="A141" s="197" t="s">
        <v>2479</v>
      </c>
      <c r="B141" s="197" t="s">
        <v>2733</v>
      </c>
      <c r="C141" s="255">
        <v>1</v>
      </c>
      <c r="D141" s="196" t="s">
        <v>65</v>
      </c>
      <c r="E141" s="196" t="s">
        <v>66</v>
      </c>
      <c r="F141" s="4" t="str">
        <f>UnitControlCenter!$B$30</f>
        <v>thousand metric tons / year</v>
      </c>
      <c r="G141" s="196" t="s">
        <v>2736</v>
      </c>
      <c r="I141" s="196"/>
    </row>
    <row r="142" spans="1:19" ht="29" x14ac:dyDescent="0.35">
      <c r="A142" s="197" t="s">
        <v>2479</v>
      </c>
      <c r="B142" s="197" t="s">
        <v>2734</v>
      </c>
      <c r="C142" s="255">
        <v>1</v>
      </c>
      <c r="D142" s="196" t="s">
        <v>65</v>
      </c>
      <c r="E142" s="196" t="s">
        <v>66</v>
      </c>
      <c r="F142" s="4" t="str">
        <f>UnitControlCenter!$B$27</f>
        <v>millions of metric tons / year</v>
      </c>
      <c r="G142" s="196" t="s">
        <v>2737</v>
      </c>
      <c r="I142" s="196"/>
    </row>
    <row r="143" spans="1:19" ht="15" thickBot="1" x14ac:dyDescent="0.4">
      <c r="A143" s="239" t="s">
        <v>2479</v>
      </c>
      <c r="B143" s="239" t="s">
        <v>2735</v>
      </c>
      <c r="C143" s="254">
        <v>1</v>
      </c>
      <c r="D143" s="240" t="s">
        <v>65</v>
      </c>
      <c r="E143" s="240" t="s">
        <v>66</v>
      </c>
      <c r="F143" s="243" t="str">
        <f>UnitControlCenter!$B$5</f>
        <v>thousand metric tons / year</v>
      </c>
      <c r="G143" s="240" t="s">
        <v>2738</v>
      </c>
      <c r="H143" s="241"/>
      <c r="I143" s="240"/>
      <c r="J143" s="241"/>
      <c r="K143" s="241"/>
      <c r="L143" s="241"/>
      <c r="M143" s="241"/>
      <c r="N143" s="241"/>
      <c r="O143" s="241"/>
      <c r="P143" s="241"/>
      <c r="Q143" s="241"/>
      <c r="R143" s="241"/>
      <c r="S143" s="241"/>
    </row>
    <row r="144" spans="1:19" ht="58" x14ac:dyDescent="0.35">
      <c r="A144" s="197" t="s">
        <v>2870</v>
      </c>
      <c r="B144" s="197" t="s">
        <v>2744</v>
      </c>
      <c r="C144" s="255">
        <v>1</v>
      </c>
      <c r="D144" s="196" t="s">
        <v>67</v>
      </c>
      <c r="E144" s="196" t="s">
        <v>68</v>
      </c>
      <c r="F144" s="4" t="str">
        <f>UnitControlCenter!$B$31</f>
        <v>petajoules / year</v>
      </c>
      <c r="G144" s="196" t="s">
        <v>2752</v>
      </c>
      <c r="H144" s="69" t="s">
        <v>2753</v>
      </c>
      <c r="I144" s="196" t="s">
        <v>2754</v>
      </c>
    </row>
    <row r="145" spans="1:19" ht="58" x14ac:dyDescent="0.35">
      <c r="A145" s="197" t="s">
        <v>2870</v>
      </c>
      <c r="B145" s="197" t="s">
        <v>2489</v>
      </c>
      <c r="C145" s="255">
        <v>1</v>
      </c>
      <c r="D145" s="196" t="s">
        <v>67</v>
      </c>
      <c r="E145" s="196" t="s">
        <v>66</v>
      </c>
      <c r="F145" s="4" t="str">
        <f>UnitControlCenter!$B$31</f>
        <v>petajoules / year</v>
      </c>
      <c r="G145" s="196" t="s">
        <v>2755</v>
      </c>
      <c r="H145" s="69" t="s">
        <v>2753</v>
      </c>
      <c r="I145" s="196" t="s">
        <v>2754</v>
      </c>
    </row>
    <row r="146" spans="1:19" ht="58" x14ac:dyDescent="0.35">
      <c r="A146" s="197" t="s">
        <v>2870</v>
      </c>
      <c r="B146" s="197" t="s">
        <v>2745</v>
      </c>
      <c r="C146" s="255">
        <v>1</v>
      </c>
      <c r="D146" s="196" t="s">
        <v>67</v>
      </c>
      <c r="E146" s="196" t="s">
        <v>68</v>
      </c>
      <c r="F146" s="4" t="str">
        <f>UnitControlCenter!$B$8</f>
        <v>billion 2019 dollars / year</v>
      </c>
      <c r="G146" s="196" t="s">
        <v>2756</v>
      </c>
      <c r="H146" s="69" t="s">
        <v>2753</v>
      </c>
      <c r="I146" s="196" t="s">
        <v>2754</v>
      </c>
    </row>
    <row r="147" spans="1:19" ht="72.5" x14ac:dyDescent="0.35">
      <c r="A147" s="197" t="s">
        <v>2870</v>
      </c>
      <c r="B147" s="197" t="s">
        <v>2742</v>
      </c>
      <c r="C147" s="255">
        <v>1</v>
      </c>
      <c r="D147" s="196" t="s">
        <v>67</v>
      </c>
      <c r="E147" s="196" t="s">
        <v>66</v>
      </c>
      <c r="F147" s="4" t="str">
        <f>UnitControlCenter!$B$8</f>
        <v>billion 2019 dollars / year</v>
      </c>
      <c r="G147" s="196" t="s">
        <v>2757</v>
      </c>
      <c r="H147" s="69" t="s">
        <v>2753</v>
      </c>
      <c r="I147" s="196" t="s">
        <v>2754</v>
      </c>
    </row>
    <row r="148" spans="1:19" ht="43.5" x14ac:dyDescent="0.35">
      <c r="A148" s="197" t="s">
        <v>2870</v>
      </c>
      <c r="B148" s="197" t="s">
        <v>3021</v>
      </c>
      <c r="C148" s="255">
        <v>1</v>
      </c>
      <c r="D148" s="196" t="s">
        <v>67</v>
      </c>
      <c r="E148" s="196" t="s">
        <v>68</v>
      </c>
      <c r="F148" s="4" t="str">
        <f>UnitControlCenter!B3</f>
        <v>million metric tons / year</v>
      </c>
      <c r="G148" s="196" t="s">
        <v>3025</v>
      </c>
      <c r="H148" s="69" t="s">
        <v>3023</v>
      </c>
      <c r="I148" s="196" t="s">
        <v>3024</v>
      </c>
    </row>
    <row r="149" spans="1:19" ht="58" x14ac:dyDescent="0.35">
      <c r="A149" s="197" t="s">
        <v>2870</v>
      </c>
      <c r="B149" s="197" t="s">
        <v>3022</v>
      </c>
      <c r="C149" s="255">
        <v>1</v>
      </c>
      <c r="D149" s="196" t="s">
        <v>67</v>
      </c>
      <c r="E149" s="196" t="s">
        <v>66</v>
      </c>
      <c r="F149" s="4" t="str">
        <f>UnitControlCenter!B3</f>
        <v>million metric tons / year</v>
      </c>
      <c r="G149" s="196" t="s">
        <v>3026</v>
      </c>
      <c r="H149" s="69" t="s">
        <v>3023</v>
      </c>
      <c r="I149" s="196" t="s">
        <v>3024</v>
      </c>
    </row>
    <row r="150" spans="1:19" ht="58" x14ac:dyDescent="0.35">
      <c r="A150" s="197" t="s">
        <v>2870</v>
      </c>
      <c r="B150" s="197" t="s">
        <v>2746</v>
      </c>
      <c r="C150" s="255">
        <v>1</v>
      </c>
      <c r="D150" s="196" t="s">
        <v>67</v>
      </c>
      <c r="E150" s="196" t="s">
        <v>68</v>
      </c>
      <c r="F150" s="4" t="str">
        <f>UnitControlCenter!$B$31</f>
        <v>petajoules / year</v>
      </c>
      <c r="G150" s="196" t="s">
        <v>2839</v>
      </c>
      <c r="H150" s="69" t="s">
        <v>2834</v>
      </c>
      <c r="I150" s="196" t="s">
        <v>2835</v>
      </c>
    </row>
    <row r="151" spans="1:19" ht="72.5" x14ac:dyDescent="0.35">
      <c r="A151" s="197" t="s">
        <v>2870</v>
      </c>
      <c r="B151" s="197" t="s">
        <v>2490</v>
      </c>
      <c r="C151" s="255">
        <v>1</v>
      </c>
      <c r="D151" s="196" t="s">
        <v>67</v>
      </c>
      <c r="E151" s="196" t="s">
        <v>66</v>
      </c>
      <c r="F151" s="4" t="str">
        <f>UnitControlCenter!$B$31</f>
        <v>petajoules / year</v>
      </c>
      <c r="G151" s="196" t="s">
        <v>2840</v>
      </c>
      <c r="H151" s="69" t="s">
        <v>2834</v>
      </c>
      <c r="I151" s="196" t="s">
        <v>2836</v>
      </c>
    </row>
    <row r="152" spans="1:19" ht="72.5" x14ac:dyDescent="0.35">
      <c r="A152" s="197" t="s">
        <v>2870</v>
      </c>
      <c r="B152" s="197" t="s">
        <v>2747</v>
      </c>
      <c r="C152" s="255">
        <v>1</v>
      </c>
      <c r="D152" s="196" t="s">
        <v>67</v>
      </c>
      <c r="E152" s="196" t="s">
        <v>68</v>
      </c>
      <c r="F152" s="4" t="str">
        <f>UnitControlCenter!$B$8</f>
        <v>billion 2019 dollars / year</v>
      </c>
      <c r="G152" s="196" t="s">
        <v>2841</v>
      </c>
      <c r="H152" s="69" t="s">
        <v>2834</v>
      </c>
      <c r="I152" s="196" t="s">
        <v>2837</v>
      </c>
    </row>
    <row r="153" spans="1:19" ht="87" x14ac:dyDescent="0.35">
      <c r="A153" s="197" t="s">
        <v>2870</v>
      </c>
      <c r="B153" s="197" t="s">
        <v>2743</v>
      </c>
      <c r="C153" s="255">
        <v>1</v>
      </c>
      <c r="D153" s="196" t="s">
        <v>67</v>
      </c>
      <c r="E153" s="196" t="s">
        <v>66</v>
      </c>
      <c r="F153" s="4" t="str">
        <f>UnitControlCenter!$B$8</f>
        <v>billion 2019 dollars / year</v>
      </c>
      <c r="G153" s="196" t="s">
        <v>2842</v>
      </c>
      <c r="H153" s="69" t="s">
        <v>2834</v>
      </c>
      <c r="I153" s="196" t="s">
        <v>2838</v>
      </c>
    </row>
    <row r="154" spans="1:19" ht="101.5" x14ac:dyDescent="0.35">
      <c r="A154" s="197" t="s">
        <v>2870</v>
      </c>
      <c r="B154" s="197" t="s">
        <v>2871</v>
      </c>
      <c r="C154" s="255">
        <v>1</v>
      </c>
      <c r="D154" s="196" t="s">
        <v>67</v>
      </c>
      <c r="E154" s="196" t="s">
        <v>68</v>
      </c>
      <c r="F154" s="4" t="str">
        <f>UnitControlCenter!$B$25</f>
        <v>petajoules / year</v>
      </c>
      <c r="G154" s="196" t="s">
        <v>2873</v>
      </c>
      <c r="H154" s="69" t="s">
        <v>2875</v>
      </c>
      <c r="I154" s="196" t="s">
        <v>2876</v>
      </c>
    </row>
    <row r="155" spans="1:19" ht="116.5" thickBot="1" x14ac:dyDescent="0.4">
      <c r="A155" s="239" t="s">
        <v>2870</v>
      </c>
      <c r="B155" s="239" t="s">
        <v>2872</v>
      </c>
      <c r="C155" s="254">
        <v>1</v>
      </c>
      <c r="D155" s="240" t="s">
        <v>67</v>
      </c>
      <c r="E155" s="240" t="s">
        <v>66</v>
      </c>
      <c r="F155" s="243" t="str">
        <f>UnitControlCenter!$B$25</f>
        <v>petajoules / year</v>
      </c>
      <c r="G155" s="240" t="s">
        <v>2874</v>
      </c>
      <c r="H155" s="241" t="s">
        <v>2875</v>
      </c>
      <c r="I155" s="240" t="s">
        <v>2876</v>
      </c>
      <c r="J155" s="241"/>
      <c r="K155" s="241"/>
      <c r="L155" s="241"/>
      <c r="M155" s="241"/>
      <c r="N155" s="241"/>
      <c r="O155" s="241"/>
      <c r="P155" s="241"/>
      <c r="Q155" s="241"/>
      <c r="R155" s="241"/>
      <c r="S155" s="241"/>
    </row>
    <row r="156" spans="1:19" ht="58" x14ac:dyDescent="0.35">
      <c r="A156" s="199" t="s">
        <v>2414</v>
      </c>
      <c r="B156" s="197" t="s">
        <v>97</v>
      </c>
      <c r="C156" s="255">
        <v>1</v>
      </c>
      <c r="D156" s="196" t="s">
        <v>67</v>
      </c>
      <c r="E156" s="196" t="s">
        <v>2421</v>
      </c>
      <c r="F156" s="4" t="str">
        <f>UnitControlCenter!$B$17</f>
        <v>2019 dollars / megawatt-hour (MWh)</v>
      </c>
      <c r="G156" s="196" t="s">
        <v>2758</v>
      </c>
      <c r="H156" s="69" t="s">
        <v>2958</v>
      </c>
      <c r="I156" s="196" t="s">
        <v>2759</v>
      </c>
    </row>
    <row r="157" spans="1:19" ht="43.5" x14ac:dyDescent="0.35">
      <c r="A157" s="199" t="s">
        <v>2414</v>
      </c>
      <c r="B157" s="197" t="s">
        <v>476</v>
      </c>
      <c r="C157" s="255">
        <v>1</v>
      </c>
      <c r="D157" s="196" t="s">
        <v>67</v>
      </c>
      <c r="E157" s="196" t="s">
        <v>2421</v>
      </c>
      <c r="F157" s="4" t="str">
        <f>UnitControlCenter!$B$32</f>
        <v>2019 dollars / metric ton</v>
      </c>
      <c r="G157" s="196" t="s">
        <v>2768</v>
      </c>
      <c r="H157" s="69" t="s">
        <v>2769</v>
      </c>
      <c r="I157" s="196" t="s">
        <v>2770</v>
      </c>
    </row>
    <row r="158" spans="1:19" x14ac:dyDescent="0.35">
      <c r="A158" s="199" t="s">
        <v>2414</v>
      </c>
      <c r="B158" s="197" t="s">
        <v>473</v>
      </c>
      <c r="C158" s="255">
        <v>1</v>
      </c>
      <c r="D158" s="196" t="s">
        <v>67</v>
      </c>
      <c r="E158" s="196" t="s">
        <v>2421</v>
      </c>
      <c r="F158" s="4" t="str">
        <f>UnitControlCenter!$B$32</f>
        <v>2019 dollars / metric ton</v>
      </c>
      <c r="G158" s="196" t="s">
        <v>2432</v>
      </c>
      <c r="H158" s="69" t="s">
        <v>368</v>
      </c>
      <c r="I158" s="196" t="s">
        <v>2642</v>
      </c>
    </row>
    <row r="159" spans="1:19" ht="72.5" x14ac:dyDescent="0.35">
      <c r="A159" s="199" t="s">
        <v>2414</v>
      </c>
      <c r="B159" s="197" t="s">
        <v>91</v>
      </c>
      <c r="C159" s="255">
        <v>1</v>
      </c>
      <c r="D159" s="196" t="s">
        <v>67</v>
      </c>
      <c r="E159" s="196" t="s">
        <v>2421</v>
      </c>
      <c r="F159" s="4" t="str">
        <f>UnitControlCenter!$B$33</f>
        <v>2019 dollars / cubic meter</v>
      </c>
      <c r="G159" s="196" t="s">
        <v>2760</v>
      </c>
      <c r="H159" s="69" t="s">
        <v>2761</v>
      </c>
      <c r="I159" s="196" t="s">
        <v>2762</v>
      </c>
    </row>
    <row r="160" spans="1:19" x14ac:dyDescent="0.35">
      <c r="A160" s="199" t="s">
        <v>2414</v>
      </c>
      <c r="B160" s="197" t="s">
        <v>99</v>
      </c>
      <c r="C160" s="255">
        <v>1</v>
      </c>
      <c r="D160" s="196" t="s">
        <v>67</v>
      </c>
      <c r="E160" s="196" t="s">
        <v>2421</v>
      </c>
      <c r="F160" s="4" t="str">
        <f>UnitControlCenter!$B$34</f>
        <v>2019 dollars / liter</v>
      </c>
      <c r="G160" s="196" t="s">
        <v>2434</v>
      </c>
      <c r="H160" s="69" t="s">
        <v>363</v>
      </c>
      <c r="I160" s="54">
        <v>969696</v>
      </c>
    </row>
    <row r="161" spans="1:19" ht="72.5" x14ac:dyDescent="0.35">
      <c r="A161" s="199" t="s">
        <v>2414</v>
      </c>
      <c r="B161" s="197" t="s">
        <v>100</v>
      </c>
      <c r="C161" s="255">
        <v>1</v>
      </c>
      <c r="D161" s="196" t="s">
        <v>67</v>
      </c>
      <c r="E161" s="196" t="s">
        <v>2421</v>
      </c>
      <c r="F161" s="4" t="str">
        <f>UnitControlCenter!$B$34</f>
        <v>2019 dollars / liter</v>
      </c>
      <c r="G161" s="196" t="s">
        <v>2763</v>
      </c>
      <c r="H161" s="69" t="s">
        <v>2761</v>
      </c>
      <c r="I161" s="196" t="s">
        <v>2762</v>
      </c>
    </row>
    <row r="162" spans="1:19" ht="58" x14ac:dyDescent="0.35">
      <c r="A162" s="199" t="s">
        <v>2414</v>
      </c>
      <c r="B162" s="197" t="s">
        <v>96</v>
      </c>
      <c r="C162" s="255">
        <v>1</v>
      </c>
      <c r="D162" s="196" t="s">
        <v>67</v>
      </c>
      <c r="E162" s="196" t="s">
        <v>2421</v>
      </c>
      <c r="F162" s="4" t="str">
        <f>UnitControlCenter!$B$32</f>
        <v>2019 dollars / metric ton</v>
      </c>
      <c r="G162" s="196" t="s">
        <v>2764</v>
      </c>
      <c r="H162" s="69" t="s">
        <v>2765</v>
      </c>
      <c r="I162" s="196" t="s">
        <v>2766</v>
      </c>
    </row>
    <row r="163" spans="1:19" ht="58" x14ac:dyDescent="0.35">
      <c r="A163" s="199" t="s">
        <v>2414</v>
      </c>
      <c r="B163" s="197" t="s">
        <v>2692</v>
      </c>
      <c r="C163" s="255">
        <v>1</v>
      </c>
      <c r="D163" s="196" t="s">
        <v>67</v>
      </c>
      <c r="E163" s="196" t="s">
        <v>2421</v>
      </c>
      <c r="F163" s="4" t="str">
        <f>UnitControlCenter!$B$35</f>
        <v>2019 dollars / metric ton</v>
      </c>
      <c r="G163" s="196" t="s">
        <v>2831</v>
      </c>
      <c r="H163" s="69" t="s">
        <v>2832</v>
      </c>
      <c r="I163" s="196" t="s">
        <v>2833</v>
      </c>
    </row>
    <row r="164" spans="1:19" ht="58" x14ac:dyDescent="0.35">
      <c r="A164" s="199" t="s">
        <v>2414</v>
      </c>
      <c r="B164" s="197" t="s">
        <v>2767</v>
      </c>
      <c r="C164" s="255">
        <v>1</v>
      </c>
      <c r="D164" s="196" t="s">
        <v>67</v>
      </c>
      <c r="E164" s="196" t="s">
        <v>2421</v>
      </c>
      <c r="F164" s="4" t="str">
        <f>UnitControlCenter!$B$34</f>
        <v>2019 dollars / liter</v>
      </c>
      <c r="G164" s="196" t="s">
        <v>2771</v>
      </c>
      <c r="H164" s="69" t="s">
        <v>2431</v>
      </c>
      <c r="I164" s="196" t="s">
        <v>2688</v>
      </c>
    </row>
    <row r="165" spans="1:19" ht="29.5" thickBot="1" x14ac:dyDescent="0.4">
      <c r="A165" s="242" t="s">
        <v>2414</v>
      </c>
      <c r="B165" s="239" t="s">
        <v>2546</v>
      </c>
      <c r="C165" s="254">
        <v>1</v>
      </c>
      <c r="D165" s="240" t="s">
        <v>67</v>
      </c>
      <c r="E165" s="240" t="s">
        <v>2421</v>
      </c>
      <c r="F165" s="243" t="str">
        <f>UnitControlCenter!$B$36</f>
        <v>2019 dollars / kg</v>
      </c>
      <c r="G165" s="240" t="s">
        <v>2881</v>
      </c>
      <c r="H165" s="241" t="s">
        <v>2882</v>
      </c>
      <c r="I165" s="240" t="s">
        <v>2883</v>
      </c>
      <c r="J165" s="241"/>
      <c r="K165" s="241"/>
      <c r="L165" s="241"/>
      <c r="M165" s="241"/>
      <c r="N165" s="241"/>
      <c r="O165" s="241"/>
      <c r="P165" s="241"/>
      <c r="Q165" s="241"/>
      <c r="R165" s="241"/>
      <c r="S165" s="241"/>
    </row>
    <row r="166" spans="1:19" x14ac:dyDescent="0.35">
      <c r="A166" s="199" t="s">
        <v>2415</v>
      </c>
      <c r="B166" s="197" t="s">
        <v>2416</v>
      </c>
      <c r="C166" s="255">
        <v>1</v>
      </c>
      <c r="D166" s="196" t="s">
        <v>65</v>
      </c>
      <c r="E166" s="196" t="s">
        <v>66</v>
      </c>
      <c r="F166" s="4" t="str">
        <f>UnitControlCenter!$B$37</f>
        <v>2019 dollars / kilowatt-hour (kWh)</v>
      </c>
      <c r="G166" s="196" t="s">
        <v>2435</v>
      </c>
      <c r="I166" s="196"/>
    </row>
    <row r="167" spans="1:19" ht="29" x14ac:dyDescent="0.35">
      <c r="A167" s="199" t="s">
        <v>2415</v>
      </c>
      <c r="B167" s="197" t="s">
        <v>2417</v>
      </c>
      <c r="C167" s="255">
        <v>1</v>
      </c>
      <c r="D167" s="196" t="s">
        <v>67</v>
      </c>
      <c r="E167" s="196" t="s">
        <v>66</v>
      </c>
      <c r="F167" s="4" t="str">
        <f>UnitControlCenter!$B$38</f>
        <v>cost of eqpt. to capture 1 metric ton CO2e/yr (2019 dollars)</v>
      </c>
      <c r="G167" s="196" t="s">
        <v>2439</v>
      </c>
      <c r="H167" s="69" t="s">
        <v>2440</v>
      </c>
      <c r="I167" s="196" t="s">
        <v>2649</v>
      </c>
    </row>
    <row r="168" spans="1:19" x14ac:dyDescent="0.35">
      <c r="A168" s="199" t="s">
        <v>2415</v>
      </c>
      <c r="B168" s="197" t="s">
        <v>2418</v>
      </c>
      <c r="C168" s="255">
        <v>1</v>
      </c>
      <c r="D168" s="196" t="s">
        <v>65</v>
      </c>
      <c r="E168" s="196" t="s">
        <v>66</v>
      </c>
      <c r="F168" s="4" t="str">
        <f>UnitControlCenter!$B$39</f>
        <v>million 2019 dollars / megawatt (MW)</v>
      </c>
      <c r="G168" s="196" t="s">
        <v>2436</v>
      </c>
      <c r="I168" s="196"/>
    </row>
    <row r="169" spans="1:19" x14ac:dyDescent="0.35">
      <c r="A169" s="199" t="s">
        <v>2415</v>
      </c>
      <c r="B169" s="197" t="s">
        <v>2419</v>
      </c>
      <c r="C169" s="255">
        <v>1</v>
      </c>
      <c r="D169" s="196" t="s">
        <v>65</v>
      </c>
      <c r="E169" s="196" t="s">
        <v>66</v>
      </c>
      <c r="F169" s="4" t="str">
        <f>UnitControlCenter!$B$39</f>
        <v>million 2019 dollars / megawatt (MW)</v>
      </c>
      <c r="G169" s="196" t="s">
        <v>2437</v>
      </c>
      <c r="I169" s="196"/>
    </row>
    <row r="170" spans="1:19" x14ac:dyDescent="0.35">
      <c r="A170" s="199" t="s">
        <v>2415</v>
      </c>
      <c r="B170" s="197" t="s">
        <v>2420</v>
      </c>
      <c r="C170" s="255">
        <v>1</v>
      </c>
      <c r="D170" s="196" t="s">
        <v>65</v>
      </c>
      <c r="E170" s="196" t="s">
        <v>66</v>
      </c>
      <c r="F170" s="4" t="str">
        <f>UnitControlCenter!$B$39</f>
        <v>million 2019 dollars / megawatt (MW)</v>
      </c>
      <c r="G170" s="196" t="s">
        <v>2438</v>
      </c>
      <c r="I170" s="196"/>
    </row>
    <row r="171" spans="1:19" ht="29.5" thickBot="1" x14ac:dyDescent="0.4">
      <c r="A171" s="242" t="s">
        <v>2415</v>
      </c>
      <c r="B171" s="239" t="s">
        <v>2563</v>
      </c>
      <c r="C171" s="254">
        <v>1</v>
      </c>
      <c r="D171" s="240" t="s">
        <v>65</v>
      </c>
      <c r="E171" s="240" t="s">
        <v>66</v>
      </c>
      <c r="F171" s="243" t="str">
        <f>UnitControlCenter!$B$40</f>
        <v>cost of eqpt. to produce 1 kg H2/yr (2019 dollars)</v>
      </c>
      <c r="G171" s="240" t="s">
        <v>2564</v>
      </c>
      <c r="H171" s="241"/>
      <c r="I171" s="240"/>
      <c r="J171" s="241"/>
      <c r="K171" s="241"/>
      <c r="L171" s="241"/>
      <c r="M171" s="241"/>
      <c r="N171" s="241"/>
      <c r="O171" s="241"/>
      <c r="P171" s="241"/>
      <c r="Q171" s="241"/>
      <c r="R171" s="241"/>
      <c r="S171" s="241"/>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15"/>
    <col min="4" max="4" width="46" customWidth="1"/>
  </cols>
  <sheetData>
    <row r="1" spans="1:4" x14ac:dyDescent="0.35">
      <c r="A1" s="187" t="s">
        <v>2636</v>
      </c>
      <c r="B1" s="213"/>
      <c r="C1" s="185"/>
      <c r="D1" s="185"/>
    </row>
    <row r="2" spans="1:4" x14ac:dyDescent="0.35">
      <c r="A2" s="212" t="s">
        <v>2600</v>
      </c>
      <c r="B2" s="214" t="s">
        <v>2601</v>
      </c>
      <c r="C2" s="212" t="s">
        <v>2602</v>
      </c>
      <c r="D2" s="212" t="s">
        <v>2603</v>
      </c>
    </row>
    <row r="3" spans="1:4" x14ac:dyDescent="0.35">
      <c r="A3" s="195" t="s">
        <v>2610</v>
      </c>
      <c r="B3" s="215" t="s">
        <v>2621</v>
      </c>
      <c r="C3" s="221"/>
      <c r="D3" t="s">
        <v>466</v>
      </c>
    </row>
    <row r="4" spans="1:4" x14ac:dyDescent="0.35">
      <c r="A4" s="195" t="s">
        <v>2618</v>
      </c>
      <c r="B4" s="216" t="s">
        <v>2619</v>
      </c>
      <c r="C4" s="220"/>
      <c r="D4" t="s">
        <v>96</v>
      </c>
    </row>
    <row r="5" spans="1:4" x14ac:dyDescent="0.35">
      <c r="A5" t="s">
        <v>2647</v>
      </c>
      <c r="B5" s="215" t="s">
        <v>2641</v>
      </c>
      <c r="C5" s="231"/>
      <c r="D5" t="s">
        <v>95</v>
      </c>
    </row>
    <row r="6" spans="1:4" x14ac:dyDescent="0.35">
      <c r="A6" s="195" t="s">
        <v>2625</v>
      </c>
      <c r="B6" s="215" t="s">
        <v>2642</v>
      </c>
      <c r="C6" s="225"/>
      <c r="D6" t="s">
        <v>2637</v>
      </c>
    </row>
    <row r="7" spans="1:4" x14ac:dyDescent="0.35">
      <c r="A7" s="195" t="s">
        <v>2648</v>
      </c>
      <c r="B7" s="215" t="s">
        <v>2433</v>
      </c>
      <c r="C7" s="230"/>
      <c r="D7" t="s">
        <v>2638</v>
      </c>
    </row>
    <row r="8" spans="1:4" x14ac:dyDescent="0.35">
      <c r="A8" t="s">
        <v>2646</v>
      </c>
      <c r="B8" s="215" t="s">
        <v>2643</v>
      </c>
      <c r="C8" s="233"/>
      <c r="D8" t="s">
        <v>481</v>
      </c>
    </row>
    <row r="9" spans="1:4" x14ac:dyDescent="0.35">
      <c r="A9" s="195" t="s">
        <v>2626</v>
      </c>
      <c r="B9" s="215" t="s">
        <v>2622</v>
      </c>
      <c r="C9" s="224"/>
      <c r="D9" t="s">
        <v>484</v>
      </c>
    </row>
    <row r="10" spans="1:4" x14ac:dyDescent="0.35">
      <c r="A10" s="195" t="s">
        <v>2599</v>
      </c>
      <c r="B10" s="217" t="s">
        <v>2606</v>
      </c>
      <c r="C10" s="211"/>
      <c r="D10" t="s">
        <v>93</v>
      </c>
    </row>
    <row r="11" spans="1:4" x14ac:dyDescent="0.35">
      <c r="A11" s="195" t="s">
        <v>2627</v>
      </c>
      <c r="B11" s="215" t="s">
        <v>2623</v>
      </c>
      <c r="C11" s="226"/>
      <c r="D11" t="s">
        <v>92</v>
      </c>
    </row>
    <row r="12" spans="1:4" x14ac:dyDescent="0.35">
      <c r="A12" s="195" t="s">
        <v>2609</v>
      </c>
      <c r="B12" s="216" t="s">
        <v>2614</v>
      </c>
      <c r="C12" s="222"/>
      <c r="D12" t="s">
        <v>2639</v>
      </c>
    </row>
    <row r="13" spans="1:4" x14ac:dyDescent="0.35">
      <c r="A13" t="s">
        <v>2650</v>
      </c>
      <c r="B13" s="215" t="s">
        <v>2644</v>
      </c>
      <c r="C13" s="232"/>
      <c r="D13" t="s">
        <v>2545</v>
      </c>
    </row>
    <row r="14" spans="1:4" x14ac:dyDescent="0.35">
      <c r="A14" s="195" t="s">
        <v>2612</v>
      </c>
      <c r="B14" s="216" t="s">
        <v>2613</v>
      </c>
      <c r="C14" s="210"/>
      <c r="D14" t="s">
        <v>335</v>
      </c>
    </row>
    <row r="15" spans="1:4" s="195" customFormat="1" x14ac:dyDescent="0.35">
      <c r="A15" s="195" t="s">
        <v>2693</v>
      </c>
      <c r="B15" s="216" t="s">
        <v>2695</v>
      </c>
      <c r="C15" s="236"/>
      <c r="D15" s="195" t="s">
        <v>2692</v>
      </c>
    </row>
    <row r="16" spans="1:4" s="195" customFormat="1" x14ac:dyDescent="0.35">
      <c r="A16" s="195" t="s">
        <v>2694</v>
      </c>
      <c r="B16" s="216">
        <v>740000</v>
      </c>
      <c r="C16" s="237"/>
      <c r="D16" s="195" t="s">
        <v>2543</v>
      </c>
    </row>
    <row r="17" spans="1:4" x14ac:dyDescent="0.35">
      <c r="A17" s="195" t="s">
        <v>2628</v>
      </c>
      <c r="B17" s="215" t="s">
        <v>2624</v>
      </c>
      <c r="C17" s="227"/>
      <c r="D17" t="s">
        <v>336</v>
      </c>
    </row>
    <row r="18" spans="1:4" x14ac:dyDescent="0.35">
      <c r="A18" s="195" t="s">
        <v>2611</v>
      </c>
      <c r="B18" s="216" t="s">
        <v>2616</v>
      </c>
      <c r="C18" s="219"/>
      <c r="D18" t="s">
        <v>332</v>
      </c>
    </row>
    <row r="19" spans="1:4" x14ac:dyDescent="0.35">
      <c r="A19" s="207" t="s">
        <v>2635</v>
      </c>
      <c r="B19" s="228" t="s">
        <v>2634</v>
      </c>
      <c r="C19" s="229"/>
      <c r="D19" t="s">
        <v>473</v>
      </c>
    </row>
    <row r="20" spans="1:4" x14ac:dyDescent="0.35">
      <c r="A20" s="195" t="s">
        <v>2605</v>
      </c>
      <c r="B20" s="216" t="s">
        <v>2615</v>
      </c>
      <c r="C20" s="218"/>
      <c r="D20" t="s">
        <v>476</v>
      </c>
    </row>
    <row r="21" spans="1:4" x14ac:dyDescent="0.35">
      <c r="A21" t="s">
        <v>2651</v>
      </c>
      <c r="B21" s="215" t="s">
        <v>2645</v>
      </c>
      <c r="C21" s="234"/>
      <c r="D21" t="s">
        <v>2640</v>
      </c>
    </row>
    <row r="23" spans="1:4" s="195" customFormat="1" x14ac:dyDescent="0.35">
      <c r="A23" s="187" t="s">
        <v>2620</v>
      </c>
      <c r="B23" s="213"/>
      <c r="C23" s="185"/>
      <c r="D23" s="185"/>
    </row>
    <row r="24" spans="1:4" s="212" customFormat="1" x14ac:dyDescent="0.35">
      <c r="A24" s="212" t="s">
        <v>2600</v>
      </c>
      <c r="B24" s="214" t="s">
        <v>2601</v>
      </c>
      <c r="C24" s="212" t="s">
        <v>2602</v>
      </c>
      <c r="D24" s="212" t="s">
        <v>2685</v>
      </c>
    </row>
    <row r="25" spans="1:4" x14ac:dyDescent="0.35">
      <c r="A25" t="s">
        <v>2626</v>
      </c>
      <c r="B25" s="215" t="s">
        <v>2622</v>
      </c>
      <c r="C25" s="224"/>
      <c r="D25" t="s">
        <v>2687</v>
      </c>
    </row>
    <row r="26" spans="1:4" s="195" customFormat="1" x14ac:dyDescent="0.35">
      <c r="A26" s="195" t="s">
        <v>2599</v>
      </c>
      <c r="B26" s="217" t="s">
        <v>2606</v>
      </c>
      <c r="C26" s="211"/>
      <c r="D26" s="195" t="s">
        <v>2686</v>
      </c>
    </row>
    <row r="27" spans="1:4" x14ac:dyDescent="0.35">
      <c r="A27" t="s">
        <v>2611</v>
      </c>
      <c r="B27" s="215" t="s">
        <v>2616</v>
      </c>
      <c r="C27" s="219"/>
      <c r="D27" t="s">
        <v>4</v>
      </c>
    </row>
    <row r="28" spans="1:4" x14ac:dyDescent="0.35">
      <c r="A28" t="s">
        <v>2625</v>
      </c>
      <c r="B28" s="215" t="s">
        <v>2642</v>
      </c>
      <c r="C28" s="225"/>
      <c r="D28" t="s">
        <v>97</v>
      </c>
    </row>
    <row r="29" spans="1:4" x14ac:dyDescent="0.35">
      <c r="A29" t="s">
        <v>2605</v>
      </c>
      <c r="B29" s="215">
        <v>969696</v>
      </c>
      <c r="C29" s="218"/>
      <c r="D29" t="s">
        <v>9</v>
      </c>
    </row>
    <row r="30" spans="1:4" x14ac:dyDescent="0.35">
      <c r="A30" t="s">
        <v>2618</v>
      </c>
      <c r="B30" s="215" t="s">
        <v>2619</v>
      </c>
      <c r="C30" s="220"/>
      <c r="D30" t="s">
        <v>2494</v>
      </c>
    </row>
    <row r="31" spans="1:4" x14ac:dyDescent="0.35">
      <c r="A31" t="s">
        <v>2627</v>
      </c>
      <c r="B31" s="215" t="s">
        <v>2623</v>
      </c>
      <c r="C31" s="226"/>
      <c r="D31" t="s">
        <v>139</v>
      </c>
    </row>
    <row r="32" spans="1:4" s="195" customFormat="1" x14ac:dyDescent="0.35">
      <c r="A32" s="195" t="s">
        <v>2628</v>
      </c>
      <c r="B32" s="215" t="s">
        <v>2624</v>
      </c>
      <c r="C32" s="227"/>
      <c r="D32" s="195" t="s">
        <v>2503</v>
      </c>
    </row>
    <row r="33" spans="1:4" x14ac:dyDescent="0.35">
      <c r="A33" t="s">
        <v>2610</v>
      </c>
      <c r="B33" s="215" t="s">
        <v>2621</v>
      </c>
      <c r="C33" s="223"/>
      <c r="D33" t="s">
        <v>2562</v>
      </c>
    </row>
    <row r="34" spans="1:4" s="195" customFormat="1" x14ac:dyDescent="0.35">
      <c r="A34" s="195" t="s">
        <v>2693</v>
      </c>
      <c r="B34" s="216" t="s">
        <v>2695</v>
      </c>
      <c r="C34" s="236"/>
      <c r="D34" s="195" t="s">
        <v>2919</v>
      </c>
    </row>
    <row r="36" spans="1:4" s="195" customFormat="1" x14ac:dyDescent="0.35">
      <c r="A36" s="187" t="s">
        <v>2629</v>
      </c>
      <c r="B36" s="213"/>
      <c r="C36" s="185"/>
      <c r="D36" s="185"/>
    </row>
    <row r="37" spans="1:4" s="195" customFormat="1" x14ac:dyDescent="0.35">
      <c r="A37" s="212" t="s">
        <v>2600</v>
      </c>
      <c r="B37" s="214" t="s">
        <v>2601</v>
      </c>
      <c r="C37" s="212" t="s">
        <v>2602</v>
      </c>
      <c r="D37" s="212" t="s">
        <v>2603</v>
      </c>
    </row>
    <row r="38" spans="1:4" s="195" customFormat="1" x14ac:dyDescent="0.35">
      <c r="A38" s="195" t="s">
        <v>2611</v>
      </c>
      <c r="B38" s="216" t="s">
        <v>2616</v>
      </c>
      <c r="C38" s="219"/>
      <c r="D38" s="195" t="s">
        <v>2630</v>
      </c>
    </row>
    <row r="39" spans="1:4" s="195" customFormat="1" x14ac:dyDescent="0.35">
      <c r="A39" s="195" t="s">
        <v>2605</v>
      </c>
      <c r="B39" s="215">
        <v>969696</v>
      </c>
      <c r="C39" s="218"/>
      <c r="D39" s="195" t="s">
        <v>2631</v>
      </c>
    </row>
    <row r="40" spans="1:4" s="195" customFormat="1" x14ac:dyDescent="0.35">
      <c r="A40" s="195" t="s">
        <v>2618</v>
      </c>
      <c r="B40" s="215" t="s">
        <v>2619</v>
      </c>
      <c r="C40" s="220"/>
      <c r="D40" s="195" t="s">
        <v>2632</v>
      </c>
    </row>
    <row r="41" spans="1:4" s="195" customFormat="1" x14ac:dyDescent="0.35">
      <c r="A41" s="195" t="s">
        <v>2693</v>
      </c>
      <c r="B41" s="216" t="s">
        <v>2695</v>
      </c>
      <c r="C41" s="236"/>
      <c r="D41" s="195" t="s">
        <v>2920</v>
      </c>
    </row>
    <row r="42" spans="1:4" s="207" customFormat="1" x14ac:dyDescent="0.35">
      <c r="B42" s="228"/>
    </row>
    <row r="43" spans="1:4" s="207" customFormat="1" x14ac:dyDescent="0.35">
      <c r="A43" s="187" t="s">
        <v>2633</v>
      </c>
      <c r="B43" s="213"/>
      <c r="C43" s="185"/>
      <c r="D43" s="185"/>
    </row>
    <row r="44" spans="1:4" s="207" customFormat="1" x14ac:dyDescent="0.35">
      <c r="A44" s="212" t="s">
        <v>2600</v>
      </c>
      <c r="B44" s="214" t="s">
        <v>2601</v>
      </c>
      <c r="C44" s="212" t="s">
        <v>2602</v>
      </c>
      <c r="D44" s="212" t="s">
        <v>2603</v>
      </c>
    </row>
    <row r="45" spans="1:4" s="207" customFormat="1" x14ac:dyDescent="0.35">
      <c r="A45" s="195" t="s">
        <v>2618</v>
      </c>
      <c r="B45" s="215" t="s">
        <v>2619</v>
      </c>
      <c r="C45" s="220"/>
      <c r="D45" s="207" t="s">
        <v>2271</v>
      </c>
    </row>
    <row r="46" spans="1:4" s="207" customFormat="1" x14ac:dyDescent="0.35">
      <c r="A46" s="195" t="s">
        <v>2612</v>
      </c>
      <c r="B46" s="216" t="s">
        <v>2613</v>
      </c>
      <c r="C46" s="210"/>
      <c r="D46" s="207" t="s">
        <v>880</v>
      </c>
    </row>
    <row r="47" spans="1:4" s="207" customFormat="1" x14ac:dyDescent="0.35">
      <c r="A47" s="195" t="s">
        <v>2611</v>
      </c>
      <c r="B47" s="216" t="s">
        <v>2616</v>
      </c>
      <c r="C47" s="219"/>
      <c r="D47" s="207" t="s">
        <v>2269</v>
      </c>
    </row>
    <row r="48" spans="1:4" s="207" customFormat="1" x14ac:dyDescent="0.35">
      <c r="A48" s="195" t="s">
        <v>2605</v>
      </c>
      <c r="B48" s="216" t="s">
        <v>2615</v>
      </c>
      <c r="C48" s="218"/>
      <c r="D48" s="207" t="s">
        <v>2253</v>
      </c>
    </row>
    <row r="49" spans="1:4" s="207" customFormat="1" x14ac:dyDescent="0.35">
      <c r="B49" s="235"/>
    </row>
    <row r="50" spans="1:4" s="207" customFormat="1" x14ac:dyDescent="0.35">
      <c r="A50" s="187" t="s">
        <v>2784</v>
      </c>
      <c r="B50" s="213"/>
      <c r="C50" s="185"/>
      <c r="D50" s="185"/>
    </row>
    <row r="51" spans="1:4" s="207" customFormat="1" x14ac:dyDescent="0.35">
      <c r="A51" s="212" t="s">
        <v>2600</v>
      </c>
      <c r="B51" s="214" t="s">
        <v>2601</v>
      </c>
      <c r="C51" s="212" t="s">
        <v>2602</v>
      </c>
      <c r="D51" s="212" t="s">
        <v>2603</v>
      </c>
    </row>
    <row r="52" spans="1:4" s="207" customFormat="1" x14ac:dyDescent="0.35">
      <c r="A52" s="195" t="s">
        <v>2611</v>
      </c>
      <c r="B52" s="216" t="s">
        <v>2616</v>
      </c>
      <c r="C52" s="219"/>
      <c r="D52" s="207" t="s">
        <v>2663</v>
      </c>
    </row>
    <row r="53" spans="1:4" s="207" customFormat="1" x14ac:dyDescent="0.35">
      <c r="A53" s="195" t="s">
        <v>2626</v>
      </c>
      <c r="B53" s="215" t="s">
        <v>2622</v>
      </c>
      <c r="C53" s="224"/>
      <c r="D53" s="207" t="s">
        <v>2664</v>
      </c>
    </row>
    <row r="54" spans="1:4" s="207" customFormat="1" x14ac:dyDescent="0.35">
      <c r="A54" s="195" t="s">
        <v>2625</v>
      </c>
      <c r="B54" s="215" t="s">
        <v>2642</v>
      </c>
      <c r="C54" s="225"/>
      <c r="D54" s="207" t="s">
        <v>2665</v>
      </c>
    </row>
    <row r="55" spans="1:4" s="207" customFormat="1" x14ac:dyDescent="0.35">
      <c r="A55" s="195" t="s">
        <v>2618</v>
      </c>
      <c r="B55" s="216" t="s">
        <v>2619</v>
      </c>
      <c r="C55" s="220"/>
      <c r="D55" s="207" t="s">
        <v>2666</v>
      </c>
    </row>
    <row r="56" spans="1:4" s="207" customFormat="1" x14ac:dyDescent="0.35">
      <c r="A56" s="195" t="s">
        <v>2612</v>
      </c>
      <c r="B56" s="216" t="s">
        <v>2613</v>
      </c>
      <c r="C56" s="210"/>
      <c r="D56" s="207" t="s">
        <v>2667</v>
      </c>
    </row>
    <row r="57" spans="1:4" s="195" customFormat="1" x14ac:dyDescent="0.35">
      <c r="B57" s="215"/>
      <c r="C57" s="207"/>
    </row>
    <row r="58" spans="1:4" s="195" customFormat="1" x14ac:dyDescent="0.35">
      <c r="A58" s="187" t="s">
        <v>3086</v>
      </c>
      <c r="B58" s="213"/>
      <c r="C58" s="185"/>
      <c r="D58" s="185"/>
    </row>
    <row r="59" spans="1:4" s="195" customFormat="1" x14ac:dyDescent="0.35">
      <c r="A59" s="212" t="s">
        <v>2600</v>
      </c>
      <c r="B59" s="214" t="s">
        <v>2601</v>
      </c>
      <c r="C59" s="212" t="s">
        <v>2602</v>
      </c>
      <c r="D59" s="212" t="s">
        <v>2603</v>
      </c>
    </row>
    <row r="60" spans="1:4" s="195" customFormat="1" x14ac:dyDescent="0.35">
      <c r="A60" s="195" t="s">
        <v>2626</v>
      </c>
      <c r="B60" s="215" t="s">
        <v>2622</v>
      </c>
      <c r="C60" s="224"/>
      <c r="D60" s="195" t="s">
        <v>3074</v>
      </c>
    </row>
    <row r="61" spans="1:4" s="195" customFormat="1" x14ac:dyDescent="0.35">
      <c r="A61" s="195" t="s">
        <v>2611</v>
      </c>
      <c r="B61" s="216" t="s">
        <v>2616</v>
      </c>
      <c r="C61" s="219"/>
      <c r="D61" s="207" t="s">
        <v>3073</v>
      </c>
    </row>
    <row r="62" spans="1:4" s="195" customFormat="1" x14ac:dyDescent="0.35">
      <c r="A62" s="195" t="s">
        <v>2610</v>
      </c>
      <c r="B62" s="215" t="s">
        <v>2621</v>
      </c>
      <c r="C62" s="223"/>
      <c r="D62" s="195" t="s">
        <v>3070</v>
      </c>
    </row>
    <row r="63" spans="1:4" s="195" customFormat="1" x14ac:dyDescent="0.35">
      <c r="A63" s="195" t="s">
        <v>2651</v>
      </c>
      <c r="B63" s="215" t="s">
        <v>2645</v>
      </c>
      <c r="C63" s="234"/>
      <c r="D63" s="195" t="s">
        <v>3071</v>
      </c>
    </row>
    <row r="64" spans="1:4" s="195" customFormat="1" x14ac:dyDescent="0.35">
      <c r="A64" s="195" t="s">
        <v>2628</v>
      </c>
      <c r="B64" s="215" t="s">
        <v>2624</v>
      </c>
      <c r="C64" s="227"/>
      <c r="D64" s="207" t="s">
        <v>3072</v>
      </c>
    </row>
    <row r="65" spans="1:4" s="207" customFormat="1" x14ac:dyDescent="0.35">
      <c r="B65" s="228"/>
    </row>
    <row r="66" spans="1:4" s="207" customFormat="1" x14ac:dyDescent="0.35">
      <c r="A66" s="187" t="s">
        <v>3177</v>
      </c>
      <c r="B66" s="213"/>
      <c r="C66" s="185"/>
      <c r="D66" s="185"/>
    </row>
    <row r="67" spans="1:4" s="207" customFormat="1" x14ac:dyDescent="0.35">
      <c r="A67" s="212" t="s">
        <v>2600</v>
      </c>
      <c r="B67" s="214" t="s">
        <v>2601</v>
      </c>
      <c r="C67" s="212" t="s">
        <v>2602</v>
      </c>
      <c r="D67" s="212" t="s">
        <v>2603</v>
      </c>
    </row>
    <row r="68" spans="1:4" s="207" customFormat="1" x14ac:dyDescent="0.35">
      <c r="A68" s="195" t="s">
        <v>2693</v>
      </c>
      <c r="B68" s="216" t="s">
        <v>2695</v>
      </c>
      <c r="C68" s="236"/>
      <c r="D68" s="195" t="s">
        <v>3094</v>
      </c>
    </row>
    <row r="69" spans="1:4" s="207" customFormat="1" x14ac:dyDescent="0.35">
      <c r="A69" s="195" t="s">
        <v>2626</v>
      </c>
      <c r="B69" s="215" t="s">
        <v>2622</v>
      </c>
      <c r="C69" s="224"/>
      <c r="D69" s="195" t="s">
        <v>3095</v>
      </c>
    </row>
    <row r="70" spans="1:4" s="207" customFormat="1" x14ac:dyDescent="0.35">
      <c r="A70" s="195" t="s">
        <v>2628</v>
      </c>
      <c r="B70" s="215" t="s">
        <v>2624</v>
      </c>
      <c r="C70" s="227"/>
      <c r="D70" s="195" t="s">
        <v>487</v>
      </c>
    </row>
    <row r="71" spans="1:4" s="207" customFormat="1" x14ac:dyDescent="0.35">
      <c r="A71" s="195" t="s">
        <v>2627</v>
      </c>
      <c r="B71" s="215" t="s">
        <v>2623</v>
      </c>
      <c r="C71" s="226"/>
      <c r="D71" s="195" t="s">
        <v>3096</v>
      </c>
    </row>
    <row r="72" spans="1:4" s="207" customFormat="1" x14ac:dyDescent="0.35">
      <c r="A72" s="195" t="s">
        <v>2625</v>
      </c>
      <c r="B72" s="215" t="s">
        <v>2642</v>
      </c>
      <c r="C72" s="225"/>
      <c r="D72" s="195" t="s">
        <v>3097</v>
      </c>
    </row>
    <row r="73" spans="1:4" s="207" customFormat="1" x14ac:dyDescent="0.35">
      <c r="A73" s="195" t="s">
        <v>2605</v>
      </c>
      <c r="B73" s="216" t="s">
        <v>2615</v>
      </c>
      <c r="C73" s="218"/>
      <c r="D73" s="195" t="s">
        <v>282</v>
      </c>
    </row>
    <row r="74" spans="1:4" s="207" customFormat="1" x14ac:dyDescent="0.35">
      <c r="A74" s="195" t="s">
        <v>2611</v>
      </c>
      <c r="B74" s="216" t="s">
        <v>2616</v>
      </c>
      <c r="C74" s="219"/>
      <c r="D74" s="195" t="s">
        <v>3098</v>
      </c>
    </row>
    <row r="75" spans="1:4" s="207" customFormat="1" x14ac:dyDescent="0.35">
      <c r="A75" s="195" t="s">
        <v>2618</v>
      </c>
      <c r="B75" s="216" t="s">
        <v>2619</v>
      </c>
      <c r="C75" s="220"/>
      <c r="D75" s="195" t="s">
        <v>3099</v>
      </c>
    </row>
    <row r="76" spans="1:4" s="207" customFormat="1" x14ac:dyDescent="0.35">
      <c r="A76" s="195" t="s">
        <v>2610</v>
      </c>
      <c r="B76" s="215" t="s">
        <v>2621</v>
      </c>
      <c r="C76" s="223"/>
      <c r="D76" s="195" t="s">
        <v>3100</v>
      </c>
    </row>
    <row r="77" spans="1:4" s="207" customFormat="1" x14ac:dyDescent="0.35">
      <c r="A77" s="195" t="s">
        <v>2612</v>
      </c>
      <c r="B77" s="216" t="s">
        <v>2613</v>
      </c>
      <c r="C77" s="210"/>
      <c r="D77" s="207" t="s">
        <v>2667</v>
      </c>
    </row>
    <row r="78" spans="1:4" s="207" customFormat="1" x14ac:dyDescent="0.35">
      <c r="A78" s="195"/>
      <c r="B78" s="216"/>
    </row>
    <row r="79" spans="1:4" s="207" customFormat="1" x14ac:dyDescent="0.35">
      <c r="A79" s="187" t="s">
        <v>3055</v>
      </c>
      <c r="B79" s="213"/>
      <c r="C79" s="185"/>
      <c r="D79" s="185"/>
    </row>
    <row r="80" spans="1:4" s="207" customFormat="1" x14ac:dyDescent="0.35">
      <c r="A80" s="212" t="s">
        <v>2600</v>
      </c>
      <c r="B80" s="214" t="s">
        <v>2601</v>
      </c>
      <c r="C80" s="212" t="s">
        <v>2602</v>
      </c>
      <c r="D80" s="212" t="s">
        <v>2603</v>
      </c>
    </row>
    <row r="81" spans="1:4" s="207" customFormat="1" x14ac:dyDescent="0.35">
      <c r="A81" s="195" t="s">
        <v>2611</v>
      </c>
      <c r="B81" s="216" t="s">
        <v>2616</v>
      </c>
      <c r="C81" s="219"/>
      <c r="D81" s="207" t="s">
        <v>2991</v>
      </c>
    </row>
    <row r="82" spans="1:4" s="207" customFormat="1" x14ac:dyDescent="0.35">
      <c r="A82" s="195" t="s">
        <v>2626</v>
      </c>
      <c r="B82" s="215" t="s">
        <v>2622</v>
      </c>
      <c r="C82" s="224"/>
      <c r="D82" s="207" t="s">
        <v>2992</v>
      </c>
    </row>
    <row r="83" spans="1:4" s="207" customFormat="1" x14ac:dyDescent="0.35">
      <c r="A83" s="195" t="s">
        <v>2625</v>
      </c>
      <c r="B83" s="215" t="s">
        <v>2642</v>
      </c>
      <c r="C83" s="225"/>
      <c r="D83" s="207" t="s">
        <v>2993</v>
      </c>
    </row>
    <row r="84" spans="1:4" s="207" customFormat="1" x14ac:dyDescent="0.35">
      <c r="A84" s="195" t="s">
        <v>2612</v>
      </c>
      <c r="B84" s="216" t="s">
        <v>2613</v>
      </c>
      <c r="C84" s="210"/>
      <c r="D84" s="207" t="s">
        <v>2667</v>
      </c>
    </row>
    <row r="85" spans="1:4" s="195" customFormat="1" x14ac:dyDescent="0.35">
      <c r="B85" s="215"/>
    </row>
    <row r="86" spans="1:4" s="195" customFormat="1" x14ac:dyDescent="0.35">
      <c r="A86" s="187" t="s">
        <v>3497</v>
      </c>
      <c r="B86" s="213"/>
      <c r="C86" s="185"/>
      <c r="D86" s="185"/>
    </row>
    <row r="87" spans="1:4" s="195" customFormat="1" x14ac:dyDescent="0.35">
      <c r="A87" s="212" t="s">
        <v>2600</v>
      </c>
      <c r="B87" s="214" t="s">
        <v>2601</v>
      </c>
      <c r="C87" s="212" t="s">
        <v>2602</v>
      </c>
      <c r="D87" s="212" t="s">
        <v>2603</v>
      </c>
    </row>
    <row r="88" spans="1:4" s="195" customFormat="1" x14ac:dyDescent="0.35">
      <c r="A88" s="195" t="s">
        <v>2647</v>
      </c>
      <c r="B88" s="215" t="s">
        <v>2641</v>
      </c>
      <c r="C88" s="231"/>
      <c r="D88" s="195" t="s">
        <v>3327</v>
      </c>
    </row>
    <row r="89" spans="1:4" s="195" customFormat="1" x14ac:dyDescent="0.35">
      <c r="A89" s="195" t="s">
        <v>2618</v>
      </c>
      <c r="B89" s="216" t="s">
        <v>2619</v>
      </c>
      <c r="C89" s="220"/>
      <c r="D89" s="195" t="s">
        <v>3328</v>
      </c>
    </row>
    <row r="90" spans="1:4" s="195" customFormat="1" x14ac:dyDescent="0.35">
      <c r="B90" s="215"/>
    </row>
    <row r="91" spans="1:4" s="195" customFormat="1" x14ac:dyDescent="0.35">
      <c r="A91" s="187" t="s">
        <v>3329</v>
      </c>
      <c r="B91" s="213"/>
      <c r="C91" s="185"/>
      <c r="D91" s="185"/>
    </row>
    <row r="92" spans="1:4" s="195" customFormat="1" x14ac:dyDescent="0.35">
      <c r="A92" s="212" t="s">
        <v>2600</v>
      </c>
      <c r="B92" s="214" t="s">
        <v>2601</v>
      </c>
      <c r="C92" s="212" t="s">
        <v>2602</v>
      </c>
      <c r="D92" s="212" t="s">
        <v>2603</v>
      </c>
    </row>
    <row r="93" spans="1:4" s="195" customFormat="1" x14ac:dyDescent="0.35">
      <c r="A93" s="195" t="s">
        <v>2611</v>
      </c>
      <c r="B93" s="216" t="s">
        <v>2616</v>
      </c>
      <c r="C93" s="219"/>
      <c r="D93" s="195" t="s">
        <v>3330</v>
      </c>
    </row>
    <row r="94" spans="1:4" s="195" customFormat="1" x14ac:dyDescent="0.35">
      <c r="A94" s="195" t="s">
        <v>2625</v>
      </c>
      <c r="B94" s="215" t="s">
        <v>2642</v>
      </c>
      <c r="C94" s="225"/>
      <c r="D94" s="195" t="s">
        <v>3331</v>
      </c>
    </row>
    <row r="95" spans="1:4" s="195" customFormat="1" x14ac:dyDescent="0.35">
      <c r="A95" s="195" t="s">
        <v>2618</v>
      </c>
      <c r="B95" s="216" t="s">
        <v>2619</v>
      </c>
      <c r="C95" s="220"/>
      <c r="D95" s="195" t="s">
        <v>3332</v>
      </c>
    </row>
    <row r="96" spans="1:4" s="195" customFormat="1" x14ac:dyDescent="0.35">
      <c r="A96" s="195" t="s">
        <v>2626</v>
      </c>
      <c r="B96" s="215" t="s">
        <v>2622</v>
      </c>
      <c r="C96" s="224"/>
      <c r="D96" s="195" t="s">
        <v>3333</v>
      </c>
    </row>
    <row r="97" spans="1:4" s="195" customFormat="1" x14ac:dyDescent="0.35">
      <c r="B97" s="215"/>
    </row>
    <row r="98" spans="1:4" s="195" customFormat="1" x14ac:dyDescent="0.35">
      <c r="A98" s="187" t="s">
        <v>3334</v>
      </c>
      <c r="B98" s="213"/>
      <c r="C98" s="185"/>
      <c r="D98" s="185"/>
    </row>
    <row r="99" spans="1:4" s="195" customFormat="1" x14ac:dyDescent="0.35">
      <c r="A99" s="212" t="s">
        <v>2600</v>
      </c>
      <c r="B99" s="214" t="s">
        <v>2601</v>
      </c>
      <c r="C99" s="212" t="s">
        <v>2602</v>
      </c>
      <c r="D99" s="212" t="s">
        <v>2603</v>
      </c>
    </row>
    <row r="100" spans="1:4" s="195" customFormat="1" x14ac:dyDescent="0.35">
      <c r="A100" s="195" t="s">
        <v>2651</v>
      </c>
      <c r="B100" s="215" t="s">
        <v>2645</v>
      </c>
      <c r="C100" s="234"/>
      <c r="D100" s="195" t="s">
        <v>3335</v>
      </c>
    </row>
    <row r="101" spans="1:4" s="195" customFormat="1" x14ac:dyDescent="0.35">
      <c r="A101" s="195" t="s">
        <v>2627</v>
      </c>
      <c r="B101" s="215" t="s">
        <v>2623</v>
      </c>
      <c r="C101" s="226"/>
      <c r="D101" s="195" t="s">
        <v>3336</v>
      </c>
    </row>
    <row r="102" spans="1:4" s="195" customFormat="1" x14ac:dyDescent="0.35">
      <c r="B102" s="215"/>
    </row>
    <row r="103" spans="1:4" s="195" customFormat="1" x14ac:dyDescent="0.35">
      <c r="A103" s="187" t="s">
        <v>3337</v>
      </c>
      <c r="B103" s="213"/>
      <c r="C103" s="185"/>
      <c r="D103" s="185"/>
    </row>
    <row r="104" spans="1:4" s="195" customFormat="1" x14ac:dyDescent="0.35">
      <c r="A104" s="212" t="s">
        <v>2600</v>
      </c>
      <c r="B104" s="214" t="s">
        <v>2601</v>
      </c>
      <c r="C104" s="212" t="s">
        <v>2602</v>
      </c>
      <c r="D104" s="212" t="s">
        <v>2603</v>
      </c>
    </row>
    <row r="105" spans="1:4" s="195" customFormat="1" x14ac:dyDescent="0.35">
      <c r="A105" s="195" t="s">
        <v>2647</v>
      </c>
      <c r="B105" s="215" t="s">
        <v>2641</v>
      </c>
      <c r="C105" s="231"/>
      <c r="D105" s="195" t="s">
        <v>3338</v>
      </c>
    </row>
    <row r="106" spans="1:4" s="195" customFormat="1" x14ac:dyDescent="0.35">
      <c r="A106" s="195" t="s">
        <v>2626</v>
      </c>
      <c r="B106" s="215" t="s">
        <v>2622</v>
      </c>
      <c r="C106" s="224"/>
      <c r="D106" s="195" t="s">
        <v>3339</v>
      </c>
    </row>
    <row r="107" spans="1:4" s="195" customFormat="1" x14ac:dyDescent="0.35">
      <c r="A107" s="195" t="s">
        <v>2628</v>
      </c>
      <c r="B107" s="215" t="s">
        <v>2624</v>
      </c>
      <c r="C107" s="227"/>
      <c r="D107" s="195" t="s">
        <v>3340</v>
      </c>
    </row>
    <row r="108" spans="1:4" s="195" customFormat="1" x14ac:dyDescent="0.35">
      <c r="A108" s="195" t="s">
        <v>2618</v>
      </c>
      <c r="B108" s="216" t="s">
        <v>2619</v>
      </c>
      <c r="C108" s="220"/>
      <c r="D108" s="195" t="s">
        <v>3341</v>
      </c>
    </row>
    <row r="109" spans="1:4" s="195" customFormat="1" x14ac:dyDescent="0.35">
      <c r="A109" s="195" t="s">
        <v>2625</v>
      </c>
      <c r="B109" s="215" t="s">
        <v>2642</v>
      </c>
      <c r="C109" s="225"/>
      <c r="D109" s="195" t="s">
        <v>3342</v>
      </c>
    </row>
    <row r="110" spans="1:4" s="195" customFormat="1" x14ac:dyDescent="0.35">
      <c r="A110" s="195" t="s">
        <v>2605</v>
      </c>
      <c r="B110" s="216" t="s">
        <v>2615</v>
      </c>
      <c r="C110" s="218"/>
      <c r="D110" s="195" t="s">
        <v>3343</v>
      </c>
    </row>
    <row r="111" spans="1:4" s="195" customFormat="1" x14ac:dyDescent="0.35">
      <c r="A111" s="195" t="s">
        <v>2611</v>
      </c>
      <c r="B111" s="216" t="s">
        <v>2616</v>
      </c>
      <c r="C111" s="219"/>
      <c r="D111" s="195" t="s">
        <v>3344</v>
      </c>
    </row>
    <row r="112" spans="1:4" s="195" customFormat="1" x14ac:dyDescent="0.35">
      <c r="B112" s="215"/>
    </row>
    <row r="113" spans="1:4" s="195" customFormat="1" x14ac:dyDescent="0.35">
      <c r="A113" s="187" t="s">
        <v>3005</v>
      </c>
      <c r="B113" s="213"/>
      <c r="C113" s="185"/>
      <c r="D113" s="185"/>
    </row>
    <row r="114" spans="1:4" s="195" customFormat="1" x14ac:dyDescent="0.35">
      <c r="A114" s="212" t="s">
        <v>2600</v>
      </c>
      <c r="B114" s="214" t="s">
        <v>2601</v>
      </c>
      <c r="C114" s="212" t="s">
        <v>2602</v>
      </c>
      <c r="D114" s="212" t="s">
        <v>2603</v>
      </c>
    </row>
    <row r="115" spans="1:4" s="195" customFormat="1" x14ac:dyDescent="0.35">
      <c r="A115" s="195" t="s">
        <v>2626</v>
      </c>
      <c r="B115" s="215" t="s">
        <v>2622</v>
      </c>
      <c r="C115" s="224"/>
      <c r="D115" s="207" t="s">
        <v>3006</v>
      </c>
    </row>
    <row r="116" spans="1:4" s="195" customFormat="1" x14ac:dyDescent="0.35">
      <c r="A116" s="195" t="s">
        <v>2618</v>
      </c>
      <c r="B116" s="216" t="s">
        <v>2619</v>
      </c>
      <c r="C116" s="220"/>
      <c r="D116" s="207" t="s">
        <v>3007</v>
      </c>
    </row>
    <row r="117" spans="1:4" s="195" customFormat="1" x14ac:dyDescent="0.35">
      <c r="A117" s="195" t="s">
        <v>2612</v>
      </c>
      <c r="B117" s="216" t="s">
        <v>2613</v>
      </c>
      <c r="C117" s="210"/>
      <c r="D117" s="207" t="s">
        <v>2667</v>
      </c>
    </row>
    <row r="118" spans="1:4" s="195" customFormat="1" x14ac:dyDescent="0.35">
      <c r="B118" s="216"/>
      <c r="C118" s="207"/>
      <c r="D118" s="207"/>
    </row>
    <row r="119" spans="1:4" s="195" customFormat="1" x14ac:dyDescent="0.35">
      <c r="A119" s="187" t="s">
        <v>3056</v>
      </c>
      <c r="B119" s="213"/>
      <c r="C119" s="185"/>
      <c r="D119" s="185"/>
    </row>
    <row r="120" spans="1:4" s="195" customFormat="1" x14ac:dyDescent="0.35">
      <c r="A120" s="212" t="s">
        <v>2600</v>
      </c>
      <c r="B120" s="214" t="s">
        <v>2601</v>
      </c>
      <c r="C120" s="212" t="s">
        <v>2602</v>
      </c>
      <c r="D120" s="212" t="s">
        <v>2603</v>
      </c>
    </row>
    <row r="121" spans="1:4" s="195" customFormat="1" x14ac:dyDescent="0.35">
      <c r="A121" s="195" t="s">
        <v>2611</v>
      </c>
      <c r="B121" s="216" t="s">
        <v>2616</v>
      </c>
      <c r="C121" s="219"/>
      <c r="D121" s="207" t="s">
        <v>3057</v>
      </c>
    </row>
    <row r="122" spans="1:4" s="195" customFormat="1" x14ac:dyDescent="0.35">
      <c r="A122" s="195" t="s">
        <v>2651</v>
      </c>
      <c r="B122" s="215" t="s">
        <v>2645</v>
      </c>
      <c r="C122" s="234"/>
      <c r="D122" s="207" t="s">
        <v>3058</v>
      </c>
    </row>
    <row r="123" spans="1:4" s="195" customFormat="1" x14ac:dyDescent="0.35">
      <c r="A123" s="195" t="s">
        <v>2628</v>
      </c>
      <c r="B123" s="215" t="s">
        <v>2624</v>
      </c>
      <c r="C123" s="227"/>
      <c r="D123" s="207" t="s">
        <v>3059</v>
      </c>
    </row>
    <row r="124" spans="1:4" s="195" customFormat="1" x14ac:dyDescent="0.35">
      <c r="A124" s="195" t="s">
        <v>2612</v>
      </c>
      <c r="B124" s="216" t="s">
        <v>2613</v>
      </c>
      <c r="C124" s="210"/>
      <c r="D124" s="207" t="s">
        <v>2667</v>
      </c>
    </row>
    <row r="125" spans="1:4" s="195" customFormat="1" x14ac:dyDescent="0.35">
      <c r="B125" s="215"/>
    </row>
    <row r="126" spans="1:4" s="195" customFormat="1" x14ac:dyDescent="0.35">
      <c r="A126" s="187" t="s">
        <v>2669</v>
      </c>
      <c r="B126" s="213"/>
      <c r="C126" s="185"/>
      <c r="D126" s="185"/>
    </row>
    <row r="127" spans="1:4" s="195" customFormat="1" x14ac:dyDescent="0.35">
      <c r="A127" s="212" t="s">
        <v>2600</v>
      </c>
      <c r="B127" s="214" t="s">
        <v>2601</v>
      </c>
      <c r="C127" s="212" t="s">
        <v>2602</v>
      </c>
      <c r="D127" s="212" t="s">
        <v>2603</v>
      </c>
    </row>
    <row r="128" spans="1:4" s="195" customFormat="1" x14ac:dyDescent="0.35">
      <c r="A128" s="195" t="s">
        <v>2612</v>
      </c>
      <c r="B128" s="216" t="s">
        <v>2613</v>
      </c>
      <c r="C128" s="210"/>
      <c r="D128" s="195" t="s">
        <v>2670</v>
      </c>
    </row>
    <row r="129" spans="1:4" s="195" customFormat="1" x14ac:dyDescent="0.35">
      <c r="A129" s="195" t="s">
        <v>2626</v>
      </c>
      <c r="B129" s="215" t="s">
        <v>2622</v>
      </c>
      <c r="C129" s="224"/>
      <c r="D129" s="195" t="s">
        <v>2671</v>
      </c>
    </row>
    <row r="130" spans="1:4" s="195" customFormat="1" x14ac:dyDescent="0.35">
      <c r="A130" s="195" t="s">
        <v>2628</v>
      </c>
      <c r="B130" s="215" t="s">
        <v>2624</v>
      </c>
      <c r="C130" s="227"/>
      <c r="D130" s="195" t="s">
        <v>2776</v>
      </c>
    </row>
    <row r="131" spans="1:4" s="195" customFormat="1" x14ac:dyDescent="0.35">
      <c r="A131" s="195" t="s">
        <v>2627</v>
      </c>
      <c r="B131" s="215" t="s">
        <v>2623</v>
      </c>
      <c r="C131" s="226"/>
      <c r="D131" s="195" t="s">
        <v>2672</v>
      </c>
    </row>
    <row r="132" spans="1:4" s="195" customFormat="1" x14ac:dyDescent="0.35">
      <c r="A132" s="195" t="s">
        <v>2625</v>
      </c>
      <c r="B132" s="215" t="s">
        <v>2642</v>
      </c>
      <c r="C132" s="225"/>
      <c r="D132" s="195" t="s">
        <v>2673</v>
      </c>
    </row>
    <row r="133" spans="1:4" s="195" customFormat="1" x14ac:dyDescent="0.35">
      <c r="A133" s="195" t="s">
        <v>2605</v>
      </c>
      <c r="B133" s="216" t="s">
        <v>2615</v>
      </c>
      <c r="C133" s="218"/>
      <c r="D133" s="195" t="s">
        <v>2674</v>
      </c>
    </row>
    <row r="134" spans="1:4" s="195" customFormat="1" x14ac:dyDescent="0.35">
      <c r="A134" s="195" t="s">
        <v>2611</v>
      </c>
      <c r="B134" s="216" t="s">
        <v>2616</v>
      </c>
      <c r="C134" s="219"/>
      <c r="D134" s="195" t="s">
        <v>2675</v>
      </c>
    </row>
    <row r="135" spans="1:4" s="195" customFormat="1" x14ac:dyDescent="0.35">
      <c r="A135" s="195" t="s">
        <v>2618</v>
      </c>
      <c r="B135" s="216" t="s">
        <v>2619</v>
      </c>
      <c r="C135" s="220"/>
      <c r="D135" s="195" t="s">
        <v>2676</v>
      </c>
    </row>
    <row r="136" spans="1:4" s="195" customFormat="1" x14ac:dyDescent="0.35">
      <c r="A136" s="195" t="s">
        <v>2610</v>
      </c>
      <c r="B136" s="215" t="s">
        <v>2621</v>
      </c>
      <c r="C136" s="223"/>
      <c r="D136" s="195" t="s">
        <v>2677</v>
      </c>
    </row>
    <row r="137" spans="1:4" s="195" customFormat="1" x14ac:dyDescent="0.35">
      <c r="B137" s="215"/>
      <c r="C137" s="207"/>
    </row>
    <row r="138" spans="1:4" s="195" customFormat="1" x14ac:dyDescent="0.35">
      <c r="A138" s="187" t="s">
        <v>2668</v>
      </c>
      <c r="B138" s="213"/>
      <c r="C138" s="185"/>
      <c r="D138" s="185"/>
    </row>
    <row r="139" spans="1:4" s="195" customFormat="1" x14ac:dyDescent="0.35">
      <c r="A139" s="212" t="s">
        <v>2600</v>
      </c>
      <c r="B139" s="214" t="s">
        <v>2601</v>
      </c>
      <c r="C139" s="212" t="s">
        <v>2602</v>
      </c>
      <c r="D139" s="212" t="s">
        <v>2603</v>
      </c>
    </row>
    <row r="140" spans="1:4" s="195" customFormat="1" x14ac:dyDescent="0.35">
      <c r="A140" s="195" t="s">
        <v>2618</v>
      </c>
      <c r="B140" s="216" t="s">
        <v>2619</v>
      </c>
      <c r="C140" s="220"/>
      <c r="D140" s="195" t="s">
        <v>2794</v>
      </c>
    </row>
    <row r="141" spans="1:4" s="195" customFormat="1" x14ac:dyDescent="0.35">
      <c r="A141" s="195" t="s">
        <v>2625</v>
      </c>
      <c r="B141" s="215" t="s">
        <v>2642</v>
      </c>
      <c r="C141" s="225"/>
      <c r="D141" s="207" t="s">
        <v>2795</v>
      </c>
    </row>
    <row r="142" spans="1:4" s="195" customFormat="1" x14ac:dyDescent="0.35">
      <c r="A142" s="195" t="s">
        <v>2611</v>
      </c>
      <c r="B142" s="216" t="s">
        <v>2616</v>
      </c>
      <c r="C142" s="219"/>
      <c r="D142" s="195" t="s">
        <v>2785</v>
      </c>
    </row>
    <row r="143" spans="1:4" s="195" customFormat="1" x14ac:dyDescent="0.35">
      <c r="A143" s="195" t="s">
        <v>2626</v>
      </c>
      <c r="B143" s="215" t="s">
        <v>2622</v>
      </c>
      <c r="C143" s="224"/>
      <c r="D143" s="195" t="s">
        <v>2786</v>
      </c>
    </row>
    <row r="144" spans="1:4" s="195" customFormat="1" x14ac:dyDescent="0.35">
      <c r="A144" s="195" t="s">
        <v>2612</v>
      </c>
      <c r="B144" s="216" t="s">
        <v>2613</v>
      </c>
      <c r="C144" s="210"/>
      <c r="D144" s="207" t="s">
        <v>2667</v>
      </c>
    </row>
    <row r="145" spans="1:4" s="195" customFormat="1" x14ac:dyDescent="0.35">
      <c r="B145" s="215"/>
      <c r="C145" s="207"/>
    </row>
    <row r="146" spans="1:4" x14ac:dyDescent="0.35">
      <c r="A146" s="187" t="s">
        <v>2604</v>
      </c>
      <c r="B146" s="213"/>
      <c r="C146" s="185"/>
      <c r="D146" s="185"/>
    </row>
    <row r="147" spans="1:4" x14ac:dyDescent="0.35">
      <c r="A147" s="212" t="s">
        <v>2600</v>
      </c>
      <c r="B147" s="214" t="s">
        <v>2601</v>
      </c>
      <c r="C147" s="212" t="s">
        <v>2602</v>
      </c>
      <c r="D147" s="212" t="s">
        <v>2603</v>
      </c>
    </row>
    <row r="148" spans="1:4" x14ac:dyDescent="0.35">
      <c r="A148" s="195" t="s">
        <v>2625</v>
      </c>
      <c r="B148" s="215" t="s">
        <v>2642</v>
      </c>
      <c r="C148" s="225"/>
      <c r="D148" t="s">
        <v>2279</v>
      </c>
    </row>
    <row r="149" spans="1:4" x14ac:dyDescent="0.35">
      <c r="A149" t="s">
        <v>2605</v>
      </c>
      <c r="B149" s="216" t="s">
        <v>2615</v>
      </c>
      <c r="C149" s="218"/>
      <c r="D149" t="s">
        <v>2281</v>
      </c>
    </row>
    <row r="150" spans="1:4" x14ac:dyDescent="0.35">
      <c r="A150" t="s">
        <v>2611</v>
      </c>
      <c r="B150" s="216" t="s">
        <v>2616</v>
      </c>
      <c r="C150" s="219"/>
      <c r="D150" t="s">
        <v>2280</v>
      </c>
    </row>
    <row r="151" spans="1:4" x14ac:dyDescent="0.35">
      <c r="A151" t="s">
        <v>2610</v>
      </c>
      <c r="B151" s="215" t="s">
        <v>2621</v>
      </c>
      <c r="C151" s="221"/>
      <c r="D151" t="s">
        <v>2607</v>
      </c>
    </row>
    <row r="152" spans="1:4" x14ac:dyDescent="0.35">
      <c r="A152" s="195" t="s">
        <v>2626</v>
      </c>
      <c r="B152" s="215" t="s">
        <v>2622</v>
      </c>
      <c r="C152" s="224"/>
      <c r="D152" t="s">
        <v>2608</v>
      </c>
    </row>
    <row r="153" spans="1:4" x14ac:dyDescent="0.35">
      <c r="A153" t="s">
        <v>2612</v>
      </c>
      <c r="B153" s="216" t="s">
        <v>2613</v>
      </c>
      <c r="C153" s="210"/>
      <c r="D153" t="s">
        <v>2282</v>
      </c>
    </row>
    <row r="154" spans="1:4" x14ac:dyDescent="0.35">
      <c r="A154" t="s">
        <v>2618</v>
      </c>
      <c r="B154" s="216" t="s">
        <v>2619</v>
      </c>
      <c r="C154" s="220"/>
      <c r="D154" t="s">
        <v>2617</v>
      </c>
    </row>
    <row r="156" spans="1:4" x14ac:dyDescent="0.35">
      <c r="A156" s="187" t="s">
        <v>2652</v>
      </c>
      <c r="B156" s="213"/>
      <c r="C156" s="185"/>
      <c r="D156" s="185"/>
    </row>
    <row r="157" spans="1:4" x14ac:dyDescent="0.35">
      <c r="A157" s="212" t="s">
        <v>2600</v>
      </c>
      <c r="B157" s="214" t="s">
        <v>2601</v>
      </c>
      <c r="C157" s="212" t="s">
        <v>2602</v>
      </c>
      <c r="D157" s="212" t="s">
        <v>2603</v>
      </c>
    </row>
    <row r="158" spans="1:4" x14ac:dyDescent="0.35">
      <c r="A158" s="195" t="s">
        <v>2611</v>
      </c>
      <c r="B158" s="216" t="s">
        <v>2616</v>
      </c>
      <c r="C158" s="219"/>
      <c r="D158" t="s">
        <v>151</v>
      </c>
    </row>
    <row r="159" spans="1:4" x14ac:dyDescent="0.35">
      <c r="A159" s="195" t="s">
        <v>2599</v>
      </c>
      <c r="B159" s="217" t="s">
        <v>2606</v>
      </c>
      <c r="C159" s="211"/>
      <c r="D159" t="s">
        <v>2654</v>
      </c>
    </row>
    <row r="160" spans="1:4" x14ac:dyDescent="0.35">
      <c r="A160" s="195" t="s">
        <v>2651</v>
      </c>
      <c r="B160" s="215" t="s">
        <v>2645</v>
      </c>
      <c r="C160" s="234"/>
      <c r="D160" t="s">
        <v>2661</v>
      </c>
    </row>
    <row r="161" spans="1:4" x14ac:dyDescent="0.35">
      <c r="A161" s="195" t="s">
        <v>2618</v>
      </c>
      <c r="B161" s="216" t="s">
        <v>2619</v>
      </c>
      <c r="C161" s="220"/>
      <c r="D161" t="s">
        <v>2655</v>
      </c>
    </row>
    <row r="162" spans="1:4" x14ac:dyDescent="0.35">
      <c r="A162" s="195" t="s">
        <v>2627</v>
      </c>
      <c r="B162" s="215" t="s">
        <v>2623</v>
      </c>
      <c r="C162" s="226"/>
      <c r="D162" t="s">
        <v>2656</v>
      </c>
    </row>
    <row r="163" spans="1:4" x14ac:dyDescent="0.35">
      <c r="A163" s="195" t="s">
        <v>2626</v>
      </c>
      <c r="B163" s="215" t="s">
        <v>2622</v>
      </c>
      <c r="C163" s="224"/>
      <c r="D163" t="s">
        <v>2657</v>
      </c>
    </row>
    <row r="164" spans="1:4" x14ac:dyDescent="0.35">
      <c r="A164" s="195" t="s">
        <v>2646</v>
      </c>
      <c r="B164" s="215" t="s">
        <v>2643</v>
      </c>
      <c r="C164" s="233"/>
      <c r="D164" t="s">
        <v>2658</v>
      </c>
    </row>
    <row r="165" spans="1:4" x14ac:dyDescent="0.35">
      <c r="A165" s="195" t="s">
        <v>2612</v>
      </c>
      <c r="B165" s="216" t="s">
        <v>2613</v>
      </c>
      <c r="C165" s="210"/>
      <c r="D165" t="s">
        <v>2662</v>
      </c>
    </row>
    <row r="166" spans="1:4" x14ac:dyDescent="0.35">
      <c r="A166" s="195" t="s">
        <v>2625</v>
      </c>
      <c r="B166" s="215" t="s">
        <v>2642</v>
      </c>
      <c r="C166" s="225"/>
      <c r="D166" t="s">
        <v>2406</v>
      </c>
    </row>
    <row r="167" spans="1:4" x14ac:dyDescent="0.35">
      <c r="A167" s="195" t="s">
        <v>2628</v>
      </c>
      <c r="B167" s="215" t="s">
        <v>2624</v>
      </c>
      <c r="C167" s="227"/>
      <c r="D167" t="s">
        <v>3304</v>
      </c>
    </row>
    <row r="168" spans="1:4" x14ac:dyDescent="0.35">
      <c r="A168" s="195" t="s">
        <v>2605</v>
      </c>
      <c r="B168" s="216" t="s">
        <v>2615</v>
      </c>
      <c r="C168" s="218"/>
      <c r="D168" t="s">
        <v>2653</v>
      </c>
    </row>
    <row r="170" spans="1:4" x14ac:dyDescent="0.35">
      <c r="A170" s="187" t="s">
        <v>2678</v>
      </c>
      <c r="B170" s="213"/>
      <c r="C170" s="185"/>
      <c r="D170" s="185"/>
    </row>
    <row r="171" spans="1:4" x14ac:dyDescent="0.35">
      <c r="A171" s="212" t="s">
        <v>2600</v>
      </c>
      <c r="B171" s="214" t="s">
        <v>2601</v>
      </c>
      <c r="C171" s="212" t="s">
        <v>2602</v>
      </c>
      <c r="D171" s="212" t="s">
        <v>2603</v>
      </c>
    </row>
    <row r="172" spans="1:4" x14ac:dyDescent="0.35">
      <c r="A172" s="195" t="s">
        <v>2605</v>
      </c>
      <c r="B172" s="216" t="s">
        <v>2615</v>
      </c>
      <c r="C172" s="218"/>
      <c r="D172" s="195" t="s">
        <v>2880</v>
      </c>
    </row>
    <row r="173" spans="1:4" x14ac:dyDescent="0.35">
      <c r="A173" s="195" t="s">
        <v>2611</v>
      </c>
      <c r="B173" s="216" t="s">
        <v>2616</v>
      </c>
      <c r="C173" s="219"/>
      <c r="D173" s="195" t="s">
        <v>3201</v>
      </c>
    </row>
    <row r="174" spans="1:4" x14ac:dyDescent="0.35">
      <c r="A174" s="195" t="s">
        <v>2610</v>
      </c>
      <c r="B174" s="215" t="s">
        <v>2621</v>
      </c>
      <c r="C174" s="221"/>
      <c r="D174" s="195" t="s">
        <v>3202</v>
      </c>
    </row>
    <row r="175" spans="1:4" x14ac:dyDescent="0.35">
      <c r="A175" s="195" t="s">
        <v>2647</v>
      </c>
      <c r="B175" s="215" t="s">
        <v>2641</v>
      </c>
      <c r="C175" s="231"/>
      <c r="D175" s="195" t="s">
        <v>3203</v>
      </c>
    </row>
    <row r="176" spans="1:4" x14ac:dyDescent="0.35">
      <c r="A176" s="195" t="s">
        <v>2648</v>
      </c>
      <c r="B176" s="215" t="s">
        <v>2433</v>
      </c>
      <c r="C176" s="230"/>
      <c r="D176" s="195" t="s">
        <v>3204</v>
      </c>
    </row>
    <row r="177" spans="1:4" x14ac:dyDescent="0.35">
      <c r="A177" s="195" t="s">
        <v>2618</v>
      </c>
      <c r="B177" s="216" t="s">
        <v>2619</v>
      </c>
      <c r="C177" s="220"/>
      <c r="D177" s="195" t="s">
        <v>3205</v>
      </c>
    </row>
    <row r="178" spans="1:4" x14ac:dyDescent="0.35">
      <c r="A178" s="195" t="s">
        <v>2627</v>
      </c>
      <c r="B178" s="215" t="s">
        <v>2623</v>
      </c>
      <c r="C178" s="226"/>
      <c r="D178" s="195" t="s">
        <v>3206</v>
      </c>
    </row>
    <row r="179" spans="1:4" x14ac:dyDescent="0.35">
      <c r="A179" s="195" t="s">
        <v>2612</v>
      </c>
      <c r="B179" s="216" t="s">
        <v>2613</v>
      </c>
      <c r="C179" s="210"/>
      <c r="D179" s="195" t="s">
        <v>3207</v>
      </c>
    </row>
    <row r="180" spans="1:4" x14ac:dyDescent="0.35">
      <c r="A180" s="195" t="s">
        <v>2625</v>
      </c>
      <c r="B180" s="215" t="s">
        <v>2642</v>
      </c>
      <c r="C180" s="225"/>
      <c r="D180" s="195" t="s">
        <v>2679</v>
      </c>
    </row>
    <row r="181" spans="1:4" x14ac:dyDescent="0.35">
      <c r="A181" s="195" t="s">
        <v>2650</v>
      </c>
      <c r="B181" s="215" t="s">
        <v>2644</v>
      </c>
      <c r="C181" s="232"/>
      <c r="D181" s="195" t="s">
        <v>3208</v>
      </c>
    </row>
    <row r="182" spans="1:4" x14ac:dyDescent="0.35">
      <c r="A182" s="195" t="s">
        <v>2693</v>
      </c>
      <c r="B182" s="216" t="s">
        <v>2695</v>
      </c>
      <c r="C182" s="236"/>
      <c r="D182" s="195" t="s">
        <v>3209</v>
      </c>
    </row>
    <row r="183" spans="1:4" x14ac:dyDescent="0.35">
      <c r="A183" s="195" t="s">
        <v>2646</v>
      </c>
      <c r="B183" s="215" t="s">
        <v>2643</v>
      </c>
      <c r="C183" s="233"/>
      <c r="D183" s="195" t="s">
        <v>3210</v>
      </c>
    </row>
    <row r="184" spans="1:4" x14ac:dyDescent="0.35">
      <c r="A184" s="195" t="s">
        <v>2599</v>
      </c>
      <c r="B184" s="217" t="s">
        <v>2606</v>
      </c>
      <c r="C184" s="211"/>
      <c r="D184" s="195" t="s">
        <v>2680</v>
      </c>
    </row>
    <row r="185" spans="1:4" x14ac:dyDescent="0.35">
      <c r="A185" s="195" t="s">
        <v>2626</v>
      </c>
      <c r="B185" s="215" t="s">
        <v>2622</v>
      </c>
      <c r="C185" s="224"/>
      <c r="D185" s="195" t="s">
        <v>3211</v>
      </c>
    </row>
    <row r="186" spans="1:4" x14ac:dyDescent="0.35">
      <c r="A186" s="195" t="s">
        <v>2694</v>
      </c>
      <c r="B186" s="216">
        <v>740000</v>
      </c>
      <c r="C186" s="237"/>
      <c r="D186" s="195" t="s">
        <v>3212</v>
      </c>
    </row>
    <row r="187" spans="1:4" x14ac:dyDescent="0.35">
      <c r="A187" s="195" t="s">
        <v>2628</v>
      </c>
      <c r="B187" s="215" t="s">
        <v>2624</v>
      </c>
      <c r="C187" s="227"/>
      <c r="D187" s="195" t="s">
        <v>3213</v>
      </c>
    </row>
    <row r="188" spans="1:4" x14ac:dyDescent="0.35">
      <c r="A188" s="207" t="s">
        <v>2635</v>
      </c>
      <c r="B188" s="228" t="s">
        <v>2634</v>
      </c>
      <c r="C188" s="229"/>
      <c r="D188" s="195" t="s">
        <v>3214</v>
      </c>
    </row>
    <row r="189" spans="1:4" x14ac:dyDescent="0.35">
      <c r="A189" s="195" t="s">
        <v>2651</v>
      </c>
      <c r="B189" s="215" t="s">
        <v>2645</v>
      </c>
      <c r="C189" s="234"/>
      <c r="D189" s="195" t="s">
        <v>3215</v>
      </c>
    </row>
    <row r="190" spans="1:4" x14ac:dyDescent="0.35">
      <c r="A190" s="195" t="s">
        <v>2609</v>
      </c>
      <c r="B190" s="216" t="s">
        <v>2614</v>
      </c>
      <c r="C190" s="222"/>
      <c r="D190" s="195" t="s">
        <v>3216</v>
      </c>
    </row>
    <row r="191" spans="1:4" x14ac:dyDescent="0.35">
      <c r="A191" t="s">
        <v>3228</v>
      </c>
      <c r="B191" s="288" t="s">
        <v>3221</v>
      </c>
      <c r="C191" s="287"/>
      <c r="D191" s="195" t="s">
        <v>3217</v>
      </c>
    </row>
    <row r="192" spans="1:4" x14ac:dyDescent="0.35">
      <c r="A192" s="195" t="s">
        <v>3225</v>
      </c>
      <c r="B192" s="216" t="s">
        <v>3222</v>
      </c>
      <c r="C192" s="289"/>
      <c r="D192" s="195" t="s">
        <v>3218</v>
      </c>
    </row>
    <row r="193" spans="1:4" s="195" customFormat="1" x14ac:dyDescent="0.35">
      <c r="A193" s="195" t="s">
        <v>3226</v>
      </c>
      <c r="B193" s="195" t="s">
        <v>3223</v>
      </c>
      <c r="C193" s="290"/>
      <c r="D193" s="195" t="s">
        <v>3219</v>
      </c>
    </row>
    <row r="194" spans="1:4" s="195" customFormat="1" x14ac:dyDescent="0.35">
      <c r="A194" s="293" t="s">
        <v>3227</v>
      </c>
      <c r="B194" s="292" t="s">
        <v>3224</v>
      </c>
      <c r="C194" s="291"/>
      <c r="D194" s="195" t="s">
        <v>3220</v>
      </c>
    </row>
    <row r="195" spans="1:4" s="195" customFormat="1" x14ac:dyDescent="0.35">
      <c r="B195" s="215"/>
    </row>
    <row r="196" spans="1:4" s="195" customFormat="1" x14ac:dyDescent="0.35">
      <c r="A196" s="187" t="s">
        <v>2681</v>
      </c>
      <c r="B196" s="213"/>
      <c r="C196" s="185"/>
      <c r="D196" s="185"/>
    </row>
    <row r="197" spans="1:4" s="195" customFormat="1" x14ac:dyDescent="0.35">
      <c r="A197" s="212" t="s">
        <v>2600</v>
      </c>
      <c r="B197" s="214" t="s">
        <v>2601</v>
      </c>
      <c r="C197" s="212" t="s">
        <v>2602</v>
      </c>
      <c r="D197" s="212" t="s">
        <v>2603</v>
      </c>
    </row>
    <row r="198" spans="1:4" s="195" customFormat="1" x14ac:dyDescent="0.35">
      <c r="A198" s="195" t="s">
        <v>2612</v>
      </c>
      <c r="B198" s="216" t="s">
        <v>2613</v>
      </c>
      <c r="C198" s="210"/>
      <c r="D198" t="s">
        <v>130</v>
      </c>
    </row>
    <row r="199" spans="1:4" s="195" customFormat="1" x14ac:dyDescent="0.35">
      <c r="A199" s="195" t="s">
        <v>2618</v>
      </c>
      <c r="B199" s="216" t="s">
        <v>2619</v>
      </c>
      <c r="C199" s="220"/>
      <c r="D199" t="s">
        <v>129</v>
      </c>
    </row>
    <row r="200" spans="1:4" s="195" customFormat="1" x14ac:dyDescent="0.35">
      <c r="A200" s="195" t="s">
        <v>2625</v>
      </c>
      <c r="B200" s="215" t="s">
        <v>2642</v>
      </c>
      <c r="C200" s="225"/>
      <c r="D200" t="s">
        <v>128</v>
      </c>
    </row>
    <row r="201" spans="1:4" s="195" customFormat="1" x14ac:dyDescent="0.35">
      <c r="A201" s="195" t="s">
        <v>2626</v>
      </c>
      <c r="B201" s="215" t="s">
        <v>2622</v>
      </c>
      <c r="C201" s="224"/>
      <c r="D201" t="s">
        <v>126</v>
      </c>
    </row>
    <row r="202" spans="1:4" s="195" customFormat="1" x14ac:dyDescent="0.35">
      <c r="A202" s="195" t="s">
        <v>2611</v>
      </c>
      <c r="B202" s="216" t="s">
        <v>2616</v>
      </c>
      <c r="C202" s="219"/>
      <c r="D202" t="s">
        <v>125</v>
      </c>
    </row>
    <row r="203" spans="1:4" s="195" customFormat="1" x14ac:dyDescent="0.35">
      <c r="A203"/>
      <c r="B203" s="215"/>
      <c r="C203"/>
      <c r="D203"/>
    </row>
    <row r="204" spans="1:4" s="195" customFormat="1" x14ac:dyDescent="0.35">
      <c r="A204" s="187" t="s">
        <v>2682</v>
      </c>
      <c r="B204" s="213"/>
      <c r="C204" s="185"/>
      <c r="D204" s="185"/>
    </row>
    <row r="205" spans="1:4" s="195" customFormat="1" x14ac:dyDescent="0.35">
      <c r="A205" s="212" t="s">
        <v>2600</v>
      </c>
      <c r="B205" s="214" t="s">
        <v>2601</v>
      </c>
      <c r="C205" s="212" t="s">
        <v>2602</v>
      </c>
      <c r="D205" s="212" t="s">
        <v>2603</v>
      </c>
    </row>
    <row r="206" spans="1:4" s="195" customFormat="1" x14ac:dyDescent="0.35">
      <c r="A206" s="195" t="s">
        <v>2599</v>
      </c>
      <c r="B206" s="217" t="s">
        <v>2606</v>
      </c>
      <c r="C206" s="211"/>
      <c r="D206" t="s">
        <v>175</v>
      </c>
    </row>
    <row r="207" spans="1:4" s="195" customFormat="1" x14ac:dyDescent="0.35">
      <c r="A207" s="195" t="s">
        <v>2618</v>
      </c>
      <c r="B207" s="216" t="s">
        <v>2619</v>
      </c>
      <c r="C207" s="220"/>
      <c r="D207" t="s">
        <v>299</v>
      </c>
    </row>
    <row r="208" spans="1:4" s="195" customFormat="1" x14ac:dyDescent="0.35">
      <c r="A208" s="195" t="s">
        <v>2605</v>
      </c>
      <c r="B208" s="216" t="s">
        <v>2615</v>
      </c>
      <c r="C208" s="218"/>
      <c r="D208" t="s">
        <v>300</v>
      </c>
    </row>
    <row r="209" spans="1:4" s="195" customFormat="1" x14ac:dyDescent="0.35">
      <c r="A209"/>
      <c r="B209" s="215"/>
      <c r="C209"/>
      <c r="D209"/>
    </row>
    <row r="210" spans="1:4" s="195" customFormat="1" x14ac:dyDescent="0.35">
      <c r="A210" s="187" t="s">
        <v>2723</v>
      </c>
      <c r="B210" s="213"/>
      <c r="C210" s="185"/>
      <c r="D210" s="185"/>
    </row>
    <row r="211" spans="1:4" s="195" customFormat="1" x14ac:dyDescent="0.35">
      <c r="A211" s="212" t="s">
        <v>2600</v>
      </c>
      <c r="B211" s="214" t="s">
        <v>2601</v>
      </c>
      <c r="C211" s="212" t="s">
        <v>2602</v>
      </c>
      <c r="D211" s="212" t="s">
        <v>2603</v>
      </c>
    </row>
    <row r="212" spans="1:4" s="195" customFormat="1" x14ac:dyDescent="0.35">
      <c r="A212" s="195" t="s">
        <v>2610</v>
      </c>
      <c r="B212" s="215" t="s">
        <v>2621</v>
      </c>
      <c r="C212" s="221"/>
      <c r="D212" s="195" t="s">
        <v>2546</v>
      </c>
    </row>
    <row r="213" spans="1:4" s="195" customFormat="1" x14ac:dyDescent="0.35">
      <c r="A213" s="195" t="s">
        <v>2625</v>
      </c>
      <c r="B213" s="215" t="s">
        <v>2642</v>
      </c>
      <c r="C213" s="225"/>
      <c r="D213" s="195" t="s">
        <v>97</v>
      </c>
    </row>
    <row r="214" spans="1:4" s="195" customFormat="1" x14ac:dyDescent="0.35">
      <c r="A214" s="195" t="s">
        <v>2611</v>
      </c>
      <c r="B214" s="216" t="s">
        <v>2616</v>
      </c>
      <c r="C214" s="219"/>
      <c r="D214" s="195" t="s">
        <v>91</v>
      </c>
    </row>
    <row r="215" spans="1:4" s="195" customFormat="1" x14ac:dyDescent="0.35">
      <c r="A215" s="195" t="s">
        <v>2646</v>
      </c>
      <c r="B215" s="215" t="s">
        <v>2643</v>
      </c>
      <c r="C215" s="233"/>
      <c r="D215" s="195" t="s">
        <v>2724</v>
      </c>
    </row>
    <row r="216" spans="1:4" s="195" customFormat="1" x14ac:dyDescent="0.35">
      <c r="A216" s="195" t="s">
        <v>2626</v>
      </c>
      <c r="B216" s="215" t="s">
        <v>2622</v>
      </c>
      <c r="C216" s="224"/>
      <c r="D216" s="195" t="s">
        <v>2725</v>
      </c>
    </row>
    <row r="217" spans="1:4" s="195" customFormat="1" x14ac:dyDescent="0.35">
      <c r="A217" s="195" t="s">
        <v>2618</v>
      </c>
      <c r="B217" s="216" t="s">
        <v>2619</v>
      </c>
      <c r="C217" s="220"/>
      <c r="D217" s="195" t="s">
        <v>102</v>
      </c>
    </row>
    <row r="218" spans="1:4" s="195" customFormat="1" x14ac:dyDescent="0.35">
      <c r="A218" s="195" t="s">
        <v>2627</v>
      </c>
      <c r="B218" s="215" t="s">
        <v>2623</v>
      </c>
      <c r="C218" s="226"/>
      <c r="D218" s="195" t="s">
        <v>101</v>
      </c>
    </row>
    <row r="219" spans="1:4" s="195" customFormat="1" x14ac:dyDescent="0.35">
      <c r="A219" s="195" t="s">
        <v>2612</v>
      </c>
      <c r="B219" s="216" t="s">
        <v>2613</v>
      </c>
      <c r="C219" s="210"/>
      <c r="D219" s="195" t="s">
        <v>100</v>
      </c>
    </row>
    <row r="220" spans="1:4" s="195" customFormat="1" x14ac:dyDescent="0.35">
      <c r="A220" s="195" t="s">
        <v>2605</v>
      </c>
      <c r="B220" s="216" t="s">
        <v>2615</v>
      </c>
      <c r="C220" s="218"/>
      <c r="D220" s="195" t="s">
        <v>99</v>
      </c>
    </row>
    <row r="221" spans="1:4" s="195" customFormat="1" x14ac:dyDescent="0.35">
      <c r="B221" s="215"/>
    </row>
    <row r="222" spans="1:4" s="195" customFormat="1" x14ac:dyDescent="0.35">
      <c r="A222" s="187" t="s">
        <v>2728</v>
      </c>
      <c r="B222" s="213"/>
      <c r="C222" s="185"/>
      <c r="D222" s="185"/>
    </row>
    <row r="223" spans="1:4" s="195" customFormat="1" x14ac:dyDescent="0.35">
      <c r="A223" s="212" t="s">
        <v>2600</v>
      </c>
      <c r="B223" s="214" t="s">
        <v>2601</v>
      </c>
      <c r="C223" s="212" t="s">
        <v>2602</v>
      </c>
      <c r="D223" s="212" t="s">
        <v>2603</v>
      </c>
    </row>
    <row r="224" spans="1:4" s="195" customFormat="1" x14ac:dyDescent="0.35">
      <c r="A224" s="195" t="s">
        <v>2610</v>
      </c>
      <c r="B224" s="215" t="s">
        <v>2621</v>
      </c>
      <c r="C224" s="221"/>
      <c r="D224" s="195" t="s">
        <v>2546</v>
      </c>
    </row>
    <row r="225" spans="1:4" s="195" customFormat="1" x14ac:dyDescent="0.35">
      <c r="A225" s="195" t="s">
        <v>2628</v>
      </c>
      <c r="B225" s="215" t="s">
        <v>2624</v>
      </c>
      <c r="C225" s="227"/>
      <c r="D225" s="195" t="s">
        <v>2684</v>
      </c>
    </row>
    <row r="226" spans="1:4" s="195" customFormat="1" x14ac:dyDescent="0.35">
      <c r="A226" s="195" t="s">
        <v>2618</v>
      </c>
      <c r="B226" s="216" t="s">
        <v>2619</v>
      </c>
      <c r="C226" s="220"/>
      <c r="D226" s="195" t="s">
        <v>96</v>
      </c>
    </row>
    <row r="227" spans="1:4" s="195" customFormat="1" x14ac:dyDescent="0.35">
      <c r="A227" s="195" t="s">
        <v>2625</v>
      </c>
      <c r="B227" s="215" t="s">
        <v>2642</v>
      </c>
      <c r="C227" s="225"/>
      <c r="D227" s="195" t="s">
        <v>97</v>
      </c>
    </row>
    <row r="228" spans="1:4" s="195" customFormat="1" x14ac:dyDescent="0.35">
      <c r="A228" s="195" t="s">
        <v>2611</v>
      </c>
      <c r="B228" s="216" t="s">
        <v>2616</v>
      </c>
      <c r="C228" s="219"/>
      <c r="D228" s="195" t="s">
        <v>91</v>
      </c>
    </row>
    <row r="229" spans="1:4" s="195" customFormat="1" x14ac:dyDescent="0.35">
      <c r="A229" s="195" t="s">
        <v>2626</v>
      </c>
      <c r="B229" s="215" t="s">
        <v>2622</v>
      </c>
      <c r="C229" s="224"/>
      <c r="D229" s="195" t="s">
        <v>2726</v>
      </c>
    </row>
    <row r="230" spans="1:4" s="195" customFormat="1" x14ac:dyDescent="0.35">
      <c r="A230" s="195" t="s">
        <v>2605</v>
      </c>
      <c r="B230" s="216" t="s">
        <v>2615</v>
      </c>
      <c r="C230" s="218"/>
      <c r="D230" s="195" t="s">
        <v>476</v>
      </c>
    </row>
    <row r="231" spans="1:4" x14ac:dyDescent="0.35">
      <c r="A231" s="195" t="s">
        <v>2693</v>
      </c>
      <c r="B231" s="216" t="s">
        <v>2695</v>
      </c>
      <c r="C231" s="236"/>
      <c r="D231" s="195" t="s">
        <v>2692</v>
      </c>
    </row>
    <row r="232" spans="1:4" x14ac:dyDescent="0.35">
      <c r="A232" s="195" t="s">
        <v>2694</v>
      </c>
      <c r="B232" s="216">
        <v>740000</v>
      </c>
      <c r="C232" s="237"/>
      <c r="D232" s="195" t="s">
        <v>2543</v>
      </c>
    </row>
    <row r="233" spans="1:4" x14ac:dyDescent="0.35">
      <c r="A233" s="195" t="s">
        <v>2612</v>
      </c>
      <c r="B233" s="216" t="s">
        <v>2613</v>
      </c>
      <c r="C233" s="210"/>
      <c r="D233" s="195" t="s">
        <v>2727</v>
      </c>
    </row>
    <row r="234" spans="1:4" x14ac:dyDescent="0.35">
      <c r="A234" s="195"/>
      <c r="C234" s="195"/>
      <c r="D234" s="195"/>
    </row>
    <row r="235" spans="1:4" s="195" customFormat="1" x14ac:dyDescent="0.35">
      <c r="A235" s="187" t="s">
        <v>2729</v>
      </c>
      <c r="B235" s="213"/>
      <c r="C235" s="185"/>
      <c r="D235" s="185"/>
    </row>
    <row r="236" spans="1:4" x14ac:dyDescent="0.35">
      <c r="A236" s="212" t="s">
        <v>2600</v>
      </c>
      <c r="B236" s="214" t="s">
        <v>2601</v>
      </c>
      <c r="C236" s="212" t="s">
        <v>2602</v>
      </c>
      <c r="D236" s="212" t="s">
        <v>2603</v>
      </c>
    </row>
    <row r="237" spans="1:4" x14ac:dyDescent="0.35">
      <c r="A237" s="195" t="s">
        <v>2610</v>
      </c>
      <c r="B237" s="215" t="s">
        <v>2621</v>
      </c>
      <c r="C237" s="221"/>
      <c r="D237" s="195" t="s">
        <v>2546</v>
      </c>
    </row>
    <row r="238" spans="1:4" x14ac:dyDescent="0.35">
      <c r="A238" s="195" t="s">
        <v>2605</v>
      </c>
      <c r="B238" s="216" t="s">
        <v>2615</v>
      </c>
      <c r="C238" s="218"/>
      <c r="D238" s="195" t="s">
        <v>476</v>
      </c>
    </row>
    <row r="239" spans="1:4" x14ac:dyDescent="0.35">
      <c r="A239" s="195" t="s">
        <v>2628</v>
      </c>
      <c r="B239" s="215" t="s">
        <v>2624</v>
      </c>
      <c r="C239" s="227"/>
      <c r="D239" s="195" t="s">
        <v>2684</v>
      </c>
    </row>
    <row r="240" spans="1:4" x14ac:dyDescent="0.35">
      <c r="A240" s="195" t="s">
        <v>2618</v>
      </c>
      <c r="B240" s="216" t="s">
        <v>2619</v>
      </c>
      <c r="C240" s="220"/>
      <c r="D240" s="195" t="s">
        <v>96</v>
      </c>
    </row>
    <row r="241" spans="1:4" x14ac:dyDescent="0.35">
      <c r="A241" s="195" t="s">
        <v>2646</v>
      </c>
      <c r="B241" s="215" t="s">
        <v>2643</v>
      </c>
      <c r="C241" s="233"/>
      <c r="D241" s="195" t="s">
        <v>2722</v>
      </c>
    </row>
    <row r="242" spans="1:4" x14ac:dyDescent="0.35">
      <c r="A242" s="195" t="s">
        <v>2693</v>
      </c>
      <c r="B242" s="216" t="s">
        <v>2695</v>
      </c>
      <c r="C242" s="236"/>
      <c r="D242" s="195" t="s">
        <v>2692</v>
      </c>
    </row>
    <row r="243" spans="1:4" x14ac:dyDescent="0.35">
      <c r="A243" s="195" t="s">
        <v>2612</v>
      </c>
      <c r="B243" s="216" t="s">
        <v>2613</v>
      </c>
      <c r="C243" s="210"/>
      <c r="D243" s="195" t="s">
        <v>2727</v>
      </c>
    </row>
    <row r="244" spans="1:4" x14ac:dyDescent="0.35">
      <c r="A244" s="195" t="s">
        <v>2626</v>
      </c>
      <c r="B244" s="215" t="s">
        <v>2622</v>
      </c>
      <c r="C244" s="224"/>
      <c r="D244" s="195" t="s">
        <v>2726</v>
      </c>
    </row>
    <row r="245" spans="1:4" s="195" customFormat="1" x14ac:dyDescent="0.35">
      <c r="A245" s="195" t="s">
        <v>2611</v>
      </c>
      <c r="B245" s="216" t="s">
        <v>2616</v>
      </c>
      <c r="C245" s="219"/>
      <c r="D245" s="195" t="s">
        <v>91</v>
      </c>
    </row>
    <row r="246" spans="1:4" s="195" customFormat="1" x14ac:dyDescent="0.35">
      <c r="A246" s="195" t="s">
        <v>2625</v>
      </c>
      <c r="B246" s="215" t="s">
        <v>2642</v>
      </c>
      <c r="C246" s="225"/>
      <c r="D246" s="195" t="s">
        <v>97</v>
      </c>
    </row>
    <row r="247" spans="1:4" x14ac:dyDescent="0.35">
      <c r="A247" s="195"/>
      <c r="C247" s="195"/>
      <c r="D247" s="195"/>
    </row>
    <row r="248" spans="1:4" x14ac:dyDescent="0.35">
      <c r="A248" s="187" t="s">
        <v>2703</v>
      </c>
      <c r="B248" s="213"/>
      <c r="C248" s="185"/>
      <c r="D248" s="185"/>
    </row>
    <row r="249" spans="1:4" x14ac:dyDescent="0.35">
      <c r="A249" s="212" t="s">
        <v>2600</v>
      </c>
      <c r="B249" s="214" t="s">
        <v>2601</v>
      </c>
      <c r="C249" s="212" t="s">
        <v>2602</v>
      </c>
      <c r="D249" s="212" t="s">
        <v>2603</v>
      </c>
    </row>
    <row r="250" spans="1:4" x14ac:dyDescent="0.35">
      <c r="A250" s="195" t="s">
        <v>2610</v>
      </c>
      <c r="B250" s="215" t="s">
        <v>2621</v>
      </c>
      <c r="C250" s="221"/>
      <c r="D250" s="195" t="s">
        <v>466</v>
      </c>
    </row>
    <row r="251" spans="1:4" s="195" customFormat="1" x14ac:dyDescent="0.35">
      <c r="A251" s="195" t="s">
        <v>2651</v>
      </c>
      <c r="B251" s="215" t="s">
        <v>2645</v>
      </c>
      <c r="C251" s="234"/>
      <c r="D251" t="s">
        <v>2683</v>
      </c>
    </row>
    <row r="252" spans="1:4" x14ac:dyDescent="0.35">
      <c r="A252" s="195" t="s">
        <v>2650</v>
      </c>
      <c r="B252" s="215" t="s">
        <v>2644</v>
      </c>
      <c r="C252" s="232"/>
      <c r="D252" s="195" t="s">
        <v>2545</v>
      </c>
    </row>
    <row r="253" spans="1:4" x14ac:dyDescent="0.35">
      <c r="A253" s="195" t="s">
        <v>2618</v>
      </c>
      <c r="B253" s="216" t="s">
        <v>2619</v>
      </c>
      <c r="C253" s="220"/>
      <c r="D253" t="s">
        <v>96</v>
      </c>
    </row>
    <row r="254" spans="1:4" x14ac:dyDescent="0.35">
      <c r="A254" s="195" t="s">
        <v>2625</v>
      </c>
      <c r="B254" s="215" t="s">
        <v>2642</v>
      </c>
      <c r="C254" s="225"/>
      <c r="D254" t="s">
        <v>2690</v>
      </c>
    </row>
    <row r="255" spans="1:4" x14ac:dyDescent="0.35">
      <c r="A255" s="195" t="s">
        <v>2646</v>
      </c>
      <c r="B255" s="215" t="s">
        <v>2643</v>
      </c>
      <c r="C255" s="233"/>
      <c r="D255" t="s">
        <v>2691</v>
      </c>
    </row>
    <row r="256" spans="1:4" x14ac:dyDescent="0.35">
      <c r="A256" s="195" t="s">
        <v>2599</v>
      </c>
      <c r="B256" s="217" t="s">
        <v>2606</v>
      </c>
      <c r="C256" s="211"/>
      <c r="D256" t="s">
        <v>93</v>
      </c>
    </row>
    <row r="257" spans="1:4" x14ac:dyDescent="0.35">
      <c r="A257" s="195" t="s">
        <v>2627</v>
      </c>
      <c r="B257" s="215" t="s">
        <v>2623</v>
      </c>
      <c r="C257" s="226"/>
      <c r="D257" t="s">
        <v>92</v>
      </c>
    </row>
    <row r="258" spans="1:4" x14ac:dyDescent="0.35">
      <c r="A258" s="195" t="s">
        <v>2612</v>
      </c>
      <c r="B258" s="216" t="s">
        <v>2613</v>
      </c>
      <c r="C258" s="210"/>
      <c r="D258" t="s">
        <v>2739</v>
      </c>
    </row>
    <row r="259" spans="1:4" x14ac:dyDescent="0.35">
      <c r="A259" s="195" t="s">
        <v>2611</v>
      </c>
      <c r="B259" s="216" t="s">
        <v>2616</v>
      </c>
      <c r="C259" s="219"/>
      <c r="D259" t="s">
        <v>91</v>
      </c>
    </row>
    <row r="260" spans="1:4" x14ac:dyDescent="0.35">
      <c r="A260" s="207" t="s">
        <v>2635</v>
      </c>
      <c r="B260" s="228" t="s">
        <v>2634</v>
      </c>
      <c r="C260" s="229"/>
      <c r="D260" t="s">
        <v>473</v>
      </c>
    </row>
    <row r="261" spans="1:4" x14ac:dyDescent="0.35">
      <c r="A261" s="195" t="s">
        <v>2605</v>
      </c>
      <c r="B261" s="216" t="s">
        <v>2615</v>
      </c>
      <c r="C261" s="218"/>
      <c r="D261" t="s">
        <v>476</v>
      </c>
    </row>
    <row r="262" spans="1:4" x14ac:dyDescent="0.35">
      <c r="A262" s="195" t="s">
        <v>2694</v>
      </c>
      <c r="B262" s="216">
        <v>740000</v>
      </c>
      <c r="C262" s="237"/>
      <c r="D262" s="195" t="s">
        <v>2543</v>
      </c>
    </row>
    <row r="263" spans="1:4" x14ac:dyDescent="0.35">
      <c r="A263" s="195"/>
      <c r="B263" s="195"/>
      <c r="C263" s="195"/>
      <c r="D263" s="195"/>
    </row>
    <row r="264" spans="1:4" x14ac:dyDescent="0.35">
      <c r="A264" s="187" t="s">
        <v>2869</v>
      </c>
      <c r="B264" s="213"/>
      <c r="C264" s="185"/>
      <c r="D264" s="185"/>
    </row>
    <row r="265" spans="1:4" x14ac:dyDescent="0.35">
      <c r="A265" s="212" t="s">
        <v>2600</v>
      </c>
      <c r="B265" s="214" t="s">
        <v>2601</v>
      </c>
      <c r="C265" s="212" t="s">
        <v>2602</v>
      </c>
      <c r="D265" s="212" t="s">
        <v>2603</v>
      </c>
    </row>
    <row r="266" spans="1:4" x14ac:dyDescent="0.35">
      <c r="A266" s="195" t="s">
        <v>2610</v>
      </c>
      <c r="B266" s="215" t="s">
        <v>2621</v>
      </c>
      <c r="C266" s="221"/>
      <c r="D266" s="195" t="s">
        <v>2546</v>
      </c>
    </row>
    <row r="267" spans="1:4" x14ac:dyDescent="0.35">
      <c r="A267" s="195" t="s">
        <v>2625</v>
      </c>
      <c r="B267" s="215" t="s">
        <v>2642</v>
      </c>
      <c r="C267" s="225"/>
      <c r="D267" s="195" t="s">
        <v>97</v>
      </c>
    </row>
    <row r="268" spans="1:4" x14ac:dyDescent="0.35">
      <c r="A268" s="195" t="s">
        <v>2628</v>
      </c>
      <c r="B268" s="215" t="s">
        <v>2624</v>
      </c>
      <c r="C268" s="227"/>
      <c r="D268" s="195" t="s">
        <v>2684</v>
      </c>
    </row>
    <row r="269" spans="1:4" x14ac:dyDescent="0.35">
      <c r="A269" s="195" t="s">
        <v>2650</v>
      </c>
      <c r="B269" s="215" t="s">
        <v>2644</v>
      </c>
      <c r="C269" s="232"/>
      <c r="D269" s="195" t="s">
        <v>2545</v>
      </c>
    </row>
    <row r="270" spans="1:4" x14ac:dyDescent="0.35">
      <c r="A270" s="195" t="s">
        <v>2651</v>
      </c>
      <c r="B270" s="215" t="s">
        <v>2645</v>
      </c>
      <c r="C270" s="234"/>
      <c r="D270" s="195" t="s">
        <v>2683</v>
      </c>
    </row>
    <row r="271" spans="1:4" x14ac:dyDescent="0.35">
      <c r="A271" s="195" t="s">
        <v>2618</v>
      </c>
      <c r="B271" s="216" t="s">
        <v>2619</v>
      </c>
      <c r="C271" s="220"/>
      <c r="D271" s="195" t="s">
        <v>96</v>
      </c>
    </row>
    <row r="272" spans="1:4" x14ac:dyDescent="0.35">
      <c r="A272" s="195" t="s">
        <v>2627</v>
      </c>
      <c r="B272" s="215" t="s">
        <v>2623</v>
      </c>
      <c r="C272" s="226"/>
      <c r="D272" s="195" t="s">
        <v>2741</v>
      </c>
    </row>
    <row r="273" spans="1:4" x14ac:dyDescent="0.35">
      <c r="A273" s="195" t="s">
        <v>2605</v>
      </c>
      <c r="B273" s="216" t="s">
        <v>2615</v>
      </c>
      <c r="C273" s="218"/>
      <c r="D273" s="195" t="s">
        <v>2740</v>
      </c>
    </row>
    <row r="274" spans="1:4" x14ac:dyDescent="0.35">
      <c r="A274" s="195" t="s">
        <v>2611</v>
      </c>
      <c r="B274" s="216" t="s">
        <v>2616</v>
      </c>
      <c r="C274" s="219"/>
      <c r="D274" s="195" t="s">
        <v>91</v>
      </c>
    </row>
    <row r="275" spans="1:4" x14ac:dyDescent="0.35">
      <c r="A275" s="195" t="s">
        <v>2612</v>
      </c>
      <c r="B275" s="216" t="s">
        <v>2613</v>
      </c>
      <c r="C275" s="210"/>
      <c r="D275" s="195" t="s">
        <v>2739</v>
      </c>
    </row>
    <row r="276" spans="1:4" x14ac:dyDescent="0.35">
      <c r="A276" s="195" t="s">
        <v>2694</v>
      </c>
      <c r="B276" s="216">
        <v>740000</v>
      </c>
      <c r="C276" s="237"/>
      <c r="D276" s="195" t="s">
        <v>2543</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3" sqref="A3: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74</v>
      </c>
      <c r="B1" s="48" t="s">
        <v>75</v>
      </c>
    </row>
    <row r="2" spans="1:3" ht="58" x14ac:dyDescent="0.35">
      <c r="A2" s="8" t="s">
        <v>144</v>
      </c>
      <c r="B2" s="8" t="s">
        <v>3069</v>
      </c>
      <c r="C2" s="270" t="s">
        <v>3080</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74"/>
      <c r="B1" s="275"/>
      <c r="C1" s="275"/>
      <c r="D1" s="275"/>
      <c r="E1" s="274"/>
    </row>
    <row r="2" spans="1:8" ht="15.5" x14ac:dyDescent="0.35">
      <c r="A2" s="483" t="s">
        <v>510</v>
      </c>
      <c r="B2" s="483"/>
      <c r="C2" s="303"/>
      <c r="D2" s="303"/>
      <c r="E2" s="303"/>
      <c r="F2" s="303"/>
      <c r="G2" s="303"/>
      <c r="H2" s="449" t="s">
        <v>511</v>
      </c>
    </row>
    <row r="3" spans="1:8" ht="15.5" x14ac:dyDescent="0.35">
      <c r="A3" s="303" t="s">
        <v>756</v>
      </c>
      <c r="B3" s="303"/>
      <c r="C3" s="303"/>
      <c r="D3" s="303"/>
      <c r="E3" s="303"/>
      <c r="F3" s="303"/>
      <c r="G3" s="303"/>
      <c r="H3" s="449" t="s">
        <v>3488</v>
      </c>
    </row>
    <row r="4" spans="1:8" x14ac:dyDescent="0.35">
      <c r="A4" s="305"/>
      <c r="B4" s="305"/>
      <c r="C4" s="305"/>
      <c r="D4" s="305"/>
      <c r="E4" s="305"/>
      <c r="F4" s="305"/>
      <c r="G4" s="304"/>
      <c r="H4" s="449" t="s">
        <v>512</v>
      </c>
    </row>
    <row r="5" spans="1:8" x14ac:dyDescent="0.35">
      <c r="A5" s="305"/>
      <c r="B5" s="305"/>
      <c r="C5" s="305"/>
      <c r="D5" s="305"/>
      <c r="E5" s="305"/>
      <c r="F5" s="305"/>
      <c r="G5" s="305"/>
      <c r="H5" s="305"/>
    </row>
    <row r="6" spans="1:8" x14ac:dyDescent="0.35">
      <c r="A6" s="488" t="s">
        <v>513</v>
      </c>
      <c r="B6" s="388" t="s">
        <v>514</v>
      </c>
      <c r="C6" s="388" t="s">
        <v>515</v>
      </c>
      <c r="D6" s="388" t="s">
        <v>516</v>
      </c>
      <c r="E6" s="388" t="s">
        <v>517</v>
      </c>
      <c r="F6" s="388" t="s">
        <v>518</v>
      </c>
      <c r="G6" s="388" t="s">
        <v>519</v>
      </c>
      <c r="H6" s="388" t="s">
        <v>520</v>
      </c>
    </row>
    <row r="7" spans="1:8" ht="15" thickBot="1" x14ac:dyDescent="0.4">
      <c r="A7" s="489"/>
      <c r="B7" s="490" t="s">
        <v>521</v>
      </c>
      <c r="C7" s="491"/>
      <c r="D7" s="491"/>
      <c r="E7" s="491"/>
      <c r="F7" s="491"/>
      <c r="G7" s="491"/>
      <c r="H7" s="492"/>
    </row>
    <row r="8" spans="1:8" ht="15" thickTop="1" x14ac:dyDescent="0.35">
      <c r="A8" s="389" t="s">
        <v>522</v>
      </c>
      <c r="B8" s="390">
        <v>5932599.6289760331</v>
      </c>
      <c r="C8" s="390">
        <v>11733.375501038239</v>
      </c>
      <c r="D8" s="390">
        <v>256.12078517135075</v>
      </c>
      <c r="E8" s="390">
        <v>16601.736021301014</v>
      </c>
      <c r="F8" s="390">
        <v>64984.511311122282</v>
      </c>
      <c r="G8" s="390">
        <v>7190.5073165207414</v>
      </c>
      <c r="H8" s="390">
        <v>12364.091048770906</v>
      </c>
    </row>
    <row r="9" spans="1:8" x14ac:dyDescent="0.35">
      <c r="A9" s="391" t="s">
        <v>523</v>
      </c>
      <c r="B9" s="390">
        <v>5895355.24157112</v>
      </c>
      <c r="C9" s="390">
        <v>471.45668024581687</v>
      </c>
      <c r="D9" s="390">
        <v>256.02211621946361</v>
      </c>
      <c r="E9" s="390">
        <v>16392.841699559172</v>
      </c>
      <c r="F9" s="390">
        <v>64879.039506516223</v>
      </c>
      <c r="G9" s="390">
        <v>6834.5332094970663</v>
      </c>
      <c r="H9" s="390">
        <v>12298.979757295287</v>
      </c>
    </row>
    <row r="10" spans="1:8" x14ac:dyDescent="0.35">
      <c r="A10" s="392" t="s">
        <v>524</v>
      </c>
      <c r="B10" s="390">
        <v>2536779.2265180089</v>
      </c>
      <c r="C10" s="390">
        <v>38.041270916860228</v>
      </c>
      <c r="D10" s="390">
        <v>101.32393509195673</v>
      </c>
      <c r="E10" s="390">
        <v>3546.3367720364731</v>
      </c>
      <c r="F10" s="390">
        <v>794.66570664443441</v>
      </c>
      <c r="G10" s="390">
        <v>197.74109991391563</v>
      </c>
      <c r="H10" s="390">
        <v>9554.1507363760447</v>
      </c>
    </row>
    <row r="11" spans="1:8" x14ac:dyDescent="0.35">
      <c r="A11" s="393" t="s">
        <v>525</v>
      </c>
      <c r="B11" s="390">
        <v>2400057.4856406469</v>
      </c>
      <c r="C11" s="390">
        <v>34.823479419570468</v>
      </c>
      <c r="D11" s="390">
        <v>100.86538569159121</v>
      </c>
      <c r="E11" s="394">
        <v>3434.4290996747714</v>
      </c>
      <c r="F11" s="394">
        <v>581.83867235005948</v>
      </c>
      <c r="G11" s="394">
        <v>43.701395420034459</v>
      </c>
      <c r="H11" s="394">
        <v>9439.0432746602182</v>
      </c>
    </row>
    <row r="12" spans="1:8" x14ac:dyDescent="0.35">
      <c r="A12" s="393" t="s">
        <v>526</v>
      </c>
      <c r="B12" s="390">
        <v>89593.949221728457</v>
      </c>
      <c r="C12" s="390">
        <v>1.65477355037977</v>
      </c>
      <c r="D12" s="390">
        <v>0.25058877413691999</v>
      </c>
      <c r="E12" s="394">
        <v>111.9076723617019</v>
      </c>
      <c r="F12" s="394">
        <v>212.82703429437495</v>
      </c>
      <c r="G12" s="394">
        <v>154.03970449388117</v>
      </c>
      <c r="H12" s="394">
        <v>115.10746171582606</v>
      </c>
    </row>
    <row r="13" spans="1:8" x14ac:dyDescent="0.35">
      <c r="A13" s="393" t="s">
        <v>528</v>
      </c>
      <c r="B13" s="390">
        <v>47127.791655633242</v>
      </c>
      <c r="C13" s="390">
        <v>1.5630179469099901</v>
      </c>
      <c r="D13" s="390">
        <v>0.20796062622860001</v>
      </c>
      <c r="E13" s="394" t="s">
        <v>529</v>
      </c>
      <c r="F13" s="394" t="s">
        <v>529</v>
      </c>
      <c r="G13" s="394" t="s">
        <v>529</v>
      </c>
      <c r="H13" s="394" t="s">
        <v>529</v>
      </c>
    </row>
    <row r="14" spans="1:8" x14ac:dyDescent="0.35">
      <c r="A14" s="395" t="s">
        <v>530</v>
      </c>
      <c r="B14" s="390">
        <v>715881.23822130868</v>
      </c>
      <c r="C14" s="390">
        <v>66.332427151355944</v>
      </c>
      <c r="D14" s="390">
        <v>9.3750160318137894</v>
      </c>
      <c r="E14" s="390">
        <v>1515.3616266750041</v>
      </c>
      <c r="F14" s="390">
        <v>1044.8381666781022</v>
      </c>
      <c r="G14" s="390">
        <v>120.23413844415886</v>
      </c>
      <c r="H14" s="390">
        <v>1574.0871153371656</v>
      </c>
    </row>
    <row r="15" spans="1:8" x14ac:dyDescent="0.35">
      <c r="A15" s="393" t="s">
        <v>531</v>
      </c>
      <c r="B15" s="390">
        <v>14558.872168514019</v>
      </c>
      <c r="C15" s="390">
        <v>0.26506107425178999</v>
      </c>
      <c r="D15" s="390">
        <v>3.4431093875209998E-2</v>
      </c>
      <c r="E15" s="394" t="s">
        <v>529</v>
      </c>
      <c r="F15" s="394" t="s">
        <v>529</v>
      </c>
      <c r="G15" s="394" t="s">
        <v>529</v>
      </c>
      <c r="H15" s="394" t="s">
        <v>529</v>
      </c>
    </row>
    <row r="16" spans="1:8" x14ac:dyDescent="0.35">
      <c r="A16" s="393" t="s">
        <v>532</v>
      </c>
      <c r="B16" s="390">
        <v>4324.0266958123129</v>
      </c>
      <c r="C16" s="390">
        <v>0.21993490848121999</v>
      </c>
      <c r="D16" s="390">
        <v>3.1755858181610003E-2</v>
      </c>
      <c r="E16" s="394" t="s">
        <v>529</v>
      </c>
      <c r="F16" s="394" t="s">
        <v>529</v>
      </c>
      <c r="G16" s="394" t="s">
        <v>529</v>
      </c>
      <c r="H16" s="394" t="s">
        <v>529</v>
      </c>
    </row>
    <row r="17" spans="1:8" x14ac:dyDescent="0.35">
      <c r="A17" s="393" t="s">
        <v>533</v>
      </c>
      <c r="B17" s="390">
        <v>68062.59585493186</v>
      </c>
      <c r="C17" s="390">
        <v>2.1634295884067098</v>
      </c>
      <c r="D17" s="390">
        <v>0.32207738930322999</v>
      </c>
      <c r="E17" s="394" t="s">
        <v>529</v>
      </c>
      <c r="F17" s="394" t="s">
        <v>529</v>
      </c>
      <c r="G17" s="394" t="s">
        <v>529</v>
      </c>
      <c r="H17" s="394" t="s">
        <v>529</v>
      </c>
    </row>
    <row r="18" spans="1:8" x14ac:dyDescent="0.35">
      <c r="A18" s="393" t="s">
        <v>534</v>
      </c>
      <c r="B18" s="390">
        <v>42643.232056364206</v>
      </c>
      <c r="C18" s="390">
        <v>2.9129032519703002</v>
      </c>
      <c r="D18" s="390">
        <v>0.49111046929190999</v>
      </c>
      <c r="E18" s="394" t="s">
        <v>529</v>
      </c>
      <c r="F18" s="394" t="s">
        <v>529</v>
      </c>
      <c r="G18" s="394" t="s">
        <v>529</v>
      </c>
      <c r="H18" s="394" t="s">
        <v>529</v>
      </c>
    </row>
    <row r="19" spans="1:8" x14ac:dyDescent="0.35">
      <c r="A19" s="393" t="s">
        <v>535</v>
      </c>
      <c r="B19" s="390">
        <v>32687.652624332597</v>
      </c>
      <c r="C19" s="390">
        <v>2.1724960612470801</v>
      </c>
      <c r="D19" s="390">
        <v>0.32965613051379999</v>
      </c>
      <c r="E19" s="394" t="s">
        <v>529</v>
      </c>
      <c r="F19" s="394" t="s">
        <v>529</v>
      </c>
      <c r="G19" s="394" t="s">
        <v>529</v>
      </c>
      <c r="H19" s="394" t="s">
        <v>529</v>
      </c>
    </row>
    <row r="20" spans="1:8" x14ac:dyDescent="0.35">
      <c r="A20" s="393" t="s">
        <v>536</v>
      </c>
      <c r="B20" s="390">
        <v>38327.06069611937</v>
      </c>
      <c r="C20" s="390">
        <v>2.7616536525147199</v>
      </c>
      <c r="D20" s="390">
        <v>0.41262766327205003</v>
      </c>
      <c r="E20" s="394" t="s">
        <v>529</v>
      </c>
      <c r="F20" s="394" t="s">
        <v>529</v>
      </c>
      <c r="G20" s="394" t="s">
        <v>529</v>
      </c>
      <c r="H20" s="394" t="s">
        <v>529</v>
      </c>
    </row>
    <row r="21" spans="1:8" x14ac:dyDescent="0.35">
      <c r="A21" s="396" t="s">
        <v>3446</v>
      </c>
      <c r="B21" s="390">
        <v>515277.79812523432</v>
      </c>
      <c r="C21" s="390">
        <v>55.836948614484129</v>
      </c>
      <c r="D21" s="390">
        <v>7.7533574273759802</v>
      </c>
      <c r="E21" s="394">
        <v>1515.3616266750041</v>
      </c>
      <c r="F21" s="394">
        <v>1044.8381666781022</v>
      </c>
      <c r="G21" s="394">
        <v>120.23413844415886</v>
      </c>
      <c r="H21" s="394">
        <v>1574.0871153371656</v>
      </c>
    </row>
    <row r="22" spans="1:8" x14ac:dyDescent="0.35">
      <c r="A22" s="395" t="s">
        <v>537</v>
      </c>
      <c r="B22" s="390">
        <v>1831014.9512207536</v>
      </c>
      <c r="C22" s="390">
        <v>157.60957929075553</v>
      </c>
      <c r="D22" s="390">
        <v>138.66194983315438</v>
      </c>
      <c r="E22" s="390">
        <v>10294.630529494003</v>
      </c>
      <c r="F22" s="390">
        <v>58614.797849139453</v>
      </c>
      <c r="G22" s="390">
        <v>5723.5980346497408</v>
      </c>
      <c r="H22" s="390">
        <v>618.63077203361581</v>
      </c>
    </row>
    <row r="23" spans="1:8" x14ac:dyDescent="0.35">
      <c r="A23" s="393" t="s">
        <v>538</v>
      </c>
      <c r="B23" s="390">
        <v>171223.03700227189</v>
      </c>
      <c r="C23" s="390">
        <v>2.0771880881664</v>
      </c>
      <c r="D23" s="390">
        <v>5.2994341437007098</v>
      </c>
      <c r="E23" s="394">
        <v>40.811932568812999</v>
      </c>
      <c r="F23" s="394">
        <v>207.24271059858924</v>
      </c>
      <c r="G23" s="394">
        <v>20.972782413204179</v>
      </c>
      <c r="H23" s="394">
        <v>7.9863698191035404</v>
      </c>
    </row>
    <row r="24" spans="1:8" x14ac:dyDescent="0.35">
      <c r="A24" s="393" t="s">
        <v>539</v>
      </c>
      <c r="B24" s="390">
        <v>1543321.2357623461</v>
      </c>
      <c r="C24" s="390">
        <v>96.244370350390938</v>
      </c>
      <c r="D24" s="390">
        <v>107.93538834374699</v>
      </c>
      <c r="E24" s="394">
        <v>7564.0039070770663</v>
      </c>
      <c r="F24" s="394">
        <v>38851.488066997837</v>
      </c>
      <c r="G24" s="394">
        <v>3123.5335919534832</v>
      </c>
      <c r="H24" s="394">
        <v>155.69594484037685</v>
      </c>
    </row>
    <row r="25" spans="1:8" x14ac:dyDescent="0.35">
      <c r="A25" s="393" t="s">
        <v>540</v>
      </c>
      <c r="B25" s="390">
        <v>46055.912865416663</v>
      </c>
      <c r="C25" s="390">
        <v>3.5201759225</v>
      </c>
      <c r="D25" s="390">
        <v>1.1264562951999999</v>
      </c>
      <c r="E25" s="394">
        <v>504.06504986911966</v>
      </c>
      <c r="F25" s="394">
        <v>79.731529299018959</v>
      </c>
      <c r="G25" s="394">
        <v>38.628071801561717</v>
      </c>
      <c r="H25" s="394">
        <v>59.549191471448658</v>
      </c>
    </row>
    <row r="26" spans="1:8" x14ac:dyDescent="0.35">
      <c r="A26" s="393" t="s">
        <v>541</v>
      </c>
      <c r="B26" s="390">
        <v>38024.133926124283</v>
      </c>
      <c r="C26" s="390">
        <v>16.188389581899191</v>
      </c>
      <c r="D26" s="390">
        <v>0.73365765457023002</v>
      </c>
      <c r="E26" s="394">
        <v>564.78322714808633</v>
      </c>
      <c r="F26" s="394">
        <v>1625.6330147817607</v>
      </c>
      <c r="G26" s="394">
        <v>797.79002364334588</v>
      </c>
      <c r="H26" s="394">
        <v>168.62503652225149</v>
      </c>
    </row>
    <row r="27" spans="1:8" ht="15" thickBot="1" x14ac:dyDescent="0.4">
      <c r="A27" s="393" t="s">
        <v>542</v>
      </c>
      <c r="B27" s="390">
        <v>32390.631664594664</v>
      </c>
      <c r="C27" s="390">
        <v>39.579455347798998</v>
      </c>
      <c r="D27" s="390">
        <v>23.567013395936449</v>
      </c>
      <c r="E27" s="394">
        <v>1620.9664128309175</v>
      </c>
      <c r="F27" s="394">
        <v>17850.702527462247</v>
      </c>
      <c r="G27" s="394">
        <v>1742.6735648381459</v>
      </c>
      <c r="H27" s="394">
        <v>226.77422938043526</v>
      </c>
    </row>
    <row r="28" spans="1:8" ht="15" thickTop="1" x14ac:dyDescent="0.35">
      <c r="A28" s="397" t="s">
        <v>543</v>
      </c>
      <c r="B28" s="390">
        <v>586319.50932829198</v>
      </c>
      <c r="C28" s="390">
        <v>205.35377590972996</v>
      </c>
      <c r="D28" s="390">
        <v>4.1010308449579398</v>
      </c>
      <c r="E28" s="390">
        <v>908.26373148672474</v>
      </c>
      <c r="F28" s="390">
        <v>3021.6454373622296</v>
      </c>
      <c r="G28" s="390">
        <v>551.67725417600798</v>
      </c>
      <c r="H28" s="390">
        <v>527.57585355553215</v>
      </c>
    </row>
    <row r="29" spans="1:8" x14ac:dyDescent="0.35">
      <c r="A29" s="393" t="s">
        <v>544</v>
      </c>
      <c r="B29" s="390">
        <v>227130.37102570775</v>
      </c>
      <c r="C29" s="390">
        <v>43.127101050750518</v>
      </c>
      <c r="D29" s="390">
        <v>1.16099880972741</v>
      </c>
      <c r="E29" s="394">
        <v>490.17465541376572</v>
      </c>
      <c r="F29" s="394">
        <v>165.62633435353089</v>
      </c>
      <c r="G29" s="394">
        <v>33.353786412534873</v>
      </c>
      <c r="H29" s="394">
        <v>369.97578072655716</v>
      </c>
    </row>
    <row r="30" spans="1:8" x14ac:dyDescent="0.35">
      <c r="A30" s="393" t="s">
        <v>545</v>
      </c>
      <c r="B30" s="390">
        <v>358897.51072027022</v>
      </c>
      <c r="C30" s="390">
        <v>162.20807697148538</v>
      </c>
      <c r="D30" s="390">
        <v>2.9373316220328798</v>
      </c>
      <c r="E30" s="394">
        <v>418.08907607295907</v>
      </c>
      <c r="F30" s="394">
        <v>2856.0191030086989</v>
      </c>
      <c r="G30" s="394">
        <v>518.3234677634731</v>
      </c>
      <c r="H30" s="394">
        <v>157.60007282897502</v>
      </c>
    </row>
    <row r="31" spans="1:8" x14ac:dyDescent="0.35">
      <c r="A31" s="393" t="s">
        <v>546</v>
      </c>
      <c r="B31" s="390">
        <v>291.62758231404649</v>
      </c>
      <c r="C31" s="390">
        <v>1.8597887494070001E-2</v>
      </c>
      <c r="D31" s="390">
        <v>2.7004131976500001E-3</v>
      </c>
      <c r="E31" s="394" t="s">
        <v>529</v>
      </c>
      <c r="F31" s="394" t="s">
        <v>529</v>
      </c>
      <c r="G31" s="394" t="s">
        <v>529</v>
      </c>
      <c r="H31" s="394" t="s">
        <v>529</v>
      </c>
    </row>
    <row r="32" spans="1:8" x14ac:dyDescent="0.35">
      <c r="A32" s="395" t="s">
        <v>3447</v>
      </c>
      <c r="B32" s="390">
        <v>225360.31628275706</v>
      </c>
      <c r="C32" s="390">
        <v>4.1196269771152103</v>
      </c>
      <c r="D32" s="390">
        <v>2.5601844175807398</v>
      </c>
      <c r="E32" s="390">
        <v>128.24903986696705</v>
      </c>
      <c r="F32" s="390">
        <v>1403.092346692003</v>
      </c>
      <c r="G32" s="390">
        <v>241.28268231324299</v>
      </c>
      <c r="H32" s="390">
        <v>24.535279992929539</v>
      </c>
    </row>
    <row r="33" spans="1:8" x14ac:dyDescent="0.35">
      <c r="A33" s="393" t="s">
        <v>547</v>
      </c>
      <c r="B33" s="390">
        <v>197727.56395066719</v>
      </c>
      <c r="C33" s="390">
        <v>3.63136019854521</v>
      </c>
      <c r="D33" s="390">
        <v>1.7785747835824199</v>
      </c>
      <c r="E33" s="394">
        <v>128.24903986696705</v>
      </c>
      <c r="F33" s="394">
        <v>1403.092346692003</v>
      </c>
      <c r="G33" s="394">
        <v>241.28268231324299</v>
      </c>
      <c r="H33" s="394">
        <v>24.535279992929539</v>
      </c>
    </row>
    <row r="34" spans="1:8" x14ac:dyDescent="0.35">
      <c r="A34" s="393" t="s">
        <v>548</v>
      </c>
      <c r="B34" s="390">
        <v>27632.752332089869</v>
      </c>
      <c r="C34" s="390">
        <v>0.48826677857</v>
      </c>
      <c r="D34" s="390">
        <v>0.78160963399831995</v>
      </c>
      <c r="E34" s="394" t="s">
        <v>527</v>
      </c>
      <c r="F34" s="394" t="s">
        <v>527</v>
      </c>
      <c r="G34" s="394" t="s">
        <v>527</v>
      </c>
      <c r="H34" s="394" t="s">
        <v>527</v>
      </c>
    </row>
    <row r="35" spans="1:8" x14ac:dyDescent="0.35">
      <c r="A35" s="398" t="s">
        <v>549</v>
      </c>
      <c r="B35" s="390">
        <v>37244.387404913439</v>
      </c>
      <c r="C35" s="390">
        <v>11261.918820792424</v>
      </c>
      <c r="D35" s="390">
        <v>9.8668951887160003E-2</v>
      </c>
      <c r="E35" s="390">
        <v>208.89432174184356</v>
      </c>
      <c r="F35" s="390">
        <v>105.47180460606191</v>
      </c>
      <c r="G35" s="390">
        <v>355.97410702367489</v>
      </c>
      <c r="H35" s="390">
        <v>65.111291475618813</v>
      </c>
    </row>
    <row r="36" spans="1:8" x14ac:dyDescent="0.35">
      <c r="A36" s="395" t="s">
        <v>551</v>
      </c>
      <c r="B36" s="390" t="s">
        <v>3316</v>
      </c>
      <c r="C36" s="390">
        <v>2828.7193306107342</v>
      </c>
      <c r="D36" s="390" t="s">
        <v>527</v>
      </c>
      <c r="E36" s="390" t="s">
        <v>527</v>
      </c>
      <c r="F36" s="390" t="s">
        <v>527</v>
      </c>
      <c r="G36" s="390" t="s">
        <v>527</v>
      </c>
      <c r="H36" s="390" t="s">
        <v>527</v>
      </c>
    </row>
    <row r="37" spans="1:8" x14ac:dyDescent="0.35">
      <c r="A37" s="393" t="s">
        <v>553</v>
      </c>
      <c r="B37" s="390" t="s">
        <v>554</v>
      </c>
      <c r="C37" s="390">
        <v>2828.7193306107342</v>
      </c>
      <c r="D37" s="394" t="s">
        <v>527</v>
      </c>
      <c r="E37" s="394" t="s">
        <v>527</v>
      </c>
      <c r="F37" s="394" t="s">
        <v>527</v>
      </c>
      <c r="G37" s="394" t="s">
        <v>527</v>
      </c>
      <c r="H37" s="399" t="s">
        <v>199</v>
      </c>
    </row>
    <row r="38" spans="1:8" x14ac:dyDescent="0.35">
      <c r="A38" s="393" t="s">
        <v>555</v>
      </c>
      <c r="B38" s="390" t="s">
        <v>529</v>
      </c>
      <c r="C38" s="390" t="s">
        <v>529</v>
      </c>
      <c r="D38" s="394" t="s">
        <v>527</v>
      </c>
      <c r="E38" s="394" t="s">
        <v>527</v>
      </c>
      <c r="F38" s="394" t="s">
        <v>527</v>
      </c>
      <c r="G38" s="394" t="s">
        <v>527</v>
      </c>
      <c r="H38" s="394" t="s">
        <v>527</v>
      </c>
    </row>
    <row r="39" spans="1:8" x14ac:dyDescent="0.35">
      <c r="A39" s="393" t="s">
        <v>3448</v>
      </c>
      <c r="B39" s="390" t="s">
        <v>556</v>
      </c>
      <c r="C39" s="390" t="s">
        <v>556</v>
      </c>
      <c r="D39" s="394" t="s">
        <v>527</v>
      </c>
      <c r="E39" s="390" t="s">
        <v>527</v>
      </c>
      <c r="F39" s="390" t="s">
        <v>527</v>
      </c>
      <c r="G39" s="390" t="s">
        <v>527</v>
      </c>
      <c r="H39" s="390" t="s">
        <v>527</v>
      </c>
    </row>
    <row r="40" spans="1:8" x14ac:dyDescent="0.35">
      <c r="A40" s="395" t="s">
        <v>557</v>
      </c>
      <c r="B40" s="390">
        <v>37244.387404913439</v>
      </c>
      <c r="C40" s="390">
        <v>8433.1994901816888</v>
      </c>
      <c r="D40" s="390">
        <v>9.8668951887160003E-2</v>
      </c>
      <c r="E40" s="390">
        <v>208.89432174184356</v>
      </c>
      <c r="F40" s="390">
        <v>105.47180460606191</v>
      </c>
      <c r="G40" s="390">
        <v>355.97410702367489</v>
      </c>
      <c r="H40" s="390">
        <v>65.111291475618813</v>
      </c>
    </row>
    <row r="41" spans="1:8" x14ac:dyDescent="0.35">
      <c r="A41" s="393" t="s">
        <v>558</v>
      </c>
      <c r="B41" s="390">
        <v>12063.700405245312</v>
      </c>
      <c r="C41" s="390">
        <v>1817.0207526802458</v>
      </c>
      <c r="D41" s="390">
        <v>3.5386466609699997E-2</v>
      </c>
      <c r="E41" s="394" t="s">
        <v>529</v>
      </c>
      <c r="F41" s="394" t="s">
        <v>529</v>
      </c>
      <c r="G41" s="394" t="s">
        <v>529</v>
      </c>
      <c r="H41" s="394" t="s">
        <v>529</v>
      </c>
    </row>
    <row r="42" spans="1:8" x14ac:dyDescent="0.35">
      <c r="A42" s="393" t="s">
        <v>559</v>
      </c>
      <c r="B42" s="390">
        <v>25180.686999668131</v>
      </c>
      <c r="C42" s="390">
        <v>6616.1787375014428</v>
      </c>
      <c r="D42" s="399" t="s">
        <v>199</v>
      </c>
      <c r="E42" s="399" t="s">
        <v>199</v>
      </c>
      <c r="F42" s="399" t="s">
        <v>199</v>
      </c>
      <c r="G42" s="394" t="s">
        <v>529</v>
      </c>
      <c r="H42" s="394" t="s">
        <v>529</v>
      </c>
    </row>
    <row r="43" spans="1:8" x14ac:dyDescent="0.35">
      <c r="A43" s="393" t="s">
        <v>560</v>
      </c>
      <c r="B43" s="390" t="s">
        <v>529</v>
      </c>
      <c r="C43" s="390" t="s">
        <v>529</v>
      </c>
      <c r="D43" s="390">
        <v>6.3282485277459999E-2</v>
      </c>
      <c r="E43" s="394" t="s">
        <v>529</v>
      </c>
      <c r="F43" s="394" t="s">
        <v>529</v>
      </c>
      <c r="G43" s="394" t="s">
        <v>529</v>
      </c>
      <c r="H43" s="394" t="s">
        <v>529</v>
      </c>
    </row>
    <row r="44" spans="1:8" x14ac:dyDescent="0.35">
      <c r="A44" s="393" t="s">
        <v>3449</v>
      </c>
      <c r="B44" s="390" t="s">
        <v>556</v>
      </c>
      <c r="C44" s="390" t="s">
        <v>556</v>
      </c>
      <c r="D44" s="390" t="s">
        <v>556</v>
      </c>
      <c r="E44" s="390">
        <v>208.89432174184356</v>
      </c>
      <c r="F44" s="390">
        <v>105.47180460606191</v>
      </c>
      <c r="G44" s="390">
        <v>355.97410702367489</v>
      </c>
      <c r="H44" s="390">
        <v>65.111291475618813</v>
      </c>
    </row>
    <row r="45" spans="1:8" x14ac:dyDescent="0.35">
      <c r="A45" s="400" t="s">
        <v>3317</v>
      </c>
      <c r="B45" s="390" t="s">
        <v>561</v>
      </c>
      <c r="C45" s="399" t="s">
        <v>199</v>
      </c>
      <c r="D45" s="399" t="s">
        <v>199</v>
      </c>
      <c r="E45" s="399" t="s">
        <v>199</v>
      </c>
      <c r="F45" s="399" t="s">
        <v>199</v>
      </c>
      <c r="G45" s="399" t="s">
        <v>199</v>
      </c>
      <c r="H45" s="399" t="s">
        <v>199</v>
      </c>
    </row>
    <row r="46" spans="1:8" x14ac:dyDescent="0.35">
      <c r="A46" s="395" t="s">
        <v>3450</v>
      </c>
      <c r="B46" s="390" t="s">
        <v>529</v>
      </c>
      <c r="C46" s="399" t="s">
        <v>199</v>
      </c>
      <c r="D46" s="399" t="s">
        <v>199</v>
      </c>
      <c r="E46" s="399" t="s">
        <v>199</v>
      </c>
      <c r="F46" s="399" t="s">
        <v>199</v>
      </c>
      <c r="G46" s="399" t="s">
        <v>199</v>
      </c>
      <c r="H46" s="399" t="s">
        <v>199</v>
      </c>
    </row>
    <row r="47" spans="1:8" x14ac:dyDescent="0.35">
      <c r="A47" s="395" t="s">
        <v>562</v>
      </c>
      <c r="B47" s="390" t="s">
        <v>529</v>
      </c>
      <c r="C47" s="399" t="s">
        <v>199</v>
      </c>
      <c r="D47" s="399" t="s">
        <v>199</v>
      </c>
      <c r="E47" s="399" t="s">
        <v>199</v>
      </c>
      <c r="F47" s="399" t="s">
        <v>199</v>
      </c>
      <c r="G47" s="399" t="s">
        <v>199</v>
      </c>
      <c r="H47" s="399" t="s">
        <v>199</v>
      </c>
    </row>
    <row r="48" spans="1:8" x14ac:dyDescent="0.35">
      <c r="A48" s="392" t="s">
        <v>563</v>
      </c>
      <c r="B48" s="390" t="s">
        <v>561</v>
      </c>
      <c r="C48" s="399" t="s">
        <v>199</v>
      </c>
      <c r="D48" s="399" t="s">
        <v>199</v>
      </c>
      <c r="E48" s="399" t="s">
        <v>199</v>
      </c>
      <c r="F48" s="399" t="s">
        <v>199</v>
      </c>
      <c r="G48" s="399" t="s">
        <v>199</v>
      </c>
      <c r="H48" s="399" t="s">
        <v>199</v>
      </c>
    </row>
    <row r="49" spans="1:8" x14ac:dyDescent="0.35">
      <c r="A49" s="400" t="s">
        <v>3318</v>
      </c>
      <c r="B49" s="399" t="s">
        <v>199</v>
      </c>
      <c r="C49" s="399" t="s">
        <v>199</v>
      </c>
      <c r="D49" s="399" t="s">
        <v>199</v>
      </c>
      <c r="E49" s="399" t="s">
        <v>199</v>
      </c>
      <c r="F49" s="399" t="s">
        <v>199</v>
      </c>
      <c r="G49" s="399" t="s">
        <v>199</v>
      </c>
      <c r="H49" s="399" t="s">
        <v>199</v>
      </c>
    </row>
    <row r="50" spans="1:8" x14ac:dyDescent="0.35">
      <c r="A50" s="392" t="s">
        <v>564</v>
      </c>
      <c r="B50" s="390">
        <v>113232.30135064154</v>
      </c>
      <c r="C50" s="390">
        <v>5.2928930187330101</v>
      </c>
      <c r="D50" s="390">
        <v>3.2815608782569399</v>
      </c>
      <c r="E50" s="390">
        <v>1704.0134032501867</v>
      </c>
      <c r="F50" s="390">
        <v>132.66675861432418</v>
      </c>
      <c r="G50" s="390">
        <v>53.948263992089871</v>
      </c>
      <c r="H50" s="390" t="s">
        <v>554</v>
      </c>
    </row>
    <row r="51" spans="1:8" x14ac:dyDescent="0.35">
      <c r="A51" s="401" t="s">
        <v>565</v>
      </c>
      <c r="B51" s="390">
        <v>60125.445140869939</v>
      </c>
      <c r="C51" s="390" t="s">
        <v>589</v>
      </c>
      <c r="D51" s="390">
        <v>1.9373340798485601</v>
      </c>
      <c r="E51" s="394">
        <v>242.16675998106996</v>
      </c>
      <c r="F51" s="394">
        <v>100.74137215212509</v>
      </c>
      <c r="G51" s="394">
        <v>15.11120582281877</v>
      </c>
      <c r="H51" s="394" t="s">
        <v>554</v>
      </c>
    </row>
    <row r="52" spans="1:8" x14ac:dyDescent="0.35">
      <c r="A52" s="401" t="s">
        <v>566</v>
      </c>
      <c r="B52" s="390">
        <v>53106.856209771599</v>
      </c>
      <c r="C52" s="390">
        <v>5.2928930187330101</v>
      </c>
      <c r="D52" s="390">
        <v>1.34422679840838</v>
      </c>
      <c r="E52" s="394">
        <v>1461.8466432691168</v>
      </c>
      <c r="F52" s="394">
        <v>31.9253864621991</v>
      </c>
      <c r="G52" s="394">
        <v>38.837058169271103</v>
      </c>
      <c r="H52" s="394" t="s">
        <v>554</v>
      </c>
    </row>
    <row r="53" spans="1:8" x14ac:dyDescent="0.35">
      <c r="A53" s="392" t="s">
        <v>567</v>
      </c>
      <c r="B53" s="390" t="s">
        <v>529</v>
      </c>
      <c r="C53" s="390" t="s">
        <v>529</v>
      </c>
      <c r="D53" s="390" t="s">
        <v>529</v>
      </c>
      <c r="E53" s="394" t="s">
        <v>529</v>
      </c>
      <c r="F53" s="394" t="s">
        <v>529</v>
      </c>
      <c r="G53" s="394" t="s">
        <v>529</v>
      </c>
      <c r="H53" s="394" t="s">
        <v>554</v>
      </c>
    </row>
    <row r="54" spans="1:8" x14ac:dyDescent="0.35">
      <c r="A54" s="402" t="s">
        <v>3319</v>
      </c>
      <c r="B54" s="390">
        <v>230699.51036740557</v>
      </c>
      <c r="C54" s="399" t="s">
        <v>199</v>
      </c>
      <c r="D54" s="399" t="s">
        <v>199</v>
      </c>
      <c r="E54" s="399" t="s">
        <v>199</v>
      </c>
      <c r="F54" s="399" t="s">
        <v>199</v>
      </c>
      <c r="G54" s="399" t="s">
        <v>199</v>
      </c>
      <c r="H54" s="399" t="s">
        <v>199</v>
      </c>
    </row>
    <row r="55" spans="1:8" x14ac:dyDescent="0.35">
      <c r="A55" s="306" t="s">
        <v>3320</v>
      </c>
      <c r="B55" s="390" t="s">
        <v>589</v>
      </c>
      <c r="C55" s="399" t="s">
        <v>199</v>
      </c>
      <c r="D55" s="399" t="s">
        <v>199</v>
      </c>
      <c r="E55" s="399" t="s">
        <v>199</v>
      </c>
      <c r="F55" s="399" t="s">
        <v>199</v>
      </c>
      <c r="G55" s="399" t="s">
        <v>199</v>
      </c>
      <c r="H55" s="399" t="s">
        <v>199</v>
      </c>
    </row>
    <row r="56" spans="1:8" x14ac:dyDescent="0.35">
      <c r="A56" s="403" t="s">
        <v>568</v>
      </c>
      <c r="B56" s="394" t="s">
        <v>527</v>
      </c>
      <c r="C56" s="399" t="s">
        <v>199</v>
      </c>
      <c r="D56" s="399" t="s">
        <v>199</v>
      </c>
      <c r="E56" s="399" t="s">
        <v>199</v>
      </c>
      <c r="F56" s="399" t="s">
        <v>199</v>
      </c>
      <c r="G56" s="399" t="s">
        <v>199</v>
      </c>
      <c r="H56" s="399" t="s">
        <v>199</v>
      </c>
    </row>
    <row r="57" spans="1:8" x14ac:dyDescent="0.35">
      <c r="A57" s="403" t="s">
        <v>569</v>
      </c>
      <c r="B57" s="394" t="s">
        <v>527</v>
      </c>
      <c r="C57" s="399" t="s">
        <v>199</v>
      </c>
      <c r="D57" s="399" t="s">
        <v>199</v>
      </c>
      <c r="E57" s="399" t="s">
        <v>199</v>
      </c>
      <c r="F57" s="399" t="s">
        <v>199</v>
      </c>
      <c r="G57" s="399" t="s">
        <v>199</v>
      </c>
      <c r="H57" s="399" t="s">
        <v>199</v>
      </c>
    </row>
    <row r="58" spans="1:8" x14ac:dyDescent="0.35">
      <c r="C58" s="6"/>
      <c r="D58" s="6"/>
    </row>
    <row r="59" spans="1:8" x14ac:dyDescent="0.35">
      <c r="A59" s="72" t="s">
        <v>570</v>
      </c>
      <c r="B59" s="73">
        <f>B8+B50</f>
        <v>6045831.9303266751</v>
      </c>
      <c r="C59" s="73">
        <f t="shared" ref="C59:G59" si="0">C8+C50</f>
        <v>11738.668394056973</v>
      </c>
      <c r="D59" s="73">
        <f t="shared" si="0"/>
        <v>259.40234604960767</v>
      </c>
      <c r="E59" s="73">
        <f t="shared" si="0"/>
        <v>18305.749424551203</v>
      </c>
      <c r="F59" s="73">
        <f t="shared" si="0"/>
        <v>65117.178069736605</v>
      </c>
      <c r="G59" s="73">
        <f t="shared" si="0"/>
        <v>7244.4555805128311</v>
      </c>
      <c r="H59" s="73">
        <f>H8</f>
        <v>12364.091048770906</v>
      </c>
    </row>
    <row r="60" spans="1:8" x14ac:dyDescent="0.35">
      <c r="A60" s="72" t="s">
        <v>97</v>
      </c>
      <c r="B60" s="73">
        <f>B11</f>
        <v>2400057.4856406469</v>
      </c>
      <c r="C60" s="73">
        <f t="shared" ref="C60:H60" si="1">C11</f>
        <v>34.823479419570468</v>
      </c>
      <c r="D60" s="73">
        <f t="shared" si="1"/>
        <v>100.86538569159121</v>
      </c>
      <c r="E60" s="73">
        <f t="shared" si="1"/>
        <v>3434.4290996747714</v>
      </c>
      <c r="F60" s="73">
        <f t="shared" si="1"/>
        <v>581.83867235005948</v>
      </c>
      <c r="G60" s="73">
        <f t="shared" si="1"/>
        <v>43.701395420034459</v>
      </c>
      <c r="H60" s="73">
        <f t="shared" si="1"/>
        <v>9439.0432746602182</v>
      </c>
    </row>
    <row r="61" spans="1:8" x14ac:dyDescent="0.35">
      <c r="A61" s="72" t="s">
        <v>4</v>
      </c>
      <c r="B61" s="73">
        <f>SUM(B22,B50)-G293</f>
        <v>1911856.6209068005</v>
      </c>
      <c r="C61" s="73">
        <f t="shared" ref="C61:H61" si="2">SUM(C22,C50)</f>
        <v>162.90247230948853</v>
      </c>
      <c r="D61" s="73">
        <f t="shared" si="2"/>
        <v>141.94351071141131</v>
      </c>
      <c r="E61" s="73">
        <f t="shared" si="2"/>
        <v>11998.643932744189</v>
      </c>
      <c r="F61" s="73">
        <f t="shared" si="2"/>
        <v>58747.464607753776</v>
      </c>
      <c r="G61" s="73">
        <f t="shared" si="2"/>
        <v>5777.5462986418306</v>
      </c>
      <c r="H61" s="73">
        <f t="shared" si="2"/>
        <v>618.63077203361581</v>
      </c>
    </row>
    <row r="62" spans="1:8" x14ac:dyDescent="0.35">
      <c r="A62" s="72" t="s">
        <v>2493</v>
      </c>
      <c r="B62" s="73">
        <f>SUM(B29:B30)</f>
        <v>586027.88174597803</v>
      </c>
      <c r="C62" s="73">
        <f t="shared" ref="C62:H62" si="3">SUM(C29:C30)</f>
        <v>205.33517802223591</v>
      </c>
      <c r="D62" s="73">
        <f t="shared" si="3"/>
        <v>4.0983304317602895</v>
      </c>
      <c r="E62" s="73">
        <f t="shared" si="3"/>
        <v>908.26373148672474</v>
      </c>
      <c r="F62" s="73">
        <f t="shared" si="3"/>
        <v>3021.64543736223</v>
      </c>
      <c r="G62" s="73">
        <f t="shared" si="3"/>
        <v>551.67725417600798</v>
      </c>
      <c r="H62" s="73">
        <f t="shared" si="3"/>
        <v>527.57585355553215</v>
      </c>
    </row>
    <row r="63" spans="1:8" x14ac:dyDescent="0.35">
      <c r="A63" s="72" t="s">
        <v>9</v>
      </c>
      <c r="B63" s="73">
        <f>SUM(B12:B14,B35,B45,B32)+G293-G374</f>
        <v>1134885.2223943246</v>
      </c>
      <c r="C63" s="73">
        <f>SUM(C12:C14,C35,C45,C32)-H374</f>
        <v>11335.583471714261</v>
      </c>
      <c r="D63" s="73">
        <f>SUM(D12:D14,D35,D45,D32)-I374</f>
        <v>11.193742820309819</v>
      </c>
      <c r="E63" s="73">
        <f t="shared" ref="E63:H63" si="4">SUM(E12:E14,E35,E45,E32)</f>
        <v>1964.4126606455166</v>
      </c>
      <c r="F63" s="73">
        <f t="shared" si="4"/>
        <v>2766.2293522705422</v>
      </c>
      <c r="G63" s="73">
        <f t="shared" si="4"/>
        <v>871.53063227495795</v>
      </c>
      <c r="H63" s="73">
        <f t="shared" si="4"/>
        <v>1778.8411485215402</v>
      </c>
    </row>
    <row r="64" spans="1:8" x14ac:dyDescent="0.35">
      <c r="A64" s="72" t="s">
        <v>139</v>
      </c>
      <c r="B64" s="73">
        <f>B31</f>
        <v>291.62758231404649</v>
      </c>
      <c r="C64" s="73">
        <f t="shared" ref="C64:H64" si="5">C31</f>
        <v>1.8597887494070001E-2</v>
      </c>
      <c r="D64" s="73">
        <f t="shared" si="5"/>
        <v>2.7004131976500001E-3</v>
      </c>
      <c r="E64" s="73" t="str">
        <f t="shared" si="5"/>
        <v>IE</v>
      </c>
      <c r="F64" s="73" t="str">
        <f t="shared" si="5"/>
        <v>IE</v>
      </c>
      <c r="G64" s="73" t="str">
        <f t="shared" si="5"/>
        <v>IE</v>
      </c>
      <c r="H64" s="73" t="str">
        <f t="shared" si="5"/>
        <v>IE</v>
      </c>
    </row>
    <row r="65" spans="1:10" x14ac:dyDescent="0.35">
      <c r="A65" s="72" t="s">
        <v>3309</v>
      </c>
      <c r="B65" s="73">
        <f>G374</f>
        <v>12713.092056610814</v>
      </c>
      <c r="C65" s="73">
        <f t="shared" ref="C65:D65" si="6">H374</f>
        <v>5.1947039253499999E-3</v>
      </c>
      <c r="D65" s="73">
        <f t="shared" si="6"/>
        <v>1.29867598133739</v>
      </c>
      <c r="E65" s="73"/>
      <c r="F65" s="73"/>
      <c r="G65" s="73"/>
      <c r="H65" s="73"/>
    </row>
    <row r="66" spans="1:10" ht="58" x14ac:dyDescent="0.35">
      <c r="A66" s="4" t="s">
        <v>3310</v>
      </c>
      <c r="B66" s="6"/>
      <c r="C66" s="6"/>
      <c r="D66" s="6"/>
      <c r="E66" s="6"/>
      <c r="F66" s="6"/>
      <c r="G66" s="6"/>
      <c r="H66" s="6"/>
    </row>
    <row r="67" spans="1:10" ht="15" thickBot="1" x14ac:dyDescent="0.4">
      <c r="B67" s="106"/>
      <c r="C67" s="106"/>
      <c r="D67" s="106"/>
      <c r="E67" s="106"/>
      <c r="F67" s="106"/>
      <c r="G67" s="106"/>
      <c r="H67" s="106"/>
    </row>
    <row r="68" spans="1:10" ht="15.5" x14ac:dyDescent="0.35">
      <c r="A68" s="493" t="s">
        <v>571</v>
      </c>
      <c r="B68" s="494"/>
      <c r="C68" s="307"/>
      <c r="D68" s="307"/>
      <c r="E68" s="307"/>
      <c r="F68" s="307"/>
      <c r="G68" s="307"/>
      <c r="H68" s="307"/>
      <c r="I68" s="76"/>
      <c r="J68" s="450" t="s">
        <v>511</v>
      </c>
    </row>
    <row r="69" spans="1:10" ht="15.5" x14ac:dyDescent="0.35">
      <c r="A69" s="308" t="s">
        <v>572</v>
      </c>
      <c r="B69" s="309"/>
      <c r="C69" s="310"/>
      <c r="D69" s="310"/>
      <c r="E69" s="310"/>
      <c r="F69" s="310"/>
      <c r="G69" s="310"/>
      <c r="H69" s="310"/>
      <c r="I69" s="76"/>
      <c r="J69" s="450" t="s">
        <v>3488</v>
      </c>
    </row>
    <row r="70" spans="1:10" ht="15.5" x14ac:dyDescent="0.35">
      <c r="A70" s="70"/>
      <c r="B70" s="74"/>
      <c r="C70" s="75"/>
      <c r="D70" s="75"/>
      <c r="E70" s="75"/>
      <c r="F70" s="75"/>
      <c r="G70" s="75"/>
      <c r="H70" s="71"/>
      <c r="I70" s="76"/>
      <c r="J70" s="450" t="s">
        <v>512</v>
      </c>
    </row>
    <row r="71" spans="1:10" x14ac:dyDescent="0.35">
      <c r="A71" s="495" t="s">
        <v>513</v>
      </c>
      <c r="B71" s="498" t="s">
        <v>573</v>
      </c>
      <c r="C71" s="499"/>
      <c r="D71" s="498" t="s">
        <v>574</v>
      </c>
      <c r="E71" s="500"/>
      <c r="F71" s="501"/>
      <c r="G71" s="498" t="s">
        <v>575</v>
      </c>
      <c r="H71" s="502"/>
      <c r="I71" s="502"/>
      <c r="J71" s="499"/>
    </row>
    <row r="72" spans="1:10" x14ac:dyDescent="0.35">
      <c r="A72" s="496"/>
      <c r="B72" s="503" t="s">
        <v>576</v>
      </c>
      <c r="C72" s="504"/>
      <c r="D72" s="507" t="s">
        <v>577</v>
      </c>
      <c r="E72" s="503" t="s">
        <v>515</v>
      </c>
      <c r="F72" s="504" t="s">
        <v>516</v>
      </c>
      <c r="G72" s="507" t="s">
        <v>578</v>
      </c>
      <c r="H72" s="507" t="s">
        <v>515</v>
      </c>
      <c r="I72" s="507" t="s">
        <v>516</v>
      </c>
      <c r="J72" s="384" t="s">
        <v>514</v>
      </c>
    </row>
    <row r="73" spans="1:10" x14ac:dyDescent="0.35">
      <c r="A73" s="496"/>
      <c r="B73" s="505"/>
      <c r="C73" s="506"/>
      <c r="D73" s="508"/>
      <c r="E73" s="505"/>
      <c r="F73" s="506"/>
      <c r="G73" s="509"/>
      <c r="H73" s="508"/>
      <c r="I73" s="508"/>
      <c r="J73" s="384" t="s">
        <v>579</v>
      </c>
    </row>
    <row r="74" spans="1:10" ht="15" thickBot="1" x14ac:dyDescent="0.4">
      <c r="A74" s="497"/>
      <c r="B74" s="387" t="s">
        <v>580</v>
      </c>
      <c r="C74" s="77" t="s">
        <v>581</v>
      </c>
      <c r="D74" s="77" t="s">
        <v>582</v>
      </c>
      <c r="E74" s="486" t="s">
        <v>583</v>
      </c>
      <c r="F74" s="487"/>
      <c r="G74" s="486" t="s">
        <v>521</v>
      </c>
      <c r="H74" s="484"/>
      <c r="I74" s="484"/>
      <c r="J74" s="485"/>
    </row>
    <row r="75" spans="1:10" ht="15" thickTop="1" x14ac:dyDescent="0.35">
      <c r="A75" s="78" t="s">
        <v>584</v>
      </c>
      <c r="B75" s="404">
        <v>91137862.196821675</v>
      </c>
      <c r="C75" s="404" t="s">
        <v>585</v>
      </c>
      <c r="D75" s="399" t="s">
        <v>199</v>
      </c>
      <c r="E75" s="399" t="s">
        <v>199</v>
      </c>
      <c r="F75" s="399" t="s">
        <v>199</v>
      </c>
      <c r="G75" s="404">
        <v>5895355.24157112</v>
      </c>
      <c r="H75" s="404">
        <v>471.45668024581687</v>
      </c>
      <c r="I75" s="404">
        <v>256.02211621946361</v>
      </c>
      <c r="J75" s="404" t="s">
        <v>589</v>
      </c>
    </row>
    <row r="76" spans="1:10" x14ac:dyDescent="0.35">
      <c r="A76" s="405" t="s">
        <v>586</v>
      </c>
      <c r="B76" s="404">
        <v>41043265.44914683</v>
      </c>
      <c r="C76" s="404" t="s">
        <v>585</v>
      </c>
      <c r="D76" s="404">
        <v>62.84904662471471</v>
      </c>
      <c r="E76" s="404">
        <v>4.4582659657373203</v>
      </c>
      <c r="F76" s="404">
        <v>3.4887046842559699</v>
      </c>
      <c r="G76" s="404">
        <v>2579530.1038439716</v>
      </c>
      <c r="H76" s="404">
        <v>182.9817934746539</v>
      </c>
      <c r="I76" s="404">
        <v>143.18783242959987</v>
      </c>
      <c r="J76" s="404" t="s">
        <v>527</v>
      </c>
    </row>
    <row r="77" spans="1:10" x14ac:dyDescent="0.35">
      <c r="A77" s="405" t="s">
        <v>587</v>
      </c>
      <c r="B77" s="404">
        <v>23547856.46013758</v>
      </c>
      <c r="C77" s="404" t="s">
        <v>585</v>
      </c>
      <c r="D77" s="404">
        <v>90.390222007608685</v>
      </c>
      <c r="E77" s="404">
        <v>1.3293847084140999</v>
      </c>
      <c r="F77" s="404">
        <v>4.0838943275543604</v>
      </c>
      <c r="G77" s="404">
        <v>2128495.9732351382</v>
      </c>
      <c r="H77" s="404">
        <v>31.304160294037182</v>
      </c>
      <c r="I77" s="404">
        <v>96.166957423620119</v>
      </c>
      <c r="J77" s="404" t="s">
        <v>527</v>
      </c>
    </row>
    <row r="78" spans="1:10" x14ac:dyDescent="0.35">
      <c r="A78" s="405" t="s">
        <v>588</v>
      </c>
      <c r="B78" s="404">
        <v>23571618.577340122</v>
      </c>
      <c r="C78" s="404" t="s">
        <v>585</v>
      </c>
      <c r="D78" s="404">
        <v>49.812237156145379</v>
      </c>
      <c r="E78" s="404">
        <v>3.11233754212514</v>
      </c>
      <c r="F78" s="404">
        <v>0.33678108860792</v>
      </c>
      <c r="G78" s="404">
        <v>1174155.0547286684</v>
      </c>
      <c r="H78" s="404">
        <v>73.362833426910115</v>
      </c>
      <c r="I78" s="404">
        <v>7.9384753647272399</v>
      </c>
      <c r="J78" s="404" t="s">
        <v>527</v>
      </c>
    </row>
    <row r="79" spans="1:10" x14ac:dyDescent="0.35">
      <c r="A79" s="405" t="s">
        <v>3451</v>
      </c>
      <c r="B79" s="404">
        <v>354960.13390164654</v>
      </c>
      <c r="C79" s="404" t="s">
        <v>585</v>
      </c>
      <c r="D79" s="404">
        <v>37.1143362454117</v>
      </c>
      <c r="E79" s="404">
        <v>1.46346122542E-2</v>
      </c>
      <c r="F79" s="404">
        <v>3.6586530635500401</v>
      </c>
      <c r="G79" s="404">
        <v>13174.10976334207</v>
      </c>
      <c r="H79" s="404">
        <v>5.1947039253499999E-3</v>
      </c>
      <c r="I79" s="404">
        <v>1.29867598133739</v>
      </c>
      <c r="J79" s="404" t="s">
        <v>589</v>
      </c>
    </row>
    <row r="80" spans="1:10" x14ac:dyDescent="0.35">
      <c r="A80" s="405" t="s">
        <v>3452</v>
      </c>
      <c r="B80" s="404" t="s">
        <v>556</v>
      </c>
      <c r="C80" s="404" t="s">
        <v>585</v>
      </c>
      <c r="D80" s="404" t="s">
        <v>556</v>
      </c>
      <c r="E80" s="404" t="s">
        <v>556</v>
      </c>
      <c r="F80" s="404" t="s">
        <v>556</v>
      </c>
      <c r="G80" s="404" t="s">
        <v>556</v>
      </c>
      <c r="H80" s="404" t="s">
        <v>556</v>
      </c>
      <c r="I80" s="404" t="s">
        <v>556</v>
      </c>
      <c r="J80" s="404" t="s">
        <v>556</v>
      </c>
    </row>
    <row r="81" spans="1:10" x14ac:dyDescent="0.35">
      <c r="A81" s="405" t="s">
        <v>3453</v>
      </c>
      <c r="B81" s="404">
        <v>2620161.5762954974</v>
      </c>
      <c r="C81" s="404" t="s">
        <v>585</v>
      </c>
      <c r="D81" s="404">
        <v>88.047818292785962</v>
      </c>
      <c r="E81" s="404">
        <v>70.149375522924387</v>
      </c>
      <c r="F81" s="404">
        <v>2.8357697812987901</v>
      </c>
      <c r="G81" s="399" t="s">
        <v>199</v>
      </c>
      <c r="H81" s="404">
        <v>183.80269834629033</v>
      </c>
      <c r="I81" s="404">
        <v>7.4301750201789796</v>
      </c>
      <c r="J81" s="404" t="s">
        <v>527</v>
      </c>
    </row>
    <row r="82" spans="1:10" x14ac:dyDescent="0.35">
      <c r="A82" s="406" t="s">
        <v>590</v>
      </c>
      <c r="B82" s="404">
        <v>32389766.968968615</v>
      </c>
      <c r="C82" s="404" t="s">
        <v>585</v>
      </c>
      <c r="D82" s="399" t="s">
        <v>199</v>
      </c>
      <c r="E82" s="399" t="s">
        <v>199</v>
      </c>
      <c r="F82" s="399" t="s">
        <v>199</v>
      </c>
      <c r="G82" s="404">
        <v>2536779.2265180089</v>
      </c>
      <c r="H82" s="404">
        <v>38.041270916860228</v>
      </c>
      <c r="I82" s="404">
        <v>101.32393509195673</v>
      </c>
      <c r="J82" s="404" t="s">
        <v>589</v>
      </c>
    </row>
    <row r="83" spans="1:10" x14ac:dyDescent="0.35">
      <c r="A83" s="407" t="s">
        <v>586</v>
      </c>
      <c r="B83" s="404">
        <v>1341824.3940511984</v>
      </c>
      <c r="C83" s="404" t="s">
        <v>585</v>
      </c>
      <c r="D83" s="404">
        <v>75.791010443823595</v>
      </c>
      <c r="E83" s="404">
        <v>0.72442924400886</v>
      </c>
      <c r="F83" s="404">
        <v>0.32133945451558998</v>
      </c>
      <c r="G83" s="404">
        <v>101698.22666331165</v>
      </c>
      <c r="H83" s="404">
        <v>0.97205683137514998</v>
      </c>
      <c r="I83" s="404">
        <v>0.43118111884012</v>
      </c>
      <c r="J83" s="404" t="s">
        <v>527</v>
      </c>
    </row>
    <row r="84" spans="1:10" x14ac:dyDescent="0.35">
      <c r="A84" s="407" t="s">
        <v>587</v>
      </c>
      <c r="B84" s="404">
        <v>21970021.331539605</v>
      </c>
      <c r="C84" s="404" t="s">
        <v>585</v>
      </c>
      <c r="D84" s="404">
        <v>90.620563081369596</v>
      </c>
      <c r="E84" s="404">
        <v>0.73461217854264005</v>
      </c>
      <c r="F84" s="404">
        <v>4.2883790815637504</v>
      </c>
      <c r="G84" s="404">
        <v>1990935.7039738202</v>
      </c>
      <c r="H84" s="404">
        <v>16.139445232990571</v>
      </c>
      <c r="I84" s="404">
        <v>94.215779899683724</v>
      </c>
      <c r="J84" s="404" t="s">
        <v>527</v>
      </c>
    </row>
    <row r="85" spans="1:10" x14ac:dyDescent="0.35">
      <c r="A85" s="407" t="s">
        <v>588</v>
      </c>
      <c r="B85" s="404">
        <v>8829876.3098276611</v>
      </c>
      <c r="C85" s="404" t="s">
        <v>585</v>
      </c>
      <c r="D85" s="404">
        <v>50.248073994006518</v>
      </c>
      <c r="E85" s="404">
        <v>2.3689668073318502</v>
      </c>
      <c r="F85" s="404">
        <v>0.75481115226358997</v>
      </c>
      <c r="G85" s="404">
        <v>443684.27817414561</v>
      </c>
      <c r="H85" s="404">
        <v>20.9176838908276</v>
      </c>
      <c r="I85" s="404">
        <v>6.6648891117659703</v>
      </c>
      <c r="J85" s="404" t="s">
        <v>527</v>
      </c>
    </row>
    <row r="86" spans="1:10" x14ac:dyDescent="0.35">
      <c r="A86" s="407" t="s">
        <v>3451</v>
      </c>
      <c r="B86" s="404">
        <v>52888.087323471489</v>
      </c>
      <c r="C86" s="404" t="s">
        <v>585</v>
      </c>
      <c r="D86" s="404">
        <v>8.7168534553273496</v>
      </c>
      <c r="E86" s="404" t="s">
        <v>3321</v>
      </c>
      <c r="F86" s="404" t="s">
        <v>3321</v>
      </c>
      <c r="G86" s="404">
        <v>461.01770673125719</v>
      </c>
      <c r="H86" s="404" t="s">
        <v>3321</v>
      </c>
      <c r="I86" s="404" t="s">
        <v>3321</v>
      </c>
      <c r="J86" s="404" t="s">
        <v>589</v>
      </c>
    </row>
    <row r="87" spans="1:10" x14ac:dyDescent="0.35">
      <c r="A87" s="407" t="s">
        <v>3452</v>
      </c>
      <c r="B87" s="404" t="s">
        <v>556</v>
      </c>
      <c r="C87" s="404" t="s">
        <v>585</v>
      </c>
      <c r="D87" s="404" t="s">
        <v>556</v>
      </c>
      <c r="E87" s="404" t="s">
        <v>556</v>
      </c>
      <c r="F87" s="404" t="s">
        <v>556</v>
      </c>
      <c r="G87" s="404" t="s">
        <v>556</v>
      </c>
      <c r="H87" s="404" t="s">
        <v>556</v>
      </c>
      <c r="I87" s="404" t="s">
        <v>556</v>
      </c>
      <c r="J87" s="404" t="s">
        <v>556</v>
      </c>
    </row>
    <row r="88" spans="1:10" x14ac:dyDescent="0.35">
      <c r="A88" s="407" t="s">
        <v>3453</v>
      </c>
      <c r="B88" s="404">
        <v>195156.84622667928</v>
      </c>
      <c r="C88" s="404" t="s">
        <v>585</v>
      </c>
      <c r="D88" s="404">
        <v>97.735736802039924</v>
      </c>
      <c r="E88" s="404">
        <v>6.192435418265E-2</v>
      </c>
      <c r="F88" s="404">
        <v>6.192435418265E-2</v>
      </c>
      <c r="G88" s="404">
        <v>19073.798157926904</v>
      </c>
      <c r="H88" s="404">
        <v>1.2084961666909999E-2</v>
      </c>
      <c r="I88" s="404">
        <v>1.2084961666909999E-2</v>
      </c>
      <c r="J88" s="404" t="s">
        <v>527</v>
      </c>
    </row>
    <row r="89" spans="1:10" x14ac:dyDescent="0.35">
      <c r="A89" s="408" t="s">
        <v>3454</v>
      </c>
      <c r="B89" s="404">
        <v>29762022.261531696</v>
      </c>
      <c r="C89" s="404" t="s">
        <v>585</v>
      </c>
      <c r="D89" s="399" t="s">
        <v>199</v>
      </c>
      <c r="E89" s="399" t="s">
        <v>199</v>
      </c>
      <c r="F89" s="399" t="s">
        <v>199</v>
      </c>
      <c r="G89" s="404">
        <v>2400057.4856406469</v>
      </c>
      <c r="H89" s="404">
        <v>34.823479419570468</v>
      </c>
      <c r="I89" s="404">
        <v>100.86538569159121</v>
      </c>
      <c r="J89" s="404" t="s">
        <v>589</v>
      </c>
    </row>
    <row r="90" spans="1:10" x14ac:dyDescent="0.35">
      <c r="A90" s="407" t="s">
        <v>586</v>
      </c>
      <c r="B90" s="404">
        <v>1289345.7754762077</v>
      </c>
      <c r="C90" s="404" t="s">
        <v>585</v>
      </c>
      <c r="D90" s="404">
        <v>75.981710695644367</v>
      </c>
      <c r="E90" s="404">
        <v>0.66331306705496995</v>
      </c>
      <c r="F90" s="404">
        <v>0.25283307148143003</v>
      </c>
      <c r="G90" s="404">
        <v>97966.697698884454</v>
      </c>
      <c r="H90" s="404">
        <v>0.85523990082548995</v>
      </c>
      <c r="I90" s="404">
        <v>0.32598925261525002</v>
      </c>
      <c r="J90" s="404" t="s">
        <v>527</v>
      </c>
    </row>
    <row r="91" spans="1:10" x14ac:dyDescent="0.35">
      <c r="A91" s="407" t="s">
        <v>587</v>
      </c>
      <c r="B91" s="404">
        <v>21878947.484241422</v>
      </c>
      <c r="C91" s="404" t="s">
        <v>585</v>
      </c>
      <c r="D91" s="404">
        <v>90.624623010701626</v>
      </c>
      <c r="E91" s="404">
        <v>0.69812515865578995</v>
      </c>
      <c r="F91" s="404">
        <v>4.3002982540659396</v>
      </c>
      <c r="G91" s="404">
        <v>1982771.3676303178</v>
      </c>
      <c r="H91" s="404">
        <v>15.27424368365784</v>
      </c>
      <c r="I91" s="404">
        <v>94.085999667283815</v>
      </c>
      <c r="J91" s="404" t="s">
        <v>527</v>
      </c>
    </row>
    <row r="92" spans="1:10" x14ac:dyDescent="0.35">
      <c r="A92" s="407" t="s">
        <v>588</v>
      </c>
      <c r="B92" s="404">
        <v>6345684.0682639154</v>
      </c>
      <c r="C92" s="404" t="s">
        <v>585</v>
      </c>
      <c r="D92" s="404">
        <v>50.248073994006518</v>
      </c>
      <c r="E92" s="404">
        <v>2.9440341927598199</v>
      </c>
      <c r="F92" s="404">
        <v>1.01506972939916</v>
      </c>
      <c r="G92" s="404">
        <v>318858.40260471357</v>
      </c>
      <c r="H92" s="404">
        <v>18.681910873420229</v>
      </c>
      <c r="I92" s="404">
        <v>6.4413118100252298</v>
      </c>
      <c r="J92" s="404" t="s">
        <v>527</v>
      </c>
    </row>
    <row r="93" spans="1:10" x14ac:dyDescent="0.35">
      <c r="A93" s="407" t="s">
        <v>3451</v>
      </c>
      <c r="B93" s="404">
        <v>52888.087323471489</v>
      </c>
      <c r="C93" s="404" t="s">
        <v>585</v>
      </c>
      <c r="D93" s="404">
        <v>8.7168534553273496</v>
      </c>
      <c r="E93" s="404" t="s">
        <v>561</v>
      </c>
      <c r="F93" s="404" t="s">
        <v>561</v>
      </c>
      <c r="G93" s="404">
        <v>461.01770673125719</v>
      </c>
      <c r="H93" s="404" t="s">
        <v>561</v>
      </c>
      <c r="I93" s="404" t="s">
        <v>561</v>
      </c>
      <c r="J93" s="404" t="s">
        <v>527</v>
      </c>
    </row>
    <row r="94" spans="1:10" x14ac:dyDescent="0.35">
      <c r="A94" s="407" t="s">
        <v>3452</v>
      </c>
      <c r="B94" s="404" t="s">
        <v>556</v>
      </c>
      <c r="C94" s="404" t="s">
        <v>585</v>
      </c>
      <c r="D94" s="404" t="s">
        <v>556</v>
      </c>
      <c r="E94" s="404" t="s">
        <v>556</v>
      </c>
      <c r="F94" s="404" t="s">
        <v>556</v>
      </c>
      <c r="G94" s="404" t="s">
        <v>556</v>
      </c>
      <c r="H94" s="404" t="s">
        <v>556</v>
      </c>
      <c r="I94" s="404" t="s">
        <v>556</v>
      </c>
      <c r="J94" s="404" t="s">
        <v>556</v>
      </c>
    </row>
    <row r="95" spans="1:10" x14ac:dyDescent="0.35">
      <c r="A95" s="407" t="s">
        <v>3453</v>
      </c>
      <c r="B95" s="404">
        <v>195156.84622667928</v>
      </c>
      <c r="C95" s="404" t="s">
        <v>585</v>
      </c>
      <c r="D95" s="404">
        <v>97.735736802039924</v>
      </c>
      <c r="E95" s="404">
        <v>6.192435418265E-2</v>
      </c>
      <c r="F95" s="404">
        <v>6.192435418265E-2</v>
      </c>
      <c r="G95" s="404">
        <v>19073.798157926904</v>
      </c>
      <c r="H95" s="404">
        <v>1.2084961666909999E-2</v>
      </c>
      <c r="I95" s="404">
        <v>1.2084961666909999E-2</v>
      </c>
      <c r="J95" s="404" t="s">
        <v>527</v>
      </c>
    </row>
    <row r="96" spans="1:10" x14ac:dyDescent="0.35">
      <c r="A96" s="409" t="s">
        <v>591</v>
      </c>
      <c r="B96" s="404">
        <v>29762022.261531696</v>
      </c>
      <c r="C96" s="404" t="s">
        <v>585</v>
      </c>
      <c r="D96" s="399" t="s">
        <v>199</v>
      </c>
      <c r="E96" s="399" t="s">
        <v>199</v>
      </c>
      <c r="F96" s="399" t="s">
        <v>199</v>
      </c>
      <c r="G96" s="404">
        <v>2400057.4856406469</v>
      </c>
      <c r="H96" s="404">
        <v>34.823479419570468</v>
      </c>
      <c r="I96" s="404">
        <v>100.86538569159121</v>
      </c>
      <c r="J96" s="404" t="s">
        <v>589</v>
      </c>
    </row>
    <row r="97" spans="1:10" x14ac:dyDescent="0.35">
      <c r="A97" s="410" t="s">
        <v>592</v>
      </c>
      <c r="B97" s="394">
        <v>1289345.7754762077</v>
      </c>
      <c r="C97" s="404" t="s">
        <v>585</v>
      </c>
      <c r="D97" s="404">
        <v>75.981710695644367</v>
      </c>
      <c r="E97" s="404">
        <v>0.66331306705496995</v>
      </c>
      <c r="F97" s="404">
        <v>0.25283307148143003</v>
      </c>
      <c r="G97" s="394">
        <v>97966.697698884454</v>
      </c>
      <c r="H97" s="394">
        <v>0.85523990082548995</v>
      </c>
      <c r="I97" s="394">
        <v>0.32598925261525002</v>
      </c>
      <c r="J97" s="394" t="s">
        <v>527</v>
      </c>
    </row>
    <row r="98" spans="1:10" x14ac:dyDescent="0.35">
      <c r="A98" s="410" t="s">
        <v>593</v>
      </c>
      <c r="B98" s="394">
        <v>21878947.484241422</v>
      </c>
      <c r="C98" s="404" t="s">
        <v>585</v>
      </c>
      <c r="D98" s="404">
        <v>90.624623010701626</v>
      </c>
      <c r="E98" s="404">
        <v>0.69812515865578995</v>
      </c>
      <c r="F98" s="404">
        <v>4.3002982540659396</v>
      </c>
      <c r="G98" s="394">
        <v>1982771.3676303178</v>
      </c>
      <c r="H98" s="394">
        <v>15.27424368365784</v>
      </c>
      <c r="I98" s="394">
        <v>94.085999667283815</v>
      </c>
      <c r="J98" s="394" t="s">
        <v>527</v>
      </c>
    </row>
    <row r="99" spans="1:10" x14ac:dyDescent="0.35">
      <c r="A99" s="410" t="s">
        <v>594</v>
      </c>
      <c r="B99" s="394">
        <v>6345684.0682639154</v>
      </c>
      <c r="C99" s="404" t="s">
        <v>585</v>
      </c>
      <c r="D99" s="404">
        <v>50.248073994006518</v>
      </c>
      <c r="E99" s="404">
        <v>2.9440341927598199</v>
      </c>
      <c r="F99" s="404">
        <v>1.01506972939916</v>
      </c>
      <c r="G99" s="394">
        <v>318858.40260471357</v>
      </c>
      <c r="H99" s="394">
        <v>18.681910873420229</v>
      </c>
      <c r="I99" s="394">
        <v>6.4413118100252298</v>
      </c>
      <c r="J99" s="394" t="s">
        <v>527</v>
      </c>
    </row>
    <row r="100" spans="1:10" x14ac:dyDescent="0.35">
      <c r="A100" s="410" t="s">
        <v>595</v>
      </c>
      <c r="B100" s="394">
        <v>52888.087323471489</v>
      </c>
      <c r="C100" s="404" t="s">
        <v>585</v>
      </c>
      <c r="D100" s="404">
        <v>8.7168534553273496</v>
      </c>
      <c r="E100" s="404" t="s">
        <v>527</v>
      </c>
      <c r="F100" s="404" t="s">
        <v>527</v>
      </c>
      <c r="G100" s="394">
        <v>461.01770673125719</v>
      </c>
      <c r="H100" s="394" t="s">
        <v>527</v>
      </c>
      <c r="I100" s="394" t="s">
        <v>527</v>
      </c>
      <c r="J100" s="394" t="s">
        <v>527</v>
      </c>
    </row>
    <row r="101" spans="1:10" x14ac:dyDescent="0.35">
      <c r="A101" s="410" t="s">
        <v>596</v>
      </c>
      <c r="B101" s="394" t="s">
        <v>556</v>
      </c>
      <c r="C101" s="404" t="s">
        <v>585</v>
      </c>
      <c r="D101" s="404" t="s">
        <v>556</v>
      </c>
      <c r="E101" s="404" t="s">
        <v>556</v>
      </c>
      <c r="F101" s="404" t="s">
        <v>556</v>
      </c>
      <c r="G101" s="394" t="s">
        <v>556</v>
      </c>
      <c r="H101" s="394" t="s">
        <v>556</v>
      </c>
      <c r="I101" s="394" t="s">
        <v>556</v>
      </c>
      <c r="J101" s="394" t="s">
        <v>556</v>
      </c>
    </row>
    <row r="102" spans="1:10" x14ac:dyDescent="0.35">
      <c r="A102" s="410" t="s">
        <v>96</v>
      </c>
      <c r="B102" s="394">
        <v>195156.84622667928</v>
      </c>
      <c r="C102" s="404" t="s">
        <v>585</v>
      </c>
      <c r="D102" s="404">
        <v>97.735736802039924</v>
      </c>
      <c r="E102" s="404">
        <v>6.192435418265E-2</v>
      </c>
      <c r="F102" s="404">
        <v>6.192435418265E-2</v>
      </c>
      <c r="G102" s="394">
        <v>19073.798157926904</v>
      </c>
      <c r="H102" s="394">
        <v>1.2084961666909999E-2</v>
      </c>
      <c r="I102" s="394">
        <v>1.2084961666909999E-2</v>
      </c>
      <c r="J102" s="394" t="s">
        <v>527</v>
      </c>
    </row>
    <row r="103" spans="1:10" x14ac:dyDescent="0.35">
      <c r="A103" s="409" t="s">
        <v>597</v>
      </c>
      <c r="B103" s="404" t="s">
        <v>3322</v>
      </c>
      <c r="C103" s="404" t="s">
        <v>585</v>
      </c>
      <c r="D103" s="399" t="s">
        <v>199</v>
      </c>
      <c r="E103" s="399" t="s">
        <v>199</v>
      </c>
      <c r="F103" s="399" t="s">
        <v>199</v>
      </c>
      <c r="G103" s="404" t="s">
        <v>3322</v>
      </c>
      <c r="H103" s="404" t="s">
        <v>601</v>
      </c>
      <c r="I103" s="404" t="s">
        <v>601</v>
      </c>
      <c r="J103" s="404" t="s">
        <v>589</v>
      </c>
    </row>
    <row r="104" spans="1:10" x14ac:dyDescent="0.35">
      <c r="A104" s="410" t="s">
        <v>592</v>
      </c>
      <c r="B104" s="394" t="s">
        <v>529</v>
      </c>
      <c r="C104" s="404" t="s">
        <v>585</v>
      </c>
      <c r="D104" s="404" t="s">
        <v>561</v>
      </c>
      <c r="E104" s="404" t="s">
        <v>529</v>
      </c>
      <c r="F104" s="404" t="s">
        <v>529</v>
      </c>
      <c r="G104" s="394" t="s">
        <v>529</v>
      </c>
      <c r="H104" s="394" t="s">
        <v>529</v>
      </c>
      <c r="I104" s="394" t="s">
        <v>529</v>
      </c>
      <c r="J104" s="394" t="s">
        <v>527</v>
      </c>
    </row>
    <row r="105" spans="1:10" x14ac:dyDescent="0.35">
      <c r="A105" s="410" t="s">
        <v>593</v>
      </c>
      <c r="B105" s="394" t="s">
        <v>529</v>
      </c>
      <c r="C105" s="404" t="s">
        <v>585</v>
      </c>
      <c r="D105" s="404" t="s">
        <v>561</v>
      </c>
      <c r="E105" s="404" t="s">
        <v>529</v>
      </c>
      <c r="F105" s="404" t="s">
        <v>529</v>
      </c>
      <c r="G105" s="394" t="s">
        <v>529</v>
      </c>
      <c r="H105" s="394" t="s">
        <v>529</v>
      </c>
      <c r="I105" s="394" t="s">
        <v>529</v>
      </c>
      <c r="J105" s="394" t="s">
        <v>527</v>
      </c>
    </row>
    <row r="106" spans="1:10" x14ac:dyDescent="0.35">
      <c r="A106" s="410" t="s">
        <v>594</v>
      </c>
      <c r="B106" s="394" t="s">
        <v>529</v>
      </c>
      <c r="C106" s="404" t="s">
        <v>585</v>
      </c>
      <c r="D106" s="404" t="s">
        <v>561</v>
      </c>
      <c r="E106" s="404" t="s">
        <v>529</v>
      </c>
      <c r="F106" s="404" t="s">
        <v>529</v>
      </c>
      <c r="G106" s="394" t="s">
        <v>529</v>
      </c>
      <c r="H106" s="394" t="s">
        <v>529</v>
      </c>
      <c r="I106" s="394" t="s">
        <v>529</v>
      </c>
      <c r="J106" s="394" t="s">
        <v>527</v>
      </c>
    </row>
    <row r="107" spans="1:10" x14ac:dyDescent="0.35">
      <c r="A107" s="410" t="s">
        <v>595</v>
      </c>
      <c r="B107" s="394" t="s">
        <v>529</v>
      </c>
      <c r="C107" s="404" t="s">
        <v>585</v>
      </c>
      <c r="D107" s="404" t="s">
        <v>561</v>
      </c>
      <c r="E107" s="404" t="s">
        <v>529</v>
      </c>
      <c r="F107" s="404" t="s">
        <v>529</v>
      </c>
      <c r="G107" s="394" t="s">
        <v>529</v>
      </c>
      <c r="H107" s="394" t="s">
        <v>529</v>
      </c>
      <c r="I107" s="394" t="s">
        <v>529</v>
      </c>
      <c r="J107" s="394" t="s">
        <v>527</v>
      </c>
    </row>
    <row r="108" spans="1:10" x14ac:dyDescent="0.35">
      <c r="A108" s="410" t="s">
        <v>596</v>
      </c>
      <c r="B108" s="394" t="s">
        <v>556</v>
      </c>
      <c r="C108" s="404" t="s">
        <v>585</v>
      </c>
      <c r="D108" s="404" t="s">
        <v>556</v>
      </c>
      <c r="E108" s="404" t="s">
        <v>556</v>
      </c>
      <c r="F108" s="404" t="s">
        <v>556</v>
      </c>
      <c r="G108" s="394" t="s">
        <v>556</v>
      </c>
      <c r="H108" s="394" t="s">
        <v>556</v>
      </c>
      <c r="I108" s="394" t="s">
        <v>556</v>
      </c>
      <c r="J108" s="394" t="s">
        <v>556</v>
      </c>
    </row>
    <row r="109" spans="1:10" x14ac:dyDescent="0.35">
      <c r="A109" s="410" t="s">
        <v>96</v>
      </c>
      <c r="B109" s="394" t="s">
        <v>529</v>
      </c>
      <c r="C109" s="404" t="s">
        <v>585</v>
      </c>
      <c r="D109" s="404" t="s">
        <v>561</v>
      </c>
      <c r="E109" s="404" t="s">
        <v>529</v>
      </c>
      <c r="F109" s="404" t="s">
        <v>529</v>
      </c>
      <c r="G109" s="394" t="s">
        <v>529</v>
      </c>
      <c r="H109" s="394" t="s">
        <v>529</v>
      </c>
      <c r="I109" s="394" t="s">
        <v>529</v>
      </c>
      <c r="J109" s="394" t="s">
        <v>527</v>
      </c>
    </row>
    <row r="110" spans="1:10" x14ac:dyDescent="0.35">
      <c r="A110" s="409" t="s">
        <v>598</v>
      </c>
      <c r="B110" s="404" t="s">
        <v>3322</v>
      </c>
      <c r="C110" s="404" t="s">
        <v>585</v>
      </c>
      <c r="D110" s="399" t="s">
        <v>199</v>
      </c>
      <c r="E110" s="399" t="s">
        <v>199</v>
      </c>
      <c r="F110" s="399" t="s">
        <v>199</v>
      </c>
      <c r="G110" s="404" t="s">
        <v>601</v>
      </c>
      <c r="H110" s="404" t="s">
        <v>3322</v>
      </c>
      <c r="I110" s="404" t="s">
        <v>601</v>
      </c>
      <c r="J110" s="404" t="s">
        <v>589</v>
      </c>
    </row>
    <row r="111" spans="1:10" x14ac:dyDescent="0.35">
      <c r="A111" s="410" t="s">
        <v>592</v>
      </c>
      <c r="B111" s="394" t="s">
        <v>529</v>
      </c>
      <c r="C111" s="404" t="s">
        <v>585</v>
      </c>
      <c r="D111" s="404" t="s">
        <v>561</v>
      </c>
      <c r="E111" s="404" t="s">
        <v>529</v>
      </c>
      <c r="F111" s="404" t="s">
        <v>529</v>
      </c>
      <c r="G111" s="394" t="s">
        <v>529</v>
      </c>
      <c r="H111" s="394" t="s">
        <v>529</v>
      </c>
      <c r="I111" s="394" t="s">
        <v>529</v>
      </c>
      <c r="J111" s="394" t="s">
        <v>527</v>
      </c>
    </row>
    <row r="112" spans="1:10" x14ac:dyDescent="0.35">
      <c r="A112" s="410" t="s">
        <v>593</v>
      </c>
      <c r="B112" s="394" t="s">
        <v>529</v>
      </c>
      <c r="C112" s="404" t="s">
        <v>585</v>
      </c>
      <c r="D112" s="404" t="s">
        <v>561</v>
      </c>
      <c r="E112" s="404" t="s">
        <v>529</v>
      </c>
      <c r="F112" s="404" t="s">
        <v>529</v>
      </c>
      <c r="G112" s="394" t="s">
        <v>529</v>
      </c>
      <c r="H112" s="394" t="s">
        <v>529</v>
      </c>
      <c r="I112" s="394" t="s">
        <v>529</v>
      </c>
      <c r="J112" s="394" t="s">
        <v>527</v>
      </c>
    </row>
    <row r="113" spans="1:10" x14ac:dyDescent="0.35">
      <c r="A113" s="410" t="s">
        <v>594</v>
      </c>
      <c r="B113" s="394" t="s">
        <v>529</v>
      </c>
      <c r="C113" s="404" t="s">
        <v>585</v>
      </c>
      <c r="D113" s="404" t="s">
        <v>561</v>
      </c>
      <c r="E113" s="404" t="s">
        <v>529</v>
      </c>
      <c r="F113" s="404" t="s">
        <v>529</v>
      </c>
      <c r="G113" s="394" t="s">
        <v>529</v>
      </c>
      <c r="H113" s="394" t="s">
        <v>529</v>
      </c>
      <c r="I113" s="394" t="s">
        <v>529</v>
      </c>
      <c r="J113" s="394" t="s">
        <v>527</v>
      </c>
    </row>
    <row r="114" spans="1:10" x14ac:dyDescent="0.35">
      <c r="A114" s="410" t="s">
        <v>595</v>
      </c>
      <c r="B114" s="394" t="s">
        <v>529</v>
      </c>
      <c r="C114" s="404" t="s">
        <v>585</v>
      </c>
      <c r="D114" s="404" t="s">
        <v>561</v>
      </c>
      <c r="E114" s="404" t="s">
        <v>529</v>
      </c>
      <c r="F114" s="404" t="s">
        <v>529</v>
      </c>
      <c r="G114" s="394" t="s">
        <v>529</v>
      </c>
      <c r="H114" s="394" t="s">
        <v>529</v>
      </c>
      <c r="I114" s="394" t="s">
        <v>529</v>
      </c>
      <c r="J114" s="394" t="s">
        <v>527</v>
      </c>
    </row>
    <row r="115" spans="1:10" x14ac:dyDescent="0.35">
      <c r="A115" s="410" t="s">
        <v>596</v>
      </c>
      <c r="B115" s="394" t="s">
        <v>556</v>
      </c>
      <c r="C115" s="404" t="s">
        <v>585</v>
      </c>
      <c r="D115" s="404" t="s">
        <v>556</v>
      </c>
      <c r="E115" s="404" t="s">
        <v>556</v>
      </c>
      <c r="F115" s="404" t="s">
        <v>556</v>
      </c>
      <c r="G115" s="394" t="s">
        <v>556</v>
      </c>
      <c r="H115" s="394" t="s">
        <v>556</v>
      </c>
      <c r="I115" s="394" t="s">
        <v>556</v>
      </c>
      <c r="J115" s="394" t="s">
        <v>556</v>
      </c>
    </row>
    <row r="116" spans="1:10" x14ac:dyDescent="0.35">
      <c r="A116" s="410" t="s">
        <v>96</v>
      </c>
      <c r="B116" s="394" t="s">
        <v>529</v>
      </c>
      <c r="C116" s="404" t="s">
        <v>585</v>
      </c>
      <c r="D116" s="404" t="s">
        <v>561</v>
      </c>
      <c r="E116" s="404" t="s">
        <v>529</v>
      </c>
      <c r="F116" s="404" t="s">
        <v>529</v>
      </c>
      <c r="G116" s="394" t="s">
        <v>529</v>
      </c>
      <c r="H116" s="394" t="s">
        <v>529</v>
      </c>
      <c r="I116" s="394" t="s">
        <v>529</v>
      </c>
      <c r="J116" s="394" t="s">
        <v>527</v>
      </c>
    </row>
    <row r="117" spans="1:10" x14ac:dyDescent="0.35">
      <c r="A117" s="411" t="s">
        <v>526</v>
      </c>
      <c r="B117" s="404">
        <v>1762804.2815129245</v>
      </c>
      <c r="C117" s="404" t="s">
        <v>585</v>
      </c>
      <c r="D117" s="399" t="s">
        <v>199</v>
      </c>
      <c r="E117" s="399" t="s">
        <v>199</v>
      </c>
      <c r="F117" s="399" t="s">
        <v>199</v>
      </c>
      <c r="G117" s="404">
        <v>89593.949221728457</v>
      </c>
      <c r="H117" s="404">
        <v>1.65477355037977</v>
      </c>
      <c r="I117" s="404">
        <v>0.25058877413691999</v>
      </c>
      <c r="J117" s="404" t="s">
        <v>589</v>
      </c>
    </row>
    <row r="118" spans="1:10" x14ac:dyDescent="0.35">
      <c r="A118" s="407" t="s">
        <v>586</v>
      </c>
      <c r="B118" s="394">
        <v>47606.342155162827</v>
      </c>
      <c r="C118" s="404" t="s">
        <v>585</v>
      </c>
      <c r="D118" s="404">
        <v>71.105701059850205</v>
      </c>
      <c r="E118" s="404">
        <v>2.22599096016092</v>
      </c>
      <c r="F118" s="404">
        <v>2.0044709460968599</v>
      </c>
      <c r="G118" s="394">
        <v>3385.0823338379528</v>
      </c>
      <c r="H118" s="394">
        <v>0.10597128728372</v>
      </c>
      <c r="I118" s="394">
        <v>9.5425529699969994E-2</v>
      </c>
      <c r="J118" s="394" t="s">
        <v>527</v>
      </c>
    </row>
    <row r="119" spans="1:10" x14ac:dyDescent="0.35">
      <c r="A119" s="407" t="s">
        <v>587</v>
      </c>
      <c r="B119" s="394">
        <v>595.8276365188334</v>
      </c>
      <c r="C119" s="404" t="s">
        <v>585</v>
      </c>
      <c r="D119" s="404">
        <v>89.645233903118736</v>
      </c>
      <c r="E119" s="404">
        <v>9.5000000000018208</v>
      </c>
      <c r="F119" s="404">
        <v>1.42500000000111</v>
      </c>
      <c r="G119" s="394">
        <v>53.413107841673231</v>
      </c>
      <c r="H119" s="394">
        <v>5.6603625469299999E-3</v>
      </c>
      <c r="I119" s="394">
        <v>8.4905438204000002E-4</v>
      </c>
      <c r="J119" s="394" t="s">
        <v>527</v>
      </c>
    </row>
    <row r="120" spans="1:10" x14ac:dyDescent="0.35">
      <c r="A120" s="407" t="s">
        <v>588</v>
      </c>
      <c r="B120" s="394">
        <v>1714602.1117212428</v>
      </c>
      <c r="C120" s="404" t="s">
        <v>585</v>
      </c>
      <c r="D120" s="404">
        <v>50.248073994006511</v>
      </c>
      <c r="E120" s="404">
        <v>0.9</v>
      </c>
      <c r="F120" s="404">
        <v>0.09</v>
      </c>
      <c r="G120" s="394">
        <v>86155.453780048832</v>
      </c>
      <c r="H120" s="394">
        <v>1.54314190054912</v>
      </c>
      <c r="I120" s="394">
        <v>0.15431419005491001</v>
      </c>
      <c r="J120" s="394" t="s">
        <v>527</v>
      </c>
    </row>
    <row r="121" spans="1:10" x14ac:dyDescent="0.35">
      <c r="A121" s="407" t="s">
        <v>3451</v>
      </c>
      <c r="B121" s="394" t="s">
        <v>556</v>
      </c>
      <c r="C121" s="404" t="s">
        <v>585</v>
      </c>
      <c r="D121" s="404" t="s">
        <v>556</v>
      </c>
      <c r="E121" s="404" t="s">
        <v>556</v>
      </c>
      <c r="F121" s="404" t="s">
        <v>556</v>
      </c>
      <c r="G121" s="394" t="s">
        <v>556</v>
      </c>
      <c r="H121" s="394" t="s">
        <v>556</v>
      </c>
      <c r="I121" s="394" t="s">
        <v>556</v>
      </c>
      <c r="J121" s="394" t="s">
        <v>556</v>
      </c>
    </row>
    <row r="122" spans="1:10" x14ac:dyDescent="0.35">
      <c r="A122" s="407" t="s">
        <v>3452</v>
      </c>
      <c r="B122" s="394" t="s">
        <v>556</v>
      </c>
      <c r="C122" s="404" t="s">
        <v>585</v>
      </c>
      <c r="D122" s="404" t="s">
        <v>556</v>
      </c>
      <c r="E122" s="404" t="s">
        <v>556</v>
      </c>
      <c r="F122" s="404" t="s">
        <v>556</v>
      </c>
      <c r="G122" s="394" t="s">
        <v>556</v>
      </c>
      <c r="H122" s="394" t="s">
        <v>556</v>
      </c>
      <c r="I122" s="394" t="s">
        <v>556</v>
      </c>
      <c r="J122" s="394" t="s">
        <v>556</v>
      </c>
    </row>
    <row r="123" spans="1:10" x14ac:dyDescent="0.35">
      <c r="A123" s="407" t="s">
        <v>3453</v>
      </c>
      <c r="B123" s="394" t="s">
        <v>529</v>
      </c>
      <c r="C123" s="404" t="s">
        <v>585</v>
      </c>
      <c r="D123" s="404" t="s">
        <v>561</v>
      </c>
      <c r="E123" s="404" t="s">
        <v>529</v>
      </c>
      <c r="F123" s="404" t="s">
        <v>529</v>
      </c>
      <c r="G123" s="394" t="s">
        <v>529</v>
      </c>
      <c r="H123" s="394" t="s">
        <v>529</v>
      </c>
      <c r="I123" s="394" t="s">
        <v>529</v>
      </c>
      <c r="J123" s="394" t="s">
        <v>527</v>
      </c>
    </row>
    <row r="124" spans="1:10" x14ac:dyDescent="0.35">
      <c r="A124" s="412" t="s">
        <v>3455</v>
      </c>
      <c r="B124" s="404">
        <v>864940.42592399509</v>
      </c>
      <c r="C124" s="404" t="s">
        <v>585</v>
      </c>
      <c r="D124" s="399" t="s">
        <v>199</v>
      </c>
      <c r="E124" s="399" t="s">
        <v>199</v>
      </c>
      <c r="F124" s="399" t="s">
        <v>199</v>
      </c>
      <c r="G124" s="404">
        <v>47127.791655633242</v>
      </c>
      <c r="H124" s="404">
        <v>1.5630179469099901</v>
      </c>
      <c r="I124" s="404">
        <v>0.20796062622860001</v>
      </c>
      <c r="J124" s="404" t="s">
        <v>589</v>
      </c>
    </row>
    <row r="125" spans="1:10" x14ac:dyDescent="0.35">
      <c r="A125" s="405" t="s">
        <v>586</v>
      </c>
      <c r="B125" s="404">
        <v>4872.2764198279274</v>
      </c>
      <c r="C125" s="404" t="s">
        <v>585</v>
      </c>
      <c r="D125" s="404">
        <v>71.105701059850205</v>
      </c>
      <c r="E125" s="404">
        <v>2.2259909601604702</v>
      </c>
      <c r="F125" s="404">
        <v>2.0044709460972898</v>
      </c>
      <c r="G125" s="404">
        <v>346.44663058924181</v>
      </c>
      <c r="H125" s="404">
        <v>1.0845643265939999E-2</v>
      </c>
      <c r="I125" s="404">
        <v>9.7663365249000007E-3</v>
      </c>
      <c r="J125" s="404" t="s">
        <v>527</v>
      </c>
    </row>
    <row r="126" spans="1:10" x14ac:dyDescent="0.35">
      <c r="A126" s="405" t="s">
        <v>587</v>
      </c>
      <c r="B126" s="404">
        <v>90478.019661663464</v>
      </c>
      <c r="C126" s="404" t="s">
        <v>585</v>
      </c>
      <c r="D126" s="404">
        <v>89.645233903118736</v>
      </c>
      <c r="E126" s="404">
        <v>9.4999999999999698</v>
      </c>
      <c r="F126" s="404">
        <v>1.425</v>
      </c>
      <c r="G126" s="404">
        <v>8110.9232356607972</v>
      </c>
      <c r="H126" s="404">
        <v>0.85954118678580005</v>
      </c>
      <c r="I126" s="404">
        <v>0.12893117801786999</v>
      </c>
      <c r="J126" s="404" t="s">
        <v>527</v>
      </c>
    </row>
    <row r="127" spans="1:10" x14ac:dyDescent="0.35">
      <c r="A127" s="405" t="s">
        <v>588</v>
      </c>
      <c r="B127" s="404">
        <v>769590.12984250369</v>
      </c>
      <c r="C127" s="404" t="s">
        <v>585</v>
      </c>
      <c r="D127" s="404">
        <v>50.248073994006511</v>
      </c>
      <c r="E127" s="404">
        <v>0.9</v>
      </c>
      <c r="F127" s="404">
        <v>9.0000000000010003E-2</v>
      </c>
      <c r="G127" s="404">
        <v>38670.421789383203</v>
      </c>
      <c r="H127" s="404">
        <v>0.69263111685824996</v>
      </c>
      <c r="I127" s="404">
        <v>6.9263111685830006E-2</v>
      </c>
      <c r="J127" s="404" t="s">
        <v>527</v>
      </c>
    </row>
    <row r="128" spans="1:10" x14ac:dyDescent="0.35">
      <c r="A128" s="405" t="s">
        <v>3451</v>
      </c>
      <c r="B128" s="404" t="s">
        <v>556</v>
      </c>
      <c r="C128" s="404" t="s">
        <v>585</v>
      </c>
      <c r="D128" s="404" t="s">
        <v>556</v>
      </c>
      <c r="E128" s="404" t="s">
        <v>556</v>
      </c>
      <c r="F128" s="404" t="s">
        <v>556</v>
      </c>
      <c r="G128" s="404" t="s">
        <v>556</v>
      </c>
      <c r="H128" s="404" t="s">
        <v>556</v>
      </c>
      <c r="I128" s="404" t="s">
        <v>556</v>
      </c>
      <c r="J128" s="404" t="s">
        <v>556</v>
      </c>
    </row>
    <row r="129" spans="1:10" x14ac:dyDescent="0.35">
      <c r="A129" s="405" t="s">
        <v>3452</v>
      </c>
      <c r="B129" s="404" t="s">
        <v>556</v>
      </c>
      <c r="C129" s="404" t="s">
        <v>585</v>
      </c>
      <c r="D129" s="404" t="s">
        <v>556</v>
      </c>
      <c r="E129" s="404" t="s">
        <v>556</v>
      </c>
      <c r="F129" s="404" t="s">
        <v>556</v>
      </c>
      <c r="G129" s="404" t="s">
        <v>556</v>
      </c>
      <c r="H129" s="404" t="s">
        <v>556</v>
      </c>
      <c r="I129" s="404" t="s">
        <v>556</v>
      </c>
      <c r="J129" s="404" t="s">
        <v>556</v>
      </c>
    </row>
    <row r="130" spans="1:10" x14ac:dyDescent="0.35">
      <c r="A130" s="405" t="s">
        <v>3453</v>
      </c>
      <c r="B130" s="404" t="s">
        <v>529</v>
      </c>
      <c r="C130" s="404" t="s">
        <v>585</v>
      </c>
      <c r="D130" s="404" t="s">
        <v>561</v>
      </c>
      <c r="E130" s="404" t="s">
        <v>529</v>
      </c>
      <c r="F130" s="404" t="s">
        <v>529</v>
      </c>
      <c r="G130" s="404" t="s">
        <v>529</v>
      </c>
      <c r="H130" s="404" t="s">
        <v>529</v>
      </c>
      <c r="I130" s="404" t="s">
        <v>529</v>
      </c>
      <c r="J130" s="404" t="s">
        <v>527</v>
      </c>
    </row>
    <row r="131" spans="1:10" x14ac:dyDescent="0.35">
      <c r="A131" s="409" t="s">
        <v>599</v>
      </c>
      <c r="B131" s="404">
        <v>864940.42592399509</v>
      </c>
      <c r="C131" s="404" t="s">
        <v>585</v>
      </c>
      <c r="D131" s="399" t="s">
        <v>199</v>
      </c>
      <c r="E131" s="399" t="s">
        <v>199</v>
      </c>
      <c r="F131" s="399" t="s">
        <v>199</v>
      </c>
      <c r="G131" s="404">
        <v>47127.791655633242</v>
      </c>
      <c r="H131" s="404">
        <v>1.5630179469099901</v>
      </c>
      <c r="I131" s="404">
        <v>0.20796062622860001</v>
      </c>
      <c r="J131" s="404" t="s">
        <v>589</v>
      </c>
    </row>
    <row r="132" spans="1:10" x14ac:dyDescent="0.35">
      <c r="A132" s="410" t="s">
        <v>592</v>
      </c>
      <c r="B132" s="394">
        <v>4872.2764198279274</v>
      </c>
      <c r="C132" s="404" t="s">
        <v>585</v>
      </c>
      <c r="D132" s="404">
        <v>71.105701059850205</v>
      </c>
      <c r="E132" s="404">
        <v>2.2259909601604702</v>
      </c>
      <c r="F132" s="404">
        <v>2.0044709460972898</v>
      </c>
      <c r="G132" s="394">
        <v>346.44663058924181</v>
      </c>
      <c r="H132" s="394">
        <v>1.0845643265939999E-2</v>
      </c>
      <c r="I132" s="394">
        <v>9.7663365249000007E-3</v>
      </c>
      <c r="J132" s="394" t="s">
        <v>527</v>
      </c>
    </row>
    <row r="133" spans="1:10" x14ac:dyDescent="0.35">
      <c r="A133" s="410" t="s">
        <v>593</v>
      </c>
      <c r="B133" s="394">
        <v>90478.019661663464</v>
      </c>
      <c r="C133" s="404" t="s">
        <v>585</v>
      </c>
      <c r="D133" s="404">
        <v>89.645233903118736</v>
      </c>
      <c r="E133" s="404">
        <v>9.4999999999999698</v>
      </c>
      <c r="F133" s="404">
        <v>1.425</v>
      </c>
      <c r="G133" s="394">
        <v>8110.9232356607972</v>
      </c>
      <c r="H133" s="394">
        <v>0.85954118678580005</v>
      </c>
      <c r="I133" s="394">
        <v>0.12893117801786999</v>
      </c>
      <c r="J133" s="394" t="s">
        <v>527</v>
      </c>
    </row>
    <row r="134" spans="1:10" x14ac:dyDescent="0.35">
      <c r="A134" s="410" t="s">
        <v>594</v>
      </c>
      <c r="B134" s="394">
        <v>769590.12984250369</v>
      </c>
      <c r="C134" s="404" t="s">
        <v>585</v>
      </c>
      <c r="D134" s="404">
        <v>50.248073994006511</v>
      </c>
      <c r="E134" s="404">
        <v>0.9</v>
      </c>
      <c r="F134" s="404">
        <v>9.0000000000010003E-2</v>
      </c>
      <c r="G134" s="394">
        <v>38670.421789383203</v>
      </c>
      <c r="H134" s="394">
        <v>0.69263111685824996</v>
      </c>
      <c r="I134" s="394">
        <v>6.9263111685830006E-2</v>
      </c>
      <c r="J134" s="394" t="s">
        <v>527</v>
      </c>
    </row>
    <row r="135" spans="1:10" x14ac:dyDescent="0.35">
      <c r="A135" s="410" t="s">
        <v>595</v>
      </c>
      <c r="B135" s="394" t="s">
        <v>556</v>
      </c>
      <c r="C135" s="404" t="s">
        <v>585</v>
      </c>
      <c r="D135" s="404" t="s">
        <v>556</v>
      </c>
      <c r="E135" s="404" t="s">
        <v>556</v>
      </c>
      <c r="F135" s="404" t="s">
        <v>556</v>
      </c>
      <c r="G135" s="394" t="s">
        <v>556</v>
      </c>
      <c r="H135" s="394" t="s">
        <v>556</v>
      </c>
      <c r="I135" s="394" t="s">
        <v>556</v>
      </c>
      <c r="J135" s="394" t="s">
        <v>556</v>
      </c>
    </row>
    <row r="136" spans="1:10" x14ac:dyDescent="0.35">
      <c r="A136" s="410" t="s">
        <v>596</v>
      </c>
      <c r="B136" s="394" t="s">
        <v>556</v>
      </c>
      <c r="C136" s="404" t="s">
        <v>585</v>
      </c>
      <c r="D136" s="404" t="s">
        <v>556</v>
      </c>
      <c r="E136" s="404" t="s">
        <v>556</v>
      </c>
      <c r="F136" s="404" t="s">
        <v>556</v>
      </c>
      <c r="G136" s="394" t="s">
        <v>556</v>
      </c>
      <c r="H136" s="394" t="s">
        <v>556</v>
      </c>
      <c r="I136" s="394" t="s">
        <v>556</v>
      </c>
      <c r="J136" s="394" t="s">
        <v>556</v>
      </c>
    </row>
    <row r="137" spans="1:10" x14ac:dyDescent="0.35">
      <c r="A137" s="410" t="s">
        <v>96</v>
      </c>
      <c r="B137" s="394" t="s">
        <v>529</v>
      </c>
      <c r="C137" s="404" t="s">
        <v>585</v>
      </c>
      <c r="D137" s="404" t="s">
        <v>561</v>
      </c>
      <c r="E137" s="404" t="s">
        <v>529</v>
      </c>
      <c r="F137" s="404" t="s">
        <v>529</v>
      </c>
      <c r="G137" s="394" t="s">
        <v>529</v>
      </c>
      <c r="H137" s="394" t="s">
        <v>529</v>
      </c>
      <c r="I137" s="394" t="s">
        <v>529</v>
      </c>
      <c r="J137" s="394" t="s">
        <v>527</v>
      </c>
    </row>
    <row r="138" spans="1:10" x14ac:dyDescent="0.35">
      <c r="A138" s="409" t="s">
        <v>600</v>
      </c>
      <c r="B138" s="404" t="s">
        <v>601</v>
      </c>
      <c r="C138" s="404" t="s">
        <v>585</v>
      </c>
      <c r="D138" s="399" t="s">
        <v>199</v>
      </c>
      <c r="E138" s="399" t="s">
        <v>199</v>
      </c>
      <c r="F138" s="399" t="s">
        <v>199</v>
      </c>
      <c r="G138" s="404" t="s">
        <v>601</v>
      </c>
      <c r="H138" s="404" t="s">
        <v>601</v>
      </c>
      <c r="I138" s="404" t="s">
        <v>601</v>
      </c>
      <c r="J138" s="404" t="s">
        <v>589</v>
      </c>
    </row>
    <row r="139" spans="1:10" x14ac:dyDescent="0.35">
      <c r="A139" s="410" t="s">
        <v>592</v>
      </c>
      <c r="B139" s="394" t="s">
        <v>529</v>
      </c>
      <c r="C139" s="404" t="s">
        <v>585</v>
      </c>
      <c r="D139" s="404" t="s">
        <v>561</v>
      </c>
      <c r="E139" s="404" t="s">
        <v>529</v>
      </c>
      <c r="F139" s="404" t="s">
        <v>529</v>
      </c>
      <c r="G139" s="394" t="s">
        <v>529</v>
      </c>
      <c r="H139" s="394" t="s">
        <v>529</v>
      </c>
      <c r="I139" s="394" t="s">
        <v>529</v>
      </c>
      <c r="J139" s="394" t="s">
        <v>527</v>
      </c>
    </row>
    <row r="140" spans="1:10" x14ac:dyDescent="0.35">
      <c r="A140" s="410" t="s">
        <v>593</v>
      </c>
      <c r="B140" s="394" t="s">
        <v>529</v>
      </c>
      <c r="C140" s="404" t="s">
        <v>585</v>
      </c>
      <c r="D140" s="404" t="s">
        <v>561</v>
      </c>
      <c r="E140" s="404" t="s">
        <v>529</v>
      </c>
      <c r="F140" s="404" t="s">
        <v>529</v>
      </c>
      <c r="G140" s="394" t="s">
        <v>529</v>
      </c>
      <c r="H140" s="394" t="s">
        <v>529</v>
      </c>
      <c r="I140" s="394" t="s">
        <v>529</v>
      </c>
      <c r="J140" s="394" t="s">
        <v>527</v>
      </c>
    </row>
    <row r="141" spans="1:10" x14ac:dyDescent="0.35">
      <c r="A141" s="410" t="s">
        <v>594</v>
      </c>
      <c r="B141" s="394" t="s">
        <v>529</v>
      </c>
      <c r="C141" s="404" t="s">
        <v>585</v>
      </c>
      <c r="D141" s="404" t="s">
        <v>561</v>
      </c>
      <c r="E141" s="404" t="s">
        <v>529</v>
      </c>
      <c r="F141" s="404" t="s">
        <v>529</v>
      </c>
      <c r="G141" s="394" t="s">
        <v>529</v>
      </c>
      <c r="H141" s="394" t="s">
        <v>529</v>
      </c>
      <c r="I141" s="394" t="s">
        <v>529</v>
      </c>
      <c r="J141" s="394" t="s">
        <v>527</v>
      </c>
    </row>
    <row r="142" spans="1:10" x14ac:dyDescent="0.35">
      <c r="A142" s="410" t="s">
        <v>595</v>
      </c>
      <c r="B142" s="394" t="s">
        <v>556</v>
      </c>
      <c r="C142" s="404" t="s">
        <v>585</v>
      </c>
      <c r="D142" s="404" t="s">
        <v>556</v>
      </c>
      <c r="E142" s="404" t="s">
        <v>556</v>
      </c>
      <c r="F142" s="404" t="s">
        <v>556</v>
      </c>
      <c r="G142" s="394" t="s">
        <v>556</v>
      </c>
      <c r="H142" s="394" t="s">
        <v>556</v>
      </c>
      <c r="I142" s="394" t="s">
        <v>556</v>
      </c>
      <c r="J142" s="394" t="s">
        <v>556</v>
      </c>
    </row>
    <row r="143" spans="1:10" x14ac:dyDescent="0.35">
      <c r="A143" s="410" t="s">
        <v>596</v>
      </c>
      <c r="B143" s="394" t="s">
        <v>556</v>
      </c>
      <c r="C143" s="404" t="s">
        <v>585</v>
      </c>
      <c r="D143" s="404" t="s">
        <v>556</v>
      </c>
      <c r="E143" s="404" t="s">
        <v>556</v>
      </c>
      <c r="F143" s="404" t="s">
        <v>556</v>
      </c>
      <c r="G143" s="394" t="s">
        <v>556</v>
      </c>
      <c r="H143" s="394" t="s">
        <v>556</v>
      </c>
      <c r="I143" s="394" t="s">
        <v>556</v>
      </c>
      <c r="J143" s="394" t="s">
        <v>556</v>
      </c>
    </row>
    <row r="144" spans="1:10" x14ac:dyDescent="0.35">
      <c r="A144" s="410" t="s">
        <v>96</v>
      </c>
      <c r="B144" s="394" t="s">
        <v>529</v>
      </c>
      <c r="C144" s="404" t="s">
        <v>585</v>
      </c>
      <c r="D144" s="404" t="s">
        <v>561</v>
      </c>
      <c r="E144" s="404" t="s">
        <v>529</v>
      </c>
      <c r="F144" s="404" t="s">
        <v>529</v>
      </c>
      <c r="G144" s="394" t="s">
        <v>529</v>
      </c>
      <c r="H144" s="394" t="s">
        <v>529</v>
      </c>
      <c r="I144" s="394" t="s">
        <v>529</v>
      </c>
      <c r="J144" s="394" t="s">
        <v>527</v>
      </c>
    </row>
    <row r="145" spans="1:10" x14ac:dyDescent="0.35">
      <c r="A145" s="409" t="s">
        <v>602</v>
      </c>
      <c r="B145" s="404" t="s">
        <v>601</v>
      </c>
      <c r="C145" s="404" t="s">
        <v>585</v>
      </c>
      <c r="D145" s="399" t="s">
        <v>199</v>
      </c>
      <c r="E145" s="399" t="s">
        <v>199</v>
      </c>
      <c r="F145" s="399" t="s">
        <v>199</v>
      </c>
      <c r="G145" s="404" t="s">
        <v>601</v>
      </c>
      <c r="H145" s="404" t="s">
        <v>601</v>
      </c>
      <c r="I145" s="404" t="s">
        <v>601</v>
      </c>
      <c r="J145" s="404" t="s">
        <v>589</v>
      </c>
    </row>
    <row r="146" spans="1:10" x14ac:dyDescent="0.35">
      <c r="A146" s="410" t="s">
        <v>592</v>
      </c>
      <c r="B146" s="394" t="s">
        <v>529</v>
      </c>
      <c r="C146" s="404" t="s">
        <v>585</v>
      </c>
      <c r="D146" s="404" t="s">
        <v>561</v>
      </c>
      <c r="E146" s="404" t="s">
        <v>529</v>
      </c>
      <c r="F146" s="404" t="s">
        <v>529</v>
      </c>
      <c r="G146" s="394" t="s">
        <v>529</v>
      </c>
      <c r="H146" s="394" t="s">
        <v>529</v>
      </c>
      <c r="I146" s="394" t="s">
        <v>529</v>
      </c>
      <c r="J146" s="394" t="s">
        <v>527</v>
      </c>
    </row>
    <row r="147" spans="1:10" x14ac:dyDescent="0.35">
      <c r="A147" s="410" t="s">
        <v>593</v>
      </c>
      <c r="B147" s="394" t="s">
        <v>529</v>
      </c>
      <c r="C147" s="404" t="s">
        <v>585</v>
      </c>
      <c r="D147" s="404" t="s">
        <v>561</v>
      </c>
      <c r="E147" s="404" t="s">
        <v>529</v>
      </c>
      <c r="F147" s="404" t="s">
        <v>529</v>
      </c>
      <c r="G147" s="394" t="s">
        <v>529</v>
      </c>
      <c r="H147" s="394" t="s">
        <v>529</v>
      </c>
      <c r="I147" s="394" t="s">
        <v>529</v>
      </c>
      <c r="J147" s="394" t="s">
        <v>527</v>
      </c>
    </row>
    <row r="148" spans="1:10" x14ac:dyDescent="0.35">
      <c r="A148" s="410" t="s">
        <v>594</v>
      </c>
      <c r="B148" s="394" t="s">
        <v>529</v>
      </c>
      <c r="C148" s="404" t="s">
        <v>585</v>
      </c>
      <c r="D148" s="404" t="s">
        <v>561</v>
      </c>
      <c r="E148" s="404" t="s">
        <v>529</v>
      </c>
      <c r="F148" s="404" t="s">
        <v>529</v>
      </c>
      <c r="G148" s="394" t="s">
        <v>529</v>
      </c>
      <c r="H148" s="394" t="s">
        <v>529</v>
      </c>
      <c r="I148" s="394" t="s">
        <v>529</v>
      </c>
      <c r="J148" s="394" t="s">
        <v>527</v>
      </c>
    </row>
    <row r="149" spans="1:10" x14ac:dyDescent="0.35">
      <c r="A149" s="410" t="s">
        <v>595</v>
      </c>
      <c r="B149" s="394" t="s">
        <v>556</v>
      </c>
      <c r="C149" s="404" t="s">
        <v>585</v>
      </c>
      <c r="D149" s="404" t="s">
        <v>556</v>
      </c>
      <c r="E149" s="404" t="s">
        <v>556</v>
      </c>
      <c r="F149" s="404" t="s">
        <v>556</v>
      </c>
      <c r="G149" s="394" t="s">
        <v>556</v>
      </c>
      <c r="H149" s="394" t="s">
        <v>556</v>
      </c>
      <c r="I149" s="394" t="s">
        <v>556</v>
      </c>
      <c r="J149" s="394" t="s">
        <v>556</v>
      </c>
    </row>
    <row r="150" spans="1:10" x14ac:dyDescent="0.35">
      <c r="A150" s="410" t="s">
        <v>596</v>
      </c>
      <c r="B150" s="394" t="s">
        <v>556</v>
      </c>
      <c r="C150" s="404" t="s">
        <v>585</v>
      </c>
      <c r="D150" s="404" t="s">
        <v>556</v>
      </c>
      <c r="E150" s="404" t="s">
        <v>556</v>
      </c>
      <c r="F150" s="404" t="s">
        <v>556</v>
      </c>
      <c r="G150" s="394" t="s">
        <v>556</v>
      </c>
      <c r="H150" s="394" t="s">
        <v>556</v>
      </c>
      <c r="I150" s="394" t="s">
        <v>556</v>
      </c>
      <c r="J150" s="394" t="s">
        <v>556</v>
      </c>
    </row>
    <row r="151" spans="1:10" x14ac:dyDescent="0.35">
      <c r="A151" s="410" t="s">
        <v>96</v>
      </c>
      <c r="B151" s="394" t="s">
        <v>529</v>
      </c>
      <c r="C151" s="404" t="s">
        <v>585</v>
      </c>
      <c r="D151" s="404" t="s">
        <v>561</v>
      </c>
      <c r="E151" s="404" t="s">
        <v>529</v>
      </c>
      <c r="F151" s="404" t="s">
        <v>529</v>
      </c>
      <c r="G151" s="394" t="s">
        <v>529</v>
      </c>
      <c r="H151" s="394" t="s">
        <v>529</v>
      </c>
      <c r="I151" s="394" t="s">
        <v>529</v>
      </c>
      <c r="J151" s="394" t="s">
        <v>527</v>
      </c>
    </row>
    <row r="152" spans="1:10" x14ac:dyDescent="0.35">
      <c r="A152" s="311" t="s">
        <v>603</v>
      </c>
      <c r="B152" s="404">
        <v>12838276.758914616</v>
      </c>
      <c r="C152" s="404" t="s">
        <v>585</v>
      </c>
      <c r="D152" s="399" t="s">
        <v>199</v>
      </c>
      <c r="E152" s="399" t="s">
        <v>199</v>
      </c>
      <c r="F152" s="399" t="s">
        <v>199</v>
      </c>
      <c r="G152" s="404">
        <v>715881.23822130868</v>
      </c>
      <c r="H152" s="404">
        <v>66.332427151355944</v>
      </c>
      <c r="I152" s="404">
        <v>9.3750160318137894</v>
      </c>
      <c r="J152" s="404" t="s">
        <v>589</v>
      </c>
    </row>
    <row r="153" spans="1:10" x14ac:dyDescent="0.35">
      <c r="A153" s="413" t="s">
        <v>586</v>
      </c>
      <c r="B153" s="404">
        <v>4819311.5680946754</v>
      </c>
      <c r="C153" s="404" t="s">
        <v>585</v>
      </c>
      <c r="D153" s="404">
        <v>71.105701059850205</v>
      </c>
      <c r="E153" s="404">
        <v>1.79440236063714</v>
      </c>
      <c r="F153" s="404">
        <v>0.34189445136586999</v>
      </c>
      <c r="G153" s="404">
        <v>342680.52767521783</v>
      </c>
      <c r="H153" s="404">
        <v>8.6477840544349505</v>
      </c>
      <c r="I153" s="404">
        <v>1.6476958845349201</v>
      </c>
      <c r="J153" s="404" t="s">
        <v>527</v>
      </c>
    </row>
    <row r="154" spans="1:10" x14ac:dyDescent="0.35">
      <c r="A154" s="413" t="s">
        <v>587</v>
      </c>
      <c r="B154" s="404">
        <v>1221823.531590312</v>
      </c>
      <c r="C154" s="404" t="s">
        <v>585</v>
      </c>
      <c r="D154" s="404">
        <v>89.645233903118736</v>
      </c>
      <c r="E154" s="404">
        <v>9.5000000000000107</v>
      </c>
      <c r="F154" s="404">
        <v>1.425</v>
      </c>
      <c r="G154" s="404">
        <v>109530.6562777481</v>
      </c>
      <c r="H154" s="404">
        <v>11.607323550107971</v>
      </c>
      <c r="I154" s="404">
        <v>1.7410985325162001</v>
      </c>
      <c r="J154" s="404" t="s">
        <v>527</v>
      </c>
    </row>
    <row r="155" spans="1:10" x14ac:dyDescent="0.35">
      <c r="A155" s="413" t="s">
        <v>588</v>
      </c>
      <c r="B155" s="404">
        <v>5247366.382635735</v>
      </c>
      <c r="C155" s="404" t="s">
        <v>585</v>
      </c>
      <c r="D155" s="404">
        <v>50.248073994006518</v>
      </c>
      <c r="E155" s="404">
        <v>0.9</v>
      </c>
      <c r="F155" s="404">
        <v>0.09</v>
      </c>
      <c r="G155" s="404">
        <v>263670.05426834273</v>
      </c>
      <c r="H155" s="404">
        <v>4.7226297443721696</v>
      </c>
      <c r="I155" s="404">
        <v>0.47226297443721998</v>
      </c>
      <c r="J155" s="404" t="s">
        <v>527</v>
      </c>
    </row>
    <row r="156" spans="1:10" x14ac:dyDescent="0.35">
      <c r="A156" s="413" t="s">
        <v>3456</v>
      </c>
      <c r="B156" s="404" t="s">
        <v>556</v>
      </c>
      <c r="C156" s="404" t="s">
        <v>585</v>
      </c>
      <c r="D156" s="404" t="s">
        <v>556</v>
      </c>
      <c r="E156" s="404" t="s">
        <v>556</v>
      </c>
      <c r="F156" s="404" t="s">
        <v>556</v>
      </c>
      <c r="G156" s="404" t="s">
        <v>556</v>
      </c>
      <c r="H156" s="404" t="s">
        <v>556</v>
      </c>
      <c r="I156" s="404" t="s">
        <v>556</v>
      </c>
      <c r="J156" s="404" t="s">
        <v>556</v>
      </c>
    </row>
    <row r="157" spans="1:10" x14ac:dyDescent="0.35">
      <c r="A157" s="413" t="s">
        <v>3457</v>
      </c>
      <c r="B157" s="404" t="s">
        <v>556</v>
      </c>
      <c r="C157" s="404" t="s">
        <v>585</v>
      </c>
      <c r="D157" s="404" t="s">
        <v>556</v>
      </c>
      <c r="E157" s="404" t="s">
        <v>556</v>
      </c>
      <c r="F157" s="404" t="s">
        <v>556</v>
      </c>
      <c r="G157" s="404" t="s">
        <v>556</v>
      </c>
      <c r="H157" s="404" t="s">
        <v>556</v>
      </c>
      <c r="I157" s="404" t="s">
        <v>556</v>
      </c>
      <c r="J157" s="404" t="s">
        <v>556</v>
      </c>
    </row>
    <row r="158" spans="1:10" x14ac:dyDescent="0.35">
      <c r="A158" s="413" t="s">
        <v>3458</v>
      </c>
      <c r="B158" s="404">
        <v>1549775.2765938945</v>
      </c>
      <c r="C158" s="404" t="s">
        <v>585</v>
      </c>
      <c r="D158" s="404">
        <v>88.686898270265601</v>
      </c>
      <c r="E158" s="404">
        <v>26.684313801501879</v>
      </c>
      <c r="F158" s="404">
        <v>3.5579085068669198</v>
      </c>
      <c r="G158" s="404">
        <v>137444.76229705545</v>
      </c>
      <c r="H158" s="404">
        <v>41.354689802440859</v>
      </c>
      <c r="I158" s="404">
        <v>5.5139586403254501</v>
      </c>
      <c r="J158" s="404" t="s">
        <v>527</v>
      </c>
    </row>
    <row r="159" spans="1:10" x14ac:dyDescent="0.35">
      <c r="A159" s="414" t="s">
        <v>531</v>
      </c>
      <c r="B159" s="404">
        <v>287888.52852704696</v>
      </c>
      <c r="C159" s="404" t="s">
        <v>585</v>
      </c>
      <c r="D159" s="399" t="s">
        <v>199</v>
      </c>
      <c r="E159" s="399" t="s">
        <v>199</v>
      </c>
      <c r="F159" s="399" t="s">
        <v>199</v>
      </c>
      <c r="G159" s="404">
        <v>14558.872168514019</v>
      </c>
      <c r="H159" s="404">
        <v>0.26506107425178999</v>
      </c>
      <c r="I159" s="404">
        <v>3.4431093875209998E-2</v>
      </c>
      <c r="J159" s="404" t="s">
        <v>589</v>
      </c>
    </row>
    <row r="160" spans="1:10" x14ac:dyDescent="0.35">
      <c r="A160" s="413" t="s">
        <v>586</v>
      </c>
      <c r="B160" s="394">
        <v>4445.4946217248898</v>
      </c>
      <c r="C160" s="404" t="s">
        <v>585</v>
      </c>
      <c r="D160" s="404">
        <v>71.105701059850205</v>
      </c>
      <c r="E160" s="404">
        <v>2.22599096016011</v>
      </c>
      <c r="F160" s="404">
        <v>2.0044709460974501</v>
      </c>
      <c r="G160" s="394">
        <v>316.10001163554188</v>
      </c>
      <c r="H160" s="394">
        <v>9.8956308414000008E-3</v>
      </c>
      <c r="I160" s="394">
        <v>8.9108648102800003E-3</v>
      </c>
      <c r="J160" s="394" t="s">
        <v>527</v>
      </c>
    </row>
    <row r="161" spans="1:10" x14ac:dyDescent="0.35">
      <c r="A161" s="413" t="s">
        <v>587</v>
      </c>
      <c r="B161" s="394">
        <v>7.7573134424458603</v>
      </c>
      <c r="C161" s="404" t="s">
        <v>585</v>
      </c>
      <c r="D161" s="404">
        <v>89.645233903119205</v>
      </c>
      <c r="E161" s="404">
        <v>9.4999999995828901</v>
      </c>
      <c r="F161" s="404">
        <v>1.4250000005819901</v>
      </c>
      <c r="G161" s="394">
        <v>0.69540617800786997</v>
      </c>
      <c r="H161" s="394">
        <v>7.3694477700000002E-5</v>
      </c>
      <c r="I161" s="394">
        <v>1.1054171659999999E-5</v>
      </c>
      <c r="J161" s="394" t="s">
        <v>527</v>
      </c>
    </row>
    <row r="162" spans="1:10" x14ac:dyDescent="0.35">
      <c r="A162" s="413" t="s">
        <v>588</v>
      </c>
      <c r="B162" s="394">
        <v>283435.27659187961</v>
      </c>
      <c r="C162" s="404" t="s">
        <v>585</v>
      </c>
      <c r="D162" s="404">
        <v>50.248073994006511</v>
      </c>
      <c r="E162" s="404">
        <v>0.89999999999999003</v>
      </c>
      <c r="F162" s="404">
        <v>0.09</v>
      </c>
      <c r="G162" s="394">
        <v>14242.076750700469</v>
      </c>
      <c r="H162" s="394">
        <v>0.25509174893268999</v>
      </c>
      <c r="I162" s="394">
        <v>2.5509174893269999E-2</v>
      </c>
      <c r="J162" s="394" t="s">
        <v>527</v>
      </c>
    </row>
    <row r="163" spans="1:10" x14ac:dyDescent="0.35">
      <c r="A163" s="413" t="s">
        <v>3456</v>
      </c>
      <c r="B163" s="394" t="s">
        <v>556</v>
      </c>
      <c r="C163" s="404" t="s">
        <v>585</v>
      </c>
      <c r="D163" s="404" t="s">
        <v>556</v>
      </c>
      <c r="E163" s="404" t="s">
        <v>556</v>
      </c>
      <c r="F163" s="404" t="s">
        <v>556</v>
      </c>
      <c r="G163" s="394" t="s">
        <v>556</v>
      </c>
      <c r="H163" s="394" t="s">
        <v>556</v>
      </c>
      <c r="I163" s="394" t="s">
        <v>556</v>
      </c>
      <c r="J163" s="394" t="s">
        <v>556</v>
      </c>
    </row>
    <row r="164" spans="1:10" x14ac:dyDescent="0.35">
      <c r="A164" s="413" t="s">
        <v>3457</v>
      </c>
      <c r="B164" s="394" t="s">
        <v>556</v>
      </c>
      <c r="C164" s="404" t="s">
        <v>585</v>
      </c>
      <c r="D164" s="404" t="s">
        <v>556</v>
      </c>
      <c r="E164" s="404" t="s">
        <v>556</v>
      </c>
      <c r="F164" s="404" t="s">
        <v>556</v>
      </c>
      <c r="G164" s="394" t="s">
        <v>556</v>
      </c>
      <c r="H164" s="394" t="s">
        <v>556</v>
      </c>
      <c r="I164" s="394" t="s">
        <v>556</v>
      </c>
      <c r="J164" s="394" t="s">
        <v>556</v>
      </c>
    </row>
    <row r="165" spans="1:10" x14ac:dyDescent="0.35">
      <c r="A165" s="413" t="s">
        <v>3458</v>
      </c>
      <c r="B165" s="394" t="s">
        <v>529</v>
      </c>
      <c r="C165" s="404" t="s">
        <v>585</v>
      </c>
      <c r="D165" s="404" t="s">
        <v>561</v>
      </c>
      <c r="E165" s="404" t="s">
        <v>529</v>
      </c>
      <c r="F165" s="404" t="s">
        <v>529</v>
      </c>
      <c r="G165" s="394" t="s">
        <v>529</v>
      </c>
      <c r="H165" s="394" t="s">
        <v>529</v>
      </c>
      <c r="I165" s="394" t="s">
        <v>529</v>
      </c>
      <c r="J165" s="394" t="s">
        <v>527</v>
      </c>
    </row>
    <row r="166" spans="1:10" x14ac:dyDescent="0.35">
      <c r="A166" s="414" t="s">
        <v>532</v>
      </c>
      <c r="B166" s="404">
        <v>71681.084862017902</v>
      </c>
      <c r="C166" s="404" t="s">
        <v>585</v>
      </c>
      <c r="D166" s="399" t="s">
        <v>199</v>
      </c>
      <c r="E166" s="399" t="s">
        <v>199</v>
      </c>
      <c r="F166" s="399" t="s">
        <v>199</v>
      </c>
      <c r="G166" s="404">
        <v>4324.0266958123129</v>
      </c>
      <c r="H166" s="404">
        <v>0.21993490848121999</v>
      </c>
      <c r="I166" s="404">
        <v>3.1755858181610003E-2</v>
      </c>
      <c r="J166" s="404" t="s">
        <v>589</v>
      </c>
    </row>
    <row r="167" spans="1:10" x14ac:dyDescent="0.35">
      <c r="A167" s="413" t="s">
        <v>586</v>
      </c>
      <c r="B167" s="394">
        <v>689.44926062650995</v>
      </c>
      <c r="C167" s="404" t="s">
        <v>585</v>
      </c>
      <c r="D167" s="404">
        <v>71.10570105985019</v>
      </c>
      <c r="E167" s="404">
        <v>2.2259909601547698</v>
      </c>
      <c r="F167" s="404">
        <v>2.0044709460913501</v>
      </c>
      <c r="G167" s="394">
        <v>49.023773022043358</v>
      </c>
      <c r="H167" s="394">
        <v>1.5347078216399999E-3</v>
      </c>
      <c r="I167" s="394">
        <v>1.38198101173E-3</v>
      </c>
      <c r="J167" s="394" t="s">
        <v>527</v>
      </c>
    </row>
    <row r="168" spans="1:10" x14ac:dyDescent="0.35">
      <c r="A168" s="413" t="s">
        <v>587</v>
      </c>
      <c r="B168" s="394">
        <v>17966.014955618604</v>
      </c>
      <c r="C168" s="404" t="s">
        <v>585</v>
      </c>
      <c r="D168" s="404">
        <v>89.645233903118736</v>
      </c>
      <c r="E168" s="404">
        <v>9.5000000000001794</v>
      </c>
      <c r="F168" s="404">
        <v>1.4250000000001899</v>
      </c>
      <c r="G168" s="394">
        <v>1610.5676130033592</v>
      </c>
      <c r="H168" s="394">
        <v>0.17067714207838</v>
      </c>
      <c r="I168" s="394">
        <v>2.560157131176E-2</v>
      </c>
      <c r="J168" s="394" t="s">
        <v>527</v>
      </c>
    </row>
    <row r="169" spans="1:10" x14ac:dyDescent="0.35">
      <c r="A169" s="413" t="s">
        <v>588</v>
      </c>
      <c r="B169" s="394">
        <v>53025.620645772789</v>
      </c>
      <c r="C169" s="404" t="s">
        <v>585</v>
      </c>
      <c r="D169" s="404">
        <v>50.248073994006518</v>
      </c>
      <c r="E169" s="404">
        <v>0.90000000000007996</v>
      </c>
      <c r="F169" s="404">
        <v>9.0000000000010003E-2</v>
      </c>
      <c r="G169" s="394">
        <v>2664.4353097869107</v>
      </c>
      <c r="H169" s="394">
        <v>4.7723058581199997E-2</v>
      </c>
      <c r="I169" s="394">
        <v>4.7723058581199997E-3</v>
      </c>
      <c r="J169" s="394" t="s">
        <v>527</v>
      </c>
    </row>
    <row r="170" spans="1:10" x14ac:dyDescent="0.35">
      <c r="A170" s="413" t="s">
        <v>3456</v>
      </c>
      <c r="B170" s="394" t="s">
        <v>556</v>
      </c>
      <c r="C170" s="404" t="s">
        <v>585</v>
      </c>
      <c r="D170" s="404" t="s">
        <v>556</v>
      </c>
      <c r="E170" s="404" t="s">
        <v>556</v>
      </c>
      <c r="F170" s="404" t="s">
        <v>556</v>
      </c>
      <c r="G170" s="394" t="s">
        <v>556</v>
      </c>
      <c r="H170" s="394" t="s">
        <v>556</v>
      </c>
      <c r="I170" s="394" t="s">
        <v>556</v>
      </c>
      <c r="J170" s="394" t="s">
        <v>556</v>
      </c>
    </row>
    <row r="171" spans="1:10" x14ac:dyDescent="0.35">
      <c r="A171" s="413" t="s">
        <v>3457</v>
      </c>
      <c r="B171" s="394" t="s">
        <v>556</v>
      </c>
      <c r="C171" s="404" t="s">
        <v>585</v>
      </c>
      <c r="D171" s="404" t="s">
        <v>556</v>
      </c>
      <c r="E171" s="404" t="s">
        <v>556</v>
      </c>
      <c r="F171" s="404" t="s">
        <v>556</v>
      </c>
      <c r="G171" s="394" t="s">
        <v>556</v>
      </c>
      <c r="H171" s="394" t="s">
        <v>556</v>
      </c>
      <c r="I171" s="394" t="s">
        <v>556</v>
      </c>
      <c r="J171" s="394" t="s">
        <v>556</v>
      </c>
    </row>
    <row r="172" spans="1:10" x14ac:dyDescent="0.35">
      <c r="A172" s="413" t="s">
        <v>3458</v>
      </c>
      <c r="B172" s="394" t="s">
        <v>529</v>
      </c>
      <c r="C172" s="404" t="s">
        <v>585</v>
      </c>
      <c r="D172" s="404" t="s">
        <v>561</v>
      </c>
      <c r="E172" s="404" t="s">
        <v>529</v>
      </c>
      <c r="F172" s="404" t="s">
        <v>529</v>
      </c>
      <c r="G172" s="394" t="s">
        <v>529</v>
      </c>
      <c r="H172" s="394" t="s">
        <v>529</v>
      </c>
      <c r="I172" s="394" t="s">
        <v>529</v>
      </c>
      <c r="J172" s="394" t="s">
        <v>527</v>
      </c>
    </row>
    <row r="173" spans="1:10" x14ac:dyDescent="0.35">
      <c r="A173" s="414" t="s">
        <v>533</v>
      </c>
      <c r="B173" s="404">
        <v>1251649.8675068016</v>
      </c>
      <c r="C173" s="404" t="s">
        <v>585</v>
      </c>
      <c r="D173" s="399" t="s">
        <v>199</v>
      </c>
      <c r="E173" s="399" t="s">
        <v>199</v>
      </c>
      <c r="F173" s="399" t="s">
        <v>199</v>
      </c>
      <c r="G173" s="404">
        <v>68062.59585493186</v>
      </c>
      <c r="H173" s="404">
        <v>2.1634295884067098</v>
      </c>
      <c r="I173" s="404">
        <v>0.32207738930322999</v>
      </c>
      <c r="J173" s="404" t="s">
        <v>589</v>
      </c>
    </row>
    <row r="174" spans="1:10" x14ac:dyDescent="0.35">
      <c r="A174" s="413" t="s">
        <v>586</v>
      </c>
      <c r="B174" s="394">
        <v>28362.611451098659</v>
      </c>
      <c r="C174" s="404" t="s">
        <v>585</v>
      </c>
      <c r="D174" s="404">
        <v>71.105701059850205</v>
      </c>
      <c r="E174" s="404">
        <v>2.2259909601608401</v>
      </c>
      <c r="F174" s="404">
        <v>2.0044709460968102</v>
      </c>
      <c r="G174" s="394">
        <v>2016.7433711185054</v>
      </c>
      <c r="H174" s="394">
        <v>6.3134916696700003E-2</v>
      </c>
      <c r="I174" s="394">
        <v>5.6852030609159998E-2</v>
      </c>
      <c r="J174" s="394" t="s">
        <v>527</v>
      </c>
    </row>
    <row r="175" spans="1:10" x14ac:dyDescent="0.35">
      <c r="A175" s="413" t="s">
        <v>587</v>
      </c>
      <c r="B175" s="394">
        <v>116201.87689068276</v>
      </c>
      <c r="C175" s="404" t="s">
        <v>585</v>
      </c>
      <c r="D175" s="404">
        <v>89.645233903118736</v>
      </c>
      <c r="E175" s="404">
        <v>9.5000000000000302</v>
      </c>
      <c r="F175" s="404">
        <v>1.4249999999999701</v>
      </c>
      <c r="G175" s="394">
        <v>10416.944433846664</v>
      </c>
      <c r="H175" s="394">
        <v>1.1039178304614901</v>
      </c>
      <c r="I175" s="394">
        <v>0.16558767456921999</v>
      </c>
      <c r="J175" s="394" t="s">
        <v>527</v>
      </c>
    </row>
    <row r="176" spans="1:10" x14ac:dyDescent="0.35">
      <c r="A176" s="413" t="s">
        <v>588</v>
      </c>
      <c r="B176" s="394">
        <v>1107085.3791650203</v>
      </c>
      <c r="C176" s="404" t="s">
        <v>585</v>
      </c>
      <c r="D176" s="404">
        <v>50.248073994006511</v>
      </c>
      <c r="E176" s="404">
        <v>0.9</v>
      </c>
      <c r="F176" s="404">
        <v>0.09</v>
      </c>
      <c r="G176" s="394">
        <v>55628.908049966696</v>
      </c>
      <c r="H176" s="394">
        <v>0.99637684124852</v>
      </c>
      <c r="I176" s="394">
        <v>9.9637684124849996E-2</v>
      </c>
      <c r="J176" s="394" t="s">
        <v>527</v>
      </c>
    </row>
    <row r="177" spans="1:10" x14ac:dyDescent="0.35">
      <c r="A177" s="413" t="s">
        <v>3456</v>
      </c>
      <c r="B177" s="394" t="s">
        <v>556</v>
      </c>
      <c r="C177" s="404" t="s">
        <v>585</v>
      </c>
      <c r="D177" s="404" t="s">
        <v>556</v>
      </c>
      <c r="E177" s="404" t="s">
        <v>556</v>
      </c>
      <c r="F177" s="404" t="s">
        <v>556</v>
      </c>
      <c r="G177" s="394" t="s">
        <v>556</v>
      </c>
      <c r="H177" s="394" t="s">
        <v>556</v>
      </c>
      <c r="I177" s="394" t="s">
        <v>556</v>
      </c>
      <c r="J177" s="394" t="s">
        <v>556</v>
      </c>
    </row>
    <row r="178" spans="1:10" x14ac:dyDescent="0.35">
      <c r="A178" s="413" t="s">
        <v>3457</v>
      </c>
      <c r="B178" s="394" t="s">
        <v>556</v>
      </c>
      <c r="C178" s="404" t="s">
        <v>585</v>
      </c>
      <c r="D178" s="404" t="s">
        <v>556</v>
      </c>
      <c r="E178" s="404" t="s">
        <v>556</v>
      </c>
      <c r="F178" s="404" t="s">
        <v>556</v>
      </c>
      <c r="G178" s="394" t="s">
        <v>556</v>
      </c>
      <c r="H178" s="394" t="s">
        <v>556</v>
      </c>
      <c r="I178" s="394" t="s">
        <v>556</v>
      </c>
      <c r="J178" s="394" t="s">
        <v>556</v>
      </c>
    </row>
    <row r="179" spans="1:10" x14ac:dyDescent="0.35">
      <c r="A179" s="413" t="s">
        <v>3458</v>
      </c>
      <c r="B179" s="394" t="s">
        <v>529</v>
      </c>
      <c r="C179" s="404" t="s">
        <v>585</v>
      </c>
      <c r="D179" s="404" t="s">
        <v>561</v>
      </c>
      <c r="E179" s="404" t="s">
        <v>529</v>
      </c>
      <c r="F179" s="404" t="s">
        <v>529</v>
      </c>
      <c r="G179" s="394" t="s">
        <v>529</v>
      </c>
      <c r="H179" s="394" t="s">
        <v>529</v>
      </c>
      <c r="I179" s="394" t="s">
        <v>529</v>
      </c>
      <c r="J179" s="394" t="s">
        <v>527</v>
      </c>
    </row>
    <row r="180" spans="1:10" x14ac:dyDescent="0.35">
      <c r="A180" s="414" t="s">
        <v>534</v>
      </c>
      <c r="B180" s="404">
        <v>622104.09703608055</v>
      </c>
      <c r="C180" s="404" t="s">
        <v>585</v>
      </c>
      <c r="D180" s="399" t="s">
        <v>199</v>
      </c>
      <c r="E180" s="399" t="s">
        <v>199</v>
      </c>
      <c r="F180" s="399" t="s">
        <v>199</v>
      </c>
      <c r="G180" s="404">
        <v>42643.232056364206</v>
      </c>
      <c r="H180" s="404">
        <v>2.9129032519703002</v>
      </c>
      <c r="I180" s="404">
        <v>0.49111046929190999</v>
      </c>
      <c r="J180" s="404" t="s">
        <v>589</v>
      </c>
    </row>
    <row r="181" spans="1:10" x14ac:dyDescent="0.35">
      <c r="A181" s="413" t="s">
        <v>586</v>
      </c>
      <c r="B181" s="394">
        <v>40884.945191305182</v>
      </c>
      <c r="C181" s="404" t="s">
        <v>585</v>
      </c>
      <c r="D181" s="404">
        <v>71.105701059850205</v>
      </c>
      <c r="E181" s="404">
        <v>2.22599096016092</v>
      </c>
      <c r="F181" s="404">
        <v>2.0044709460967698</v>
      </c>
      <c r="G181" s="394">
        <v>2907.1526906213062</v>
      </c>
      <c r="H181" s="394">
        <v>9.1009518402520001E-2</v>
      </c>
      <c r="I181" s="394">
        <v>8.1952684768729994E-2</v>
      </c>
      <c r="J181" s="394" t="s">
        <v>527</v>
      </c>
    </row>
    <row r="182" spans="1:10" x14ac:dyDescent="0.35">
      <c r="A182" s="413" t="s">
        <v>587</v>
      </c>
      <c r="B182" s="394">
        <v>267301.91824505618</v>
      </c>
      <c r="C182" s="404" t="s">
        <v>585</v>
      </c>
      <c r="D182" s="404">
        <v>89.645233903118736</v>
      </c>
      <c r="E182" s="404">
        <v>9.4999999999999893</v>
      </c>
      <c r="F182" s="404">
        <v>1.42500000000002</v>
      </c>
      <c r="G182" s="394">
        <v>23962.342983830382</v>
      </c>
      <c r="H182" s="394">
        <v>2.5393682233280299</v>
      </c>
      <c r="I182" s="394">
        <v>0.38090523349921002</v>
      </c>
      <c r="J182" s="394" t="s">
        <v>527</v>
      </c>
    </row>
    <row r="183" spans="1:10" x14ac:dyDescent="0.35">
      <c r="A183" s="413" t="s">
        <v>588</v>
      </c>
      <c r="B183" s="394">
        <v>313917.23359971918</v>
      </c>
      <c r="C183" s="404" t="s">
        <v>585</v>
      </c>
      <c r="D183" s="404">
        <v>50.248073994006511</v>
      </c>
      <c r="E183" s="404">
        <v>0.90000000000001001</v>
      </c>
      <c r="F183" s="404">
        <v>8.9999999999979999E-2</v>
      </c>
      <c r="G183" s="394">
        <v>15773.736381912517</v>
      </c>
      <c r="H183" s="394">
        <v>0.28252551023974998</v>
      </c>
      <c r="I183" s="394">
        <v>2.825255102397E-2</v>
      </c>
      <c r="J183" s="394" t="s">
        <v>527</v>
      </c>
    </row>
    <row r="184" spans="1:10" x14ac:dyDescent="0.35">
      <c r="A184" s="413" t="s">
        <v>3456</v>
      </c>
      <c r="B184" s="394" t="s">
        <v>556</v>
      </c>
      <c r="C184" s="404" t="s">
        <v>585</v>
      </c>
      <c r="D184" s="404" t="s">
        <v>556</v>
      </c>
      <c r="E184" s="404" t="s">
        <v>556</v>
      </c>
      <c r="F184" s="404" t="s">
        <v>556</v>
      </c>
      <c r="G184" s="394" t="s">
        <v>556</v>
      </c>
      <c r="H184" s="394" t="s">
        <v>556</v>
      </c>
      <c r="I184" s="394" t="s">
        <v>556</v>
      </c>
      <c r="J184" s="394" t="s">
        <v>556</v>
      </c>
    </row>
    <row r="185" spans="1:10" x14ac:dyDescent="0.35">
      <c r="A185" s="413" t="s">
        <v>3457</v>
      </c>
      <c r="B185" s="394" t="s">
        <v>556</v>
      </c>
      <c r="C185" s="404" t="s">
        <v>585</v>
      </c>
      <c r="D185" s="404" t="s">
        <v>556</v>
      </c>
      <c r="E185" s="404" t="s">
        <v>556</v>
      </c>
      <c r="F185" s="404" t="s">
        <v>556</v>
      </c>
      <c r="G185" s="394" t="s">
        <v>556</v>
      </c>
      <c r="H185" s="394" t="s">
        <v>556</v>
      </c>
      <c r="I185" s="394" t="s">
        <v>556</v>
      </c>
      <c r="J185" s="394" t="s">
        <v>556</v>
      </c>
    </row>
    <row r="186" spans="1:10" x14ac:dyDescent="0.35">
      <c r="A186" s="413" t="s">
        <v>3458</v>
      </c>
      <c r="B186" s="394" t="s">
        <v>529</v>
      </c>
      <c r="C186" s="404" t="s">
        <v>585</v>
      </c>
      <c r="D186" s="404" t="s">
        <v>561</v>
      </c>
      <c r="E186" s="404" t="s">
        <v>529</v>
      </c>
      <c r="F186" s="404" t="s">
        <v>529</v>
      </c>
      <c r="G186" s="394" t="s">
        <v>529</v>
      </c>
      <c r="H186" s="394" t="s">
        <v>529</v>
      </c>
      <c r="I186" s="394" t="s">
        <v>529</v>
      </c>
      <c r="J186" s="394" t="s">
        <v>527</v>
      </c>
    </row>
    <row r="187" spans="1:10" x14ac:dyDescent="0.35">
      <c r="A187" s="414" t="s">
        <v>535</v>
      </c>
      <c r="B187" s="404">
        <v>489761.39814429276</v>
      </c>
      <c r="C187" s="404" t="s">
        <v>585</v>
      </c>
      <c r="D187" s="399" t="s">
        <v>199</v>
      </c>
      <c r="E187" s="399" t="s">
        <v>199</v>
      </c>
      <c r="F187" s="399" t="s">
        <v>199</v>
      </c>
      <c r="G187" s="404">
        <v>32687.652624332597</v>
      </c>
      <c r="H187" s="404">
        <v>2.1724960612470801</v>
      </c>
      <c r="I187" s="404">
        <v>0.32965613051379999</v>
      </c>
      <c r="J187" s="404" t="s">
        <v>589</v>
      </c>
    </row>
    <row r="188" spans="1:10" x14ac:dyDescent="0.35">
      <c r="A188" s="413" t="s">
        <v>586</v>
      </c>
      <c r="B188" s="394">
        <v>9808.8338456088695</v>
      </c>
      <c r="C188" s="404" t="s">
        <v>585</v>
      </c>
      <c r="D188" s="404">
        <v>71.105701059850205</v>
      </c>
      <c r="E188" s="404">
        <v>2.2259909601613499</v>
      </c>
      <c r="F188" s="404">
        <v>2.0044709460963999</v>
      </c>
      <c r="G188" s="394">
        <v>697.46400717160509</v>
      </c>
      <c r="H188" s="394">
        <v>2.1834375470049999E-2</v>
      </c>
      <c r="I188" s="394">
        <v>1.9661522458610001E-2</v>
      </c>
      <c r="J188" s="394" t="s">
        <v>527</v>
      </c>
    </row>
    <row r="189" spans="1:10" x14ac:dyDescent="0.35">
      <c r="A189" s="413" t="s">
        <v>587</v>
      </c>
      <c r="B189" s="394">
        <v>199849.34626839636</v>
      </c>
      <c r="C189" s="404" t="s">
        <v>585</v>
      </c>
      <c r="D189" s="404">
        <v>89.645233903118736</v>
      </c>
      <c r="E189" s="404">
        <v>9.5000000000000195</v>
      </c>
      <c r="F189" s="404">
        <v>1.4249999999999801</v>
      </c>
      <c r="G189" s="394">
        <v>17915.541391615763</v>
      </c>
      <c r="H189" s="394">
        <v>1.89856878954977</v>
      </c>
      <c r="I189" s="394">
        <v>0.28478531843246002</v>
      </c>
      <c r="J189" s="394" t="s">
        <v>527</v>
      </c>
    </row>
    <row r="190" spans="1:10" x14ac:dyDescent="0.35">
      <c r="A190" s="413" t="s">
        <v>588</v>
      </c>
      <c r="B190" s="394">
        <v>280103.21803028753</v>
      </c>
      <c r="C190" s="404" t="s">
        <v>585</v>
      </c>
      <c r="D190" s="404">
        <v>50.248073994006518</v>
      </c>
      <c r="E190" s="404">
        <v>0.9</v>
      </c>
      <c r="F190" s="404">
        <v>9.0000000000010003E-2</v>
      </c>
      <c r="G190" s="394">
        <v>14074.647225545228</v>
      </c>
      <c r="H190" s="394">
        <v>0.25209289622726</v>
      </c>
      <c r="I190" s="394">
        <v>2.5209289622729999E-2</v>
      </c>
      <c r="J190" s="394" t="s">
        <v>527</v>
      </c>
    </row>
    <row r="191" spans="1:10" x14ac:dyDescent="0.35">
      <c r="A191" s="413" t="s">
        <v>3456</v>
      </c>
      <c r="B191" s="394" t="s">
        <v>556</v>
      </c>
      <c r="C191" s="404" t="s">
        <v>585</v>
      </c>
      <c r="D191" s="404" t="s">
        <v>556</v>
      </c>
      <c r="E191" s="404" t="s">
        <v>556</v>
      </c>
      <c r="F191" s="404" t="s">
        <v>556</v>
      </c>
      <c r="G191" s="394" t="s">
        <v>556</v>
      </c>
      <c r="H191" s="394" t="s">
        <v>556</v>
      </c>
      <c r="I191" s="394" t="s">
        <v>556</v>
      </c>
      <c r="J191" s="394" t="s">
        <v>556</v>
      </c>
    </row>
    <row r="192" spans="1:10" x14ac:dyDescent="0.35">
      <c r="A192" s="413" t="s">
        <v>3457</v>
      </c>
      <c r="B192" s="394" t="s">
        <v>556</v>
      </c>
      <c r="C192" s="404" t="s">
        <v>585</v>
      </c>
      <c r="D192" s="404" t="s">
        <v>556</v>
      </c>
      <c r="E192" s="404" t="s">
        <v>556</v>
      </c>
      <c r="F192" s="404" t="s">
        <v>556</v>
      </c>
      <c r="G192" s="394" t="s">
        <v>556</v>
      </c>
      <c r="H192" s="394" t="s">
        <v>556</v>
      </c>
      <c r="I192" s="394" t="s">
        <v>556</v>
      </c>
      <c r="J192" s="394" t="s">
        <v>556</v>
      </c>
    </row>
    <row r="193" spans="1:10" x14ac:dyDescent="0.35">
      <c r="A193" s="413" t="s">
        <v>3458</v>
      </c>
      <c r="B193" s="394" t="s">
        <v>529</v>
      </c>
      <c r="C193" s="404" t="s">
        <v>585</v>
      </c>
      <c r="D193" s="404" t="s">
        <v>561</v>
      </c>
      <c r="E193" s="404" t="s">
        <v>529</v>
      </c>
      <c r="F193" s="404" t="s">
        <v>529</v>
      </c>
      <c r="G193" s="394" t="s">
        <v>529</v>
      </c>
      <c r="H193" s="394" t="s">
        <v>529</v>
      </c>
      <c r="I193" s="394" t="s">
        <v>529</v>
      </c>
      <c r="J193" s="394" t="s">
        <v>527</v>
      </c>
    </row>
    <row r="194" spans="1:10" x14ac:dyDescent="0.35">
      <c r="A194" s="414" t="s">
        <v>536</v>
      </c>
      <c r="B194" s="404">
        <v>554498.53640783543</v>
      </c>
      <c r="C194" s="404" t="s">
        <v>585</v>
      </c>
      <c r="D194" s="399" t="s">
        <v>199</v>
      </c>
      <c r="E194" s="399" t="s">
        <v>199</v>
      </c>
      <c r="F194" s="399" t="s">
        <v>199</v>
      </c>
      <c r="G194" s="404">
        <v>38327.06069611937</v>
      </c>
      <c r="H194" s="404">
        <v>2.7616536525147199</v>
      </c>
      <c r="I194" s="404">
        <v>0.41262766327205003</v>
      </c>
      <c r="J194" s="404" t="s">
        <v>589</v>
      </c>
    </row>
    <row r="195" spans="1:10" x14ac:dyDescent="0.35">
      <c r="A195" s="413" t="s">
        <v>586</v>
      </c>
      <c r="B195" s="394">
        <v>6726.3308789338053</v>
      </c>
      <c r="C195" s="404" t="s">
        <v>585</v>
      </c>
      <c r="D195" s="404">
        <v>71.105701059850205</v>
      </c>
      <c r="E195" s="404">
        <v>2.22599096016123</v>
      </c>
      <c r="F195" s="404">
        <v>2.0044709460973098</v>
      </c>
      <c r="G195" s="394">
        <v>478.28047270710664</v>
      </c>
      <c r="H195" s="394">
        <v>1.4972751731559999E-2</v>
      </c>
      <c r="I195" s="394">
        <v>1.348273482066E-2</v>
      </c>
      <c r="J195" s="394" t="s">
        <v>527</v>
      </c>
    </row>
    <row r="196" spans="1:10" x14ac:dyDescent="0.35">
      <c r="A196" s="413" t="s">
        <v>587</v>
      </c>
      <c r="B196" s="394">
        <v>262056.50183804112</v>
      </c>
      <c r="C196" s="404" t="s">
        <v>585</v>
      </c>
      <c r="D196" s="404">
        <v>89.645233903118736</v>
      </c>
      <c r="E196" s="404">
        <v>9.5</v>
      </c>
      <c r="F196" s="404">
        <v>1.42500000000001</v>
      </c>
      <c r="G196" s="394">
        <v>23492.116403104261</v>
      </c>
      <c r="H196" s="394">
        <v>2.4895367674613902</v>
      </c>
      <c r="I196" s="394">
        <v>0.37343051511920999</v>
      </c>
      <c r="J196" s="394" t="s">
        <v>527</v>
      </c>
    </row>
    <row r="197" spans="1:10" x14ac:dyDescent="0.35">
      <c r="A197" s="413" t="s">
        <v>588</v>
      </c>
      <c r="B197" s="394">
        <v>285715.70369086054</v>
      </c>
      <c r="C197" s="404" t="s">
        <v>585</v>
      </c>
      <c r="D197" s="404">
        <v>50.248073994006511</v>
      </c>
      <c r="E197" s="404">
        <v>0.89999999999998004</v>
      </c>
      <c r="F197" s="404">
        <v>9.0000000000010003E-2</v>
      </c>
      <c r="G197" s="394">
        <v>14356.663820308</v>
      </c>
      <c r="H197" s="394">
        <v>0.25714413332177</v>
      </c>
      <c r="I197" s="394">
        <v>2.5714413332180001E-2</v>
      </c>
      <c r="J197" s="394" t="s">
        <v>527</v>
      </c>
    </row>
    <row r="198" spans="1:10" x14ac:dyDescent="0.35">
      <c r="A198" s="413" t="s">
        <v>3456</v>
      </c>
      <c r="B198" s="394" t="s">
        <v>556</v>
      </c>
      <c r="C198" s="404" t="s">
        <v>585</v>
      </c>
      <c r="D198" s="404" t="s">
        <v>556</v>
      </c>
      <c r="E198" s="404" t="s">
        <v>556</v>
      </c>
      <c r="F198" s="404" t="s">
        <v>556</v>
      </c>
      <c r="G198" s="394" t="s">
        <v>556</v>
      </c>
      <c r="H198" s="394" t="s">
        <v>556</v>
      </c>
      <c r="I198" s="394" t="s">
        <v>556</v>
      </c>
      <c r="J198" s="394" t="s">
        <v>556</v>
      </c>
    </row>
    <row r="199" spans="1:10" x14ac:dyDescent="0.35">
      <c r="A199" s="415" t="s">
        <v>3457</v>
      </c>
      <c r="B199" s="394" t="s">
        <v>556</v>
      </c>
      <c r="C199" s="404" t="s">
        <v>585</v>
      </c>
      <c r="D199" s="404" t="s">
        <v>556</v>
      </c>
      <c r="E199" s="404" t="s">
        <v>556</v>
      </c>
      <c r="F199" s="404" t="s">
        <v>556</v>
      </c>
      <c r="G199" s="394" t="s">
        <v>556</v>
      </c>
      <c r="H199" s="394" t="s">
        <v>556</v>
      </c>
      <c r="I199" s="394" t="s">
        <v>556</v>
      </c>
      <c r="J199" s="394" t="s">
        <v>556</v>
      </c>
    </row>
    <row r="200" spans="1:10" x14ac:dyDescent="0.35">
      <c r="A200" s="413" t="s">
        <v>3458</v>
      </c>
      <c r="B200" s="394" t="s">
        <v>529</v>
      </c>
      <c r="C200" s="404" t="s">
        <v>585</v>
      </c>
      <c r="D200" s="404" t="s">
        <v>561</v>
      </c>
      <c r="E200" s="404" t="s">
        <v>529</v>
      </c>
      <c r="F200" s="404" t="s">
        <v>529</v>
      </c>
      <c r="G200" s="394" t="s">
        <v>529</v>
      </c>
      <c r="H200" s="394" t="s">
        <v>529</v>
      </c>
      <c r="I200" s="394" t="s">
        <v>529</v>
      </c>
      <c r="J200" s="394" t="s">
        <v>527</v>
      </c>
    </row>
    <row r="201" spans="1:10" x14ac:dyDescent="0.35">
      <c r="A201" s="414" t="s">
        <v>3459</v>
      </c>
      <c r="B201" s="404">
        <v>9560693.2464305405</v>
      </c>
      <c r="C201" s="404" t="s">
        <v>585</v>
      </c>
      <c r="D201" s="399" t="s">
        <v>199</v>
      </c>
      <c r="E201" s="399" t="s">
        <v>199</v>
      </c>
      <c r="F201" s="399" t="s">
        <v>199</v>
      </c>
      <c r="G201" s="404">
        <v>515277.79812523432</v>
      </c>
      <c r="H201" s="404">
        <v>55.836948614484129</v>
      </c>
      <c r="I201" s="404">
        <v>7.7533574273759802</v>
      </c>
      <c r="J201" s="404" t="s">
        <v>589</v>
      </c>
    </row>
    <row r="202" spans="1:10" x14ac:dyDescent="0.35">
      <c r="A202" s="409" t="s">
        <v>604</v>
      </c>
      <c r="B202" s="404">
        <v>9560693.2464305405</v>
      </c>
      <c r="C202" s="404" t="s">
        <v>585</v>
      </c>
      <c r="D202" s="399" t="s">
        <v>199</v>
      </c>
      <c r="E202" s="399" t="s">
        <v>199</v>
      </c>
      <c r="F202" s="399" t="s">
        <v>199</v>
      </c>
      <c r="G202" s="404">
        <v>515277.79812523432</v>
      </c>
      <c r="H202" s="404">
        <v>55.836948614484129</v>
      </c>
      <c r="I202" s="404">
        <v>7.7533574273759802</v>
      </c>
      <c r="J202" s="404" t="s">
        <v>589</v>
      </c>
    </row>
    <row r="203" spans="1:10" x14ac:dyDescent="0.35">
      <c r="A203" s="410" t="s">
        <v>605</v>
      </c>
      <c r="B203" s="404">
        <v>9560693.2464305405</v>
      </c>
      <c r="C203" s="404" t="s">
        <v>585</v>
      </c>
      <c r="D203" s="399" t="s">
        <v>199</v>
      </c>
      <c r="E203" s="399" t="s">
        <v>199</v>
      </c>
      <c r="F203" s="399" t="s">
        <v>199</v>
      </c>
      <c r="G203" s="404">
        <v>515277.79812523432</v>
      </c>
      <c r="H203" s="404">
        <v>55.836948614484129</v>
      </c>
      <c r="I203" s="404">
        <v>7.7533574273759802</v>
      </c>
      <c r="J203" s="404" t="s">
        <v>589</v>
      </c>
    </row>
    <row r="204" spans="1:10" x14ac:dyDescent="0.35">
      <c r="A204" s="416" t="s">
        <v>592</v>
      </c>
      <c r="B204" s="394">
        <v>4728393.9028453771</v>
      </c>
      <c r="C204" s="404" t="s">
        <v>585</v>
      </c>
      <c r="D204" s="404">
        <v>71.105701059850205</v>
      </c>
      <c r="E204" s="404">
        <v>1.7861037652529199</v>
      </c>
      <c r="F204" s="404">
        <v>0.30992639280197998</v>
      </c>
      <c r="G204" s="394">
        <v>336215.76334894175</v>
      </c>
      <c r="H204" s="394">
        <v>8.4454021534710808</v>
      </c>
      <c r="I204" s="394">
        <v>1.46545406605575</v>
      </c>
      <c r="J204" s="394" t="s">
        <v>527</v>
      </c>
    </row>
    <row r="205" spans="1:10" x14ac:dyDescent="0.35">
      <c r="A205" s="416" t="s">
        <v>593</v>
      </c>
      <c r="B205" s="394">
        <v>358440.11607907445</v>
      </c>
      <c r="C205" s="404" t="s">
        <v>585</v>
      </c>
      <c r="D205" s="404">
        <v>89.645233903118751</v>
      </c>
      <c r="E205" s="404">
        <v>9.5000000000000107</v>
      </c>
      <c r="F205" s="404">
        <v>1.425</v>
      </c>
      <c r="G205" s="394">
        <v>32132.448046169666</v>
      </c>
      <c r="H205" s="394">
        <v>3.40518110275121</v>
      </c>
      <c r="I205" s="394">
        <v>0.51077716541268003</v>
      </c>
      <c r="J205" s="394" t="s">
        <v>527</v>
      </c>
    </row>
    <row r="206" spans="1:10" x14ac:dyDescent="0.35">
      <c r="A206" s="416" t="s">
        <v>594</v>
      </c>
      <c r="B206" s="394">
        <v>2924083.9509121953</v>
      </c>
      <c r="C206" s="404" t="s">
        <v>585</v>
      </c>
      <c r="D206" s="404">
        <v>50.248073994006518</v>
      </c>
      <c r="E206" s="404">
        <v>0.9</v>
      </c>
      <c r="F206" s="404">
        <v>0.09</v>
      </c>
      <c r="G206" s="394">
        <v>146929.58673012292</v>
      </c>
      <c r="H206" s="394">
        <v>2.6316755558209799</v>
      </c>
      <c r="I206" s="394">
        <v>0.26316755558209998</v>
      </c>
      <c r="J206" s="394" t="s">
        <v>527</v>
      </c>
    </row>
    <row r="207" spans="1:10" x14ac:dyDescent="0.35">
      <c r="A207" s="416" t="s">
        <v>595</v>
      </c>
      <c r="B207" s="394" t="s">
        <v>556</v>
      </c>
      <c r="C207" s="404" t="s">
        <v>585</v>
      </c>
      <c r="D207" s="404" t="s">
        <v>556</v>
      </c>
      <c r="E207" s="404" t="s">
        <v>556</v>
      </c>
      <c r="F207" s="404" t="s">
        <v>556</v>
      </c>
      <c r="G207" s="394" t="s">
        <v>556</v>
      </c>
      <c r="H207" s="394" t="s">
        <v>556</v>
      </c>
      <c r="I207" s="394" t="s">
        <v>556</v>
      </c>
      <c r="J207" s="394" t="s">
        <v>556</v>
      </c>
    </row>
    <row r="208" spans="1:10" x14ac:dyDescent="0.35">
      <c r="A208" s="416" t="s">
        <v>596</v>
      </c>
      <c r="B208" s="394" t="s">
        <v>556</v>
      </c>
      <c r="C208" s="404" t="s">
        <v>585</v>
      </c>
      <c r="D208" s="404" t="s">
        <v>556</v>
      </c>
      <c r="E208" s="404" t="s">
        <v>556</v>
      </c>
      <c r="F208" s="404" t="s">
        <v>556</v>
      </c>
      <c r="G208" s="394" t="s">
        <v>556</v>
      </c>
      <c r="H208" s="394" t="s">
        <v>556</v>
      </c>
      <c r="I208" s="394" t="s">
        <v>556</v>
      </c>
      <c r="J208" s="394" t="s">
        <v>556</v>
      </c>
    </row>
    <row r="209" spans="1:10" x14ac:dyDescent="0.35">
      <c r="A209" s="416" t="s">
        <v>96</v>
      </c>
      <c r="B209" s="394">
        <v>1549775.2765938945</v>
      </c>
      <c r="C209" s="404" t="s">
        <v>585</v>
      </c>
      <c r="D209" s="404">
        <v>88.686898270265601</v>
      </c>
      <c r="E209" s="404">
        <v>26.684313801501879</v>
      </c>
      <c r="F209" s="404">
        <v>3.5579085068669198</v>
      </c>
      <c r="G209" s="394">
        <v>137444.76229705545</v>
      </c>
      <c r="H209" s="394">
        <v>41.354689802440859</v>
      </c>
      <c r="I209" s="394">
        <v>5.5139586403254501</v>
      </c>
      <c r="J209" s="394" t="s">
        <v>527</v>
      </c>
    </row>
    <row r="210" spans="1:10" x14ac:dyDescent="0.35">
      <c r="A210" s="417" t="s">
        <v>606</v>
      </c>
      <c r="B210" s="404">
        <v>27388942.948538449</v>
      </c>
      <c r="C210" s="404" t="s">
        <v>585</v>
      </c>
      <c r="D210" s="399" t="s">
        <v>199</v>
      </c>
      <c r="E210" s="399" t="s">
        <v>199</v>
      </c>
      <c r="F210" s="399" t="s">
        <v>199</v>
      </c>
      <c r="G210" s="404">
        <v>1831014.9512207536</v>
      </c>
      <c r="H210" s="404">
        <v>157.60957929075553</v>
      </c>
      <c r="I210" s="404">
        <v>138.66194983315438</v>
      </c>
    </row>
    <row r="211" spans="1:10" x14ac:dyDescent="0.35">
      <c r="A211" s="405" t="s">
        <v>586</v>
      </c>
      <c r="B211" s="404">
        <v>26385311.519974492</v>
      </c>
      <c r="C211" s="404" t="s">
        <v>585</v>
      </c>
      <c r="D211" s="404">
        <v>68.141663931054126</v>
      </c>
      <c r="E211" s="404">
        <v>5.6085277923062797</v>
      </c>
      <c r="F211" s="404">
        <v>5.2536667140543001</v>
      </c>
      <c r="G211" s="404">
        <v>1797939.0303102729</v>
      </c>
      <c r="H211" s="404">
        <v>147.98275296843602</v>
      </c>
      <c r="I211" s="404">
        <v>138.61963287244333</v>
      </c>
    </row>
    <row r="212" spans="1:10" x14ac:dyDescent="0.35">
      <c r="A212" s="405" t="s">
        <v>587</v>
      </c>
      <c r="B212" s="404" t="s">
        <v>556</v>
      </c>
      <c r="C212" s="404" t="s">
        <v>585</v>
      </c>
      <c r="D212" s="404" t="s">
        <v>556</v>
      </c>
      <c r="E212" s="404" t="s">
        <v>556</v>
      </c>
      <c r="F212" s="404" t="s">
        <v>556</v>
      </c>
      <c r="G212" s="404" t="s">
        <v>556</v>
      </c>
      <c r="H212" s="404" t="s">
        <v>556</v>
      </c>
      <c r="I212" s="404" t="s">
        <v>556</v>
      </c>
    </row>
    <row r="213" spans="1:10" x14ac:dyDescent="0.35">
      <c r="A213" s="405" t="s">
        <v>588</v>
      </c>
      <c r="B213" s="404">
        <v>658252.51161717589</v>
      </c>
      <c r="C213" s="404" t="s">
        <v>585</v>
      </c>
      <c r="D213" s="404">
        <v>50.248073994006511</v>
      </c>
      <c r="E213" s="404">
        <v>14.617518883136251</v>
      </c>
      <c r="F213" s="404">
        <v>5.6615182741230001E-2</v>
      </c>
      <c r="G213" s="404">
        <v>33075.920910480483</v>
      </c>
      <c r="H213" s="404">
        <v>9.6220185184359295</v>
      </c>
      <c r="I213" s="404">
        <v>3.7267086235080002E-2</v>
      </c>
    </row>
    <row r="214" spans="1:10" x14ac:dyDescent="0.35">
      <c r="A214" s="405" t="s">
        <v>3451</v>
      </c>
      <c r="B214" s="404" t="s">
        <v>601</v>
      </c>
      <c r="C214" s="404" t="s">
        <v>585</v>
      </c>
      <c r="D214" s="404" t="s">
        <v>601</v>
      </c>
      <c r="E214" s="404" t="s">
        <v>3321</v>
      </c>
      <c r="F214" s="404" t="s">
        <v>3321</v>
      </c>
      <c r="G214" s="404" t="s">
        <v>601</v>
      </c>
      <c r="H214" s="404" t="s">
        <v>3321</v>
      </c>
      <c r="I214" s="404" t="s">
        <v>3321</v>
      </c>
    </row>
    <row r="215" spans="1:10" x14ac:dyDescent="0.35">
      <c r="A215" s="405" t="s">
        <v>3453</v>
      </c>
      <c r="B215" s="404">
        <v>345378.91694677953</v>
      </c>
      <c r="C215" s="404" t="s">
        <v>585</v>
      </c>
      <c r="D215" s="404">
        <v>65.065035461653977</v>
      </c>
      <c r="E215" s="404">
        <v>1.39203745442E-2</v>
      </c>
      <c r="F215" s="404">
        <v>1.46212586472E-2</v>
      </c>
      <c r="G215" s="404">
        <v>22472.091478849856</v>
      </c>
      <c r="H215" s="404">
        <v>4.8078038835700004E-3</v>
      </c>
      <c r="I215" s="404">
        <v>5.0498744759699997E-3</v>
      </c>
    </row>
    <row r="216" spans="1:10" x14ac:dyDescent="0.35">
      <c r="A216" s="81" t="s">
        <v>3460</v>
      </c>
      <c r="B216" s="404">
        <v>2520593.7655260009</v>
      </c>
      <c r="C216" s="404" t="s">
        <v>585</v>
      </c>
      <c r="D216" s="399" t="s">
        <v>199</v>
      </c>
      <c r="E216" s="399" t="s">
        <v>199</v>
      </c>
      <c r="F216" s="399" t="s">
        <v>199</v>
      </c>
      <c r="G216" s="404">
        <v>171223.03700227189</v>
      </c>
      <c r="H216" s="404">
        <v>2.0771880881664</v>
      </c>
      <c r="I216" s="404">
        <v>5.2994341437007098</v>
      </c>
    </row>
    <row r="217" spans="1:10" x14ac:dyDescent="0.35">
      <c r="A217" s="405" t="s">
        <v>607</v>
      </c>
      <c r="B217" s="394">
        <v>37296.193325856322</v>
      </c>
      <c r="C217" s="404" t="s">
        <v>585</v>
      </c>
      <c r="D217" s="404">
        <v>65.528560814054615</v>
      </c>
      <c r="E217" s="404">
        <v>55.694372613795643</v>
      </c>
      <c r="F217" s="404">
        <v>0.84385413051206004</v>
      </c>
      <c r="G217" s="394">
        <v>2443.9658724861142</v>
      </c>
      <c r="H217" s="394">
        <v>2.0771880881664</v>
      </c>
      <c r="I217" s="394">
        <v>3.1472546790399999E-2</v>
      </c>
    </row>
    <row r="218" spans="1:10" x14ac:dyDescent="0.35">
      <c r="A218" s="405" t="s">
        <v>608</v>
      </c>
      <c r="B218" s="394">
        <v>2483297.5722001446</v>
      </c>
      <c r="C218" s="404" t="s">
        <v>585</v>
      </c>
      <c r="D218" s="404">
        <v>67.965705366615154</v>
      </c>
      <c r="E218" s="404" t="s">
        <v>556</v>
      </c>
      <c r="F218" s="404">
        <v>2.1213573660618601</v>
      </c>
      <c r="G218" s="394">
        <v>168779.07112978576</v>
      </c>
      <c r="H218" s="394" t="s">
        <v>556</v>
      </c>
      <c r="I218" s="394">
        <v>5.2679615969103102</v>
      </c>
    </row>
    <row r="219" spans="1:10" x14ac:dyDescent="0.35">
      <c r="A219" s="405" t="s">
        <v>96</v>
      </c>
      <c r="B219" s="394" t="s">
        <v>556</v>
      </c>
      <c r="C219" s="404" t="s">
        <v>585</v>
      </c>
      <c r="D219" s="404" t="s">
        <v>556</v>
      </c>
      <c r="E219" s="404" t="s">
        <v>556</v>
      </c>
      <c r="F219" s="404" t="s">
        <v>556</v>
      </c>
      <c r="G219" s="394" t="s">
        <v>556</v>
      </c>
      <c r="H219" s="394" t="s">
        <v>556</v>
      </c>
      <c r="I219" s="394" t="s">
        <v>556</v>
      </c>
    </row>
    <row r="220" spans="1:10" x14ac:dyDescent="0.35">
      <c r="A220" s="418" t="s">
        <v>3461</v>
      </c>
      <c r="B220" s="404">
        <v>23026953.430004109</v>
      </c>
      <c r="C220" s="404" t="s">
        <v>585</v>
      </c>
      <c r="D220" s="399" t="s">
        <v>199</v>
      </c>
      <c r="E220" s="399" t="s">
        <v>199</v>
      </c>
      <c r="F220" s="399" t="s">
        <v>199</v>
      </c>
      <c r="G220" s="404">
        <v>1543321.2357623461</v>
      </c>
      <c r="H220" s="404">
        <v>96.244370350390938</v>
      </c>
      <c r="I220" s="404">
        <v>107.93538834374699</v>
      </c>
    </row>
    <row r="221" spans="1:10" x14ac:dyDescent="0.35">
      <c r="A221" s="405" t="s">
        <v>609</v>
      </c>
      <c r="B221" s="404">
        <v>16921811.292189937</v>
      </c>
      <c r="C221" s="404" t="s">
        <v>585</v>
      </c>
      <c r="D221" s="404">
        <v>67.143364802995393</v>
      </c>
      <c r="E221" s="404">
        <v>5.1069523959529004</v>
      </c>
      <c r="F221" s="404">
        <v>6.3151378284608697</v>
      </c>
      <c r="G221" s="404">
        <v>1136187.3487189556</v>
      </c>
      <c r="H221" s="404">
        <v>86.418884722512175</v>
      </c>
      <c r="I221" s="404">
        <v>106.86357061738499</v>
      </c>
    </row>
    <row r="222" spans="1:10" x14ac:dyDescent="0.35">
      <c r="A222" s="405" t="s">
        <v>610</v>
      </c>
      <c r="B222" s="404">
        <v>5716335.5992072523</v>
      </c>
      <c r="C222" s="404" t="s">
        <v>585</v>
      </c>
      <c r="D222" s="404">
        <v>70.79246071620166</v>
      </c>
      <c r="E222" s="404">
        <v>0.18466053735919999</v>
      </c>
      <c r="F222" s="404">
        <v>0.18153493625417999</v>
      </c>
      <c r="G222" s="404">
        <v>404673.4633475045</v>
      </c>
      <c r="H222" s="404">
        <v>1.05558160347511</v>
      </c>
      <c r="I222" s="404">
        <v>1.0377146186096</v>
      </c>
    </row>
    <row r="223" spans="1:10" x14ac:dyDescent="0.35">
      <c r="A223" s="405" t="s">
        <v>611</v>
      </c>
      <c r="B223" s="404">
        <v>29789.5019987257</v>
      </c>
      <c r="C223" s="404" t="s">
        <v>585</v>
      </c>
      <c r="D223" s="404">
        <v>59.589262354098238</v>
      </c>
      <c r="E223" s="404">
        <v>0.36099554498696002</v>
      </c>
      <c r="F223" s="404">
        <v>0.75475590689572003</v>
      </c>
      <c r="G223" s="404">
        <v>1775.1344499999996</v>
      </c>
      <c r="H223" s="404">
        <v>1.075387750892E-2</v>
      </c>
      <c r="I223" s="404">
        <v>2.248380259702E-2</v>
      </c>
    </row>
    <row r="224" spans="1:10" x14ac:dyDescent="0.35">
      <c r="A224" s="405" t="s">
        <v>3462</v>
      </c>
      <c r="B224" s="404" t="s">
        <v>601</v>
      </c>
      <c r="C224" s="404" t="s">
        <v>585</v>
      </c>
      <c r="D224" s="399" t="s">
        <v>199</v>
      </c>
      <c r="E224" s="399" t="s">
        <v>199</v>
      </c>
      <c r="F224" s="399" t="s">
        <v>199</v>
      </c>
      <c r="G224" s="404" t="s">
        <v>601</v>
      </c>
      <c r="H224" s="404">
        <v>1.1155517503383201</v>
      </c>
      <c r="I224" s="404">
        <v>1.5879024829000001E-4</v>
      </c>
    </row>
    <row r="225" spans="1:9" x14ac:dyDescent="0.35">
      <c r="A225" s="405" t="s">
        <v>588</v>
      </c>
      <c r="B225" s="404">
        <v>13638.11966141349</v>
      </c>
      <c r="C225" s="404" t="s">
        <v>585</v>
      </c>
      <c r="D225" s="404">
        <v>50.248073994006518</v>
      </c>
      <c r="E225" s="404">
        <v>560.10584906989629</v>
      </c>
      <c r="F225" s="404">
        <v>0.47005310044812998</v>
      </c>
      <c r="G225" s="404">
        <v>685.28924588582026</v>
      </c>
      <c r="H225" s="404">
        <v>7.6387905926728497</v>
      </c>
      <c r="I225" s="404">
        <v>6.4106404311300002E-3</v>
      </c>
    </row>
    <row r="226" spans="1:9" x14ac:dyDescent="0.35">
      <c r="A226" s="405" t="s">
        <v>3453</v>
      </c>
      <c r="B226" s="404">
        <v>345378.91694677953</v>
      </c>
      <c r="C226" s="404" t="s">
        <v>585</v>
      </c>
      <c r="D226" s="404">
        <v>65.065035461653977</v>
      </c>
      <c r="E226" s="404">
        <v>1.39203745442E-2</v>
      </c>
      <c r="F226" s="404">
        <v>1.46212586472E-2</v>
      </c>
      <c r="G226" s="404">
        <v>22472.091478849856</v>
      </c>
      <c r="H226" s="404">
        <v>4.8078038835700004E-3</v>
      </c>
      <c r="I226" s="404">
        <v>5.0498744759699997E-3</v>
      </c>
    </row>
    <row r="227" spans="1:9" x14ac:dyDescent="0.35">
      <c r="A227" s="405" t="s">
        <v>3463</v>
      </c>
      <c r="B227" s="404" t="s">
        <v>601</v>
      </c>
      <c r="C227" s="404" t="s">
        <v>585</v>
      </c>
      <c r="D227" s="399" t="s">
        <v>199</v>
      </c>
      <c r="E227" s="399" t="s">
        <v>199</v>
      </c>
      <c r="F227" s="399" t="s">
        <v>199</v>
      </c>
      <c r="G227" s="404" t="s">
        <v>601</v>
      </c>
      <c r="H227" s="404" t="s">
        <v>3321</v>
      </c>
      <c r="I227" s="404" t="s">
        <v>3321</v>
      </c>
    </row>
    <row r="228" spans="1:9" x14ac:dyDescent="0.35">
      <c r="A228" s="419" t="s">
        <v>612</v>
      </c>
      <c r="B228" s="404">
        <v>9895321.6583771892</v>
      </c>
      <c r="C228" s="404" t="s">
        <v>585</v>
      </c>
      <c r="D228" s="399" t="s">
        <v>199</v>
      </c>
      <c r="E228" s="399" t="s">
        <v>199</v>
      </c>
      <c r="F228" s="399" t="s">
        <v>199</v>
      </c>
      <c r="G228" s="404">
        <v>641430.12094185001</v>
      </c>
      <c r="H228" s="404">
        <v>50.343844340307363</v>
      </c>
      <c r="I228" s="404">
        <v>58.025883674848693</v>
      </c>
    </row>
    <row r="229" spans="1:9" x14ac:dyDescent="0.35">
      <c r="A229" s="405" t="s">
        <v>609</v>
      </c>
      <c r="B229" s="394">
        <v>9488919.231847588</v>
      </c>
      <c r="C229" s="404" t="s">
        <v>585</v>
      </c>
      <c r="D229" s="404">
        <v>67.143364802995393</v>
      </c>
      <c r="E229" s="404">
        <v>5.3042690950980402</v>
      </c>
      <c r="F229" s="404">
        <v>6.1142015504458396</v>
      </c>
      <c r="G229" s="394">
        <v>637117.9655701014</v>
      </c>
      <c r="H229" s="394">
        <v>50.331781027370582</v>
      </c>
      <c r="I229" s="394">
        <v>58.01716467941791</v>
      </c>
    </row>
    <row r="230" spans="1:9" x14ac:dyDescent="0.35">
      <c r="A230" s="405" t="s">
        <v>610</v>
      </c>
      <c r="B230" s="394">
        <v>60577.355202458217</v>
      </c>
      <c r="C230" s="404" t="s">
        <v>585</v>
      </c>
      <c r="D230" s="404">
        <v>70.79246071620166</v>
      </c>
      <c r="E230" s="404">
        <v>5.053587044051E-2</v>
      </c>
      <c r="F230" s="404">
        <v>0.11107895568716999</v>
      </c>
      <c r="G230" s="394">
        <v>4288.4200384614178</v>
      </c>
      <c r="H230" s="394">
        <v>3.06132937414E-3</v>
      </c>
      <c r="I230" s="394">
        <v>6.7288693541799997E-3</v>
      </c>
    </row>
    <row r="231" spans="1:9" x14ac:dyDescent="0.35">
      <c r="A231" s="405" t="s">
        <v>611</v>
      </c>
      <c r="B231" s="394">
        <v>140.98152388821543</v>
      </c>
      <c r="C231" s="404" t="s">
        <v>585</v>
      </c>
      <c r="D231" s="404">
        <v>59.58926235409826</v>
      </c>
      <c r="E231" s="404">
        <v>0.35312565588008998</v>
      </c>
      <c r="F231" s="404">
        <v>0.42764119791897998</v>
      </c>
      <c r="G231" s="394">
        <v>8.4009850140554398</v>
      </c>
      <c r="H231" s="394">
        <v>4.9784193089999999E-5</v>
      </c>
      <c r="I231" s="394">
        <v>6.0289507759999999E-5</v>
      </c>
    </row>
    <row r="232" spans="1:9" x14ac:dyDescent="0.35">
      <c r="A232" s="405" t="s">
        <v>3462</v>
      </c>
      <c r="B232" s="404" t="s">
        <v>529</v>
      </c>
      <c r="C232" s="404" t="s">
        <v>585</v>
      </c>
      <c r="D232" s="399" t="s">
        <v>199</v>
      </c>
      <c r="E232" s="399" t="s">
        <v>199</v>
      </c>
      <c r="F232" s="399" t="s">
        <v>199</v>
      </c>
      <c r="G232" s="404" t="s">
        <v>529</v>
      </c>
      <c r="H232" s="404" t="s">
        <v>556</v>
      </c>
      <c r="I232" s="404" t="s">
        <v>556</v>
      </c>
    </row>
    <row r="233" spans="1:9" x14ac:dyDescent="0.35">
      <c r="A233" s="416" t="s">
        <v>613</v>
      </c>
      <c r="B233" s="394" t="s">
        <v>529</v>
      </c>
      <c r="C233" s="404" t="s">
        <v>585</v>
      </c>
      <c r="D233" s="404" t="s">
        <v>529</v>
      </c>
      <c r="E233" s="404" t="s">
        <v>556</v>
      </c>
      <c r="F233" s="404" t="s">
        <v>556</v>
      </c>
      <c r="G233" s="394" t="s">
        <v>529</v>
      </c>
      <c r="H233" s="394" t="s">
        <v>556</v>
      </c>
      <c r="I233" s="394" t="s">
        <v>556</v>
      </c>
    </row>
    <row r="234" spans="1:9" x14ac:dyDescent="0.35">
      <c r="A234" s="405" t="s">
        <v>588</v>
      </c>
      <c r="B234" s="394">
        <v>305.17285647552848</v>
      </c>
      <c r="C234" s="404" t="s">
        <v>585</v>
      </c>
      <c r="D234" s="404">
        <v>50.248073994006504</v>
      </c>
      <c r="E234" s="404">
        <v>27.307030076668191</v>
      </c>
      <c r="F234" s="404">
        <v>3.3069279612714402</v>
      </c>
      <c r="G234" s="394">
        <v>15.334348273144681</v>
      </c>
      <c r="H234" s="394">
        <v>8.3333643703600007E-3</v>
      </c>
      <c r="I234" s="394">
        <v>1.0091846521000001E-3</v>
      </c>
    </row>
    <row r="235" spans="1:9" x14ac:dyDescent="0.35">
      <c r="A235" s="405" t="s">
        <v>3453</v>
      </c>
      <c r="B235" s="394">
        <v>345378.91694677953</v>
      </c>
      <c r="C235" s="404" t="s">
        <v>585</v>
      </c>
      <c r="D235" s="404">
        <v>65.065035461653977</v>
      </c>
      <c r="E235" s="404">
        <v>1.79175673101E-3</v>
      </c>
      <c r="F235" s="404">
        <v>2.6656285938899999E-3</v>
      </c>
      <c r="G235" s="394">
        <v>22472.091478849856</v>
      </c>
      <c r="H235" s="394">
        <v>6.1883499919000002E-4</v>
      </c>
      <c r="I235" s="394">
        <v>9.2065191673999997E-4</v>
      </c>
    </row>
    <row r="236" spans="1:9" x14ac:dyDescent="0.35">
      <c r="A236" s="405" t="s">
        <v>3463</v>
      </c>
      <c r="B236" s="404" t="s">
        <v>529</v>
      </c>
      <c r="C236" s="404" t="s">
        <v>585</v>
      </c>
      <c r="D236" s="399" t="s">
        <v>199</v>
      </c>
      <c r="E236" s="399" t="s">
        <v>199</v>
      </c>
      <c r="F236" s="399" t="s">
        <v>199</v>
      </c>
      <c r="G236" s="404" t="s">
        <v>529</v>
      </c>
      <c r="H236" s="404" t="s">
        <v>529</v>
      </c>
      <c r="I236" s="404" t="s">
        <v>529</v>
      </c>
    </row>
    <row r="237" spans="1:9" x14ac:dyDescent="0.35">
      <c r="A237" s="416" t="s">
        <v>91</v>
      </c>
      <c r="B237" s="394" t="s">
        <v>529</v>
      </c>
      <c r="C237" s="404" t="s">
        <v>585</v>
      </c>
      <c r="D237" s="404" t="s">
        <v>529</v>
      </c>
      <c r="E237" s="404" t="s">
        <v>529</v>
      </c>
      <c r="F237" s="404" t="s">
        <v>529</v>
      </c>
      <c r="G237" s="394" t="s">
        <v>529</v>
      </c>
      <c r="H237" s="394" t="s">
        <v>529</v>
      </c>
      <c r="I237" s="394" t="s">
        <v>529</v>
      </c>
    </row>
    <row r="238" spans="1:9" x14ac:dyDescent="0.35">
      <c r="A238" s="419" t="s">
        <v>614</v>
      </c>
      <c r="B238" s="404">
        <v>7275346.9473260604</v>
      </c>
      <c r="C238" s="404" t="s">
        <v>585</v>
      </c>
      <c r="D238" s="399" t="s">
        <v>199</v>
      </c>
      <c r="E238" s="399" t="s">
        <v>199</v>
      </c>
      <c r="F238" s="399" t="s">
        <v>199</v>
      </c>
      <c r="G238" s="404">
        <v>489781.06541885645</v>
      </c>
      <c r="H238" s="404">
        <v>32.091451581375168</v>
      </c>
      <c r="I238" s="404">
        <v>45.787790295064212</v>
      </c>
    </row>
    <row r="239" spans="1:9" x14ac:dyDescent="0.35">
      <c r="A239" s="405" t="s">
        <v>609</v>
      </c>
      <c r="B239" s="394">
        <v>6900391.8089475194</v>
      </c>
      <c r="C239" s="404" t="s">
        <v>585</v>
      </c>
      <c r="D239" s="404">
        <v>67.143364802995379</v>
      </c>
      <c r="E239" s="404">
        <v>4.6393020403151901</v>
      </c>
      <c r="F239" s="404">
        <v>6.6250689680711297</v>
      </c>
      <c r="G239" s="394">
        <v>463315.52451176452</v>
      </c>
      <c r="H239" s="394">
        <v>32.013001798224458</v>
      </c>
      <c r="I239" s="394">
        <v>45.715571640990433</v>
      </c>
    </row>
    <row r="240" spans="1:9" x14ac:dyDescent="0.35">
      <c r="A240" s="405" t="s">
        <v>610</v>
      </c>
      <c r="B240" s="394">
        <v>368504.73200550402</v>
      </c>
      <c r="C240" s="404" t="s">
        <v>585</v>
      </c>
      <c r="D240" s="404">
        <v>70.79246071620166</v>
      </c>
      <c r="E240" s="404">
        <v>0.10451713900717</v>
      </c>
      <c r="F240" s="404">
        <v>0.16265524758309999</v>
      </c>
      <c r="G240" s="394">
        <v>26087.356764234064</v>
      </c>
      <c r="H240" s="394">
        <v>3.8515060299819999E-2</v>
      </c>
      <c r="I240" s="394">
        <v>5.9939228419900001E-2</v>
      </c>
    </row>
    <row r="241" spans="1:9" x14ac:dyDescent="0.35">
      <c r="A241" s="405" t="s">
        <v>611</v>
      </c>
      <c r="B241" s="394">
        <v>5787.6625596214753</v>
      </c>
      <c r="C241" s="404" t="s">
        <v>585</v>
      </c>
      <c r="D241" s="404">
        <v>59.589262354098253</v>
      </c>
      <c r="E241" s="404">
        <v>0.67636171756462005</v>
      </c>
      <c r="F241" s="404">
        <v>0.87181754613039997</v>
      </c>
      <c r="G241" s="394">
        <v>344.88254268227587</v>
      </c>
      <c r="H241" s="394">
        <v>3.9145533895100001E-3</v>
      </c>
      <c r="I241" s="394">
        <v>5.04578577056E-3</v>
      </c>
    </row>
    <row r="242" spans="1:9" x14ac:dyDescent="0.35">
      <c r="A242" s="405" t="s">
        <v>3462</v>
      </c>
      <c r="B242" s="404" t="s">
        <v>529</v>
      </c>
      <c r="C242" s="404" t="s">
        <v>585</v>
      </c>
      <c r="D242" s="399" t="s">
        <v>199</v>
      </c>
      <c r="E242" s="399" t="s">
        <v>199</v>
      </c>
      <c r="F242" s="399" t="s">
        <v>199</v>
      </c>
      <c r="G242" s="404" t="s">
        <v>529</v>
      </c>
      <c r="H242" s="404">
        <v>1.0519629843E-4</v>
      </c>
      <c r="I242" s="404">
        <v>1.355960522E-5</v>
      </c>
    </row>
    <row r="243" spans="1:9" x14ac:dyDescent="0.35">
      <c r="A243" s="416" t="s">
        <v>613</v>
      </c>
      <c r="B243" s="394" t="s">
        <v>529</v>
      </c>
      <c r="C243" s="404" t="s">
        <v>585</v>
      </c>
      <c r="D243" s="404" t="s">
        <v>529</v>
      </c>
      <c r="E243" s="404" t="s">
        <v>529</v>
      </c>
      <c r="F243" s="404" t="s">
        <v>529</v>
      </c>
      <c r="G243" s="394" t="s">
        <v>529</v>
      </c>
      <c r="H243" s="394">
        <v>1.0519629843E-4</v>
      </c>
      <c r="I243" s="394">
        <v>1.355960522E-5</v>
      </c>
    </row>
    <row r="244" spans="1:9" x14ac:dyDescent="0.35">
      <c r="A244" s="405" t="s">
        <v>588</v>
      </c>
      <c r="B244" s="394">
        <v>662.74381341579385</v>
      </c>
      <c r="C244" s="404" t="s">
        <v>585</v>
      </c>
      <c r="D244" s="404">
        <v>50.248073994006518</v>
      </c>
      <c r="E244" s="404">
        <v>51.386358629942983</v>
      </c>
      <c r="F244" s="404">
        <v>6.6236050802272004</v>
      </c>
      <c r="G244" s="394">
        <v>33.301600175586863</v>
      </c>
      <c r="H244" s="394">
        <v>3.4055991275959999E-2</v>
      </c>
      <c r="I244" s="394">
        <v>4.3897532894299996E-3</v>
      </c>
    </row>
    <row r="245" spans="1:9" x14ac:dyDescent="0.35">
      <c r="A245" s="405" t="s">
        <v>3453</v>
      </c>
      <c r="B245" s="394" t="s">
        <v>529</v>
      </c>
      <c r="C245" s="404" t="s">
        <v>585</v>
      </c>
      <c r="D245" s="404" t="s">
        <v>529</v>
      </c>
      <c r="E245" s="404" t="s">
        <v>529</v>
      </c>
      <c r="F245" s="404" t="s">
        <v>529</v>
      </c>
      <c r="G245" s="394" t="s">
        <v>529</v>
      </c>
      <c r="H245" s="394">
        <v>1.8589818869899999E-3</v>
      </c>
      <c r="I245" s="394">
        <v>2.8303269886699998E-3</v>
      </c>
    </row>
    <row r="246" spans="1:9" x14ac:dyDescent="0.35">
      <c r="A246" s="405" t="s">
        <v>3463</v>
      </c>
      <c r="B246" s="404" t="s">
        <v>556</v>
      </c>
      <c r="C246" s="404" t="s">
        <v>585</v>
      </c>
      <c r="D246" s="399" t="s">
        <v>199</v>
      </c>
      <c r="E246" s="399" t="s">
        <v>199</v>
      </c>
      <c r="F246" s="399" t="s">
        <v>199</v>
      </c>
      <c r="G246" s="404" t="s">
        <v>556</v>
      </c>
      <c r="H246" s="404" t="s">
        <v>556</v>
      </c>
      <c r="I246" s="404" t="s">
        <v>556</v>
      </c>
    </row>
    <row r="247" spans="1:9" x14ac:dyDescent="0.35">
      <c r="A247" s="419" t="s">
        <v>615</v>
      </c>
      <c r="B247" s="404">
        <v>5832942.3488303553</v>
      </c>
      <c r="C247" s="404" t="s">
        <v>585</v>
      </c>
      <c r="D247" s="399" t="s">
        <v>199</v>
      </c>
      <c r="E247" s="399" t="s">
        <v>199</v>
      </c>
      <c r="F247" s="399" t="s">
        <v>199</v>
      </c>
      <c r="G247" s="404">
        <v>410542.75705571863</v>
      </c>
      <c r="H247" s="404">
        <v>13.07563880529997</v>
      </c>
      <c r="I247" s="404">
        <v>4.0475349041306403</v>
      </c>
    </row>
    <row r="248" spans="1:9" x14ac:dyDescent="0.35">
      <c r="A248" s="405" t="s">
        <v>609</v>
      </c>
      <c r="B248" s="394">
        <v>509157.77592432662</v>
      </c>
      <c r="C248" s="404" t="s">
        <v>585</v>
      </c>
      <c r="D248" s="404">
        <v>67.143364802995364</v>
      </c>
      <c r="E248" s="404">
        <v>6.5611612578125396</v>
      </c>
      <c r="F248" s="404">
        <v>6.0033548966705403</v>
      </c>
      <c r="G248" s="394">
        <v>34186.566291168834</v>
      </c>
      <c r="H248" s="394">
        <v>3.3406662735086901</v>
      </c>
      <c r="I248" s="394">
        <v>3.0566548272731899</v>
      </c>
    </row>
    <row r="249" spans="1:9" x14ac:dyDescent="0.35">
      <c r="A249" s="405" t="s">
        <v>610</v>
      </c>
      <c r="B249" s="394">
        <v>5287253.5119992904</v>
      </c>
      <c r="C249" s="404" t="s">
        <v>585</v>
      </c>
      <c r="D249" s="404">
        <v>70.79246071620166</v>
      </c>
      <c r="E249" s="404">
        <v>0.19178297607631001</v>
      </c>
      <c r="F249" s="404">
        <v>0.18365802181259999</v>
      </c>
      <c r="G249" s="394">
        <v>374297.68654480902</v>
      </c>
      <c r="H249" s="394">
        <v>1.0140052138011499</v>
      </c>
      <c r="I249" s="394">
        <v>0.97104652083552001</v>
      </c>
    </row>
    <row r="250" spans="1:9" x14ac:dyDescent="0.35">
      <c r="A250" s="405" t="s">
        <v>611</v>
      </c>
      <c r="B250" s="394">
        <v>23860.857915216009</v>
      </c>
      <c r="C250" s="404" t="s">
        <v>585</v>
      </c>
      <c r="D250" s="404">
        <v>59.589262354098238</v>
      </c>
      <c r="E250" s="404">
        <v>0.2845471839464</v>
      </c>
      <c r="F250" s="404">
        <v>0.72829432120368998</v>
      </c>
      <c r="G250" s="394">
        <v>1421.8509223036683</v>
      </c>
      <c r="H250" s="394">
        <v>6.7895399263199997E-3</v>
      </c>
      <c r="I250" s="394">
        <v>1.7377727318699999E-2</v>
      </c>
    </row>
    <row r="251" spans="1:9" x14ac:dyDescent="0.35">
      <c r="A251" s="405" t="s">
        <v>3464</v>
      </c>
      <c r="B251" s="404" t="s">
        <v>529</v>
      </c>
      <c r="C251" s="404" t="s">
        <v>585</v>
      </c>
      <c r="D251" s="399" t="s">
        <v>199</v>
      </c>
      <c r="E251" s="399" t="s">
        <v>199</v>
      </c>
      <c r="F251" s="399" t="s">
        <v>199</v>
      </c>
      <c r="G251" s="404" t="s">
        <v>529</v>
      </c>
      <c r="H251" s="404">
        <v>1.1154465540398899</v>
      </c>
      <c r="I251" s="404">
        <v>1.4523064306999999E-4</v>
      </c>
    </row>
    <row r="252" spans="1:9" x14ac:dyDescent="0.35">
      <c r="A252" s="416" t="s">
        <v>613</v>
      </c>
      <c r="B252" s="394" t="s">
        <v>529</v>
      </c>
      <c r="C252" s="404" t="s">
        <v>585</v>
      </c>
      <c r="D252" s="404" t="s">
        <v>529</v>
      </c>
      <c r="E252" s="404" t="s">
        <v>529</v>
      </c>
      <c r="F252" s="404" t="s">
        <v>529</v>
      </c>
      <c r="G252" s="394" t="s">
        <v>529</v>
      </c>
      <c r="H252" s="394">
        <v>1.1154465540398899</v>
      </c>
      <c r="I252" s="394">
        <v>1.4523064306999999E-4</v>
      </c>
    </row>
    <row r="253" spans="1:9" x14ac:dyDescent="0.35">
      <c r="A253" s="405" t="s">
        <v>588</v>
      </c>
      <c r="B253" s="394">
        <v>12670.202991522168</v>
      </c>
      <c r="C253" s="404" t="s">
        <v>585</v>
      </c>
      <c r="D253" s="404">
        <v>50.248073994006518</v>
      </c>
      <c r="E253" s="404">
        <v>599.54850305945388</v>
      </c>
      <c r="F253" s="404">
        <v>7.984895666446E-2</v>
      </c>
      <c r="G253" s="394">
        <v>636.65329743708867</v>
      </c>
      <c r="H253" s="394">
        <v>7.5964012370265301</v>
      </c>
      <c r="I253" s="394">
        <v>1.0117024896E-3</v>
      </c>
    </row>
    <row r="254" spans="1:9" x14ac:dyDescent="0.35">
      <c r="A254" s="405" t="s">
        <v>3453</v>
      </c>
      <c r="B254" s="394" t="s">
        <v>529</v>
      </c>
      <c r="C254" s="404" t="s">
        <v>585</v>
      </c>
      <c r="D254" s="404" t="s">
        <v>529</v>
      </c>
      <c r="E254" s="404" t="s">
        <v>529</v>
      </c>
      <c r="F254" s="404" t="s">
        <v>529</v>
      </c>
      <c r="G254" s="394" t="s">
        <v>529</v>
      </c>
      <c r="H254" s="394">
        <v>2.3299869973900001E-3</v>
      </c>
      <c r="I254" s="394">
        <v>1.2988955705600001E-3</v>
      </c>
    </row>
    <row r="255" spans="1:9" x14ac:dyDescent="0.35">
      <c r="A255" s="405" t="s">
        <v>3463</v>
      </c>
      <c r="B255" s="404" t="s">
        <v>556</v>
      </c>
      <c r="C255" s="404" t="s">
        <v>585</v>
      </c>
      <c r="D255" s="399" t="s">
        <v>199</v>
      </c>
      <c r="E255" s="399" t="s">
        <v>199</v>
      </c>
      <c r="F255" s="399" t="s">
        <v>199</v>
      </c>
      <c r="G255" s="404" t="s">
        <v>556</v>
      </c>
      <c r="H255" s="404" t="s">
        <v>556</v>
      </c>
      <c r="I255" s="404" t="s">
        <v>556</v>
      </c>
    </row>
    <row r="256" spans="1:9" x14ac:dyDescent="0.35">
      <c r="A256" s="419" t="s">
        <v>616</v>
      </c>
      <c r="B256" s="404">
        <v>23342.475470502937</v>
      </c>
      <c r="C256" s="404" t="s">
        <v>585</v>
      </c>
      <c r="D256" s="399" t="s">
        <v>199</v>
      </c>
      <c r="E256" s="399" t="s">
        <v>199</v>
      </c>
      <c r="F256" s="399" t="s">
        <v>199</v>
      </c>
      <c r="G256" s="404">
        <v>1567.2923459209501</v>
      </c>
      <c r="H256" s="404">
        <v>0.73343562340844004</v>
      </c>
      <c r="I256" s="404">
        <v>7.4179469703459996E-2</v>
      </c>
    </row>
    <row r="257" spans="1:9" x14ac:dyDescent="0.35">
      <c r="A257" s="405" t="s">
        <v>609</v>
      </c>
      <c r="B257" s="394">
        <v>23342.475470502937</v>
      </c>
      <c r="C257" s="404" t="s">
        <v>585</v>
      </c>
      <c r="D257" s="404">
        <v>67.143364802995393</v>
      </c>
      <c r="E257" s="404">
        <v>31.420644495707268</v>
      </c>
      <c r="F257" s="404">
        <v>3.1778750200336701</v>
      </c>
      <c r="G257" s="394">
        <v>1567.2923459209501</v>
      </c>
      <c r="H257" s="394">
        <v>0.73343562340844004</v>
      </c>
      <c r="I257" s="394">
        <v>7.4179469703459996E-2</v>
      </c>
    </row>
    <row r="258" spans="1:9" x14ac:dyDescent="0.35">
      <c r="A258" s="405" t="s">
        <v>610</v>
      </c>
      <c r="B258" s="394" t="s">
        <v>556</v>
      </c>
      <c r="C258" s="404" t="s">
        <v>585</v>
      </c>
      <c r="D258" s="404" t="s">
        <v>556</v>
      </c>
      <c r="E258" s="404" t="s">
        <v>556</v>
      </c>
      <c r="F258" s="404" t="s">
        <v>556</v>
      </c>
      <c r="G258" s="394" t="s">
        <v>556</v>
      </c>
      <c r="H258" s="394" t="s">
        <v>556</v>
      </c>
      <c r="I258" s="394" t="s">
        <v>556</v>
      </c>
    </row>
    <row r="259" spans="1:9" x14ac:dyDescent="0.35">
      <c r="A259" s="405" t="s">
        <v>611</v>
      </c>
      <c r="B259" s="394" t="s">
        <v>556</v>
      </c>
      <c r="C259" s="404" t="s">
        <v>585</v>
      </c>
      <c r="D259" s="404" t="s">
        <v>556</v>
      </c>
      <c r="E259" s="404" t="s">
        <v>556</v>
      </c>
      <c r="F259" s="404" t="s">
        <v>556</v>
      </c>
      <c r="G259" s="394" t="s">
        <v>556</v>
      </c>
      <c r="H259" s="394" t="s">
        <v>556</v>
      </c>
      <c r="I259" s="394" t="s">
        <v>556</v>
      </c>
    </row>
    <row r="260" spans="1:9" x14ac:dyDescent="0.35">
      <c r="A260" s="405" t="s">
        <v>3462</v>
      </c>
      <c r="B260" s="404" t="s">
        <v>556</v>
      </c>
      <c r="C260" s="404" t="s">
        <v>585</v>
      </c>
      <c r="D260" s="399" t="s">
        <v>199</v>
      </c>
      <c r="E260" s="399" t="s">
        <v>199</v>
      </c>
      <c r="F260" s="399" t="s">
        <v>199</v>
      </c>
      <c r="G260" s="404" t="s">
        <v>556</v>
      </c>
      <c r="H260" s="404" t="s">
        <v>556</v>
      </c>
      <c r="I260" s="404" t="s">
        <v>556</v>
      </c>
    </row>
    <row r="261" spans="1:9" x14ac:dyDescent="0.35">
      <c r="A261" s="405" t="s">
        <v>588</v>
      </c>
      <c r="B261" s="394" t="s">
        <v>556</v>
      </c>
      <c r="C261" s="404" t="s">
        <v>585</v>
      </c>
      <c r="D261" s="404" t="s">
        <v>556</v>
      </c>
      <c r="E261" s="404" t="s">
        <v>556</v>
      </c>
      <c r="F261" s="404" t="s">
        <v>556</v>
      </c>
      <c r="G261" s="394" t="s">
        <v>556</v>
      </c>
      <c r="H261" s="394" t="s">
        <v>556</v>
      </c>
      <c r="I261" s="394" t="s">
        <v>556</v>
      </c>
    </row>
    <row r="262" spans="1:9" x14ac:dyDescent="0.35">
      <c r="A262" s="405" t="s">
        <v>3453</v>
      </c>
      <c r="B262" s="394" t="s">
        <v>529</v>
      </c>
      <c r="C262" s="404" t="s">
        <v>585</v>
      </c>
      <c r="D262" s="404" t="s">
        <v>529</v>
      </c>
      <c r="E262" s="404" t="s">
        <v>554</v>
      </c>
      <c r="F262" s="404" t="s">
        <v>554</v>
      </c>
      <c r="G262" s="394" t="s">
        <v>529</v>
      </c>
      <c r="H262" s="394" t="s">
        <v>554</v>
      </c>
      <c r="I262" s="394" t="s">
        <v>554</v>
      </c>
    </row>
    <row r="263" spans="1:9" x14ac:dyDescent="0.35">
      <c r="A263" s="405" t="s">
        <v>3463</v>
      </c>
      <c r="B263" s="404" t="s">
        <v>556</v>
      </c>
      <c r="C263" s="404" t="s">
        <v>585</v>
      </c>
      <c r="D263" s="399" t="s">
        <v>199</v>
      </c>
      <c r="E263" s="399" t="s">
        <v>199</v>
      </c>
      <c r="F263" s="399" t="s">
        <v>199</v>
      </c>
      <c r="G263" s="404" t="s">
        <v>556</v>
      </c>
      <c r="H263" s="404" t="s">
        <v>556</v>
      </c>
      <c r="I263" s="404" t="s">
        <v>556</v>
      </c>
    </row>
    <row r="264" spans="1:9" x14ac:dyDescent="0.35">
      <c r="A264" s="419" t="s">
        <v>617</v>
      </c>
      <c r="B264" s="404" t="s">
        <v>556</v>
      </c>
      <c r="C264" s="404" t="s">
        <v>585</v>
      </c>
      <c r="D264" s="399" t="s">
        <v>199</v>
      </c>
      <c r="E264" s="399" t="s">
        <v>199</v>
      </c>
      <c r="F264" s="399" t="s">
        <v>199</v>
      </c>
      <c r="G264" s="404" t="s">
        <v>556</v>
      </c>
      <c r="H264" s="404" t="s">
        <v>561</v>
      </c>
      <c r="I264" s="404" t="s">
        <v>561</v>
      </c>
    </row>
    <row r="265" spans="1:9" x14ac:dyDescent="0.35">
      <c r="A265" s="410" t="s">
        <v>618</v>
      </c>
      <c r="B265" s="404" t="s">
        <v>556</v>
      </c>
      <c r="C265" s="404" t="s">
        <v>585</v>
      </c>
      <c r="D265" s="399" t="s">
        <v>199</v>
      </c>
      <c r="E265" s="399" t="s">
        <v>199</v>
      </c>
      <c r="F265" s="399" t="s">
        <v>199</v>
      </c>
      <c r="G265" s="404" t="s">
        <v>556</v>
      </c>
      <c r="H265" s="404" t="s">
        <v>561</v>
      </c>
      <c r="I265" s="404" t="s">
        <v>561</v>
      </c>
    </row>
    <row r="266" spans="1:9" x14ac:dyDescent="0.35">
      <c r="A266" s="416" t="s">
        <v>609</v>
      </c>
      <c r="B266" s="394" t="s">
        <v>556</v>
      </c>
      <c r="C266" s="404" t="s">
        <v>585</v>
      </c>
      <c r="D266" s="404" t="s">
        <v>556</v>
      </c>
      <c r="E266" s="404" t="s">
        <v>529</v>
      </c>
      <c r="F266" s="404" t="s">
        <v>529</v>
      </c>
      <c r="G266" s="394" t="s">
        <v>556</v>
      </c>
      <c r="H266" s="394" t="s">
        <v>529</v>
      </c>
      <c r="I266" s="394" t="s">
        <v>529</v>
      </c>
    </row>
    <row r="267" spans="1:9" x14ac:dyDescent="0.35">
      <c r="A267" s="416" t="s">
        <v>619</v>
      </c>
      <c r="B267" s="394" t="s">
        <v>556</v>
      </c>
      <c r="C267" s="404" t="s">
        <v>585</v>
      </c>
      <c r="D267" s="404" t="s">
        <v>556</v>
      </c>
      <c r="E267" s="404" t="s">
        <v>529</v>
      </c>
      <c r="F267" s="404" t="s">
        <v>529</v>
      </c>
      <c r="G267" s="394" t="s">
        <v>556</v>
      </c>
      <c r="H267" s="394" t="s">
        <v>529</v>
      </c>
      <c r="I267" s="394" t="s">
        <v>529</v>
      </c>
    </row>
    <row r="268" spans="1:9" x14ac:dyDescent="0.35">
      <c r="A268" s="416" t="s">
        <v>620</v>
      </c>
      <c r="B268" s="394" t="s">
        <v>556</v>
      </c>
      <c r="C268" s="404" t="s">
        <v>585</v>
      </c>
      <c r="D268" s="404" t="s">
        <v>556</v>
      </c>
      <c r="E268" s="404" t="s">
        <v>529</v>
      </c>
      <c r="F268" s="404" t="s">
        <v>529</v>
      </c>
      <c r="G268" s="394" t="s">
        <v>556</v>
      </c>
      <c r="H268" s="394" t="s">
        <v>529</v>
      </c>
      <c r="I268" s="394" t="s">
        <v>529</v>
      </c>
    </row>
    <row r="269" spans="1:9" x14ac:dyDescent="0.35">
      <c r="A269" s="416" t="s">
        <v>621</v>
      </c>
      <c r="B269" s="404" t="s">
        <v>556</v>
      </c>
      <c r="C269" s="404" t="s">
        <v>585</v>
      </c>
      <c r="D269" s="399" t="s">
        <v>199</v>
      </c>
      <c r="E269" s="399" t="s">
        <v>199</v>
      </c>
      <c r="F269" s="399" t="s">
        <v>199</v>
      </c>
      <c r="G269" s="404" t="s">
        <v>556</v>
      </c>
      <c r="H269" s="404" t="s">
        <v>529</v>
      </c>
      <c r="I269" s="404" t="s">
        <v>529</v>
      </c>
    </row>
    <row r="270" spans="1:9" x14ac:dyDescent="0.35">
      <c r="A270" s="416" t="s">
        <v>594</v>
      </c>
      <c r="B270" s="394" t="s">
        <v>556</v>
      </c>
      <c r="C270" s="404" t="s">
        <v>585</v>
      </c>
      <c r="D270" s="404" t="s">
        <v>556</v>
      </c>
      <c r="E270" s="404" t="s">
        <v>529</v>
      </c>
      <c r="F270" s="404" t="s">
        <v>529</v>
      </c>
      <c r="G270" s="394" t="s">
        <v>556</v>
      </c>
      <c r="H270" s="394" t="s">
        <v>529</v>
      </c>
      <c r="I270" s="394" t="s">
        <v>529</v>
      </c>
    </row>
    <row r="271" spans="1:9" x14ac:dyDescent="0.35">
      <c r="A271" s="416" t="s">
        <v>96</v>
      </c>
      <c r="B271" s="394" t="s">
        <v>556</v>
      </c>
      <c r="C271" s="404" t="s">
        <v>585</v>
      </c>
      <c r="D271" s="404" t="s">
        <v>556</v>
      </c>
      <c r="E271" s="404" t="s">
        <v>529</v>
      </c>
      <c r="F271" s="404" t="s">
        <v>529</v>
      </c>
      <c r="G271" s="394" t="s">
        <v>556</v>
      </c>
      <c r="H271" s="394" t="s">
        <v>529</v>
      </c>
      <c r="I271" s="394" t="s">
        <v>529</v>
      </c>
    </row>
    <row r="272" spans="1:9" x14ac:dyDescent="0.35">
      <c r="A272" s="416" t="s">
        <v>622</v>
      </c>
      <c r="B272" s="404" t="s">
        <v>556</v>
      </c>
      <c r="C272" s="404" t="s">
        <v>585</v>
      </c>
      <c r="D272" s="399" t="s">
        <v>199</v>
      </c>
      <c r="E272" s="399" t="s">
        <v>199</v>
      </c>
      <c r="F272" s="399" t="s">
        <v>199</v>
      </c>
      <c r="G272" s="404" t="s">
        <v>556</v>
      </c>
      <c r="H272" s="404" t="s">
        <v>527</v>
      </c>
      <c r="I272" s="404" t="s">
        <v>527</v>
      </c>
    </row>
    <row r="273" spans="1:10" x14ac:dyDescent="0.35">
      <c r="A273" s="81" t="s">
        <v>540</v>
      </c>
      <c r="B273" s="404">
        <v>650576.52184247703</v>
      </c>
      <c r="C273" s="404" t="s">
        <v>585</v>
      </c>
      <c r="D273" s="399" t="s">
        <v>199</v>
      </c>
      <c r="E273" s="399" t="s">
        <v>199</v>
      </c>
      <c r="F273" s="399" t="s">
        <v>199</v>
      </c>
      <c r="G273" s="404">
        <v>46055.912865416663</v>
      </c>
      <c r="H273" s="404">
        <v>3.5201759225</v>
      </c>
      <c r="I273" s="404">
        <v>1.1264562951999999</v>
      </c>
    </row>
    <row r="274" spans="1:10" x14ac:dyDescent="0.35">
      <c r="A274" s="405" t="s">
        <v>586</v>
      </c>
      <c r="B274" s="394">
        <v>650576.52184247703</v>
      </c>
      <c r="C274" s="404" t="s">
        <v>585</v>
      </c>
      <c r="D274" s="404">
        <v>70.792460716201646</v>
      </c>
      <c r="E274" s="404">
        <v>5.4108560704444502</v>
      </c>
      <c r="F274" s="404">
        <v>1.7314739425422201</v>
      </c>
      <c r="G274" s="394">
        <v>46055.912865416663</v>
      </c>
      <c r="H274" s="394">
        <v>3.5201759225</v>
      </c>
      <c r="I274" s="394">
        <v>1.1264562951999999</v>
      </c>
    </row>
    <row r="275" spans="1:10" x14ac:dyDescent="0.35">
      <c r="A275" s="405" t="s">
        <v>587</v>
      </c>
      <c r="B275" s="394" t="s">
        <v>556</v>
      </c>
      <c r="C275" s="404" t="s">
        <v>585</v>
      </c>
      <c r="D275" s="404" t="s">
        <v>556</v>
      </c>
      <c r="E275" s="404" t="s">
        <v>556</v>
      </c>
      <c r="F275" s="404" t="s">
        <v>556</v>
      </c>
      <c r="G275" s="394" t="s">
        <v>556</v>
      </c>
      <c r="H275" s="394" t="s">
        <v>556</v>
      </c>
      <c r="I275" s="394" t="s">
        <v>556</v>
      </c>
    </row>
    <row r="276" spans="1:10" x14ac:dyDescent="0.35">
      <c r="A276" s="405" t="s">
        <v>588</v>
      </c>
      <c r="B276" s="394" t="s">
        <v>529</v>
      </c>
      <c r="C276" s="404" t="s">
        <v>585</v>
      </c>
      <c r="D276" s="404" t="s">
        <v>529</v>
      </c>
      <c r="E276" s="404" t="s">
        <v>529</v>
      </c>
      <c r="F276" s="404" t="s">
        <v>529</v>
      </c>
      <c r="G276" s="394" t="s">
        <v>529</v>
      </c>
      <c r="H276" s="394" t="s">
        <v>529</v>
      </c>
      <c r="I276" s="394" t="s">
        <v>529</v>
      </c>
    </row>
    <row r="277" spans="1:10" x14ac:dyDescent="0.35">
      <c r="A277" s="405" t="s">
        <v>3453</v>
      </c>
      <c r="B277" s="394" t="s">
        <v>529</v>
      </c>
      <c r="C277" s="404" t="s">
        <v>585</v>
      </c>
      <c r="D277" s="404" t="s">
        <v>529</v>
      </c>
      <c r="E277" s="404" t="s">
        <v>554</v>
      </c>
      <c r="F277" s="404" t="s">
        <v>554</v>
      </c>
      <c r="G277" s="394" t="s">
        <v>529</v>
      </c>
      <c r="H277" s="394" t="s">
        <v>554</v>
      </c>
      <c r="I277" s="394" t="s">
        <v>554</v>
      </c>
    </row>
    <row r="278" spans="1:10" x14ac:dyDescent="0.35">
      <c r="A278" s="405" t="s">
        <v>3465</v>
      </c>
      <c r="B278" s="404" t="s">
        <v>529</v>
      </c>
      <c r="C278" s="404" t="s">
        <v>585</v>
      </c>
      <c r="D278" s="399" t="s">
        <v>199</v>
      </c>
      <c r="E278" s="399" t="s">
        <v>199</v>
      </c>
      <c r="F278" s="399" t="s">
        <v>199</v>
      </c>
      <c r="G278" s="404" t="s">
        <v>529</v>
      </c>
      <c r="H278" s="404" t="s">
        <v>527</v>
      </c>
      <c r="I278" s="404" t="s">
        <v>527</v>
      </c>
    </row>
    <row r="279" spans="1:10" x14ac:dyDescent="0.35">
      <c r="A279" s="81" t="s">
        <v>3466</v>
      </c>
      <c r="B279" s="404">
        <v>546204.83921010012</v>
      </c>
      <c r="C279" s="404" t="s">
        <v>585</v>
      </c>
      <c r="D279" s="399" t="s">
        <v>199</v>
      </c>
      <c r="E279" s="399" t="s">
        <v>199</v>
      </c>
      <c r="F279" s="399" t="s">
        <v>199</v>
      </c>
      <c r="G279" s="404">
        <v>38024.133926124283</v>
      </c>
      <c r="H279" s="404">
        <v>16.188389581899191</v>
      </c>
      <c r="I279" s="404">
        <v>0.73365765457023002</v>
      </c>
    </row>
    <row r="280" spans="1:10" x14ac:dyDescent="0.35">
      <c r="A280" s="405" t="s">
        <v>623</v>
      </c>
      <c r="B280" s="394">
        <v>270555.52902466076</v>
      </c>
      <c r="C280" s="404" t="s">
        <v>585</v>
      </c>
      <c r="D280" s="404">
        <v>71.174746954728036</v>
      </c>
      <c r="E280" s="404">
        <v>7.2747437896637797</v>
      </c>
      <c r="F280" s="404">
        <v>2.07984266172793</v>
      </c>
      <c r="G280" s="394">
        <v>19256.721315532806</v>
      </c>
      <c r="H280" s="394">
        <v>1.9682221545313501</v>
      </c>
      <c r="I280" s="394">
        <v>0.56271293163185998</v>
      </c>
    </row>
    <row r="281" spans="1:10" x14ac:dyDescent="0.35">
      <c r="A281" s="405" t="s">
        <v>624</v>
      </c>
      <c r="B281" s="394">
        <v>275649.31018543936</v>
      </c>
      <c r="C281" s="404" t="s">
        <v>585</v>
      </c>
      <c r="D281" s="404">
        <v>68.084380831448314</v>
      </c>
      <c r="E281" s="404">
        <v>51.587894117353002</v>
      </c>
      <c r="F281" s="404">
        <v>0.62015291394478</v>
      </c>
      <c r="G281" s="394">
        <v>18767.412610591477</v>
      </c>
      <c r="H281" s="394">
        <v>14.220167427367841</v>
      </c>
      <c r="I281" s="394">
        <v>0.17094472293836999</v>
      </c>
    </row>
    <row r="282" spans="1:10" x14ac:dyDescent="0.35">
      <c r="A282" s="405" t="s">
        <v>609</v>
      </c>
      <c r="B282" s="394" t="s">
        <v>529</v>
      </c>
      <c r="C282" s="404" t="s">
        <v>585</v>
      </c>
      <c r="D282" s="404" t="s">
        <v>529</v>
      </c>
      <c r="E282" s="404" t="s">
        <v>529</v>
      </c>
      <c r="F282" s="404" t="s">
        <v>529</v>
      </c>
      <c r="G282" s="394" t="s">
        <v>529</v>
      </c>
      <c r="H282" s="394" t="s">
        <v>529</v>
      </c>
      <c r="I282" s="394" t="s">
        <v>529</v>
      </c>
    </row>
    <row r="283" spans="1:10" x14ac:dyDescent="0.35">
      <c r="A283" s="405" t="s">
        <v>3467</v>
      </c>
      <c r="B283" s="404" t="s">
        <v>556</v>
      </c>
      <c r="C283" s="404" t="s">
        <v>585</v>
      </c>
      <c r="D283" s="399" t="s">
        <v>199</v>
      </c>
      <c r="E283" s="399" t="s">
        <v>199</v>
      </c>
      <c r="F283" s="399" t="s">
        <v>199</v>
      </c>
      <c r="G283" s="404" t="s">
        <v>556</v>
      </c>
      <c r="H283" s="404" t="s">
        <v>527</v>
      </c>
      <c r="I283" s="404" t="s">
        <v>527</v>
      </c>
    </row>
    <row r="284" spans="1:10" x14ac:dyDescent="0.35">
      <c r="A284" s="405" t="s">
        <v>588</v>
      </c>
      <c r="B284" s="394" t="s">
        <v>554</v>
      </c>
      <c r="C284" s="404" t="s">
        <v>585</v>
      </c>
      <c r="D284" s="404" t="s">
        <v>554</v>
      </c>
      <c r="E284" s="404" t="s">
        <v>529</v>
      </c>
      <c r="F284" s="404" t="s">
        <v>529</v>
      </c>
      <c r="G284" s="394" t="s">
        <v>554</v>
      </c>
      <c r="H284" s="394" t="s">
        <v>529</v>
      </c>
      <c r="I284" s="394" t="s">
        <v>529</v>
      </c>
      <c r="J284" s="79" t="s">
        <v>527</v>
      </c>
    </row>
    <row r="285" spans="1:10" x14ac:dyDescent="0.35">
      <c r="A285" s="405" t="s">
        <v>3453</v>
      </c>
      <c r="B285" s="394" t="s">
        <v>529</v>
      </c>
      <c r="C285" s="404" t="s">
        <v>585</v>
      </c>
      <c r="D285" s="404" t="s">
        <v>529</v>
      </c>
      <c r="E285" s="404" t="s">
        <v>554</v>
      </c>
      <c r="F285" s="404" t="s">
        <v>554</v>
      </c>
      <c r="G285" s="394" t="s">
        <v>529</v>
      </c>
      <c r="H285" s="394" t="s">
        <v>554</v>
      </c>
      <c r="I285" s="394" t="s">
        <v>554</v>
      </c>
      <c r="J285" s="79" t="s">
        <v>527</v>
      </c>
    </row>
    <row r="286" spans="1:10" x14ac:dyDescent="0.35">
      <c r="A286" s="405" t="s">
        <v>3468</v>
      </c>
      <c r="B286" s="404" t="s">
        <v>556</v>
      </c>
      <c r="C286" s="404" t="s">
        <v>585</v>
      </c>
      <c r="D286" s="399" t="s">
        <v>199</v>
      </c>
      <c r="E286" s="399" t="s">
        <v>199</v>
      </c>
      <c r="F286" s="399" t="s">
        <v>199</v>
      </c>
      <c r="G286" s="404" t="s">
        <v>556</v>
      </c>
      <c r="H286" s="404" t="s">
        <v>527</v>
      </c>
      <c r="I286" s="404" t="s">
        <v>527</v>
      </c>
      <c r="J286" s="79" t="s">
        <v>527</v>
      </c>
    </row>
    <row r="287" spans="1:10" x14ac:dyDescent="0.35">
      <c r="A287" s="81" t="s">
        <v>3469</v>
      </c>
      <c r="B287" s="404">
        <v>644614.3919557624</v>
      </c>
      <c r="C287" s="404" t="s">
        <v>585</v>
      </c>
      <c r="D287" s="399" t="s">
        <v>199</v>
      </c>
      <c r="E287" s="399" t="s">
        <v>199</v>
      </c>
      <c r="F287" s="399" t="s">
        <v>199</v>
      </c>
      <c r="G287" s="404">
        <v>32390.631664594664</v>
      </c>
      <c r="H287" s="404">
        <v>39.579455347798998</v>
      </c>
      <c r="I287" s="404">
        <v>23.567013395936449</v>
      </c>
      <c r="J287" s="79" t="s">
        <v>527</v>
      </c>
    </row>
    <row r="288" spans="1:10" x14ac:dyDescent="0.35">
      <c r="A288" s="413" t="s">
        <v>586</v>
      </c>
      <c r="B288" s="404" t="s">
        <v>625</v>
      </c>
      <c r="C288" s="404" t="s">
        <v>585</v>
      </c>
      <c r="D288" s="404" t="s">
        <v>625</v>
      </c>
      <c r="E288" s="404" t="s">
        <v>625</v>
      </c>
      <c r="F288" s="404" t="s">
        <v>625</v>
      </c>
      <c r="G288" s="404" t="s">
        <v>625</v>
      </c>
      <c r="H288" s="404">
        <v>37.596227422035923</v>
      </c>
      <c r="I288" s="404">
        <v>23.536156950132501</v>
      </c>
      <c r="J288" s="79" t="s">
        <v>527</v>
      </c>
    </row>
    <row r="289" spans="1:10" x14ac:dyDescent="0.35">
      <c r="A289" s="413" t="s">
        <v>587</v>
      </c>
      <c r="B289" s="404" t="s">
        <v>556</v>
      </c>
      <c r="C289" s="404" t="s">
        <v>585</v>
      </c>
      <c r="D289" s="404" t="s">
        <v>556</v>
      </c>
      <c r="E289" s="404" t="s">
        <v>556</v>
      </c>
      <c r="F289" s="404" t="s">
        <v>556</v>
      </c>
      <c r="G289" s="404" t="s">
        <v>556</v>
      </c>
      <c r="H289" s="404" t="s">
        <v>556</v>
      </c>
      <c r="I289" s="404" t="s">
        <v>556</v>
      </c>
      <c r="J289" s="79" t="s">
        <v>527</v>
      </c>
    </row>
    <row r="290" spans="1:10" x14ac:dyDescent="0.35">
      <c r="A290" s="413" t="s">
        <v>588</v>
      </c>
      <c r="B290" s="404">
        <v>644614.3919557624</v>
      </c>
      <c r="C290" s="404" t="s">
        <v>585</v>
      </c>
      <c r="D290" s="404">
        <v>50.248073994006511</v>
      </c>
      <c r="E290" s="404">
        <v>3.07661130516487</v>
      </c>
      <c r="F290" s="404">
        <v>4.7868068397190003E-2</v>
      </c>
      <c r="G290" s="404">
        <v>32390.631664594664</v>
      </c>
      <c r="H290" s="404">
        <v>1.98322792576308</v>
      </c>
      <c r="I290" s="404">
        <v>3.085644580395E-2</v>
      </c>
      <c r="J290" s="79" t="s">
        <v>527</v>
      </c>
    </row>
    <row r="291" spans="1:10" x14ac:dyDescent="0.35">
      <c r="A291" s="413" t="s">
        <v>3456</v>
      </c>
      <c r="B291" s="404" t="s">
        <v>601</v>
      </c>
      <c r="C291" s="404" t="s">
        <v>585</v>
      </c>
      <c r="D291" s="404" t="s">
        <v>601</v>
      </c>
      <c r="E291" s="404" t="s">
        <v>556</v>
      </c>
      <c r="F291" s="404" t="s">
        <v>556</v>
      </c>
      <c r="G291" s="404" t="s">
        <v>601</v>
      </c>
      <c r="H291" s="404" t="s">
        <v>556</v>
      </c>
      <c r="I291" s="404" t="s">
        <v>556</v>
      </c>
      <c r="J291" s="79" t="s">
        <v>527</v>
      </c>
    </row>
    <row r="292" spans="1:10" x14ac:dyDescent="0.35">
      <c r="A292" s="413" t="s">
        <v>3458</v>
      </c>
      <c r="B292" s="404" t="s">
        <v>529</v>
      </c>
      <c r="C292" s="404" t="s">
        <v>585</v>
      </c>
      <c r="D292" s="404" t="s">
        <v>529</v>
      </c>
      <c r="E292" s="404" t="s">
        <v>626</v>
      </c>
      <c r="F292" s="404" t="s">
        <v>626</v>
      </c>
      <c r="G292" s="404" t="s">
        <v>529</v>
      </c>
      <c r="H292" s="404" t="s">
        <v>626</v>
      </c>
      <c r="I292" s="404" t="s">
        <v>626</v>
      </c>
      <c r="J292" s="79" t="s">
        <v>527</v>
      </c>
    </row>
    <row r="293" spans="1:10" x14ac:dyDescent="0.35">
      <c r="A293" s="420" t="s">
        <v>627</v>
      </c>
      <c r="B293" s="404">
        <v>644614.3919557624</v>
      </c>
      <c r="C293" s="404" t="s">
        <v>585</v>
      </c>
      <c r="D293" s="399" t="s">
        <v>199</v>
      </c>
      <c r="E293" s="399" t="s">
        <v>199</v>
      </c>
      <c r="F293" s="399" t="s">
        <v>199</v>
      </c>
      <c r="G293" s="404">
        <v>32390.631664594664</v>
      </c>
      <c r="H293" s="404" t="s">
        <v>626</v>
      </c>
      <c r="I293" s="404" t="s">
        <v>626</v>
      </c>
      <c r="J293" s="79" t="s">
        <v>527</v>
      </c>
    </row>
    <row r="294" spans="1:10" x14ac:dyDescent="0.35">
      <c r="A294" s="413" t="s">
        <v>586</v>
      </c>
      <c r="B294" s="394" t="s">
        <v>554</v>
      </c>
      <c r="C294" s="404" t="s">
        <v>585</v>
      </c>
      <c r="D294" s="404" t="s">
        <v>554</v>
      </c>
      <c r="E294" s="404" t="s">
        <v>554</v>
      </c>
      <c r="F294" s="404" t="s">
        <v>554</v>
      </c>
      <c r="G294" s="394" t="s">
        <v>554</v>
      </c>
      <c r="H294" s="394" t="s">
        <v>554</v>
      </c>
      <c r="I294" s="394" t="s">
        <v>554</v>
      </c>
      <c r="J294" s="79" t="s">
        <v>527</v>
      </c>
    </row>
    <row r="295" spans="1:10" x14ac:dyDescent="0.35">
      <c r="A295" s="413" t="s">
        <v>587</v>
      </c>
      <c r="B295" s="394" t="s">
        <v>556</v>
      </c>
      <c r="C295" s="404" t="s">
        <v>585</v>
      </c>
      <c r="D295" s="404" t="s">
        <v>556</v>
      </c>
      <c r="E295" s="404" t="s">
        <v>556</v>
      </c>
      <c r="F295" s="404" t="s">
        <v>556</v>
      </c>
      <c r="G295" s="394" t="s">
        <v>556</v>
      </c>
      <c r="H295" s="394" t="s">
        <v>556</v>
      </c>
      <c r="I295" s="394" t="s">
        <v>556</v>
      </c>
      <c r="J295" s="79" t="s">
        <v>527</v>
      </c>
    </row>
    <row r="296" spans="1:10" x14ac:dyDescent="0.35">
      <c r="A296" s="413" t="s">
        <v>588</v>
      </c>
      <c r="B296" s="394">
        <v>644614.3919557624</v>
      </c>
      <c r="C296" s="404" t="s">
        <v>585</v>
      </c>
      <c r="D296" s="404">
        <v>50.248073994006511</v>
      </c>
      <c r="E296" s="404" t="s">
        <v>554</v>
      </c>
      <c r="F296" s="404" t="s">
        <v>554</v>
      </c>
      <c r="G296" s="394">
        <v>32390.631664594664</v>
      </c>
      <c r="H296" s="394" t="s">
        <v>554</v>
      </c>
      <c r="I296" s="394" t="s">
        <v>554</v>
      </c>
      <c r="J296" s="79" t="s">
        <v>527</v>
      </c>
    </row>
    <row r="297" spans="1:10" x14ac:dyDescent="0.35">
      <c r="A297" s="413" t="s">
        <v>3456</v>
      </c>
      <c r="B297" s="394" t="s">
        <v>529</v>
      </c>
      <c r="C297" s="404" t="s">
        <v>585</v>
      </c>
      <c r="D297" s="404" t="s">
        <v>529</v>
      </c>
      <c r="E297" s="404" t="s">
        <v>556</v>
      </c>
      <c r="F297" s="404" t="s">
        <v>556</v>
      </c>
      <c r="G297" s="394" t="s">
        <v>529</v>
      </c>
      <c r="H297" s="394" t="s">
        <v>556</v>
      </c>
      <c r="I297" s="394" t="s">
        <v>556</v>
      </c>
      <c r="J297" s="79" t="s">
        <v>527</v>
      </c>
    </row>
    <row r="298" spans="1:10" x14ac:dyDescent="0.35">
      <c r="A298" s="413" t="s">
        <v>3458</v>
      </c>
      <c r="B298" s="394" t="s">
        <v>529</v>
      </c>
      <c r="C298" s="404" t="s">
        <v>585</v>
      </c>
      <c r="D298" s="404" t="s">
        <v>529</v>
      </c>
      <c r="E298" s="404" t="s">
        <v>556</v>
      </c>
      <c r="F298" s="404" t="s">
        <v>556</v>
      </c>
      <c r="G298" s="394" t="s">
        <v>529</v>
      </c>
      <c r="H298" s="394" t="s">
        <v>556</v>
      </c>
      <c r="I298" s="394" t="s">
        <v>556</v>
      </c>
      <c r="J298" s="79" t="s">
        <v>527</v>
      </c>
    </row>
    <row r="299" spans="1:10" x14ac:dyDescent="0.35">
      <c r="A299" s="420" t="s">
        <v>3470</v>
      </c>
      <c r="B299" s="404" t="s">
        <v>601</v>
      </c>
      <c r="C299" s="404" t="s">
        <v>585</v>
      </c>
      <c r="D299" s="399" t="s">
        <v>199</v>
      </c>
      <c r="E299" s="399" t="s">
        <v>199</v>
      </c>
      <c r="F299" s="399" t="s">
        <v>199</v>
      </c>
      <c r="G299" s="404" t="s">
        <v>601</v>
      </c>
      <c r="H299" s="404">
        <v>39.579455347798998</v>
      </c>
      <c r="I299" s="404">
        <v>23.567013395936449</v>
      </c>
      <c r="J299" s="79" t="s">
        <v>527</v>
      </c>
    </row>
    <row r="300" spans="1:10" x14ac:dyDescent="0.35">
      <c r="A300" s="409" t="s">
        <v>628</v>
      </c>
      <c r="B300" s="404" t="s">
        <v>601</v>
      </c>
      <c r="C300" s="404" t="s">
        <v>585</v>
      </c>
      <c r="D300" s="399" t="s">
        <v>199</v>
      </c>
      <c r="E300" s="399" t="s">
        <v>199</v>
      </c>
      <c r="F300" s="399" t="s">
        <v>199</v>
      </c>
      <c r="G300" s="404" t="s">
        <v>601</v>
      </c>
      <c r="H300" s="404">
        <v>39.579455347798998</v>
      </c>
      <c r="I300" s="404">
        <v>23.567013395936449</v>
      </c>
      <c r="J300" s="79" t="s">
        <v>527</v>
      </c>
    </row>
    <row r="301" spans="1:10" x14ac:dyDescent="0.35">
      <c r="A301" s="410" t="s">
        <v>592</v>
      </c>
      <c r="B301" s="394" t="s">
        <v>529</v>
      </c>
      <c r="C301" s="404" t="s">
        <v>585</v>
      </c>
      <c r="D301" s="404" t="s">
        <v>529</v>
      </c>
      <c r="E301" s="404" t="s">
        <v>529</v>
      </c>
      <c r="F301" s="404" t="s">
        <v>529</v>
      </c>
      <c r="G301" s="394" t="s">
        <v>529</v>
      </c>
      <c r="H301" s="394">
        <v>37.596227422035923</v>
      </c>
      <c r="I301" s="394">
        <v>23.536156950132501</v>
      </c>
      <c r="J301" s="79" t="s">
        <v>527</v>
      </c>
    </row>
    <row r="302" spans="1:10" x14ac:dyDescent="0.35">
      <c r="A302" s="410" t="s">
        <v>593</v>
      </c>
      <c r="B302" s="394" t="s">
        <v>556</v>
      </c>
      <c r="C302" s="404" t="s">
        <v>585</v>
      </c>
      <c r="D302" s="404" t="s">
        <v>556</v>
      </c>
      <c r="E302" s="404" t="s">
        <v>556</v>
      </c>
      <c r="F302" s="404" t="s">
        <v>556</v>
      </c>
      <c r="G302" s="394" t="s">
        <v>556</v>
      </c>
      <c r="H302" s="394" t="s">
        <v>556</v>
      </c>
      <c r="I302" s="394" t="s">
        <v>556</v>
      </c>
      <c r="J302" s="79" t="s">
        <v>527</v>
      </c>
    </row>
    <row r="303" spans="1:10" x14ac:dyDescent="0.35">
      <c r="A303" s="410" t="s">
        <v>594</v>
      </c>
      <c r="B303" s="394" t="s">
        <v>529</v>
      </c>
      <c r="C303" s="404" t="s">
        <v>585</v>
      </c>
      <c r="D303" s="404" t="s">
        <v>529</v>
      </c>
      <c r="E303" s="404" t="s">
        <v>529</v>
      </c>
      <c r="F303" s="404" t="s">
        <v>529</v>
      </c>
      <c r="G303" s="394" t="s">
        <v>529</v>
      </c>
      <c r="H303" s="394">
        <v>1.98322792576308</v>
      </c>
      <c r="I303" s="394">
        <v>3.085644580395E-2</v>
      </c>
      <c r="J303" s="79" t="s">
        <v>527</v>
      </c>
    </row>
    <row r="304" spans="1:10" x14ac:dyDescent="0.35">
      <c r="A304" s="410" t="s">
        <v>595</v>
      </c>
      <c r="B304" s="394" t="s">
        <v>556</v>
      </c>
      <c r="C304" s="404" t="s">
        <v>585</v>
      </c>
      <c r="D304" s="404" t="s">
        <v>556</v>
      </c>
      <c r="E304" s="404" t="s">
        <v>556</v>
      </c>
      <c r="F304" s="404" t="s">
        <v>556</v>
      </c>
      <c r="G304" s="394" t="s">
        <v>556</v>
      </c>
      <c r="H304" s="394" t="s">
        <v>556</v>
      </c>
      <c r="I304" s="394" t="s">
        <v>556</v>
      </c>
      <c r="J304" s="79" t="s">
        <v>527</v>
      </c>
    </row>
    <row r="305" spans="1:10" x14ac:dyDescent="0.35">
      <c r="A305" s="410" t="s">
        <v>96</v>
      </c>
      <c r="B305" s="394" t="s">
        <v>529</v>
      </c>
      <c r="C305" s="404" t="s">
        <v>585</v>
      </c>
      <c r="D305" s="404" t="s">
        <v>529</v>
      </c>
      <c r="E305" s="404" t="s">
        <v>554</v>
      </c>
      <c r="F305" s="404" t="s">
        <v>554</v>
      </c>
      <c r="G305" s="394" t="s">
        <v>529</v>
      </c>
      <c r="H305" s="394" t="s">
        <v>554</v>
      </c>
      <c r="I305" s="394" t="s">
        <v>554</v>
      </c>
      <c r="J305" s="79" t="s">
        <v>527</v>
      </c>
    </row>
    <row r="306" spans="1:10" x14ac:dyDescent="0.35">
      <c r="A306" s="406" t="s">
        <v>629</v>
      </c>
      <c r="B306" s="404">
        <v>11350924.547537155</v>
      </c>
      <c r="C306" s="404" t="s">
        <v>585</v>
      </c>
      <c r="D306" s="399" t="s">
        <v>199</v>
      </c>
      <c r="E306" s="399" t="s">
        <v>199</v>
      </c>
      <c r="F306" s="399" t="s">
        <v>199</v>
      </c>
      <c r="G306" s="404">
        <v>586319.50932829198</v>
      </c>
      <c r="H306" s="404">
        <v>205.35377590972996</v>
      </c>
      <c r="I306" s="404">
        <v>4.1010308449579398</v>
      </c>
      <c r="J306" s="404" t="s">
        <v>589</v>
      </c>
    </row>
    <row r="307" spans="1:10" x14ac:dyDescent="0.35">
      <c r="A307" s="405" t="s">
        <v>586</v>
      </c>
      <c r="B307" s="404">
        <v>2244293.0419910937</v>
      </c>
      <c r="C307" s="404" t="s">
        <v>585</v>
      </c>
      <c r="D307" s="404">
        <v>67.197246675647136</v>
      </c>
      <c r="E307" s="404">
        <v>9.4999325570558</v>
      </c>
      <c r="F307" s="404">
        <v>0.57001330008575002</v>
      </c>
      <c r="G307" s="404">
        <v>150810.31315511401</v>
      </c>
      <c r="H307" s="404">
        <v>21.320632537184999</v>
      </c>
      <c r="I307" s="404">
        <v>1.27927688322483</v>
      </c>
      <c r="J307" s="404" t="s">
        <v>527</v>
      </c>
    </row>
    <row r="308" spans="1:10" x14ac:dyDescent="0.35">
      <c r="A308" s="405" t="s">
        <v>587</v>
      </c>
      <c r="B308" s="404">
        <v>112930.43506429865</v>
      </c>
      <c r="C308" s="404" t="s">
        <v>585</v>
      </c>
      <c r="D308" s="404">
        <v>90.471698466828201</v>
      </c>
      <c r="E308" s="404">
        <v>31.210565701762619</v>
      </c>
      <c r="F308" s="404">
        <v>1.42500000000004</v>
      </c>
      <c r="G308" s="404">
        <v>10217.008268864951</v>
      </c>
      <c r="H308" s="404">
        <v>3.5246227633029301</v>
      </c>
      <c r="I308" s="404">
        <v>0.16092586996663</v>
      </c>
      <c r="J308" s="404" t="s">
        <v>527</v>
      </c>
    </row>
    <row r="309" spans="1:10" x14ac:dyDescent="0.35">
      <c r="A309" s="405" t="s">
        <v>588</v>
      </c>
      <c r="B309" s="404">
        <v>8463850.5339536201</v>
      </c>
      <c r="C309" s="404" t="s">
        <v>585</v>
      </c>
      <c r="D309" s="404">
        <v>50.248073994006518</v>
      </c>
      <c r="E309" s="404">
        <v>4.4988276527558702</v>
      </c>
      <c r="F309" s="404">
        <v>0.09</v>
      </c>
      <c r="G309" s="404">
        <v>425292.18790431303</v>
      </c>
      <c r="H309" s="404">
        <v>38.077404830943053</v>
      </c>
      <c r="I309" s="404">
        <v>0.76174654805582998</v>
      </c>
      <c r="J309" s="404" t="s">
        <v>527</v>
      </c>
    </row>
    <row r="310" spans="1:10" x14ac:dyDescent="0.35">
      <c r="A310" s="405" t="s">
        <v>3451</v>
      </c>
      <c r="B310" s="404" t="s">
        <v>556</v>
      </c>
      <c r="C310" s="404" t="s">
        <v>585</v>
      </c>
      <c r="D310" s="404" t="s">
        <v>556</v>
      </c>
      <c r="E310" s="404" t="s">
        <v>556</v>
      </c>
      <c r="F310" s="404" t="s">
        <v>556</v>
      </c>
      <c r="G310" s="404" t="s">
        <v>556</v>
      </c>
      <c r="H310" s="404" t="s">
        <v>556</v>
      </c>
      <c r="I310" s="404" t="s">
        <v>556</v>
      </c>
      <c r="J310" s="404" t="s">
        <v>556</v>
      </c>
    </row>
    <row r="311" spans="1:10" x14ac:dyDescent="0.35">
      <c r="A311" s="405" t="s">
        <v>3452</v>
      </c>
      <c r="B311" s="404" t="s">
        <v>556</v>
      </c>
      <c r="C311" s="404" t="s">
        <v>585</v>
      </c>
      <c r="D311" s="404" t="s">
        <v>556</v>
      </c>
      <c r="E311" s="404" t="s">
        <v>556</v>
      </c>
      <c r="F311" s="404" t="s">
        <v>556</v>
      </c>
      <c r="G311" s="404" t="s">
        <v>556</v>
      </c>
      <c r="H311" s="404" t="s">
        <v>556</v>
      </c>
      <c r="I311" s="404" t="s">
        <v>556</v>
      </c>
      <c r="J311" s="404" t="s">
        <v>556</v>
      </c>
    </row>
    <row r="312" spans="1:10" x14ac:dyDescent="0.35">
      <c r="A312" s="405" t="s">
        <v>3453</v>
      </c>
      <c r="B312" s="404">
        <v>529850.53652814392</v>
      </c>
      <c r="C312" s="404" t="s">
        <v>585</v>
      </c>
      <c r="D312" s="404">
        <v>97.591405252501346</v>
      </c>
      <c r="E312" s="404">
        <v>268.81376154034245</v>
      </c>
      <c r="F312" s="404">
        <v>3.5841834872045601</v>
      </c>
      <c r="G312" s="404">
        <v>51708.858433573361</v>
      </c>
      <c r="H312" s="404">
        <v>142.43111577829899</v>
      </c>
      <c r="I312" s="404">
        <v>1.8990815437106501</v>
      </c>
      <c r="J312" s="404" t="s">
        <v>527</v>
      </c>
    </row>
    <row r="313" spans="1:10" x14ac:dyDescent="0.35">
      <c r="A313" s="418" t="s">
        <v>3471</v>
      </c>
      <c r="B313" s="404">
        <v>4223549.4038447728</v>
      </c>
      <c r="C313" s="404" t="s">
        <v>585</v>
      </c>
      <c r="D313" s="399" t="s">
        <v>199</v>
      </c>
      <c r="E313" s="399" t="s">
        <v>199</v>
      </c>
      <c r="F313" s="399" t="s">
        <v>199</v>
      </c>
      <c r="G313" s="404">
        <v>227130.37102570775</v>
      </c>
      <c r="H313" s="404">
        <v>43.127101050750518</v>
      </c>
      <c r="I313" s="404">
        <v>1.16099880972741</v>
      </c>
      <c r="J313" s="404" t="s">
        <v>589</v>
      </c>
    </row>
    <row r="314" spans="1:10" x14ac:dyDescent="0.35">
      <c r="A314" s="405" t="s">
        <v>586</v>
      </c>
      <c r="B314" s="404">
        <v>802618.99412951584</v>
      </c>
      <c r="C314" s="404" t="s">
        <v>585</v>
      </c>
      <c r="D314" s="404">
        <v>68.457367855199067</v>
      </c>
      <c r="E314" s="404">
        <v>9.5</v>
      </c>
      <c r="F314" s="404">
        <v>0.56999999999998996</v>
      </c>
      <c r="G314" s="404">
        <v>54945.183728694123</v>
      </c>
      <c r="H314" s="404">
        <v>7.6248804442304001</v>
      </c>
      <c r="I314" s="404">
        <v>0.45749282665382002</v>
      </c>
      <c r="J314" s="404" t="s">
        <v>527</v>
      </c>
    </row>
    <row r="315" spans="1:10" x14ac:dyDescent="0.35">
      <c r="A315" s="405" t="s">
        <v>587</v>
      </c>
      <c r="B315" s="404">
        <v>102339.36264828738</v>
      </c>
      <c r="C315" s="404" t="s">
        <v>585</v>
      </c>
      <c r="D315" s="404">
        <v>90.484267022339296</v>
      </c>
      <c r="E315" s="404">
        <v>9.5</v>
      </c>
      <c r="F315" s="404">
        <v>1.425</v>
      </c>
      <c r="G315" s="404">
        <v>9260.1022167636511</v>
      </c>
      <c r="H315" s="404">
        <v>0.97222394515873001</v>
      </c>
      <c r="I315" s="404">
        <v>0.14583359177381</v>
      </c>
      <c r="J315" s="404" t="s">
        <v>527</v>
      </c>
    </row>
    <row r="316" spans="1:10" x14ac:dyDescent="0.35">
      <c r="A316" s="405" t="s">
        <v>588</v>
      </c>
      <c r="B316" s="404">
        <v>3242414.5271654259</v>
      </c>
      <c r="C316" s="404" t="s">
        <v>585</v>
      </c>
      <c r="D316" s="404">
        <v>50.248073994006511</v>
      </c>
      <c r="E316" s="404">
        <v>4.5</v>
      </c>
      <c r="F316" s="404">
        <v>0.09</v>
      </c>
      <c r="G316" s="404">
        <v>162925.08508024996</v>
      </c>
      <c r="H316" s="404">
        <v>14.590865372244419</v>
      </c>
      <c r="I316" s="404">
        <v>0.29181730744488998</v>
      </c>
      <c r="J316" s="404" t="s">
        <v>527</v>
      </c>
    </row>
    <row r="317" spans="1:10" x14ac:dyDescent="0.35">
      <c r="A317" s="405" t="s">
        <v>3451</v>
      </c>
      <c r="B317" s="404" t="s">
        <v>556</v>
      </c>
      <c r="C317" s="404" t="s">
        <v>585</v>
      </c>
      <c r="D317" s="404" t="s">
        <v>556</v>
      </c>
      <c r="E317" s="404" t="s">
        <v>556</v>
      </c>
      <c r="F317" s="404" t="s">
        <v>556</v>
      </c>
      <c r="G317" s="404" t="s">
        <v>556</v>
      </c>
      <c r="H317" s="404" t="s">
        <v>556</v>
      </c>
      <c r="I317" s="404" t="s">
        <v>556</v>
      </c>
      <c r="J317" s="404" t="s">
        <v>556</v>
      </c>
    </row>
    <row r="318" spans="1:10" x14ac:dyDescent="0.35">
      <c r="A318" s="405" t="s">
        <v>3452</v>
      </c>
      <c r="B318" s="404" t="s">
        <v>556</v>
      </c>
      <c r="C318" s="404" t="s">
        <v>585</v>
      </c>
      <c r="D318" s="404" t="s">
        <v>556</v>
      </c>
      <c r="E318" s="404" t="s">
        <v>556</v>
      </c>
      <c r="F318" s="404" t="s">
        <v>556</v>
      </c>
      <c r="G318" s="404" t="s">
        <v>556</v>
      </c>
      <c r="H318" s="404" t="s">
        <v>556</v>
      </c>
      <c r="I318" s="404" t="s">
        <v>556</v>
      </c>
      <c r="J318" s="404" t="s">
        <v>556</v>
      </c>
    </row>
    <row r="319" spans="1:10" x14ac:dyDescent="0.35">
      <c r="A319" s="405" t="s">
        <v>3453</v>
      </c>
      <c r="B319" s="404">
        <v>76176.519901543914</v>
      </c>
      <c r="C319" s="404" t="s">
        <v>585</v>
      </c>
      <c r="D319" s="404">
        <v>96.731829704947643</v>
      </c>
      <c r="E319" s="404">
        <v>261.74904438910778</v>
      </c>
      <c r="F319" s="404">
        <v>3.4899872585214</v>
      </c>
      <c r="G319" s="404">
        <v>7368.6941506317007</v>
      </c>
      <c r="H319" s="404">
        <v>19.939131289116968</v>
      </c>
      <c r="I319" s="404">
        <v>0.26585508385488998</v>
      </c>
      <c r="J319" s="404" t="s">
        <v>527</v>
      </c>
    </row>
    <row r="320" spans="1:10" x14ac:dyDescent="0.35">
      <c r="A320" s="410" t="s">
        <v>630</v>
      </c>
      <c r="B320" s="404">
        <v>4223549.4038447728</v>
      </c>
      <c r="C320" s="404" t="s">
        <v>585</v>
      </c>
      <c r="D320" s="399" t="s">
        <v>199</v>
      </c>
      <c r="E320" s="399" t="s">
        <v>199</v>
      </c>
      <c r="F320" s="399" t="s">
        <v>199</v>
      </c>
      <c r="G320" s="404">
        <v>227130.37102570775</v>
      </c>
      <c r="H320" s="404">
        <v>43.127101050750518</v>
      </c>
      <c r="I320" s="404">
        <v>1.16099880972741</v>
      </c>
      <c r="J320" s="404" t="s">
        <v>589</v>
      </c>
    </row>
    <row r="321" spans="1:10" x14ac:dyDescent="0.35">
      <c r="A321" s="416" t="s">
        <v>592</v>
      </c>
      <c r="B321" s="394">
        <v>802618.99412951584</v>
      </c>
      <c r="C321" s="404" t="s">
        <v>585</v>
      </c>
      <c r="D321" s="404">
        <v>68.457367855199067</v>
      </c>
      <c r="E321" s="404">
        <v>9.5</v>
      </c>
      <c r="F321" s="404">
        <v>0.56999999999998996</v>
      </c>
      <c r="G321" s="394">
        <v>54945.183728694123</v>
      </c>
      <c r="H321" s="394">
        <v>7.6248804442304001</v>
      </c>
      <c r="I321" s="394">
        <v>0.45749282665382002</v>
      </c>
      <c r="J321" s="394" t="s">
        <v>527</v>
      </c>
    </row>
    <row r="322" spans="1:10" x14ac:dyDescent="0.35">
      <c r="A322" s="416" t="s">
        <v>593</v>
      </c>
      <c r="B322" s="394">
        <v>102339.36264828738</v>
      </c>
      <c r="C322" s="404" t="s">
        <v>585</v>
      </c>
      <c r="D322" s="404">
        <v>90.484267022339296</v>
      </c>
      <c r="E322" s="404">
        <v>9.5</v>
      </c>
      <c r="F322" s="404">
        <v>1.425</v>
      </c>
      <c r="G322" s="394">
        <v>9260.1022167636511</v>
      </c>
      <c r="H322" s="394">
        <v>0.97222394515873001</v>
      </c>
      <c r="I322" s="394">
        <v>0.14583359177381</v>
      </c>
      <c r="J322" s="394" t="s">
        <v>527</v>
      </c>
    </row>
    <row r="323" spans="1:10" x14ac:dyDescent="0.35">
      <c r="A323" s="416" t="s">
        <v>594</v>
      </c>
      <c r="B323" s="394">
        <v>3242414.5271654259</v>
      </c>
      <c r="C323" s="404" t="s">
        <v>585</v>
      </c>
      <c r="D323" s="404">
        <v>50.248073994006511</v>
      </c>
      <c r="E323" s="404">
        <v>4.5</v>
      </c>
      <c r="F323" s="404">
        <v>0.09</v>
      </c>
      <c r="G323" s="394">
        <v>162925.08508024996</v>
      </c>
      <c r="H323" s="394">
        <v>14.590865372244419</v>
      </c>
      <c r="I323" s="394">
        <v>0.29181730744488998</v>
      </c>
      <c r="J323" s="394" t="s">
        <v>527</v>
      </c>
    </row>
    <row r="324" spans="1:10" x14ac:dyDescent="0.35">
      <c r="A324" s="416" t="s">
        <v>595</v>
      </c>
      <c r="B324" s="394" t="s">
        <v>556</v>
      </c>
      <c r="C324" s="404" t="s">
        <v>585</v>
      </c>
      <c r="D324" s="404" t="s">
        <v>556</v>
      </c>
      <c r="E324" s="404" t="s">
        <v>556</v>
      </c>
      <c r="F324" s="404" t="s">
        <v>556</v>
      </c>
      <c r="G324" s="394" t="s">
        <v>556</v>
      </c>
      <c r="H324" s="394" t="s">
        <v>556</v>
      </c>
      <c r="I324" s="394" t="s">
        <v>556</v>
      </c>
      <c r="J324" s="394" t="s">
        <v>556</v>
      </c>
    </row>
    <row r="325" spans="1:10" x14ac:dyDescent="0.35">
      <c r="A325" s="416" t="s">
        <v>596</v>
      </c>
      <c r="B325" s="394" t="s">
        <v>556</v>
      </c>
      <c r="C325" s="404" t="s">
        <v>585</v>
      </c>
      <c r="D325" s="404" t="s">
        <v>556</v>
      </c>
      <c r="E325" s="404" t="s">
        <v>556</v>
      </c>
      <c r="F325" s="404" t="s">
        <v>556</v>
      </c>
      <c r="G325" s="394" t="s">
        <v>556</v>
      </c>
      <c r="H325" s="394" t="s">
        <v>556</v>
      </c>
      <c r="I325" s="394" t="s">
        <v>556</v>
      </c>
      <c r="J325" s="394" t="s">
        <v>556</v>
      </c>
    </row>
    <row r="326" spans="1:10" x14ac:dyDescent="0.35">
      <c r="A326" s="416" t="s">
        <v>96</v>
      </c>
      <c r="B326" s="394">
        <v>76176.519901543914</v>
      </c>
      <c r="C326" s="404" t="s">
        <v>585</v>
      </c>
      <c r="D326" s="404">
        <v>96.731829704947643</v>
      </c>
      <c r="E326" s="404">
        <v>261.74904438910778</v>
      </c>
      <c r="F326" s="404">
        <v>3.4899872585214</v>
      </c>
      <c r="G326" s="394">
        <v>7368.6941506317007</v>
      </c>
      <c r="H326" s="394">
        <v>19.939131289116968</v>
      </c>
      <c r="I326" s="394">
        <v>0.26585508385488998</v>
      </c>
      <c r="J326" s="394" t="s">
        <v>527</v>
      </c>
    </row>
    <row r="327" spans="1:10" x14ac:dyDescent="0.35">
      <c r="A327" s="418" t="s">
        <v>3472</v>
      </c>
      <c r="B327" s="404">
        <v>7122906.3888648106</v>
      </c>
      <c r="C327" s="404" t="s">
        <v>585</v>
      </c>
      <c r="D327" s="399" t="s">
        <v>199</v>
      </c>
      <c r="E327" s="399" t="s">
        <v>199</v>
      </c>
      <c r="F327" s="399" t="s">
        <v>199</v>
      </c>
      <c r="G327" s="404">
        <v>358897.51072027022</v>
      </c>
      <c r="H327" s="404">
        <v>162.20807697148538</v>
      </c>
      <c r="I327" s="404">
        <v>2.9373316220328798</v>
      </c>
      <c r="J327" s="404" t="s">
        <v>589</v>
      </c>
    </row>
    <row r="328" spans="1:10" x14ac:dyDescent="0.35">
      <c r="A328" s="405" t="s">
        <v>586</v>
      </c>
      <c r="B328" s="404">
        <v>1441653.2392910132</v>
      </c>
      <c r="C328" s="404" t="s">
        <v>585</v>
      </c>
      <c r="D328" s="404">
        <v>66.495636541257568</v>
      </c>
      <c r="E328" s="404">
        <v>9.5</v>
      </c>
      <c r="F328" s="404">
        <v>0.56999999999999995</v>
      </c>
      <c r="G328" s="404">
        <v>95863.649818421836</v>
      </c>
      <c r="H328" s="404">
        <v>13.695705773264629</v>
      </c>
      <c r="I328" s="404">
        <v>0.82174234639587995</v>
      </c>
      <c r="J328" s="404" t="s">
        <v>527</v>
      </c>
    </row>
    <row r="329" spans="1:10" x14ac:dyDescent="0.35">
      <c r="A329" s="405" t="s">
        <v>587</v>
      </c>
      <c r="B329" s="404">
        <v>8899.3961168497008</v>
      </c>
      <c r="C329" s="404" t="s">
        <v>585</v>
      </c>
      <c r="D329" s="404">
        <v>90.484267022339282</v>
      </c>
      <c r="E329" s="404">
        <v>284.99999999999949</v>
      </c>
      <c r="F329" s="404">
        <v>1.4249999999999099</v>
      </c>
      <c r="G329" s="404">
        <v>805.25533457459767</v>
      </c>
      <c r="H329" s="404">
        <v>2.5363278933021598</v>
      </c>
      <c r="I329" s="404">
        <v>1.2681639466510001E-2</v>
      </c>
      <c r="J329" s="404" t="s">
        <v>527</v>
      </c>
    </row>
    <row r="330" spans="1:10" x14ac:dyDescent="0.35">
      <c r="A330" s="405" t="s">
        <v>588</v>
      </c>
      <c r="B330" s="404">
        <v>5218679.7368303481</v>
      </c>
      <c r="C330" s="404" t="s">
        <v>585</v>
      </c>
      <c r="D330" s="404">
        <v>50.248073994006518</v>
      </c>
      <c r="E330" s="404">
        <v>4.5</v>
      </c>
      <c r="F330" s="404">
        <v>0.09</v>
      </c>
      <c r="G330" s="404">
        <v>262228.6055672738</v>
      </c>
      <c r="H330" s="404">
        <v>23.484058815736571</v>
      </c>
      <c r="I330" s="404">
        <v>0.46968117631473</v>
      </c>
      <c r="J330" s="404" t="s">
        <v>527</v>
      </c>
    </row>
    <row r="331" spans="1:10" x14ac:dyDescent="0.35">
      <c r="A331" s="405" t="s">
        <v>3451</v>
      </c>
      <c r="B331" s="404" t="s">
        <v>556</v>
      </c>
      <c r="C331" s="404" t="s">
        <v>585</v>
      </c>
      <c r="D331" s="404" t="s">
        <v>556</v>
      </c>
      <c r="E331" s="404" t="s">
        <v>556</v>
      </c>
      <c r="F331" s="404" t="s">
        <v>556</v>
      </c>
      <c r="G331" s="404" t="s">
        <v>556</v>
      </c>
      <c r="H331" s="404" t="s">
        <v>556</v>
      </c>
      <c r="I331" s="404" t="s">
        <v>556</v>
      </c>
      <c r="J331" s="404" t="s">
        <v>556</v>
      </c>
    </row>
    <row r="332" spans="1:10" x14ac:dyDescent="0.35">
      <c r="A332" s="405" t="s">
        <v>3452</v>
      </c>
      <c r="B332" s="404" t="s">
        <v>556</v>
      </c>
      <c r="C332" s="404" t="s">
        <v>585</v>
      </c>
      <c r="D332" s="404" t="s">
        <v>556</v>
      </c>
      <c r="E332" s="404" t="s">
        <v>556</v>
      </c>
      <c r="F332" s="404" t="s">
        <v>556</v>
      </c>
      <c r="G332" s="404" t="s">
        <v>556</v>
      </c>
      <c r="H332" s="404" t="s">
        <v>556</v>
      </c>
      <c r="I332" s="404" t="s">
        <v>556</v>
      </c>
      <c r="J332" s="404" t="s">
        <v>556</v>
      </c>
    </row>
    <row r="333" spans="1:10" x14ac:dyDescent="0.35">
      <c r="A333" s="405" t="s">
        <v>3453</v>
      </c>
      <c r="B333" s="404">
        <v>453674.0166266</v>
      </c>
      <c r="C333" s="404" t="s">
        <v>585</v>
      </c>
      <c r="D333" s="404">
        <v>97.735736802039924</v>
      </c>
      <c r="E333" s="404">
        <v>270.00000000000006</v>
      </c>
      <c r="F333" s="404">
        <v>3.6</v>
      </c>
      <c r="G333" s="404">
        <v>44340.16428294166</v>
      </c>
      <c r="H333" s="404">
        <v>122.49198448918202</v>
      </c>
      <c r="I333" s="404">
        <v>1.63322645985576</v>
      </c>
      <c r="J333" s="404" t="s">
        <v>527</v>
      </c>
    </row>
    <row r="334" spans="1:10" x14ac:dyDescent="0.35">
      <c r="A334" s="409" t="s">
        <v>631</v>
      </c>
      <c r="B334" s="404">
        <v>7122906.3888648106</v>
      </c>
      <c r="C334" s="404" t="s">
        <v>585</v>
      </c>
      <c r="D334" s="399" t="s">
        <v>199</v>
      </c>
      <c r="E334" s="399" t="s">
        <v>199</v>
      </c>
      <c r="F334" s="399" t="s">
        <v>199</v>
      </c>
      <c r="G334" s="404">
        <v>358897.51072027022</v>
      </c>
      <c r="H334" s="404">
        <v>162.20807697148538</v>
      </c>
      <c r="I334" s="404">
        <v>2.9373316220328798</v>
      </c>
      <c r="J334" s="404" t="s">
        <v>589</v>
      </c>
    </row>
    <row r="335" spans="1:10" x14ac:dyDescent="0.35">
      <c r="A335" s="410" t="s">
        <v>632</v>
      </c>
      <c r="B335" s="404">
        <v>7122906.3888648106</v>
      </c>
      <c r="C335" s="404" t="s">
        <v>585</v>
      </c>
      <c r="D335" s="399" t="s">
        <v>199</v>
      </c>
      <c r="E335" s="399" t="s">
        <v>199</v>
      </c>
      <c r="F335" s="399" t="s">
        <v>199</v>
      </c>
      <c r="G335" s="404">
        <v>358897.51072027022</v>
      </c>
      <c r="H335" s="404">
        <v>162.20807697148538</v>
      </c>
      <c r="I335" s="404">
        <v>2.9373316220328798</v>
      </c>
      <c r="J335" s="404" t="s">
        <v>589</v>
      </c>
    </row>
    <row r="336" spans="1:10" x14ac:dyDescent="0.35">
      <c r="A336" s="416" t="s">
        <v>592</v>
      </c>
      <c r="B336" s="394">
        <v>1441653.2392910132</v>
      </c>
      <c r="C336" s="404" t="s">
        <v>585</v>
      </c>
      <c r="D336" s="404">
        <v>66.495636541257568</v>
      </c>
      <c r="E336" s="404">
        <v>9.5</v>
      </c>
      <c r="F336" s="404">
        <v>0.56999999999999995</v>
      </c>
      <c r="G336" s="394">
        <v>95863.649818421836</v>
      </c>
      <c r="H336" s="394">
        <v>13.695705773264629</v>
      </c>
      <c r="I336" s="394">
        <v>0.82174234639587995</v>
      </c>
      <c r="J336" s="394" t="s">
        <v>527</v>
      </c>
    </row>
    <row r="337" spans="1:10" x14ac:dyDescent="0.35">
      <c r="A337" s="416" t="s">
        <v>593</v>
      </c>
      <c r="B337" s="394">
        <v>8899.3961168497008</v>
      </c>
      <c r="C337" s="404" t="s">
        <v>585</v>
      </c>
      <c r="D337" s="404">
        <v>90.484267022339282</v>
      </c>
      <c r="E337" s="404">
        <v>284.99999999999949</v>
      </c>
      <c r="F337" s="404">
        <v>1.4249999999999099</v>
      </c>
      <c r="G337" s="394">
        <v>805.25533457459767</v>
      </c>
      <c r="H337" s="394">
        <v>2.5363278933021598</v>
      </c>
      <c r="I337" s="394">
        <v>1.2681639466510001E-2</v>
      </c>
      <c r="J337" s="394" t="s">
        <v>527</v>
      </c>
    </row>
    <row r="338" spans="1:10" x14ac:dyDescent="0.35">
      <c r="A338" s="416" t="s">
        <v>594</v>
      </c>
      <c r="B338" s="394">
        <v>5218679.7368303481</v>
      </c>
      <c r="C338" s="404" t="s">
        <v>585</v>
      </c>
      <c r="D338" s="404">
        <v>50.248073994006518</v>
      </c>
      <c r="E338" s="404">
        <v>4.5</v>
      </c>
      <c r="F338" s="404">
        <v>0.09</v>
      </c>
      <c r="G338" s="394">
        <v>262228.6055672738</v>
      </c>
      <c r="H338" s="394">
        <v>23.484058815736571</v>
      </c>
      <c r="I338" s="394">
        <v>0.46968117631473</v>
      </c>
      <c r="J338" s="394" t="s">
        <v>527</v>
      </c>
    </row>
    <row r="339" spans="1:10" x14ac:dyDescent="0.35">
      <c r="A339" s="416" t="s">
        <v>595</v>
      </c>
      <c r="B339" s="394" t="s">
        <v>556</v>
      </c>
      <c r="C339" s="404" t="s">
        <v>585</v>
      </c>
      <c r="D339" s="404" t="s">
        <v>556</v>
      </c>
      <c r="E339" s="404" t="s">
        <v>556</v>
      </c>
      <c r="F339" s="404" t="s">
        <v>556</v>
      </c>
      <c r="G339" s="394" t="s">
        <v>556</v>
      </c>
      <c r="H339" s="394" t="s">
        <v>556</v>
      </c>
      <c r="I339" s="394" t="s">
        <v>556</v>
      </c>
      <c r="J339" s="394" t="s">
        <v>556</v>
      </c>
    </row>
    <row r="340" spans="1:10" x14ac:dyDescent="0.35">
      <c r="A340" s="416" t="s">
        <v>596</v>
      </c>
      <c r="B340" s="394" t="s">
        <v>556</v>
      </c>
      <c r="C340" s="404" t="s">
        <v>585</v>
      </c>
      <c r="D340" s="404" t="s">
        <v>556</v>
      </c>
      <c r="E340" s="404" t="s">
        <v>556</v>
      </c>
      <c r="F340" s="404" t="s">
        <v>556</v>
      </c>
      <c r="G340" s="394" t="s">
        <v>556</v>
      </c>
      <c r="H340" s="394" t="s">
        <v>556</v>
      </c>
      <c r="I340" s="394" t="s">
        <v>556</v>
      </c>
      <c r="J340" s="394" t="s">
        <v>556</v>
      </c>
    </row>
    <row r="341" spans="1:10" x14ac:dyDescent="0.35">
      <c r="A341" s="416" t="s">
        <v>96</v>
      </c>
      <c r="B341" s="394">
        <v>453674.0166266</v>
      </c>
      <c r="C341" s="404" t="s">
        <v>585</v>
      </c>
      <c r="D341" s="404">
        <v>97.735736802039924</v>
      </c>
      <c r="E341" s="404">
        <v>270.00000000000006</v>
      </c>
      <c r="F341" s="404">
        <v>3.6</v>
      </c>
      <c r="G341" s="394">
        <v>44340.16428294166</v>
      </c>
      <c r="H341" s="394">
        <v>122.49198448918202</v>
      </c>
      <c r="I341" s="394">
        <v>1.63322645985576</v>
      </c>
      <c r="J341" s="394" t="s">
        <v>527</v>
      </c>
    </row>
    <row r="342" spans="1:10" x14ac:dyDescent="0.35">
      <c r="A342" s="418" t="s">
        <v>546</v>
      </c>
      <c r="B342" s="404">
        <v>4468.7548275720128</v>
      </c>
      <c r="C342" s="404" t="s">
        <v>585</v>
      </c>
      <c r="D342" s="399" t="s">
        <v>199</v>
      </c>
      <c r="E342" s="399" t="s">
        <v>199</v>
      </c>
      <c r="F342" s="399" t="s">
        <v>199</v>
      </c>
      <c r="G342" s="404">
        <v>291.62758231404649</v>
      </c>
      <c r="H342" s="404">
        <v>1.8597887494070001E-2</v>
      </c>
      <c r="I342" s="404">
        <v>2.7004131976500001E-3</v>
      </c>
      <c r="J342" s="404" t="s">
        <v>589</v>
      </c>
    </row>
    <row r="343" spans="1:10" x14ac:dyDescent="0.35">
      <c r="A343" s="405" t="s">
        <v>586</v>
      </c>
      <c r="B343" s="404">
        <v>20.808570564626329</v>
      </c>
      <c r="C343" s="404" t="s">
        <v>585</v>
      </c>
      <c r="D343" s="404">
        <v>71.10570105985029</v>
      </c>
      <c r="E343" s="404">
        <v>2.2259909601258898</v>
      </c>
      <c r="F343" s="404">
        <v>2.0044709462602599</v>
      </c>
      <c r="G343" s="404">
        <v>1.4796079980511201</v>
      </c>
      <c r="H343" s="404">
        <v>4.631968997E-5</v>
      </c>
      <c r="I343" s="404">
        <v>4.1710175129999999E-5</v>
      </c>
      <c r="J343" s="404" t="s">
        <v>527</v>
      </c>
    </row>
    <row r="344" spans="1:10" x14ac:dyDescent="0.35">
      <c r="A344" s="405" t="s">
        <v>587</v>
      </c>
      <c r="B344" s="404">
        <v>1691.6762991615799</v>
      </c>
      <c r="C344" s="404" t="s">
        <v>585</v>
      </c>
      <c r="D344" s="404">
        <v>89.645233903118736</v>
      </c>
      <c r="E344" s="404">
        <v>9.5000000000029505</v>
      </c>
      <c r="F344" s="404">
        <v>1.42500000000281</v>
      </c>
      <c r="G344" s="404">
        <v>151.6507175267021</v>
      </c>
      <c r="H344" s="404">
        <v>1.6070924842040001E-2</v>
      </c>
      <c r="I344" s="404">
        <v>2.4106387263100001E-3</v>
      </c>
      <c r="J344" s="404" t="s">
        <v>527</v>
      </c>
    </row>
    <row r="345" spans="1:10" x14ac:dyDescent="0.35">
      <c r="A345" s="405" t="s">
        <v>588</v>
      </c>
      <c r="B345" s="404">
        <v>2756.2699578458064</v>
      </c>
      <c r="C345" s="404" t="s">
        <v>585</v>
      </c>
      <c r="D345" s="404">
        <v>50.248073994006511</v>
      </c>
      <c r="E345" s="404">
        <v>0.89999999999956004</v>
      </c>
      <c r="F345" s="404">
        <v>9.0000000001409994E-2</v>
      </c>
      <c r="G345" s="404">
        <v>138.49725678929329</v>
      </c>
      <c r="H345" s="404">
        <v>2.4806429620600002E-3</v>
      </c>
      <c r="I345" s="404">
        <v>2.4806429620999998E-4</v>
      </c>
      <c r="J345" s="404" t="s">
        <v>527</v>
      </c>
    </row>
    <row r="346" spans="1:10" x14ac:dyDescent="0.35">
      <c r="A346" s="405" t="s">
        <v>3451</v>
      </c>
      <c r="B346" s="404" t="s">
        <v>556</v>
      </c>
      <c r="C346" s="404" t="s">
        <v>585</v>
      </c>
      <c r="D346" s="404" t="s">
        <v>556</v>
      </c>
      <c r="E346" s="404" t="s">
        <v>556</v>
      </c>
      <c r="F346" s="404" t="s">
        <v>556</v>
      </c>
      <c r="G346" s="404" t="s">
        <v>556</v>
      </c>
      <c r="H346" s="404" t="s">
        <v>556</v>
      </c>
      <c r="I346" s="404" t="s">
        <v>556</v>
      </c>
      <c r="J346" s="404" t="s">
        <v>556</v>
      </c>
    </row>
    <row r="347" spans="1:10" x14ac:dyDescent="0.35">
      <c r="A347" s="405" t="s">
        <v>3452</v>
      </c>
      <c r="B347" s="404" t="s">
        <v>556</v>
      </c>
      <c r="C347" s="404" t="s">
        <v>585</v>
      </c>
      <c r="D347" s="404" t="s">
        <v>556</v>
      </c>
      <c r="E347" s="404" t="s">
        <v>556</v>
      </c>
      <c r="F347" s="404" t="s">
        <v>556</v>
      </c>
      <c r="G347" s="404" t="s">
        <v>556</v>
      </c>
      <c r="H347" s="404" t="s">
        <v>556</v>
      </c>
      <c r="I347" s="404" t="s">
        <v>556</v>
      </c>
      <c r="J347" s="404" t="s">
        <v>556</v>
      </c>
    </row>
    <row r="348" spans="1:10" x14ac:dyDescent="0.35">
      <c r="A348" s="405" t="s">
        <v>3453</v>
      </c>
      <c r="B348" s="404" t="s">
        <v>529</v>
      </c>
      <c r="C348" s="404" t="s">
        <v>585</v>
      </c>
      <c r="D348" s="404" t="s">
        <v>561</v>
      </c>
      <c r="E348" s="404" t="s">
        <v>527</v>
      </c>
      <c r="F348" s="404" t="s">
        <v>527</v>
      </c>
      <c r="G348" s="404" t="s">
        <v>529</v>
      </c>
      <c r="H348" s="404" t="s">
        <v>527</v>
      </c>
      <c r="I348" s="404" t="s">
        <v>527</v>
      </c>
      <c r="J348" s="404" t="s">
        <v>527</v>
      </c>
    </row>
    <row r="349" spans="1:10" x14ac:dyDescent="0.35">
      <c r="A349" s="412" t="s">
        <v>633</v>
      </c>
      <c r="B349" s="404">
        <v>4468.7548275720128</v>
      </c>
      <c r="C349" s="404" t="s">
        <v>585</v>
      </c>
      <c r="D349" s="399" t="s">
        <v>199</v>
      </c>
      <c r="E349" s="399" t="s">
        <v>199</v>
      </c>
      <c r="F349" s="399" t="s">
        <v>199</v>
      </c>
      <c r="G349" s="404">
        <v>291.62758231404649</v>
      </c>
      <c r="H349" s="404">
        <v>1.8597887494070001E-2</v>
      </c>
      <c r="I349" s="404">
        <v>2.7004131976500001E-3</v>
      </c>
      <c r="J349" s="404" t="s">
        <v>589</v>
      </c>
    </row>
    <row r="350" spans="1:10" x14ac:dyDescent="0.35">
      <c r="A350" s="405" t="s">
        <v>586</v>
      </c>
      <c r="B350" s="394">
        <v>20.808570564626329</v>
      </c>
      <c r="C350" s="404" t="s">
        <v>585</v>
      </c>
      <c r="D350" s="404">
        <v>71.10570105985029</v>
      </c>
      <c r="E350" s="404">
        <v>2.2259909601258898</v>
      </c>
      <c r="F350" s="404">
        <v>2.0044709462602599</v>
      </c>
      <c r="G350" s="394">
        <v>1.4796079980511201</v>
      </c>
      <c r="H350" s="394">
        <v>4.631968997E-5</v>
      </c>
      <c r="I350" s="394">
        <v>4.1710175129999999E-5</v>
      </c>
      <c r="J350" s="394" t="s">
        <v>527</v>
      </c>
    </row>
    <row r="351" spans="1:10" x14ac:dyDescent="0.35">
      <c r="A351" s="405" t="s">
        <v>587</v>
      </c>
      <c r="B351" s="394">
        <v>1691.6762991615799</v>
      </c>
      <c r="C351" s="404" t="s">
        <v>585</v>
      </c>
      <c r="D351" s="404">
        <v>89.645233903118736</v>
      </c>
      <c r="E351" s="404">
        <v>9.5000000000029505</v>
      </c>
      <c r="F351" s="404">
        <v>1.42500000000281</v>
      </c>
      <c r="G351" s="394">
        <v>151.6507175267021</v>
      </c>
      <c r="H351" s="394">
        <v>1.6070924842040001E-2</v>
      </c>
      <c r="I351" s="394">
        <v>2.4106387263100001E-3</v>
      </c>
      <c r="J351" s="394" t="s">
        <v>527</v>
      </c>
    </row>
    <row r="352" spans="1:10" x14ac:dyDescent="0.35">
      <c r="A352" s="405" t="s">
        <v>588</v>
      </c>
      <c r="B352" s="394">
        <v>2756.2699578458064</v>
      </c>
      <c r="C352" s="404" t="s">
        <v>585</v>
      </c>
      <c r="D352" s="404">
        <v>50.248073994006511</v>
      </c>
      <c r="E352" s="404">
        <v>0.89999999999956004</v>
      </c>
      <c r="F352" s="404">
        <v>9.0000000001409994E-2</v>
      </c>
      <c r="G352" s="394">
        <v>138.49725678929329</v>
      </c>
      <c r="H352" s="394">
        <v>2.4806429620600002E-3</v>
      </c>
      <c r="I352" s="394">
        <v>2.4806429620999998E-4</v>
      </c>
      <c r="J352" s="394" t="s">
        <v>527</v>
      </c>
    </row>
    <row r="353" spans="1:10" x14ac:dyDescent="0.35">
      <c r="A353" s="405" t="s">
        <v>3451</v>
      </c>
      <c r="B353" s="394" t="s">
        <v>556</v>
      </c>
      <c r="C353" s="404" t="s">
        <v>585</v>
      </c>
      <c r="D353" s="404" t="s">
        <v>556</v>
      </c>
      <c r="E353" s="404" t="s">
        <v>556</v>
      </c>
      <c r="F353" s="404" t="s">
        <v>556</v>
      </c>
      <c r="G353" s="394" t="s">
        <v>556</v>
      </c>
      <c r="H353" s="394" t="s">
        <v>556</v>
      </c>
      <c r="I353" s="394" t="s">
        <v>556</v>
      </c>
      <c r="J353" s="394" t="s">
        <v>556</v>
      </c>
    </row>
    <row r="354" spans="1:10" x14ac:dyDescent="0.35">
      <c r="A354" s="405" t="s">
        <v>3452</v>
      </c>
      <c r="B354" s="394" t="s">
        <v>556</v>
      </c>
      <c r="C354" s="404" t="s">
        <v>585</v>
      </c>
      <c r="D354" s="404" t="s">
        <v>556</v>
      </c>
      <c r="E354" s="404" t="s">
        <v>556</v>
      </c>
      <c r="F354" s="404" t="s">
        <v>556</v>
      </c>
      <c r="G354" s="394" t="s">
        <v>556</v>
      </c>
      <c r="H354" s="394" t="s">
        <v>556</v>
      </c>
      <c r="I354" s="394" t="s">
        <v>556</v>
      </c>
      <c r="J354" s="394" t="s">
        <v>556</v>
      </c>
    </row>
    <row r="355" spans="1:10" x14ac:dyDescent="0.35">
      <c r="A355" s="405" t="s">
        <v>3453</v>
      </c>
      <c r="B355" s="394" t="s">
        <v>529</v>
      </c>
      <c r="C355" s="404" t="s">
        <v>585</v>
      </c>
      <c r="D355" s="404" t="s">
        <v>561</v>
      </c>
      <c r="E355" s="404" t="s">
        <v>527</v>
      </c>
      <c r="F355" s="404" t="s">
        <v>527</v>
      </c>
      <c r="G355" s="394" t="s">
        <v>529</v>
      </c>
      <c r="H355" s="394" t="s">
        <v>527</v>
      </c>
      <c r="I355" s="394" t="s">
        <v>527</v>
      </c>
      <c r="J355" s="394" t="s">
        <v>527</v>
      </c>
    </row>
    <row r="356" spans="1:10" x14ac:dyDescent="0.35">
      <c r="A356" s="412" t="s">
        <v>634</v>
      </c>
      <c r="B356" s="404" t="s">
        <v>601</v>
      </c>
      <c r="C356" s="404" t="s">
        <v>585</v>
      </c>
      <c r="D356" s="399" t="s">
        <v>199</v>
      </c>
      <c r="E356" s="399" t="s">
        <v>199</v>
      </c>
      <c r="F356" s="399" t="s">
        <v>199</v>
      </c>
      <c r="G356" s="404" t="s">
        <v>601</v>
      </c>
      <c r="H356" s="404" t="s">
        <v>3321</v>
      </c>
      <c r="I356" s="404" t="s">
        <v>3321</v>
      </c>
      <c r="J356" s="399" t="s">
        <v>199</v>
      </c>
    </row>
    <row r="357" spans="1:10" x14ac:dyDescent="0.35">
      <c r="A357" s="405" t="s">
        <v>609</v>
      </c>
      <c r="B357" s="394" t="s">
        <v>529</v>
      </c>
      <c r="C357" s="404" t="s">
        <v>585</v>
      </c>
      <c r="D357" s="404" t="s">
        <v>529</v>
      </c>
      <c r="E357" s="404" t="s">
        <v>529</v>
      </c>
      <c r="F357" s="404" t="s">
        <v>529</v>
      </c>
      <c r="G357" s="394" t="s">
        <v>529</v>
      </c>
      <c r="H357" s="394" t="s">
        <v>529</v>
      </c>
      <c r="I357" s="394" t="s">
        <v>529</v>
      </c>
      <c r="J357" s="399" t="s">
        <v>199</v>
      </c>
    </row>
    <row r="358" spans="1:10" x14ac:dyDescent="0.35">
      <c r="A358" s="405" t="s">
        <v>610</v>
      </c>
      <c r="B358" s="394" t="s">
        <v>529</v>
      </c>
      <c r="C358" s="404" t="s">
        <v>585</v>
      </c>
      <c r="D358" s="404" t="s">
        <v>529</v>
      </c>
      <c r="E358" s="404" t="s">
        <v>529</v>
      </c>
      <c r="F358" s="404" t="s">
        <v>529</v>
      </c>
      <c r="G358" s="394" t="s">
        <v>529</v>
      </c>
      <c r="H358" s="394" t="s">
        <v>529</v>
      </c>
      <c r="I358" s="394" t="s">
        <v>529</v>
      </c>
      <c r="J358" s="399" t="s">
        <v>199</v>
      </c>
    </row>
    <row r="359" spans="1:10" x14ac:dyDescent="0.35">
      <c r="A359" s="405" t="s">
        <v>611</v>
      </c>
      <c r="B359" s="394" t="s">
        <v>529</v>
      </c>
      <c r="C359" s="404" t="s">
        <v>585</v>
      </c>
      <c r="D359" s="404" t="s">
        <v>529</v>
      </c>
      <c r="E359" s="404" t="s">
        <v>529</v>
      </c>
      <c r="F359" s="404" t="s">
        <v>529</v>
      </c>
      <c r="G359" s="394" t="s">
        <v>529</v>
      </c>
      <c r="H359" s="394" t="s">
        <v>529</v>
      </c>
      <c r="I359" s="394" t="s">
        <v>529</v>
      </c>
      <c r="J359" s="399" t="s">
        <v>199</v>
      </c>
    </row>
    <row r="360" spans="1:10" x14ac:dyDescent="0.35">
      <c r="A360" s="405" t="s">
        <v>3462</v>
      </c>
      <c r="B360" s="404" t="s">
        <v>529</v>
      </c>
      <c r="C360" s="404" t="s">
        <v>585</v>
      </c>
      <c r="D360" s="399" t="s">
        <v>199</v>
      </c>
      <c r="E360" s="399" t="s">
        <v>199</v>
      </c>
      <c r="F360" s="399" t="s">
        <v>199</v>
      </c>
      <c r="G360" s="404" t="s">
        <v>529</v>
      </c>
      <c r="H360" s="404" t="s">
        <v>556</v>
      </c>
      <c r="I360" s="404" t="s">
        <v>556</v>
      </c>
      <c r="J360" s="399" t="s">
        <v>199</v>
      </c>
    </row>
    <row r="361" spans="1:10" x14ac:dyDescent="0.35">
      <c r="A361" s="405" t="s">
        <v>588</v>
      </c>
      <c r="B361" s="394" t="s">
        <v>529</v>
      </c>
      <c r="C361" s="404" t="s">
        <v>585</v>
      </c>
      <c r="D361" s="404" t="s">
        <v>529</v>
      </c>
      <c r="E361" s="404" t="s">
        <v>529</v>
      </c>
      <c r="F361" s="404" t="s">
        <v>529</v>
      </c>
      <c r="G361" s="394" t="s">
        <v>529</v>
      </c>
      <c r="H361" s="394" t="s">
        <v>529</v>
      </c>
      <c r="I361" s="394" t="s">
        <v>529</v>
      </c>
      <c r="J361" s="399" t="s">
        <v>199</v>
      </c>
    </row>
    <row r="362" spans="1:10" x14ac:dyDescent="0.35">
      <c r="A362" s="405" t="s">
        <v>3453</v>
      </c>
      <c r="B362" s="394" t="s">
        <v>529</v>
      </c>
      <c r="C362" s="404" t="s">
        <v>585</v>
      </c>
      <c r="D362" s="404" t="s">
        <v>529</v>
      </c>
      <c r="E362" s="404" t="s">
        <v>527</v>
      </c>
      <c r="F362" s="404" t="s">
        <v>527</v>
      </c>
      <c r="G362" s="394" t="s">
        <v>529</v>
      </c>
      <c r="H362" s="394" t="s">
        <v>527</v>
      </c>
      <c r="I362" s="394" t="s">
        <v>527</v>
      </c>
      <c r="J362" s="399" t="s">
        <v>199</v>
      </c>
    </row>
    <row r="363" spans="1:10" x14ac:dyDescent="0.35">
      <c r="A363" s="405" t="s">
        <v>3463</v>
      </c>
      <c r="B363" s="404" t="s">
        <v>556</v>
      </c>
      <c r="C363" s="404" t="s">
        <v>585</v>
      </c>
      <c r="D363" s="399" t="s">
        <v>199</v>
      </c>
      <c r="E363" s="399" t="s">
        <v>199</v>
      </c>
      <c r="F363" s="399" t="s">
        <v>199</v>
      </c>
      <c r="G363" s="404" t="s">
        <v>556</v>
      </c>
      <c r="H363" s="404" t="s">
        <v>556</v>
      </c>
      <c r="I363" s="404" t="s">
        <v>556</v>
      </c>
      <c r="J363" s="399" t="s">
        <v>199</v>
      </c>
    </row>
    <row r="364" spans="1:10" x14ac:dyDescent="0.35">
      <c r="A364" s="412" t="s">
        <v>635</v>
      </c>
      <c r="B364" s="404" t="s">
        <v>601</v>
      </c>
      <c r="C364" s="404" t="s">
        <v>585</v>
      </c>
      <c r="D364" s="399" t="s">
        <v>199</v>
      </c>
      <c r="E364" s="399" t="s">
        <v>199</v>
      </c>
      <c r="F364" s="399" t="s">
        <v>199</v>
      </c>
      <c r="G364" s="404" t="s">
        <v>601</v>
      </c>
      <c r="H364" s="404" t="s">
        <v>3321</v>
      </c>
      <c r="I364" s="404" t="s">
        <v>3321</v>
      </c>
      <c r="J364" s="399" t="s">
        <v>199</v>
      </c>
    </row>
    <row r="365" spans="1:10" x14ac:dyDescent="0.35">
      <c r="A365" s="405" t="s">
        <v>623</v>
      </c>
      <c r="B365" s="394" t="s">
        <v>529</v>
      </c>
      <c r="C365" s="404" t="s">
        <v>585</v>
      </c>
      <c r="D365" s="404" t="s">
        <v>529</v>
      </c>
      <c r="E365" s="404" t="s">
        <v>529</v>
      </c>
      <c r="F365" s="404" t="s">
        <v>529</v>
      </c>
      <c r="G365" s="394" t="s">
        <v>529</v>
      </c>
      <c r="H365" s="394" t="s">
        <v>529</v>
      </c>
      <c r="I365" s="394" t="s">
        <v>529</v>
      </c>
      <c r="J365" s="399" t="s">
        <v>199</v>
      </c>
    </row>
    <row r="366" spans="1:10" x14ac:dyDescent="0.35">
      <c r="A366" s="405" t="s">
        <v>624</v>
      </c>
      <c r="B366" s="394" t="s">
        <v>529</v>
      </c>
      <c r="C366" s="404" t="s">
        <v>585</v>
      </c>
      <c r="D366" s="404" t="s">
        <v>529</v>
      </c>
      <c r="E366" s="404" t="s">
        <v>529</v>
      </c>
      <c r="F366" s="404" t="s">
        <v>529</v>
      </c>
      <c r="G366" s="394" t="s">
        <v>529</v>
      </c>
      <c r="H366" s="394" t="s">
        <v>529</v>
      </c>
      <c r="I366" s="394" t="s">
        <v>529</v>
      </c>
      <c r="J366" s="399" t="s">
        <v>199</v>
      </c>
    </row>
    <row r="367" spans="1:10" x14ac:dyDescent="0.35">
      <c r="A367" s="405" t="s">
        <v>609</v>
      </c>
      <c r="B367" s="394" t="s">
        <v>529</v>
      </c>
      <c r="C367" s="404" t="s">
        <v>585</v>
      </c>
      <c r="D367" s="404" t="s">
        <v>529</v>
      </c>
      <c r="E367" s="404" t="s">
        <v>529</v>
      </c>
      <c r="F367" s="404" t="s">
        <v>529</v>
      </c>
      <c r="G367" s="394" t="s">
        <v>529</v>
      </c>
      <c r="H367" s="394" t="s">
        <v>529</v>
      </c>
      <c r="I367" s="394" t="s">
        <v>529</v>
      </c>
      <c r="J367" s="399" t="s">
        <v>199</v>
      </c>
    </row>
    <row r="368" spans="1:10" x14ac:dyDescent="0.35">
      <c r="A368" s="405" t="s">
        <v>3467</v>
      </c>
      <c r="B368" s="404" t="s">
        <v>529</v>
      </c>
      <c r="C368" s="404" t="s">
        <v>585</v>
      </c>
      <c r="D368" s="399" t="s">
        <v>199</v>
      </c>
      <c r="E368" s="399" t="s">
        <v>199</v>
      </c>
      <c r="F368" s="399" t="s">
        <v>199</v>
      </c>
      <c r="G368" s="404" t="s">
        <v>529</v>
      </c>
      <c r="H368" s="404" t="s">
        <v>529</v>
      </c>
      <c r="I368" s="404" t="s">
        <v>529</v>
      </c>
      <c r="J368" s="399" t="s">
        <v>199</v>
      </c>
    </row>
    <row r="369" spans="1:10" x14ac:dyDescent="0.35">
      <c r="A369" s="405" t="s">
        <v>588</v>
      </c>
      <c r="B369" s="394" t="s">
        <v>529</v>
      </c>
      <c r="C369" s="404" t="s">
        <v>585</v>
      </c>
      <c r="D369" s="404" t="s">
        <v>529</v>
      </c>
      <c r="E369" s="404" t="s">
        <v>529</v>
      </c>
      <c r="F369" s="404" t="s">
        <v>529</v>
      </c>
      <c r="G369" s="394" t="s">
        <v>529</v>
      </c>
      <c r="H369" s="394" t="s">
        <v>529</v>
      </c>
      <c r="I369" s="394" t="s">
        <v>529</v>
      </c>
      <c r="J369" s="399" t="s">
        <v>199</v>
      </c>
    </row>
    <row r="370" spans="1:10" x14ac:dyDescent="0.35">
      <c r="A370" s="405" t="s">
        <v>3453</v>
      </c>
      <c r="B370" s="394" t="s">
        <v>529</v>
      </c>
      <c r="C370" s="404" t="s">
        <v>585</v>
      </c>
      <c r="D370" s="404" t="s">
        <v>529</v>
      </c>
      <c r="E370" s="404" t="s">
        <v>527</v>
      </c>
      <c r="F370" s="404" t="s">
        <v>527</v>
      </c>
      <c r="G370" s="394" t="s">
        <v>529</v>
      </c>
      <c r="H370" s="394" t="s">
        <v>527</v>
      </c>
      <c r="I370" s="394" t="s">
        <v>527</v>
      </c>
      <c r="J370" s="399" t="s">
        <v>199</v>
      </c>
    </row>
    <row r="371" spans="1:10" x14ac:dyDescent="0.35">
      <c r="A371" s="405" t="s">
        <v>3468</v>
      </c>
      <c r="B371" s="404" t="s">
        <v>556</v>
      </c>
      <c r="C371" s="404" t="s">
        <v>585</v>
      </c>
      <c r="D371" s="399" t="s">
        <v>199</v>
      </c>
      <c r="E371" s="399" t="s">
        <v>199</v>
      </c>
      <c r="F371" s="399" t="s">
        <v>199</v>
      </c>
      <c r="G371" s="404" t="s">
        <v>556</v>
      </c>
      <c r="H371" s="404" t="s">
        <v>556</v>
      </c>
      <c r="I371" s="404" t="s">
        <v>556</v>
      </c>
      <c r="J371" s="399" t="s">
        <v>199</v>
      </c>
    </row>
    <row r="372" spans="1:10" x14ac:dyDescent="0.35">
      <c r="A372" s="80" t="s">
        <v>636</v>
      </c>
      <c r="B372" s="404">
        <v>7169950.9728628369</v>
      </c>
      <c r="C372" s="404" t="s">
        <v>585</v>
      </c>
      <c r="D372" s="399" t="s">
        <v>199</v>
      </c>
      <c r="E372" s="399" t="s">
        <v>199</v>
      </c>
      <c r="F372" s="399" t="s">
        <v>199</v>
      </c>
      <c r="G372" s="404">
        <v>225360.31628275706</v>
      </c>
      <c r="H372" s="404">
        <v>4.1196269771152103</v>
      </c>
      <c r="I372" s="404">
        <v>2.5601844175807398</v>
      </c>
      <c r="J372" s="404" t="s">
        <v>589</v>
      </c>
    </row>
    <row r="373" spans="1:10" x14ac:dyDescent="0.35">
      <c r="A373" s="81" t="s">
        <v>637</v>
      </c>
      <c r="B373" s="404">
        <v>6787220.0370122474</v>
      </c>
      <c r="C373" s="404" t="s">
        <v>585</v>
      </c>
      <c r="D373" s="399" t="s">
        <v>199</v>
      </c>
      <c r="E373" s="399" t="s">
        <v>199</v>
      </c>
      <c r="F373" s="399" t="s">
        <v>199</v>
      </c>
      <c r="G373" s="404">
        <v>197727.56395066719</v>
      </c>
      <c r="H373" s="404">
        <v>3.63136019854521</v>
      </c>
      <c r="I373" s="404">
        <v>1.7785747835824199</v>
      </c>
      <c r="J373" s="404" t="s">
        <v>589</v>
      </c>
    </row>
    <row r="374" spans="1:10" x14ac:dyDescent="0.35">
      <c r="A374" s="409" t="s">
        <v>638</v>
      </c>
      <c r="B374" s="404">
        <v>302072.04657817504</v>
      </c>
      <c r="C374" s="404" t="s">
        <v>585</v>
      </c>
      <c r="D374" s="399" t="s">
        <v>199</v>
      </c>
      <c r="E374" s="399" t="s">
        <v>199</v>
      </c>
      <c r="F374" s="399" t="s">
        <v>199</v>
      </c>
      <c r="G374" s="404">
        <v>12713.092056610814</v>
      </c>
      <c r="H374" s="404">
        <v>5.1947039253499999E-3</v>
      </c>
      <c r="I374" s="404">
        <v>1.29867598133739</v>
      </c>
      <c r="J374" s="404" t="s">
        <v>589</v>
      </c>
    </row>
    <row r="375" spans="1:10" x14ac:dyDescent="0.35">
      <c r="A375" s="410" t="s">
        <v>592</v>
      </c>
      <c r="B375" s="394" t="s">
        <v>527</v>
      </c>
      <c r="C375" s="404" t="s">
        <v>585</v>
      </c>
      <c r="D375" s="404" t="s">
        <v>527</v>
      </c>
      <c r="E375" s="404" t="s">
        <v>527</v>
      </c>
      <c r="F375" s="404" t="s">
        <v>527</v>
      </c>
      <c r="G375" s="394" t="s">
        <v>527</v>
      </c>
      <c r="H375" s="394" t="s">
        <v>527</v>
      </c>
      <c r="I375" s="394" t="s">
        <v>527</v>
      </c>
      <c r="J375" s="394" t="s">
        <v>527</v>
      </c>
    </row>
    <row r="376" spans="1:10" x14ac:dyDescent="0.35">
      <c r="A376" s="410" t="s">
        <v>593</v>
      </c>
      <c r="B376" s="394" t="s">
        <v>527</v>
      </c>
      <c r="C376" s="404" t="s">
        <v>585</v>
      </c>
      <c r="D376" s="404" t="s">
        <v>527</v>
      </c>
      <c r="E376" s="404" t="s">
        <v>527</v>
      </c>
      <c r="F376" s="404" t="s">
        <v>527</v>
      </c>
      <c r="G376" s="394" t="s">
        <v>527</v>
      </c>
      <c r="H376" s="394" t="s">
        <v>527</v>
      </c>
      <c r="I376" s="394" t="s">
        <v>527</v>
      </c>
      <c r="J376" s="394" t="s">
        <v>527</v>
      </c>
    </row>
    <row r="377" spans="1:10" x14ac:dyDescent="0.35">
      <c r="A377" s="410" t="s">
        <v>594</v>
      </c>
      <c r="B377" s="394" t="s">
        <v>527</v>
      </c>
      <c r="C377" s="404" t="s">
        <v>585</v>
      </c>
      <c r="D377" s="404" t="s">
        <v>527</v>
      </c>
      <c r="E377" s="404" t="s">
        <v>527</v>
      </c>
      <c r="F377" s="404" t="s">
        <v>527</v>
      </c>
      <c r="G377" s="394" t="s">
        <v>527</v>
      </c>
      <c r="H377" s="394" t="s">
        <v>527</v>
      </c>
      <c r="I377" s="394" t="s">
        <v>527</v>
      </c>
      <c r="J377" s="394" t="s">
        <v>527</v>
      </c>
    </row>
    <row r="378" spans="1:10" x14ac:dyDescent="0.35">
      <c r="A378" s="410" t="s">
        <v>595</v>
      </c>
      <c r="B378" s="394">
        <v>302072.04657817504</v>
      </c>
      <c r="C378" s="404" t="s">
        <v>585</v>
      </c>
      <c r="D378" s="404">
        <v>42.08629100448961</v>
      </c>
      <c r="E378" s="404">
        <v>1.7196903798930002E-2</v>
      </c>
      <c r="F378" s="404">
        <v>4.2992259497314897</v>
      </c>
      <c r="G378" s="394">
        <v>12713.092056610814</v>
      </c>
      <c r="H378" s="394">
        <v>5.1947039253499999E-3</v>
      </c>
      <c r="I378" s="394">
        <v>1.29867598133739</v>
      </c>
      <c r="J378" s="394" t="s">
        <v>527</v>
      </c>
    </row>
    <row r="379" spans="1:10" x14ac:dyDescent="0.35">
      <c r="A379" s="410" t="s">
        <v>596</v>
      </c>
      <c r="B379" s="394" t="s">
        <v>556</v>
      </c>
      <c r="C379" s="404" t="s">
        <v>585</v>
      </c>
      <c r="D379" s="404" t="s">
        <v>556</v>
      </c>
      <c r="E379" s="404" t="s">
        <v>556</v>
      </c>
      <c r="F379" s="404" t="s">
        <v>556</v>
      </c>
      <c r="G379" s="394" t="s">
        <v>556</v>
      </c>
      <c r="H379" s="394" t="s">
        <v>556</v>
      </c>
      <c r="I379" s="394" t="s">
        <v>556</v>
      </c>
      <c r="J379" s="394" t="s">
        <v>556</v>
      </c>
    </row>
    <row r="380" spans="1:10" x14ac:dyDescent="0.35">
      <c r="A380" s="410" t="s">
        <v>96</v>
      </c>
      <c r="B380" s="394" t="s">
        <v>527</v>
      </c>
      <c r="C380" s="404" t="s">
        <v>585</v>
      </c>
      <c r="D380" s="404" t="s">
        <v>527</v>
      </c>
      <c r="E380" s="404" t="s">
        <v>527</v>
      </c>
      <c r="F380" s="404" t="s">
        <v>527</v>
      </c>
      <c r="G380" s="394" t="s">
        <v>527</v>
      </c>
      <c r="H380" s="394" t="s">
        <v>527</v>
      </c>
      <c r="I380" s="394" t="s">
        <v>527</v>
      </c>
      <c r="J380" s="394" t="s">
        <v>527</v>
      </c>
    </row>
    <row r="381" spans="1:10" x14ac:dyDescent="0.35">
      <c r="A381" s="409" t="s">
        <v>639</v>
      </c>
      <c r="B381" s="404">
        <v>811798.30166600773</v>
      </c>
      <c r="C381" s="404" t="s">
        <v>585</v>
      </c>
      <c r="D381" s="399" t="s">
        <v>199</v>
      </c>
      <c r="E381" s="399" t="s">
        <v>199</v>
      </c>
      <c r="F381" s="399" t="s">
        <v>199</v>
      </c>
      <c r="G381" s="404">
        <v>63470.2645949777</v>
      </c>
      <c r="H381" s="404">
        <v>3.62616549461986</v>
      </c>
      <c r="I381" s="404">
        <v>0.47989880224503001</v>
      </c>
      <c r="J381" s="404" t="s">
        <v>589</v>
      </c>
    </row>
    <row r="382" spans="1:10" x14ac:dyDescent="0.35">
      <c r="A382" s="410" t="s">
        <v>592</v>
      </c>
      <c r="B382" s="394">
        <v>751642.169400585</v>
      </c>
      <c r="C382" s="404" t="s">
        <v>585</v>
      </c>
      <c r="D382" s="404">
        <v>78.717084539904633</v>
      </c>
      <c r="E382" s="404">
        <v>4.75</v>
      </c>
      <c r="F382" s="404">
        <v>0.56999999999999995</v>
      </c>
      <c r="G382" s="394">
        <v>59167.080192463167</v>
      </c>
      <c r="H382" s="394">
        <v>3.5703003046527799</v>
      </c>
      <c r="I382" s="394">
        <v>0.42843603655833001</v>
      </c>
      <c r="J382" s="394" t="s">
        <v>527</v>
      </c>
    </row>
    <row r="383" spans="1:10" x14ac:dyDescent="0.35">
      <c r="A383" s="410" t="s">
        <v>593</v>
      </c>
      <c r="B383" s="394">
        <v>34493.418563902516</v>
      </c>
      <c r="C383" s="404" t="s">
        <v>585</v>
      </c>
      <c r="D383" s="404">
        <v>87.369782150481583</v>
      </c>
      <c r="E383" s="404">
        <v>0.95000000000008</v>
      </c>
      <c r="F383" s="404">
        <v>1.4249999999999701</v>
      </c>
      <c r="G383" s="394">
        <v>3013.6824655535402</v>
      </c>
      <c r="H383" s="394">
        <v>3.2768747635709999E-2</v>
      </c>
      <c r="I383" s="394">
        <v>4.9153121453560003E-2</v>
      </c>
      <c r="J383" s="394" t="s">
        <v>527</v>
      </c>
    </row>
    <row r="384" spans="1:10" x14ac:dyDescent="0.35">
      <c r="A384" s="410" t="s">
        <v>594</v>
      </c>
      <c r="B384" s="394">
        <v>25662.713701520213</v>
      </c>
      <c r="C384" s="404" t="s">
        <v>585</v>
      </c>
      <c r="D384" s="404">
        <v>50.248073994006532</v>
      </c>
      <c r="E384" s="404">
        <v>0.90000000000006997</v>
      </c>
      <c r="F384" s="404">
        <v>9.0000000000119998E-2</v>
      </c>
      <c r="G384" s="394">
        <v>1289.5019369609929</v>
      </c>
      <c r="H384" s="394">
        <v>2.3096442331369999E-2</v>
      </c>
      <c r="I384" s="394">
        <v>2.3096442331399999E-3</v>
      </c>
      <c r="J384" s="394" t="s">
        <v>527</v>
      </c>
    </row>
    <row r="385" spans="1:10" x14ac:dyDescent="0.35">
      <c r="A385" s="410" t="s">
        <v>595</v>
      </c>
      <c r="B385" s="394" t="s">
        <v>556</v>
      </c>
      <c r="C385" s="404" t="s">
        <v>585</v>
      </c>
      <c r="D385" s="404" t="s">
        <v>556</v>
      </c>
      <c r="E385" s="404" t="s">
        <v>556</v>
      </c>
      <c r="F385" s="404" t="s">
        <v>556</v>
      </c>
      <c r="G385" s="394" t="s">
        <v>556</v>
      </c>
      <c r="H385" s="394" t="s">
        <v>556</v>
      </c>
      <c r="I385" s="394" t="s">
        <v>556</v>
      </c>
      <c r="J385" s="394" t="s">
        <v>556</v>
      </c>
    </row>
    <row r="386" spans="1:10" x14ac:dyDescent="0.35">
      <c r="A386" s="410" t="s">
        <v>596</v>
      </c>
      <c r="B386" s="394" t="s">
        <v>556</v>
      </c>
      <c r="C386" s="404" t="s">
        <v>585</v>
      </c>
      <c r="D386" s="404" t="s">
        <v>556</v>
      </c>
      <c r="E386" s="404" t="s">
        <v>556</v>
      </c>
      <c r="F386" s="404" t="s">
        <v>556</v>
      </c>
      <c r="G386" s="394" t="s">
        <v>556</v>
      </c>
      <c r="H386" s="394" t="s">
        <v>556</v>
      </c>
      <c r="I386" s="394" t="s">
        <v>556</v>
      </c>
      <c r="J386" s="394" t="s">
        <v>556</v>
      </c>
    </row>
    <row r="387" spans="1:10" x14ac:dyDescent="0.35">
      <c r="A387" s="410" t="s">
        <v>96</v>
      </c>
      <c r="B387" s="394" t="s">
        <v>554</v>
      </c>
      <c r="C387" s="404" t="s">
        <v>585</v>
      </c>
      <c r="D387" s="404" t="s">
        <v>550</v>
      </c>
      <c r="E387" s="404" t="s">
        <v>554</v>
      </c>
      <c r="F387" s="404" t="s">
        <v>554</v>
      </c>
      <c r="G387" s="394" t="s">
        <v>554</v>
      </c>
      <c r="H387" s="394" t="s">
        <v>554</v>
      </c>
      <c r="I387" s="394" t="s">
        <v>554</v>
      </c>
      <c r="J387" s="394" t="s">
        <v>527</v>
      </c>
    </row>
    <row r="388" spans="1:10" x14ac:dyDescent="0.35">
      <c r="A388" s="409" t="s">
        <v>640</v>
      </c>
      <c r="B388" s="404">
        <v>5673349.6887680646</v>
      </c>
      <c r="C388" s="404" t="s">
        <v>585</v>
      </c>
      <c r="D388" s="399" t="s">
        <v>199</v>
      </c>
      <c r="E388" s="399" t="s">
        <v>199</v>
      </c>
      <c r="F388" s="399" t="s">
        <v>199</v>
      </c>
      <c r="G388" s="404">
        <v>121544.20729907868</v>
      </c>
      <c r="H388" s="404" t="s">
        <v>589</v>
      </c>
      <c r="I388" s="404" t="s">
        <v>589</v>
      </c>
      <c r="J388" s="404" t="s">
        <v>589</v>
      </c>
    </row>
    <row r="389" spans="1:10" x14ac:dyDescent="0.35">
      <c r="A389" s="410" t="s">
        <v>592</v>
      </c>
      <c r="B389" s="394">
        <v>5118151.8197841924</v>
      </c>
      <c r="C389" s="404" t="s">
        <v>585</v>
      </c>
      <c r="D389" s="404">
        <v>19.46057425074617</v>
      </c>
      <c r="E389" s="404" t="s">
        <v>527</v>
      </c>
      <c r="F389" s="404" t="s">
        <v>527</v>
      </c>
      <c r="G389" s="394">
        <v>99602.173515501912</v>
      </c>
      <c r="H389" s="394" t="s">
        <v>527</v>
      </c>
      <c r="I389" s="394" t="s">
        <v>527</v>
      </c>
      <c r="J389" s="394" t="s">
        <v>527</v>
      </c>
    </row>
    <row r="390" spans="1:10" x14ac:dyDescent="0.35">
      <c r="A390" s="410" t="s">
        <v>593</v>
      </c>
      <c r="B390" s="394">
        <v>208587.74337946158</v>
      </c>
      <c r="C390" s="404" t="s">
        <v>585</v>
      </c>
      <c r="D390" s="404">
        <v>70.948187124442754</v>
      </c>
      <c r="E390" s="404" t="s">
        <v>527</v>
      </c>
      <c r="F390" s="404" t="s">
        <v>527</v>
      </c>
      <c r="G390" s="394">
        <v>14798.922249151285</v>
      </c>
      <c r="H390" s="394" t="s">
        <v>527</v>
      </c>
      <c r="I390" s="394" t="s">
        <v>527</v>
      </c>
      <c r="J390" s="394" t="s">
        <v>527</v>
      </c>
    </row>
    <row r="391" spans="1:10" x14ac:dyDescent="0.35">
      <c r="A391" s="410" t="s">
        <v>594</v>
      </c>
      <c r="B391" s="394">
        <v>346610.12560441019</v>
      </c>
      <c r="C391" s="404" t="s">
        <v>585</v>
      </c>
      <c r="D391" s="404">
        <v>20.608490654938318</v>
      </c>
      <c r="E391" s="404" t="s">
        <v>527</v>
      </c>
      <c r="F391" s="404" t="s">
        <v>527</v>
      </c>
      <c r="G391" s="394">
        <v>7143.1115344254831</v>
      </c>
      <c r="H391" s="394" t="s">
        <v>527</v>
      </c>
      <c r="I391" s="394" t="s">
        <v>527</v>
      </c>
      <c r="J391" s="394" t="s">
        <v>527</v>
      </c>
    </row>
    <row r="392" spans="1:10" x14ac:dyDescent="0.35">
      <c r="A392" s="410" t="s">
        <v>595</v>
      </c>
      <c r="B392" s="394" t="s">
        <v>556</v>
      </c>
      <c r="C392" s="404" t="s">
        <v>585</v>
      </c>
      <c r="D392" s="404" t="s">
        <v>556</v>
      </c>
      <c r="E392" s="404" t="s">
        <v>556</v>
      </c>
      <c r="F392" s="404" t="s">
        <v>556</v>
      </c>
      <c r="G392" s="394" t="s">
        <v>556</v>
      </c>
      <c r="H392" s="394" t="s">
        <v>556</v>
      </c>
      <c r="I392" s="394" t="s">
        <v>556</v>
      </c>
      <c r="J392" s="394" t="s">
        <v>556</v>
      </c>
    </row>
    <row r="393" spans="1:10" x14ac:dyDescent="0.35">
      <c r="A393" s="410" t="s">
        <v>596</v>
      </c>
      <c r="B393" s="394" t="s">
        <v>556</v>
      </c>
      <c r="C393" s="404" t="s">
        <v>585</v>
      </c>
      <c r="D393" s="404" t="s">
        <v>556</v>
      </c>
      <c r="E393" s="404" t="s">
        <v>556</v>
      </c>
      <c r="F393" s="404" t="s">
        <v>556</v>
      </c>
      <c r="G393" s="394" t="s">
        <v>556</v>
      </c>
      <c r="H393" s="394" t="s">
        <v>556</v>
      </c>
      <c r="I393" s="394" t="s">
        <v>556</v>
      </c>
      <c r="J393" s="394" t="s">
        <v>556</v>
      </c>
    </row>
    <row r="394" spans="1:10" x14ac:dyDescent="0.35">
      <c r="A394" s="410" t="s">
        <v>96</v>
      </c>
      <c r="B394" s="394" t="s">
        <v>527</v>
      </c>
      <c r="C394" s="404" t="s">
        <v>585</v>
      </c>
      <c r="D394" s="404" t="s">
        <v>527</v>
      </c>
      <c r="E394" s="404" t="s">
        <v>527</v>
      </c>
      <c r="F394" s="404" t="s">
        <v>527</v>
      </c>
      <c r="G394" s="394" t="s">
        <v>527</v>
      </c>
      <c r="H394" s="394" t="s">
        <v>527</v>
      </c>
      <c r="I394" s="394" t="s">
        <v>527</v>
      </c>
      <c r="J394" s="394" t="s">
        <v>527</v>
      </c>
    </row>
    <row r="395" spans="1:10" x14ac:dyDescent="0.35">
      <c r="A395" s="81" t="s">
        <v>641</v>
      </c>
      <c r="B395" s="404">
        <v>382730.93585058965</v>
      </c>
      <c r="C395" s="404" t="s">
        <v>585</v>
      </c>
      <c r="D395" s="399" t="s">
        <v>199</v>
      </c>
      <c r="E395" s="399" t="s">
        <v>199</v>
      </c>
      <c r="F395" s="399" t="s">
        <v>199</v>
      </c>
      <c r="G395" s="404">
        <v>27632.752332089869</v>
      </c>
      <c r="H395" s="404">
        <v>0.48826677857</v>
      </c>
      <c r="I395" s="404">
        <v>0.78160963399831995</v>
      </c>
      <c r="J395" s="399" t="s">
        <v>199</v>
      </c>
    </row>
    <row r="396" spans="1:10" x14ac:dyDescent="0.35">
      <c r="A396" s="409" t="s">
        <v>642</v>
      </c>
      <c r="B396" s="404">
        <v>382730.93585058965</v>
      </c>
      <c r="C396" s="404" t="s">
        <v>585</v>
      </c>
      <c r="D396" s="399" t="s">
        <v>199</v>
      </c>
      <c r="E396" s="399" t="s">
        <v>199</v>
      </c>
      <c r="F396" s="399" t="s">
        <v>199</v>
      </c>
      <c r="G396" s="404">
        <v>27632.752332089869</v>
      </c>
      <c r="H396" s="404">
        <v>0.48826677857</v>
      </c>
      <c r="I396" s="404">
        <v>0.78160963399831995</v>
      </c>
      <c r="J396" s="399" t="s">
        <v>199</v>
      </c>
    </row>
    <row r="397" spans="1:10" x14ac:dyDescent="0.35">
      <c r="A397" s="410" t="s">
        <v>592</v>
      </c>
      <c r="B397" s="394">
        <v>382730.93585058965</v>
      </c>
      <c r="C397" s="404" t="s">
        <v>585</v>
      </c>
      <c r="D397" s="404">
        <v>72.198899393063783</v>
      </c>
      <c r="E397" s="404">
        <v>1.27574421828449</v>
      </c>
      <c r="F397" s="404">
        <v>2.0421908991005702</v>
      </c>
      <c r="G397" s="394">
        <v>27632.752332089869</v>
      </c>
      <c r="H397" s="394">
        <v>0.48826677857</v>
      </c>
      <c r="I397" s="394">
        <v>0.78160963399831995</v>
      </c>
      <c r="J397" s="399" t="s">
        <v>199</v>
      </c>
    </row>
    <row r="398" spans="1:10" x14ac:dyDescent="0.35">
      <c r="A398" s="410" t="s">
        <v>593</v>
      </c>
      <c r="B398" s="394" t="s">
        <v>527</v>
      </c>
      <c r="C398" s="404" t="s">
        <v>585</v>
      </c>
      <c r="D398" s="404" t="s">
        <v>527</v>
      </c>
      <c r="E398" s="404" t="s">
        <v>527</v>
      </c>
      <c r="F398" s="404" t="s">
        <v>527</v>
      </c>
      <c r="G398" s="394" t="s">
        <v>527</v>
      </c>
      <c r="H398" s="394" t="s">
        <v>527</v>
      </c>
      <c r="I398" s="394" t="s">
        <v>527</v>
      </c>
      <c r="J398" s="399" t="s">
        <v>199</v>
      </c>
    </row>
    <row r="399" spans="1:10" x14ac:dyDescent="0.35">
      <c r="A399" s="410" t="s">
        <v>594</v>
      </c>
      <c r="B399" s="394" t="s">
        <v>527</v>
      </c>
      <c r="C399" s="404" t="s">
        <v>585</v>
      </c>
      <c r="D399" s="404" t="s">
        <v>527</v>
      </c>
      <c r="E399" s="404" t="s">
        <v>527</v>
      </c>
      <c r="F399" s="404" t="s">
        <v>527</v>
      </c>
      <c r="G399" s="394" t="s">
        <v>527</v>
      </c>
      <c r="H399" s="394" t="s">
        <v>527</v>
      </c>
      <c r="I399" s="394" t="s">
        <v>527</v>
      </c>
      <c r="J399" s="399" t="s">
        <v>199</v>
      </c>
    </row>
    <row r="400" spans="1:10" x14ac:dyDescent="0.35">
      <c r="A400" s="410" t="s">
        <v>595</v>
      </c>
      <c r="B400" s="394" t="s">
        <v>527</v>
      </c>
      <c r="C400" s="404" t="s">
        <v>585</v>
      </c>
      <c r="D400" s="404" t="s">
        <v>527</v>
      </c>
      <c r="E400" s="404" t="s">
        <v>527</v>
      </c>
      <c r="F400" s="404" t="s">
        <v>527</v>
      </c>
      <c r="G400" s="394" t="s">
        <v>527</v>
      </c>
      <c r="H400" s="394" t="s">
        <v>527</v>
      </c>
      <c r="I400" s="394" t="s">
        <v>527</v>
      </c>
      <c r="J400" s="399" t="s">
        <v>199</v>
      </c>
    </row>
    <row r="401" spans="1:13" x14ac:dyDescent="0.35">
      <c r="A401" s="410" t="s">
        <v>96</v>
      </c>
      <c r="B401" s="394" t="s">
        <v>527</v>
      </c>
      <c r="C401" s="404" t="s">
        <v>585</v>
      </c>
      <c r="D401" s="404" t="s">
        <v>527</v>
      </c>
      <c r="E401" s="404" t="s">
        <v>527</v>
      </c>
      <c r="F401" s="404" t="s">
        <v>527</v>
      </c>
      <c r="G401" s="394" t="s">
        <v>527</v>
      </c>
      <c r="H401" s="394" t="s">
        <v>527</v>
      </c>
      <c r="I401" s="394" t="s">
        <v>527</v>
      </c>
      <c r="J401" s="399" t="s">
        <v>199</v>
      </c>
    </row>
    <row r="402" spans="1:13" x14ac:dyDescent="0.35">
      <c r="A402" s="82" t="s">
        <v>643</v>
      </c>
      <c r="B402" s="421"/>
      <c r="C402" s="421"/>
      <c r="D402" s="421"/>
      <c r="E402" s="421"/>
      <c r="F402" s="421"/>
      <c r="G402" s="421"/>
      <c r="H402" s="421"/>
      <c r="I402" s="421"/>
      <c r="J402" s="421"/>
    </row>
    <row r="403" spans="1:13" x14ac:dyDescent="0.35">
      <c r="A403" s="83" t="s">
        <v>644</v>
      </c>
      <c r="B403" s="399" t="s">
        <v>199</v>
      </c>
      <c r="C403" s="399" t="s">
        <v>199</v>
      </c>
      <c r="D403" s="399" t="s">
        <v>199</v>
      </c>
      <c r="E403" s="399" t="s">
        <v>199</v>
      </c>
      <c r="F403" s="399" t="s">
        <v>199</v>
      </c>
      <c r="G403" s="399" t="s">
        <v>199</v>
      </c>
      <c r="H403" s="399" t="s">
        <v>199</v>
      </c>
      <c r="I403" s="399" t="s">
        <v>199</v>
      </c>
      <c r="J403" s="399" t="s">
        <v>199</v>
      </c>
    </row>
    <row r="404" spans="1:13" x14ac:dyDescent="0.35">
      <c r="A404" s="412" t="s">
        <v>3453</v>
      </c>
      <c r="B404" s="394" t="s">
        <v>527</v>
      </c>
      <c r="C404" s="404" t="s">
        <v>585</v>
      </c>
      <c r="D404" s="404" t="s">
        <v>527</v>
      </c>
      <c r="E404" s="404" t="s">
        <v>527</v>
      </c>
      <c r="F404" s="404" t="s">
        <v>527</v>
      </c>
      <c r="G404" s="394" t="s">
        <v>527</v>
      </c>
      <c r="H404" s="394" t="s">
        <v>527</v>
      </c>
      <c r="I404" s="394" t="s">
        <v>527</v>
      </c>
      <c r="J404" s="394" t="s">
        <v>527</v>
      </c>
    </row>
    <row r="405" spans="1:13" x14ac:dyDescent="0.35">
      <c r="A405" s="412" t="s">
        <v>3473</v>
      </c>
      <c r="B405" s="394" t="s">
        <v>527</v>
      </c>
      <c r="C405" s="404" t="s">
        <v>585</v>
      </c>
      <c r="D405" s="404" t="s">
        <v>527</v>
      </c>
      <c r="E405" s="404" t="s">
        <v>527</v>
      </c>
      <c r="F405" s="404" t="s">
        <v>527</v>
      </c>
      <c r="G405" s="394" t="s">
        <v>527</v>
      </c>
      <c r="H405" s="394" t="s">
        <v>527</v>
      </c>
      <c r="I405" s="394" t="s">
        <v>527</v>
      </c>
      <c r="J405" s="394" t="s">
        <v>527</v>
      </c>
    </row>
    <row r="407" spans="1:13" x14ac:dyDescent="0.35">
      <c r="A407" s="72" t="s">
        <v>645</v>
      </c>
      <c r="B407" s="84">
        <f>SUM(B215,B401)</f>
        <v>345378.91694677953</v>
      </c>
      <c r="C407" s="84">
        <f t="shared" ref="C407:J407" si="7">SUM(C215,C401)</f>
        <v>0</v>
      </c>
      <c r="D407" s="84">
        <f t="shared" si="7"/>
        <v>65.065035461653977</v>
      </c>
      <c r="E407" s="84">
        <f t="shared" si="7"/>
        <v>1.39203745442E-2</v>
      </c>
      <c r="F407" s="84">
        <f t="shared" si="7"/>
        <v>1.46212586472E-2</v>
      </c>
      <c r="G407" s="84">
        <f t="shared" si="7"/>
        <v>22472.091478849856</v>
      </c>
      <c r="H407" s="84">
        <f t="shared" si="7"/>
        <v>4.8078038835700004E-3</v>
      </c>
      <c r="I407" s="84">
        <f t="shared" si="7"/>
        <v>5.0498744759699997E-3</v>
      </c>
      <c r="J407" s="84">
        <f t="shared" si="7"/>
        <v>0</v>
      </c>
    </row>
    <row r="409" spans="1:13" ht="15.5" x14ac:dyDescent="0.35">
      <c r="A409" s="483" t="s">
        <v>646</v>
      </c>
      <c r="B409" s="483"/>
      <c r="C409" s="483"/>
      <c r="D409" s="483"/>
      <c r="E409" s="483"/>
      <c r="F409" s="483"/>
      <c r="G409" s="483"/>
      <c r="H409" s="312"/>
      <c r="I409" s="312"/>
      <c r="J409" s="312"/>
      <c r="K409" s="312"/>
      <c r="L409" s="312"/>
      <c r="M409" s="451" t="s">
        <v>511</v>
      </c>
    </row>
    <row r="410" spans="1:13" ht="15.5" x14ac:dyDescent="0.35">
      <c r="A410" s="303" t="s">
        <v>756</v>
      </c>
      <c r="B410" s="309"/>
      <c r="C410" s="309"/>
      <c r="D410" s="309"/>
      <c r="E410" s="309"/>
      <c r="F410" s="309"/>
      <c r="G410" s="309"/>
      <c r="H410" s="312"/>
      <c r="I410" s="312"/>
      <c r="J410" s="312"/>
      <c r="K410" s="312"/>
      <c r="L410" s="312"/>
      <c r="M410" s="451" t="s">
        <v>3488</v>
      </c>
    </row>
    <row r="411" spans="1:13" x14ac:dyDescent="0.35">
      <c r="A411" s="314"/>
      <c r="B411" s="312"/>
      <c r="C411" s="312"/>
      <c r="D411" s="312"/>
      <c r="E411" s="312"/>
      <c r="F411" s="312"/>
      <c r="G411" s="312"/>
      <c r="H411" s="312"/>
      <c r="I411" s="312"/>
      <c r="J411" s="312"/>
      <c r="K411" s="312"/>
      <c r="L411" s="313"/>
      <c r="M411" s="451" t="s">
        <v>512</v>
      </c>
    </row>
    <row r="412" spans="1:13" x14ac:dyDescent="0.35">
      <c r="A412" s="312"/>
      <c r="B412" s="312"/>
      <c r="C412" s="312"/>
      <c r="D412" s="312"/>
      <c r="E412" s="312"/>
      <c r="F412" s="312"/>
      <c r="G412" s="312"/>
      <c r="H412" s="312"/>
      <c r="I412" s="312"/>
      <c r="J412" s="312"/>
      <c r="K412" s="312"/>
      <c r="L412" s="312"/>
      <c r="M412" s="315"/>
    </row>
    <row r="413" spans="1:13" ht="37" x14ac:dyDescent="0.35">
      <c r="A413" s="316" t="s">
        <v>513</v>
      </c>
      <c r="B413" s="317" t="s">
        <v>514</v>
      </c>
      <c r="C413" s="318" t="s">
        <v>515</v>
      </c>
      <c r="D413" s="318" t="s">
        <v>516</v>
      </c>
      <c r="E413" s="319" t="s">
        <v>647</v>
      </c>
      <c r="F413" s="319" t="s">
        <v>648</v>
      </c>
      <c r="G413" s="320" t="s">
        <v>649</v>
      </c>
      <c r="H413" s="318" t="s">
        <v>650</v>
      </c>
      <c r="I413" s="85" t="s">
        <v>651</v>
      </c>
      <c r="J413" s="318" t="s">
        <v>652</v>
      </c>
      <c r="K413" s="319" t="s">
        <v>518</v>
      </c>
      <c r="L413" s="319" t="s">
        <v>519</v>
      </c>
      <c r="M413" s="321" t="s">
        <v>653</v>
      </c>
    </row>
    <row r="414" spans="1:13" ht="15" thickBot="1" x14ac:dyDescent="0.4">
      <c r="A414" s="322"/>
      <c r="B414" s="477" t="s">
        <v>521</v>
      </c>
      <c r="C414" s="477"/>
      <c r="D414" s="478"/>
      <c r="E414" s="476" t="s">
        <v>654</v>
      </c>
      <c r="F414" s="477"/>
      <c r="G414" s="478"/>
      <c r="H414" s="476" t="s">
        <v>521</v>
      </c>
      <c r="I414" s="484"/>
      <c r="J414" s="484"/>
      <c r="K414" s="484"/>
      <c r="L414" s="484"/>
      <c r="M414" s="485"/>
    </row>
    <row r="415" spans="1:13" ht="15" thickTop="1" x14ac:dyDescent="0.35">
      <c r="A415" s="323" t="s">
        <v>655</v>
      </c>
      <c r="B415" s="390">
        <v>194068.13526147662</v>
      </c>
      <c r="C415" s="390">
        <v>4.4228396639999996</v>
      </c>
      <c r="D415" s="390">
        <v>83.654409240516344</v>
      </c>
      <c r="E415" s="390">
        <v>120223.32005567812</v>
      </c>
      <c r="F415" s="390">
        <v>6707.3619791853198</v>
      </c>
      <c r="G415" s="390">
        <v>7332.5098355411983</v>
      </c>
      <c r="H415" s="390">
        <v>0.51767788417194005</v>
      </c>
      <c r="I415" s="390">
        <v>2.8530150025699998E-2</v>
      </c>
      <c r="J415" s="390">
        <v>572.16514495327442</v>
      </c>
      <c r="K415" s="390">
        <v>1557.1939910195872</v>
      </c>
      <c r="L415" s="390">
        <v>5849.2197121443369</v>
      </c>
      <c r="M415" s="390">
        <v>830.75987228203655</v>
      </c>
    </row>
    <row r="416" spans="1:13" x14ac:dyDescent="0.35">
      <c r="A416" s="324" t="s">
        <v>656</v>
      </c>
      <c r="B416" s="390">
        <v>70318.070227320059</v>
      </c>
      <c r="C416" s="399" t="s">
        <v>199</v>
      </c>
      <c r="D416" s="399" t="s">
        <v>199</v>
      </c>
      <c r="E416" s="399" t="s">
        <v>199</v>
      </c>
      <c r="F416" s="399" t="s">
        <v>199</v>
      </c>
      <c r="G416" s="399" t="s">
        <v>199</v>
      </c>
      <c r="H416" s="399" t="s">
        <v>199</v>
      </c>
      <c r="I416" s="399" t="s">
        <v>199</v>
      </c>
      <c r="J416" s="390" t="s">
        <v>527</v>
      </c>
      <c r="K416" s="390" t="s">
        <v>527</v>
      </c>
      <c r="L416" s="390" t="s">
        <v>527</v>
      </c>
      <c r="M416" s="390">
        <v>134.03649648504052</v>
      </c>
    </row>
    <row r="417" spans="1:13" x14ac:dyDescent="0.35">
      <c r="A417" s="422" t="s">
        <v>657</v>
      </c>
      <c r="B417" s="390">
        <v>46194.121028708993</v>
      </c>
      <c r="C417" s="399" t="s">
        <v>199</v>
      </c>
      <c r="D417" s="399" t="s">
        <v>199</v>
      </c>
      <c r="E417" s="399" t="s">
        <v>199</v>
      </c>
      <c r="F417" s="399" t="s">
        <v>199</v>
      </c>
      <c r="G417" s="399" t="s">
        <v>199</v>
      </c>
      <c r="H417" s="399" t="s">
        <v>199</v>
      </c>
      <c r="I417" s="399" t="s">
        <v>199</v>
      </c>
      <c r="J417" s="399" t="s">
        <v>199</v>
      </c>
      <c r="K417" s="399" t="s">
        <v>199</v>
      </c>
      <c r="L417" s="399" t="s">
        <v>199</v>
      </c>
      <c r="M417" s="394">
        <v>134.03649648504052</v>
      </c>
    </row>
    <row r="418" spans="1:13" x14ac:dyDescent="0.35">
      <c r="A418" s="422" t="s">
        <v>658</v>
      </c>
      <c r="B418" s="390">
        <v>14551.955897401811</v>
      </c>
      <c r="C418" s="399" t="s">
        <v>199</v>
      </c>
      <c r="D418" s="399" t="s">
        <v>199</v>
      </c>
      <c r="E418" s="399" t="s">
        <v>199</v>
      </c>
      <c r="F418" s="399" t="s">
        <v>199</v>
      </c>
      <c r="G418" s="399" t="s">
        <v>199</v>
      </c>
      <c r="H418" s="399" t="s">
        <v>199</v>
      </c>
      <c r="I418" s="399" t="s">
        <v>199</v>
      </c>
      <c r="J418" s="399" t="s">
        <v>199</v>
      </c>
      <c r="K418" s="399" t="s">
        <v>199</v>
      </c>
      <c r="L418" s="399" t="s">
        <v>199</v>
      </c>
      <c r="M418" s="399" t="s">
        <v>199</v>
      </c>
    </row>
    <row r="419" spans="1:13" x14ac:dyDescent="0.35">
      <c r="A419" s="422" t="s">
        <v>659</v>
      </c>
      <c r="B419" s="390">
        <v>1928.2873679484251</v>
      </c>
      <c r="C419" s="399" t="s">
        <v>199</v>
      </c>
      <c r="D419" s="399" t="s">
        <v>199</v>
      </c>
      <c r="E419" s="399" t="s">
        <v>199</v>
      </c>
      <c r="F419" s="399" t="s">
        <v>199</v>
      </c>
      <c r="G419" s="399" t="s">
        <v>199</v>
      </c>
      <c r="H419" s="399" t="s">
        <v>199</v>
      </c>
      <c r="I419" s="399" t="s">
        <v>199</v>
      </c>
      <c r="J419" s="399" t="s">
        <v>199</v>
      </c>
      <c r="K419" s="399" t="s">
        <v>199</v>
      </c>
      <c r="L419" s="399" t="s">
        <v>199</v>
      </c>
      <c r="M419" s="399" t="s">
        <v>199</v>
      </c>
    </row>
    <row r="420" spans="1:13" x14ac:dyDescent="0.35">
      <c r="A420" s="422" t="s">
        <v>660</v>
      </c>
      <c r="B420" s="390">
        <v>7643.7059332608314</v>
      </c>
      <c r="C420" s="399" t="s">
        <v>199</v>
      </c>
      <c r="D420" s="399" t="s">
        <v>199</v>
      </c>
      <c r="E420" s="399" t="s">
        <v>199</v>
      </c>
      <c r="F420" s="399" t="s">
        <v>199</v>
      </c>
      <c r="G420" s="399" t="s">
        <v>199</v>
      </c>
      <c r="H420" s="399" t="s">
        <v>199</v>
      </c>
      <c r="I420" s="399" t="s">
        <v>199</v>
      </c>
      <c r="J420" s="390" t="s">
        <v>527</v>
      </c>
      <c r="K420" s="390" t="s">
        <v>527</v>
      </c>
      <c r="L420" s="390" t="s">
        <v>527</v>
      </c>
      <c r="M420" s="390" t="s">
        <v>527</v>
      </c>
    </row>
    <row r="421" spans="1:13" x14ac:dyDescent="0.35">
      <c r="A421" s="325" t="s">
        <v>661</v>
      </c>
      <c r="B421" s="390">
        <v>46553.765996456706</v>
      </c>
      <c r="C421" s="390">
        <v>3.4620000000000002</v>
      </c>
      <c r="D421" s="390">
        <v>69.090317678675007</v>
      </c>
      <c r="E421" s="390">
        <v>20040.325102040817</v>
      </c>
      <c r="F421" s="390" t="s">
        <v>527</v>
      </c>
      <c r="G421" s="390" t="s">
        <v>527</v>
      </c>
      <c r="H421" s="390" t="s">
        <v>527</v>
      </c>
      <c r="I421" s="390" t="s">
        <v>527</v>
      </c>
      <c r="J421" s="390">
        <v>55.249069497127223</v>
      </c>
      <c r="K421" s="390">
        <v>188.72091220254887</v>
      </c>
      <c r="L421" s="390">
        <v>213.37603828081271</v>
      </c>
      <c r="M421" s="390">
        <v>228.15769905799976</v>
      </c>
    </row>
    <row r="422" spans="1:13" x14ac:dyDescent="0.35">
      <c r="A422" s="423" t="s">
        <v>662</v>
      </c>
      <c r="B422" s="390">
        <v>9177.0984327999995</v>
      </c>
      <c r="C422" s="390" t="s">
        <v>527</v>
      </c>
      <c r="D422" s="390" t="s">
        <v>527</v>
      </c>
      <c r="E422" s="399" t="s">
        <v>199</v>
      </c>
      <c r="F422" s="399" t="s">
        <v>199</v>
      </c>
      <c r="G422" s="399" t="s">
        <v>199</v>
      </c>
      <c r="H422" s="399" t="s">
        <v>199</v>
      </c>
      <c r="I422" s="399" t="s">
        <v>199</v>
      </c>
      <c r="J422" s="394" t="s">
        <v>529</v>
      </c>
      <c r="K422" s="394" t="s">
        <v>529</v>
      </c>
      <c r="L422" s="394" t="s">
        <v>529</v>
      </c>
      <c r="M422" s="394" t="s">
        <v>529</v>
      </c>
    </row>
    <row r="423" spans="1:13" x14ac:dyDescent="0.35">
      <c r="A423" s="422" t="s">
        <v>663</v>
      </c>
      <c r="B423" s="399" t="s">
        <v>199</v>
      </c>
      <c r="C423" s="399" t="s">
        <v>199</v>
      </c>
      <c r="D423" s="390">
        <v>37.974850892036372</v>
      </c>
      <c r="E423" s="399" t="s">
        <v>199</v>
      </c>
      <c r="F423" s="399" t="s">
        <v>199</v>
      </c>
      <c r="G423" s="399" t="s">
        <v>199</v>
      </c>
      <c r="H423" s="399" t="s">
        <v>199</v>
      </c>
      <c r="I423" s="399" t="s">
        <v>199</v>
      </c>
      <c r="J423" s="394" t="s">
        <v>529</v>
      </c>
      <c r="K423" s="399" t="s">
        <v>199</v>
      </c>
      <c r="L423" s="399" t="s">
        <v>199</v>
      </c>
      <c r="M423" s="399" t="s">
        <v>199</v>
      </c>
    </row>
    <row r="424" spans="1:13" x14ac:dyDescent="0.35">
      <c r="A424" s="422" t="s">
        <v>664</v>
      </c>
      <c r="B424" s="390" t="s">
        <v>527</v>
      </c>
      <c r="C424" s="399" t="s">
        <v>199</v>
      </c>
      <c r="D424" s="390">
        <v>23.960466786638641</v>
      </c>
      <c r="E424" s="399" t="s">
        <v>199</v>
      </c>
      <c r="F424" s="399" t="s">
        <v>199</v>
      </c>
      <c r="G424" s="399" t="s">
        <v>199</v>
      </c>
      <c r="H424" s="399" t="s">
        <v>199</v>
      </c>
      <c r="I424" s="399" t="s">
        <v>199</v>
      </c>
      <c r="J424" s="394" t="s">
        <v>529</v>
      </c>
      <c r="K424" s="394" t="s">
        <v>529</v>
      </c>
      <c r="L424" s="394" t="s">
        <v>529</v>
      </c>
      <c r="M424" s="399" t="s">
        <v>199</v>
      </c>
    </row>
    <row r="425" spans="1:13" x14ac:dyDescent="0.35">
      <c r="A425" s="422" t="s">
        <v>665</v>
      </c>
      <c r="B425" s="390" t="s">
        <v>550</v>
      </c>
      <c r="C425" s="399" t="s">
        <v>199</v>
      </c>
      <c r="D425" s="390">
        <v>7.1550000000000002</v>
      </c>
      <c r="E425" s="399" t="s">
        <v>199</v>
      </c>
      <c r="F425" s="399" t="s">
        <v>199</v>
      </c>
      <c r="G425" s="399" t="s">
        <v>199</v>
      </c>
      <c r="H425" s="399" t="s">
        <v>199</v>
      </c>
      <c r="I425" s="399" t="s">
        <v>199</v>
      </c>
      <c r="J425" s="399" t="s">
        <v>199</v>
      </c>
      <c r="K425" s="399" t="s">
        <v>199</v>
      </c>
      <c r="L425" s="394" t="s">
        <v>529</v>
      </c>
      <c r="M425" s="394" t="s">
        <v>529</v>
      </c>
    </row>
    <row r="426" spans="1:13" x14ac:dyDescent="0.35">
      <c r="A426" s="422" t="s">
        <v>666</v>
      </c>
      <c r="B426" s="390">
        <v>91.7</v>
      </c>
      <c r="C426" s="390">
        <v>0.40600000000000003</v>
      </c>
      <c r="D426" s="399" t="s">
        <v>199</v>
      </c>
      <c r="E426" s="399" t="s">
        <v>199</v>
      </c>
      <c r="F426" s="399" t="s">
        <v>199</v>
      </c>
      <c r="G426" s="399" t="s">
        <v>199</v>
      </c>
      <c r="H426" s="399" t="s">
        <v>199</v>
      </c>
      <c r="I426" s="399" t="s">
        <v>199</v>
      </c>
      <c r="J426" s="394" t="s">
        <v>529</v>
      </c>
      <c r="K426" s="394" t="s">
        <v>529</v>
      </c>
      <c r="L426" s="394" t="s">
        <v>529</v>
      </c>
      <c r="M426" s="394" t="s">
        <v>529</v>
      </c>
    </row>
    <row r="427" spans="1:13" x14ac:dyDescent="0.35">
      <c r="A427" s="422" t="s">
        <v>667</v>
      </c>
      <c r="B427" s="390">
        <v>1755.3999999999999</v>
      </c>
      <c r="C427" s="399" t="s">
        <v>199</v>
      </c>
      <c r="D427" s="399" t="s">
        <v>199</v>
      </c>
      <c r="E427" s="399" t="s">
        <v>199</v>
      </c>
      <c r="F427" s="399" t="s">
        <v>199</v>
      </c>
      <c r="G427" s="399" t="s">
        <v>199</v>
      </c>
      <c r="H427" s="399" t="s">
        <v>199</v>
      </c>
      <c r="I427" s="399" t="s">
        <v>199</v>
      </c>
      <c r="J427" s="399" t="s">
        <v>199</v>
      </c>
      <c r="K427" s="399" t="s">
        <v>199</v>
      </c>
      <c r="L427" s="399" t="s">
        <v>199</v>
      </c>
      <c r="M427" s="399" t="s">
        <v>199</v>
      </c>
    </row>
    <row r="428" spans="1:13" x14ac:dyDescent="0.35">
      <c r="A428" s="422" t="s">
        <v>668</v>
      </c>
      <c r="B428" s="390">
        <v>1655.306718597858</v>
      </c>
      <c r="C428" s="399" t="s">
        <v>199</v>
      </c>
      <c r="D428" s="399" t="s">
        <v>199</v>
      </c>
      <c r="E428" s="399" t="s">
        <v>199</v>
      </c>
      <c r="F428" s="399" t="s">
        <v>199</v>
      </c>
      <c r="G428" s="399" t="s">
        <v>199</v>
      </c>
      <c r="H428" s="399" t="s">
        <v>199</v>
      </c>
      <c r="I428" s="399" t="s">
        <v>199</v>
      </c>
      <c r="J428" s="399" t="s">
        <v>199</v>
      </c>
      <c r="K428" s="399" t="s">
        <v>199</v>
      </c>
      <c r="L428" s="399" t="s">
        <v>199</v>
      </c>
      <c r="M428" s="399" t="s">
        <v>199</v>
      </c>
    </row>
    <row r="429" spans="1:13" x14ac:dyDescent="0.35">
      <c r="A429" s="422" t="s">
        <v>669</v>
      </c>
      <c r="B429" s="390">
        <v>27383.218865213978</v>
      </c>
      <c r="C429" s="390">
        <v>3.056</v>
      </c>
      <c r="D429" s="399" t="s">
        <v>199</v>
      </c>
      <c r="E429" s="399" t="s">
        <v>199</v>
      </c>
      <c r="F429" s="399" t="s">
        <v>199</v>
      </c>
      <c r="G429" s="399" t="s">
        <v>199</v>
      </c>
      <c r="H429" s="399" t="s">
        <v>199</v>
      </c>
      <c r="I429" s="399" t="s">
        <v>199</v>
      </c>
      <c r="J429" s="394" t="s">
        <v>529</v>
      </c>
      <c r="K429" s="394" t="s">
        <v>529</v>
      </c>
      <c r="L429" s="394" t="s">
        <v>529</v>
      </c>
      <c r="M429" s="394" t="s">
        <v>529</v>
      </c>
    </row>
    <row r="430" spans="1:13" x14ac:dyDescent="0.35">
      <c r="A430" s="422" t="s">
        <v>670</v>
      </c>
      <c r="B430" s="399" t="s">
        <v>199</v>
      </c>
      <c r="C430" s="399" t="s">
        <v>199</v>
      </c>
      <c r="D430" s="399" t="s">
        <v>199</v>
      </c>
      <c r="E430" s="390">
        <v>20040.325102040817</v>
      </c>
      <c r="F430" s="390" t="s">
        <v>527</v>
      </c>
      <c r="G430" s="390" t="s">
        <v>527</v>
      </c>
      <c r="H430" s="390" t="s">
        <v>527</v>
      </c>
      <c r="I430" s="390" t="s">
        <v>527</v>
      </c>
      <c r="J430" s="399" t="s">
        <v>199</v>
      </c>
      <c r="K430" s="399" t="s">
        <v>199</v>
      </c>
      <c r="L430" s="399" t="s">
        <v>199</v>
      </c>
      <c r="M430" s="399" t="s">
        <v>199</v>
      </c>
    </row>
    <row r="431" spans="1:13" x14ac:dyDescent="0.35">
      <c r="A431" s="424" t="s">
        <v>3474</v>
      </c>
      <c r="B431" s="390">
        <v>6491.041979844872</v>
      </c>
      <c r="C431" s="390" t="s">
        <v>589</v>
      </c>
      <c r="D431" s="390" t="s">
        <v>527</v>
      </c>
      <c r="E431" s="390" t="s">
        <v>527</v>
      </c>
      <c r="F431" s="390" t="s">
        <v>527</v>
      </c>
      <c r="G431" s="390" t="s">
        <v>527</v>
      </c>
      <c r="H431" s="390" t="s">
        <v>527</v>
      </c>
      <c r="I431" s="390" t="s">
        <v>527</v>
      </c>
      <c r="J431" s="390">
        <v>55.249069497127223</v>
      </c>
      <c r="K431" s="390">
        <v>188.72091220254887</v>
      </c>
      <c r="L431" s="390">
        <v>213.37603828081271</v>
      </c>
      <c r="M431" s="390">
        <v>228.15769905799976</v>
      </c>
    </row>
    <row r="432" spans="1:13" x14ac:dyDescent="0.35">
      <c r="A432" s="324" t="s">
        <v>671</v>
      </c>
      <c r="B432" s="390">
        <v>77196.299037699835</v>
      </c>
      <c r="C432" s="390">
        <v>0.96083966399999998</v>
      </c>
      <c r="D432" s="390" t="s">
        <v>527</v>
      </c>
      <c r="E432" s="390" t="s">
        <v>589</v>
      </c>
      <c r="F432" s="390">
        <v>3439.7541856200496</v>
      </c>
      <c r="G432" s="390" t="s">
        <v>527</v>
      </c>
      <c r="H432" s="390">
        <v>0.12041830440901</v>
      </c>
      <c r="I432" s="390" t="s">
        <v>527</v>
      </c>
      <c r="J432" s="390">
        <v>60.032090854165958</v>
      </c>
      <c r="K432" s="390">
        <v>752.39490757758881</v>
      </c>
      <c r="L432" s="390">
        <v>44.874287061635293</v>
      </c>
      <c r="M432" s="390">
        <v>158.39225986800554</v>
      </c>
    </row>
    <row r="433" spans="1:13" x14ac:dyDescent="0.35">
      <c r="A433" s="422" t="s">
        <v>672</v>
      </c>
      <c r="B433" s="390">
        <v>70075.972196806615</v>
      </c>
      <c r="C433" s="390">
        <v>0.57413966400000005</v>
      </c>
      <c r="D433" s="399" t="s">
        <v>199</v>
      </c>
      <c r="E433" s="399" t="s">
        <v>199</v>
      </c>
      <c r="F433" s="399" t="s">
        <v>199</v>
      </c>
      <c r="G433" s="399" t="s">
        <v>199</v>
      </c>
      <c r="H433" s="399" t="s">
        <v>199</v>
      </c>
      <c r="I433" s="399" t="s">
        <v>199</v>
      </c>
      <c r="J433" s="394" t="s">
        <v>529</v>
      </c>
      <c r="K433" s="394" t="s">
        <v>529</v>
      </c>
      <c r="L433" s="394" t="s">
        <v>529</v>
      </c>
      <c r="M433" s="394" t="s">
        <v>529</v>
      </c>
    </row>
    <row r="434" spans="1:13" x14ac:dyDescent="0.35">
      <c r="A434" s="422" t="s">
        <v>673</v>
      </c>
      <c r="B434" s="390">
        <v>1391.9</v>
      </c>
      <c r="C434" s="390">
        <v>0.38669999999999999</v>
      </c>
      <c r="D434" s="399" t="s">
        <v>199</v>
      </c>
      <c r="E434" s="399" t="s">
        <v>199</v>
      </c>
      <c r="F434" s="399" t="s">
        <v>199</v>
      </c>
      <c r="G434" s="399" t="s">
        <v>199</v>
      </c>
      <c r="H434" s="399" t="s">
        <v>199</v>
      </c>
      <c r="I434" s="399" t="s">
        <v>199</v>
      </c>
      <c r="J434" s="394" t="s">
        <v>529</v>
      </c>
      <c r="K434" s="394" t="s">
        <v>529</v>
      </c>
      <c r="L434" s="394" t="s">
        <v>529</v>
      </c>
      <c r="M434" s="394" t="s">
        <v>529</v>
      </c>
    </row>
    <row r="435" spans="1:13" x14ac:dyDescent="0.35">
      <c r="A435" s="422" t="s">
        <v>674</v>
      </c>
      <c r="B435" s="390">
        <v>4142.0497045616085</v>
      </c>
      <c r="C435" s="399" t="s">
        <v>199</v>
      </c>
      <c r="D435" s="399" t="s">
        <v>199</v>
      </c>
      <c r="E435" s="399" t="s">
        <v>199</v>
      </c>
      <c r="F435" s="390">
        <v>3439.7541856200496</v>
      </c>
      <c r="G435" s="399" t="s">
        <v>199</v>
      </c>
      <c r="H435" s="390" t="s">
        <v>527</v>
      </c>
      <c r="I435" s="399" t="s">
        <v>199</v>
      </c>
      <c r="J435" s="394" t="s">
        <v>529</v>
      </c>
      <c r="K435" s="394" t="s">
        <v>529</v>
      </c>
      <c r="L435" s="394" t="s">
        <v>529</v>
      </c>
      <c r="M435" s="394" t="s">
        <v>529</v>
      </c>
    </row>
    <row r="436" spans="1:13" x14ac:dyDescent="0.35">
      <c r="A436" s="424" t="s">
        <v>675</v>
      </c>
      <c r="B436" s="390">
        <v>2.9424154986548698</v>
      </c>
      <c r="C436" s="399" t="s">
        <v>199</v>
      </c>
      <c r="D436" s="399" t="s">
        <v>199</v>
      </c>
      <c r="E436" s="390" t="s">
        <v>589</v>
      </c>
      <c r="F436" s="390" t="s">
        <v>527</v>
      </c>
      <c r="G436" s="390" t="s">
        <v>527</v>
      </c>
      <c r="H436" s="390">
        <v>0.12041830440901</v>
      </c>
      <c r="I436" s="399" t="s">
        <v>199</v>
      </c>
      <c r="J436" s="394" t="s">
        <v>529</v>
      </c>
      <c r="K436" s="394" t="s">
        <v>529</v>
      </c>
      <c r="L436" s="394" t="s">
        <v>529</v>
      </c>
      <c r="M436" s="394" t="s">
        <v>529</v>
      </c>
    </row>
    <row r="437" spans="1:13" x14ac:dyDescent="0.35">
      <c r="A437" s="425" t="s">
        <v>676</v>
      </c>
      <c r="B437" s="390">
        <v>553.25</v>
      </c>
      <c r="C437" s="399" t="s">
        <v>199</v>
      </c>
      <c r="D437" s="399" t="s">
        <v>199</v>
      </c>
      <c r="E437" s="399" t="s">
        <v>199</v>
      </c>
      <c r="F437" s="399" t="s">
        <v>199</v>
      </c>
      <c r="G437" s="399" t="s">
        <v>199</v>
      </c>
      <c r="H437" s="399" t="s">
        <v>199</v>
      </c>
      <c r="I437" s="399" t="s">
        <v>199</v>
      </c>
      <c r="J437" s="394" t="s">
        <v>529</v>
      </c>
      <c r="K437" s="394" t="s">
        <v>529</v>
      </c>
      <c r="L437" s="394" t="s">
        <v>529</v>
      </c>
      <c r="M437" s="394" t="s">
        <v>529</v>
      </c>
    </row>
    <row r="438" spans="1:13" x14ac:dyDescent="0.35">
      <c r="A438" s="425" t="s">
        <v>677</v>
      </c>
      <c r="B438" s="390">
        <v>1030.18472083296</v>
      </c>
      <c r="C438" s="399" t="s">
        <v>199</v>
      </c>
      <c r="D438" s="399" t="s">
        <v>199</v>
      </c>
      <c r="E438" s="399" t="s">
        <v>199</v>
      </c>
      <c r="F438" s="399" t="s">
        <v>199</v>
      </c>
      <c r="G438" s="399" t="s">
        <v>199</v>
      </c>
      <c r="H438" s="399" t="s">
        <v>199</v>
      </c>
      <c r="I438" s="399" t="s">
        <v>199</v>
      </c>
      <c r="J438" s="394" t="s">
        <v>529</v>
      </c>
      <c r="K438" s="394" t="s">
        <v>529</v>
      </c>
      <c r="L438" s="394" t="s">
        <v>529</v>
      </c>
      <c r="M438" s="394" t="s">
        <v>529</v>
      </c>
    </row>
    <row r="439" spans="1:13" x14ac:dyDescent="0.35">
      <c r="A439" s="422" t="s">
        <v>3475</v>
      </c>
      <c r="B439" s="390" t="s">
        <v>527</v>
      </c>
      <c r="C439" s="390" t="s">
        <v>527</v>
      </c>
      <c r="D439" s="390" t="s">
        <v>527</v>
      </c>
      <c r="E439" s="390" t="s">
        <v>527</v>
      </c>
      <c r="F439" s="390" t="s">
        <v>527</v>
      </c>
      <c r="G439" s="390" t="s">
        <v>527</v>
      </c>
      <c r="H439" s="390" t="s">
        <v>527</v>
      </c>
      <c r="I439" s="390" t="s">
        <v>527</v>
      </c>
      <c r="J439" s="390">
        <v>60.032090854165958</v>
      </c>
      <c r="K439" s="390">
        <v>752.39490757758881</v>
      </c>
      <c r="L439" s="390">
        <v>44.874287061635293</v>
      </c>
      <c r="M439" s="390">
        <v>158.39225986800554</v>
      </c>
    </row>
    <row r="440" spans="1:13" x14ac:dyDescent="0.35">
      <c r="A440" s="426" t="s">
        <v>678</v>
      </c>
      <c r="B440" s="390" t="s">
        <v>529</v>
      </c>
      <c r="C440" s="390" t="s">
        <v>527</v>
      </c>
      <c r="D440" s="390" t="s">
        <v>527</v>
      </c>
      <c r="E440" s="399" t="s">
        <v>199</v>
      </c>
      <c r="F440" s="399" t="s">
        <v>199</v>
      </c>
      <c r="G440" s="399" t="s">
        <v>199</v>
      </c>
      <c r="H440" s="399" t="s">
        <v>199</v>
      </c>
      <c r="I440" s="399" t="s">
        <v>199</v>
      </c>
      <c r="J440" s="390" t="s">
        <v>527</v>
      </c>
      <c r="K440" s="390" t="s">
        <v>527</v>
      </c>
      <c r="L440" s="390" t="s">
        <v>527</v>
      </c>
      <c r="M440" s="390" t="s">
        <v>527</v>
      </c>
    </row>
    <row r="441" spans="1:13" x14ac:dyDescent="0.35">
      <c r="A441" s="427" t="s">
        <v>679</v>
      </c>
      <c r="B441" s="390" t="s">
        <v>529</v>
      </c>
      <c r="C441" s="390" t="s">
        <v>527</v>
      </c>
      <c r="D441" s="390" t="s">
        <v>527</v>
      </c>
      <c r="E441" s="399" t="s">
        <v>199</v>
      </c>
      <c r="F441" s="399" t="s">
        <v>199</v>
      </c>
      <c r="G441" s="399" t="s">
        <v>199</v>
      </c>
      <c r="H441" s="399" t="s">
        <v>199</v>
      </c>
      <c r="I441" s="399" t="s">
        <v>199</v>
      </c>
      <c r="J441" s="394" t="s">
        <v>527</v>
      </c>
      <c r="K441" s="394" t="s">
        <v>527</v>
      </c>
      <c r="L441" s="394" t="s">
        <v>527</v>
      </c>
      <c r="M441" s="394" t="s">
        <v>527</v>
      </c>
    </row>
    <row r="442" spans="1:13" x14ac:dyDescent="0.35">
      <c r="A442" s="427" t="s">
        <v>680</v>
      </c>
      <c r="B442" s="390" t="s">
        <v>529</v>
      </c>
      <c r="C442" s="390" t="s">
        <v>527</v>
      </c>
      <c r="D442" s="390" t="s">
        <v>527</v>
      </c>
      <c r="E442" s="399" t="s">
        <v>199</v>
      </c>
      <c r="F442" s="399" t="s">
        <v>199</v>
      </c>
      <c r="G442" s="399" t="s">
        <v>199</v>
      </c>
      <c r="H442" s="399" t="s">
        <v>199</v>
      </c>
      <c r="I442" s="399" t="s">
        <v>199</v>
      </c>
      <c r="J442" s="394" t="s">
        <v>527</v>
      </c>
      <c r="K442" s="394" t="s">
        <v>527</v>
      </c>
      <c r="L442" s="394" t="s">
        <v>527</v>
      </c>
      <c r="M442" s="394" t="s">
        <v>527</v>
      </c>
    </row>
    <row r="443" spans="1:13" x14ac:dyDescent="0.35">
      <c r="A443" s="428" t="s">
        <v>681</v>
      </c>
      <c r="B443" s="390" t="s">
        <v>529</v>
      </c>
      <c r="C443" s="390" t="s">
        <v>527</v>
      </c>
      <c r="D443" s="390" t="s">
        <v>527</v>
      </c>
      <c r="E443" s="399" t="s">
        <v>199</v>
      </c>
      <c r="F443" s="399" t="s">
        <v>199</v>
      </c>
      <c r="G443" s="399" t="s">
        <v>199</v>
      </c>
      <c r="H443" s="399" t="s">
        <v>199</v>
      </c>
      <c r="I443" s="399" t="s">
        <v>199</v>
      </c>
      <c r="J443" s="390" t="s">
        <v>527</v>
      </c>
      <c r="K443" s="390" t="s">
        <v>527</v>
      </c>
      <c r="L443" s="390" t="s">
        <v>527</v>
      </c>
      <c r="M443" s="390" t="s">
        <v>527</v>
      </c>
    </row>
    <row r="444" spans="1:13" x14ac:dyDescent="0.35">
      <c r="A444" s="429" t="s">
        <v>682</v>
      </c>
      <c r="B444" s="399" t="s">
        <v>199</v>
      </c>
      <c r="C444" s="399" t="s">
        <v>199</v>
      </c>
      <c r="D444" s="399" t="s">
        <v>199</v>
      </c>
      <c r="E444" s="390">
        <v>204.17777113730182</v>
      </c>
      <c r="F444" s="390">
        <v>3251.9469055652708</v>
      </c>
      <c r="G444" s="390">
        <v>18.975929941198739</v>
      </c>
      <c r="H444" s="390">
        <v>3.1016287312299998E-2</v>
      </c>
      <c r="I444" s="390">
        <v>2.8530150025699998E-2</v>
      </c>
      <c r="J444" s="399" t="s">
        <v>199</v>
      </c>
      <c r="K444" s="399" t="s">
        <v>199</v>
      </c>
      <c r="L444" s="399" t="s">
        <v>199</v>
      </c>
      <c r="M444" s="399" t="s">
        <v>199</v>
      </c>
    </row>
    <row r="445" spans="1:13" x14ac:dyDescent="0.35">
      <c r="A445" s="427" t="s">
        <v>683</v>
      </c>
      <c r="B445" s="399" t="s">
        <v>199</v>
      </c>
      <c r="C445" s="399" t="s">
        <v>199</v>
      </c>
      <c r="D445" s="399" t="s">
        <v>199</v>
      </c>
      <c r="E445" s="390">
        <v>202.33771926921244</v>
      </c>
      <c r="F445" s="390">
        <v>3249.4584409982149</v>
      </c>
      <c r="G445" s="390">
        <v>0.75795702244873997</v>
      </c>
      <c r="H445" s="390">
        <v>3.0668042743200001E-2</v>
      </c>
      <c r="I445" s="390">
        <v>2.8530150025699998E-2</v>
      </c>
      <c r="J445" s="399" t="s">
        <v>199</v>
      </c>
      <c r="K445" s="399" t="s">
        <v>199</v>
      </c>
      <c r="L445" s="399" t="s">
        <v>199</v>
      </c>
      <c r="M445" s="399" t="s">
        <v>199</v>
      </c>
    </row>
    <row r="446" spans="1:13" x14ac:dyDescent="0.35">
      <c r="A446" s="427" t="s">
        <v>684</v>
      </c>
      <c r="B446" s="399" t="s">
        <v>199</v>
      </c>
      <c r="C446" s="399" t="s">
        <v>199</v>
      </c>
      <c r="D446" s="399" t="s">
        <v>199</v>
      </c>
      <c r="E446" s="390" t="s">
        <v>554</v>
      </c>
      <c r="F446" s="390" t="s">
        <v>554</v>
      </c>
      <c r="G446" s="390" t="s">
        <v>554</v>
      </c>
      <c r="H446" s="390" t="s">
        <v>554</v>
      </c>
      <c r="I446" s="390" t="s">
        <v>554</v>
      </c>
      <c r="J446" s="399" t="s">
        <v>199</v>
      </c>
      <c r="K446" s="399" t="s">
        <v>199</v>
      </c>
      <c r="L446" s="399" t="s">
        <v>199</v>
      </c>
      <c r="M446" s="399" t="s">
        <v>199</v>
      </c>
    </row>
    <row r="447" spans="1:13" x14ac:dyDescent="0.35">
      <c r="A447" s="427" t="s">
        <v>685</v>
      </c>
      <c r="B447" s="399" t="s">
        <v>199</v>
      </c>
      <c r="C447" s="399" t="s">
        <v>199</v>
      </c>
      <c r="D447" s="399" t="s">
        <v>199</v>
      </c>
      <c r="E447" s="390" t="s">
        <v>625</v>
      </c>
      <c r="F447" s="390" t="s">
        <v>625</v>
      </c>
      <c r="G447" s="390">
        <v>4.9702035437500003</v>
      </c>
      <c r="H447" s="390" t="s">
        <v>554</v>
      </c>
      <c r="I447" s="390" t="s">
        <v>554</v>
      </c>
      <c r="J447" s="399" t="s">
        <v>199</v>
      </c>
      <c r="K447" s="399" t="s">
        <v>199</v>
      </c>
      <c r="L447" s="399" t="s">
        <v>199</v>
      </c>
      <c r="M447" s="399" t="s">
        <v>199</v>
      </c>
    </row>
    <row r="448" spans="1:13" x14ac:dyDescent="0.35">
      <c r="A448" s="427" t="s">
        <v>686</v>
      </c>
      <c r="B448" s="399" t="s">
        <v>199</v>
      </c>
      <c r="C448" s="399" t="s">
        <v>199</v>
      </c>
      <c r="D448" s="399" t="s">
        <v>199</v>
      </c>
      <c r="E448" s="390">
        <v>1.84005186808937</v>
      </c>
      <c r="F448" s="390">
        <v>2.4884645670558498</v>
      </c>
      <c r="G448" s="390" t="s">
        <v>556</v>
      </c>
      <c r="H448" s="390">
        <v>3.4824456909999998E-4</v>
      </c>
      <c r="I448" s="390" t="s">
        <v>556</v>
      </c>
      <c r="J448" s="399" t="s">
        <v>199</v>
      </c>
      <c r="K448" s="399" t="s">
        <v>199</v>
      </c>
      <c r="L448" s="399" t="s">
        <v>199</v>
      </c>
      <c r="M448" s="399" t="s">
        <v>199</v>
      </c>
    </row>
    <row r="449" spans="1:13" x14ac:dyDescent="0.35">
      <c r="A449" s="427" t="s">
        <v>3476</v>
      </c>
      <c r="B449" s="399" t="s">
        <v>199</v>
      </c>
      <c r="C449" s="399" t="s">
        <v>199</v>
      </c>
      <c r="D449" s="399" t="s">
        <v>199</v>
      </c>
      <c r="E449" s="390" t="s">
        <v>554</v>
      </c>
      <c r="F449" s="390" t="s">
        <v>625</v>
      </c>
      <c r="G449" s="390">
        <v>13.247769375000001</v>
      </c>
      <c r="H449" s="390" t="s">
        <v>529</v>
      </c>
      <c r="I449" s="390" t="s">
        <v>529</v>
      </c>
      <c r="J449" s="399" t="s">
        <v>199</v>
      </c>
      <c r="K449" s="399" t="s">
        <v>199</v>
      </c>
      <c r="L449" s="399" t="s">
        <v>199</v>
      </c>
      <c r="M449" s="399" t="s">
        <v>199</v>
      </c>
    </row>
    <row r="450" spans="1:13" x14ac:dyDescent="0.35">
      <c r="A450" s="430" t="s">
        <v>687</v>
      </c>
      <c r="B450" s="399" t="s">
        <v>199</v>
      </c>
      <c r="C450" s="399" t="s">
        <v>199</v>
      </c>
      <c r="D450" s="399" t="s">
        <v>199</v>
      </c>
      <c r="E450" s="390">
        <v>99978.817182500003</v>
      </c>
      <c r="F450" s="390">
        <v>15.660888</v>
      </c>
      <c r="G450" s="390">
        <v>7313.5339055999993</v>
      </c>
      <c r="H450" s="390" t="s">
        <v>527</v>
      </c>
      <c r="I450" s="390" t="s">
        <v>527</v>
      </c>
      <c r="J450" s="399" t="s">
        <v>199</v>
      </c>
      <c r="K450" s="399" t="s">
        <v>199</v>
      </c>
      <c r="L450" s="399" t="s">
        <v>199</v>
      </c>
      <c r="M450" s="399" t="s">
        <v>199</v>
      </c>
    </row>
    <row r="451" spans="1:13" x14ac:dyDescent="0.35">
      <c r="A451" s="427" t="s">
        <v>688</v>
      </c>
      <c r="B451" s="399" t="s">
        <v>199</v>
      </c>
      <c r="C451" s="399" t="s">
        <v>199</v>
      </c>
      <c r="D451" s="399" t="s">
        <v>199</v>
      </c>
      <c r="E451" s="390">
        <v>89653.230582500008</v>
      </c>
      <c r="F451" s="390" t="s">
        <v>527</v>
      </c>
      <c r="G451" s="390" t="s">
        <v>3321</v>
      </c>
      <c r="H451" s="390" t="s">
        <v>527</v>
      </c>
      <c r="I451" s="390" t="s">
        <v>527</v>
      </c>
      <c r="J451" s="399" t="s">
        <v>199</v>
      </c>
      <c r="K451" s="399" t="s">
        <v>199</v>
      </c>
      <c r="L451" s="399" t="s">
        <v>199</v>
      </c>
      <c r="M451" s="399" t="s">
        <v>199</v>
      </c>
    </row>
    <row r="452" spans="1:13" x14ac:dyDescent="0.35">
      <c r="A452" s="427" t="s">
        <v>689</v>
      </c>
      <c r="B452" s="399" t="s">
        <v>199</v>
      </c>
      <c r="C452" s="399" t="s">
        <v>199</v>
      </c>
      <c r="D452" s="399" t="s">
        <v>199</v>
      </c>
      <c r="E452" s="390">
        <v>1490.8036</v>
      </c>
      <c r="F452" s="390" t="s">
        <v>527</v>
      </c>
      <c r="G452" s="390" t="s">
        <v>529</v>
      </c>
      <c r="H452" s="390" t="s">
        <v>527</v>
      </c>
      <c r="I452" s="390" t="s">
        <v>527</v>
      </c>
      <c r="J452" s="399" t="s">
        <v>199</v>
      </c>
      <c r="K452" s="399" t="s">
        <v>199</v>
      </c>
      <c r="L452" s="399" t="s">
        <v>199</v>
      </c>
      <c r="M452" s="399" t="s">
        <v>199</v>
      </c>
    </row>
    <row r="453" spans="1:13" x14ac:dyDescent="0.35">
      <c r="A453" s="427" t="s">
        <v>690</v>
      </c>
      <c r="B453" s="399" t="s">
        <v>199</v>
      </c>
      <c r="C453" s="399" t="s">
        <v>199</v>
      </c>
      <c r="D453" s="399" t="s">
        <v>199</v>
      </c>
      <c r="E453" s="390">
        <v>301.25799999999998</v>
      </c>
      <c r="F453" s="390">
        <v>15.660888</v>
      </c>
      <c r="G453" s="390" t="s">
        <v>529</v>
      </c>
      <c r="H453" s="390" t="s">
        <v>527</v>
      </c>
      <c r="I453" s="390" t="s">
        <v>527</v>
      </c>
      <c r="J453" s="399" t="s">
        <v>199</v>
      </c>
      <c r="K453" s="399" t="s">
        <v>199</v>
      </c>
      <c r="L453" s="399" t="s">
        <v>199</v>
      </c>
      <c r="M453" s="399" t="s">
        <v>199</v>
      </c>
    </row>
    <row r="454" spans="1:13" x14ac:dyDescent="0.35">
      <c r="A454" s="427" t="s">
        <v>691</v>
      </c>
      <c r="B454" s="399" t="s">
        <v>199</v>
      </c>
      <c r="C454" s="399" t="s">
        <v>199</v>
      </c>
      <c r="D454" s="399" t="s">
        <v>199</v>
      </c>
      <c r="E454" s="390">
        <v>8533.5249999999996</v>
      </c>
      <c r="F454" s="390" t="s">
        <v>527</v>
      </c>
      <c r="G454" s="390" t="s">
        <v>601</v>
      </c>
      <c r="H454" s="390" t="s">
        <v>527</v>
      </c>
      <c r="I454" s="390" t="s">
        <v>527</v>
      </c>
      <c r="J454" s="399" t="s">
        <v>199</v>
      </c>
      <c r="K454" s="399" t="s">
        <v>199</v>
      </c>
      <c r="L454" s="399" t="s">
        <v>199</v>
      </c>
      <c r="M454" s="399" t="s">
        <v>199</v>
      </c>
    </row>
    <row r="455" spans="1:13" x14ac:dyDescent="0.35">
      <c r="A455" s="427" t="s">
        <v>692</v>
      </c>
      <c r="B455" s="399" t="s">
        <v>199</v>
      </c>
      <c r="C455" s="399" t="s">
        <v>199</v>
      </c>
      <c r="D455" s="399" t="s">
        <v>199</v>
      </c>
      <c r="E455" s="390" t="s">
        <v>527</v>
      </c>
      <c r="F455" s="390" t="s">
        <v>527</v>
      </c>
      <c r="G455" s="390" t="s">
        <v>529</v>
      </c>
      <c r="H455" s="390" t="s">
        <v>527</v>
      </c>
      <c r="I455" s="390" t="s">
        <v>527</v>
      </c>
      <c r="J455" s="399" t="s">
        <v>199</v>
      </c>
      <c r="K455" s="399" t="s">
        <v>199</v>
      </c>
      <c r="L455" s="399" t="s">
        <v>199</v>
      </c>
      <c r="M455" s="399" t="s">
        <v>199</v>
      </c>
    </row>
    <row r="456" spans="1:13" x14ac:dyDescent="0.35">
      <c r="A456" s="428" t="s">
        <v>693</v>
      </c>
      <c r="B456" s="399" t="s">
        <v>199</v>
      </c>
      <c r="C456" s="399" t="s">
        <v>199</v>
      </c>
      <c r="D456" s="399" t="s">
        <v>199</v>
      </c>
      <c r="E456" s="390" t="s">
        <v>527</v>
      </c>
      <c r="F456" s="390" t="s">
        <v>527</v>
      </c>
      <c r="G456" s="390">
        <v>7313.5339055999993</v>
      </c>
      <c r="H456" s="390" t="s">
        <v>527</v>
      </c>
      <c r="I456" s="390" t="s">
        <v>527</v>
      </c>
      <c r="J456" s="399" t="s">
        <v>199</v>
      </c>
      <c r="K456" s="399" t="s">
        <v>199</v>
      </c>
      <c r="L456" s="399" t="s">
        <v>199</v>
      </c>
      <c r="M456" s="399" t="s">
        <v>199</v>
      </c>
    </row>
    <row r="457" spans="1:13" x14ac:dyDescent="0.35">
      <c r="A457" s="429" t="s">
        <v>694</v>
      </c>
      <c r="B457" s="390" t="s">
        <v>550</v>
      </c>
      <c r="C457" s="390" t="s">
        <v>527</v>
      </c>
      <c r="D457" s="390">
        <v>14.15208194400004</v>
      </c>
      <c r="E457" s="390" t="s">
        <v>527</v>
      </c>
      <c r="F457" s="390" t="s">
        <v>527</v>
      </c>
      <c r="G457" s="390" t="s">
        <v>527</v>
      </c>
      <c r="H457" s="390">
        <v>0.36624329245062998</v>
      </c>
      <c r="I457" s="390" t="s">
        <v>527</v>
      </c>
      <c r="J457" s="390">
        <v>3.0595650574289701</v>
      </c>
      <c r="K457" s="390">
        <v>2.2218459027463999</v>
      </c>
      <c r="L457" s="390">
        <v>3851.2231308671667</v>
      </c>
      <c r="M457" s="390">
        <v>0.17191986356898001</v>
      </c>
    </row>
    <row r="458" spans="1:13" x14ac:dyDescent="0.35">
      <c r="A458" s="427" t="s">
        <v>695</v>
      </c>
      <c r="B458" s="399" t="s">
        <v>199</v>
      </c>
      <c r="C458" s="399" t="s">
        <v>199</v>
      </c>
      <c r="D458" s="399" t="s">
        <v>199</v>
      </c>
      <c r="E458" s="390" t="s">
        <v>527</v>
      </c>
      <c r="F458" s="390" t="s">
        <v>527</v>
      </c>
      <c r="G458" s="390" t="s">
        <v>527</v>
      </c>
      <c r="H458" s="390">
        <v>0.36624329245062998</v>
      </c>
      <c r="I458" s="390" t="s">
        <v>527</v>
      </c>
      <c r="J458" s="399" t="s">
        <v>199</v>
      </c>
      <c r="K458" s="399" t="s">
        <v>199</v>
      </c>
      <c r="L458" s="399" t="s">
        <v>199</v>
      </c>
      <c r="M458" s="399" t="s">
        <v>199</v>
      </c>
    </row>
    <row r="459" spans="1:13" x14ac:dyDescent="0.35">
      <c r="A459" s="427" t="s">
        <v>3477</v>
      </c>
      <c r="B459" s="399" t="s">
        <v>199</v>
      </c>
      <c r="C459" s="399" t="s">
        <v>199</v>
      </c>
      <c r="D459" s="399" t="s">
        <v>199</v>
      </c>
      <c r="E459" s="399" t="s">
        <v>199</v>
      </c>
      <c r="F459" s="390" t="s">
        <v>527</v>
      </c>
      <c r="G459" s="390" t="s">
        <v>199</v>
      </c>
      <c r="H459" s="390" t="s">
        <v>554</v>
      </c>
      <c r="I459" s="399" t="s">
        <v>199</v>
      </c>
      <c r="J459" s="399" t="s">
        <v>199</v>
      </c>
      <c r="K459" s="399" t="s">
        <v>199</v>
      </c>
      <c r="L459" s="399" t="s">
        <v>199</v>
      </c>
      <c r="M459" s="399" t="s">
        <v>199</v>
      </c>
    </row>
    <row r="460" spans="1:13" x14ac:dyDescent="0.35">
      <c r="A460" s="427" t="s">
        <v>3478</v>
      </c>
      <c r="B460" s="399" t="s">
        <v>199</v>
      </c>
      <c r="C460" s="399" t="s">
        <v>199</v>
      </c>
      <c r="D460" s="390">
        <v>14.15208194400004</v>
      </c>
      <c r="E460" s="399" t="s">
        <v>199</v>
      </c>
      <c r="F460" s="399" t="s">
        <v>199</v>
      </c>
      <c r="G460" s="399" t="s">
        <v>199</v>
      </c>
      <c r="H460" s="399" t="s">
        <v>199</v>
      </c>
      <c r="I460" s="399" t="s">
        <v>199</v>
      </c>
      <c r="J460" s="399" t="s">
        <v>199</v>
      </c>
      <c r="K460" s="399" t="s">
        <v>199</v>
      </c>
      <c r="L460" s="399" t="s">
        <v>199</v>
      </c>
      <c r="M460" s="399" t="s">
        <v>199</v>
      </c>
    </row>
    <row r="461" spans="1:13" x14ac:dyDescent="0.35">
      <c r="A461" s="427" t="s">
        <v>696</v>
      </c>
      <c r="B461" s="390" t="s">
        <v>550</v>
      </c>
      <c r="C461" s="390" t="s">
        <v>527</v>
      </c>
      <c r="D461" s="390" t="s">
        <v>527</v>
      </c>
      <c r="E461" s="390" t="s">
        <v>527</v>
      </c>
      <c r="F461" s="390" t="s">
        <v>527</v>
      </c>
      <c r="G461" s="390" t="s">
        <v>527</v>
      </c>
      <c r="H461" s="390" t="s">
        <v>527</v>
      </c>
      <c r="I461" s="390" t="s">
        <v>527</v>
      </c>
      <c r="J461" s="390">
        <v>3.0595650574289701</v>
      </c>
      <c r="K461" s="390">
        <v>2.2218459027463999</v>
      </c>
      <c r="L461" s="390">
        <v>3851.2231308671667</v>
      </c>
      <c r="M461" s="390">
        <v>0.17191986356898001</v>
      </c>
    </row>
    <row r="462" spans="1:13" x14ac:dyDescent="0.35">
      <c r="A462" s="426" t="s">
        <v>697</v>
      </c>
      <c r="B462" s="390" t="s">
        <v>527</v>
      </c>
      <c r="C462" s="390" t="s">
        <v>527</v>
      </c>
      <c r="D462" s="390">
        <v>0.41200961784130002</v>
      </c>
      <c r="E462" s="390" t="s">
        <v>561</v>
      </c>
      <c r="F462" s="390" t="s">
        <v>561</v>
      </c>
      <c r="G462" s="390" t="s">
        <v>527</v>
      </c>
      <c r="H462" s="390" t="s">
        <v>561</v>
      </c>
      <c r="I462" s="390" t="s">
        <v>561</v>
      </c>
      <c r="J462" s="390">
        <v>453.82441954455231</v>
      </c>
      <c r="K462" s="390">
        <v>613.85632533670321</v>
      </c>
      <c r="L462" s="390">
        <v>1739.7462559347221</v>
      </c>
      <c r="M462" s="390">
        <v>310.00149700742173</v>
      </c>
    </row>
    <row r="464" spans="1:13" x14ac:dyDescent="0.35">
      <c r="A464" s="72" t="s">
        <v>698</v>
      </c>
      <c r="B464" s="84">
        <f>B415</f>
        <v>194068.13526147662</v>
      </c>
      <c r="C464" s="84">
        <f t="shared" ref="C464:M464" si="8">C415</f>
        <v>4.4228396639999996</v>
      </c>
      <c r="D464" s="84">
        <f t="shared" si="8"/>
        <v>83.654409240516344</v>
      </c>
      <c r="E464" s="84">
        <f t="shared" si="8"/>
        <v>120223.32005567812</v>
      </c>
      <c r="F464" s="84">
        <f t="shared" si="8"/>
        <v>6707.3619791853198</v>
      </c>
      <c r="G464" s="84">
        <f t="shared" si="8"/>
        <v>7332.5098355411983</v>
      </c>
      <c r="H464" s="84">
        <f t="shared" si="8"/>
        <v>0.51767788417194005</v>
      </c>
      <c r="I464" s="84">
        <f t="shared" si="8"/>
        <v>2.8530150025699998E-2</v>
      </c>
      <c r="J464" s="84">
        <f t="shared" si="8"/>
        <v>572.16514495327442</v>
      </c>
      <c r="K464" s="84">
        <f t="shared" si="8"/>
        <v>1557.1939910195872</v>
      </c>
      <c r="L464" s="84">
        <f t="shared" si="8"/>
        <v>5849.2197121443369</v>
      </c>
      <c r="M464" s="84">
        <f t="shared" si="8"/>
        <v>830.75987228203655</v>
      </c>
    </row>
    <row r="466" spans="1:36" ht="18" x14ac:dyDescent="0.35">
      <c r="A466" s="480" t="s">
        <v>699</v>
      </c>
      <c r="B466" s="480"/>
      <c r="C466" s="480"/>
      <c r="D466" s="480"/>
      <c r="E466" s="480"/>
      <c r="F466" s="480"/>
      <c r="G466" s="480"/>
      <c r="H466" s="480"/>
      <c r="I466" s="480"/>
      <c r="J466" s="480"/>
      <c r="K466" s="480"/>
      <c r="L466" s="480"/>
      <c r="M466" s="480"/>
      <c r="N466" s="480"/>
      <c r="O466" s="480"/>
      <c r="P466" s="480"/>
      <c r="Q466" s="480"/>
      <c r="R466" s="315"/>
      <c r="S466" s="315"/>
      <c r="T466" s="315"/>
      <c r="U466" s="315"/>
      <c r="V466" s="315"/>
      <c r="W466" s="315"/>
      <c r="X466" s="315"/>
      <c r="Y466" s="315"/>
      <c r="Z466" s="315"/>
      <c r="AA466" s="315"/>
      <c r="AB466" s="315"/>
      <c r="AC466" s="315"/>
      <c r="AD466" s="315"/>
      <c r="AE466" s="315"/>
      <c r="AF466" s="326"/>
      <c r="AG466" s="315"/>
      <c r="AH466" s="315"/>
      <c r="AI466" s="452" t="s">
        <v>511</v>
      </c>
      <c r="AJ466" s="313"/>
    </row>
    <row r="467" spans="1:36" ht="15.5" x14ac:dyDescent="0.35">
      <c r="A467" s="327" t="s">
        <v>700</v>
      </c>
      <c r="B467" s="86"/>
      <c r="C467" s="86"/>
      <c r="D467" s="86"/>
      <c r="E467" s="86"/>
      <c r="F467" s="86"/>
      <c r="G467" s="86"/>
      <c r="H467" s="86"/>
      <c r="I467" s="86"/>
      <c r="J467" s="86"/>
      <c r="K467" s="86"/>
      <c r="L467" s="86"/>
      <c r="M467" s="86"/>
      <c r="N467" s="86"/>
      <c r="O467" s="86"/>
      <c r="P467" s="86"/>
      <c r="Q467" s="86"/>
      <c r="R467" s="315"/>
      <c r="S467" s="315"/>
      <c r="T467" s="315"/>
      <c r="U467" s="315"/>
      <c r="V467" s="315"/>
      <c r="W467" s="315"/>
      <c r="X467" s="315"/>
      <c r="Y467" s="315"/>
      <c r="Z467" s="315"/>
      <c r="AA467" s="315"/>
      <c r="AB467" s="315"/>
      <c r="AC467" s="315"/>
      <c r="AD467" s="315"/>
      <c r="AE467" s="315"/>
      <c r="AF467" s="326"/>
      <c r="AG467" s="313"/>
      <c r="AH467" s="313"/>
      <c r="AI467" s="452" t="s">
        <v>3488</v>
      </c>
      <c r="AJ467" s="313"/>
    </row>
    <row r="468" spans="1:36" x14ac:dyDescent="0.35">
      <c r="A468" s="87"/>
      <c r="B468" s="315"/>
      <c r="C468" s="315"/>
      <c r="D468" s="315"/>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c r="AA468" s="315"/>
      <c r="AB468" s="315"/>
      <c r="AC468" s="315"/>
      <c r="AD468" s="315"/>
      <c r="AE468" s="315"/>
      <c r="AF468" s="326"/>
      <c r="AG468" s="313"/>
      <c r="AH468" s="313"/>
      <c r="AI468" s="452" t="s">
        <v>512</v>
      </c>
      <c r="AJ468" s="313"/>
    </row>
    <row r="469" spans="1:36" x14ac:dyDescent="0.35">
      <c r="A469" s="328"/>
      <c r="B469" s="315"/>
      <c r="C469" s="315"/>
      <c r="D469" s="315"/>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c r="AA469" s="315"/>
      <c r="AB469" s="315"/>
      <c r="AC469" s="315"/>
      <c r="AD469" s="315"/>
      <c r="AE469" s="315"/>
      <c r="AF469" s="315"/>
      <c r="AG469" s="315"/>
      <c r="AH469" s="315"/>
      <c r="AI469" s="315"/>
      <c r="AJ469" s="315"/>
    </row>
    <row r="470" spans="1:36" ht="64.5" customHeight="1" x14ac:dyDescent="0.35">
      <c r="A470" s="474" t="s">
        <v>513</v>
      </c>
      <c r="B470" s="329" t="s">
        <v>701</v>
      </c>
      <c r="C470" s="330" t="s">
        <v>702</v>
      </c>
      <c r="D470" s="330" t="s">
        <v>703</v>
      </c>
      <c r="E470" s="330" t="s">
        <v>704</v>
      </c>
      <c r="F470" s="330" t="s">
        <v>705</v>
      </c>
      <c r="G470" s="330" t="s">
        <v>706</v>
      </c>
      <c r="H470" s="330" t="s">
        <v>707</v>
      </c>
      <c r="I470" s="330" t="s">
        <v>708</v>
      </c>
      <c r="J470" s="330" t="s">
        <v>709</v>
      </c>
      <c r="K470" s="330" t="s">
        <v>710</v>
      </c>
      <c r="L470" s="330" t="s">
        <v>711</v>
      </c>
      <c r="M470" s="330" t="s">
        <v>712</v>
      </c>
      <c r="N470" s="330" t="s">
        <v>713</v>
      </c>
      <c r="O470" s="330" t="s">
        <v>714</v>
      </c>
      <c r="P470" s="330" t="s">
        <v>715</v>
      </c>
      <c r="Q470" s="330" t="s">
        <v>716</v>
      </c>
      <c r="R470" s="330" t="s">
        <v>717</v>
      </c>
      <c r="S470" s="331" t="s">
        <v>718</v>
      </c>
      <c r="T470" s="331" t="s">
        <v>719</v>
      </c>
      <c r="U470" s="332" t="s">
        <v>720</v>
      </c>
      <c r="V470" s="330" t="s">
        <v>721</v>
      </c>
      <c r="W470" s="333" t="s">
        <v>722</v>
      </c>
      <c r="X470" s="333" t="s">
        <v>723</v>
      </c>
      <c r="Y470" s="333" t="s">
        <v>724</v>
      </c>
      <c r="Z470" s="333" t="s">
        <v>725</v>
      </c>
      <c r="AA470" s="333" t="s">
        <v>726</v>
      </c>
      <c r="AB470" s="333" t="s">
        <v>727</v>
      </c>
      <c r="AC470" s="333" t="s">
        <v>728</v>
      </c>
      <c r="AD470" s="334" t="s">
        <v>729</v>
      </c>
      <c r="AE470" s="334" t="s">
        <v>730</v>
      </c>
      <c r="AF470" s="332" t="s">
        <v>731</v>
      </c>
      <c r="AG470" s="330" t="s">
        <v>732</v>
      </c>
      <c r="AH470" s="332" t="s">
        <v>649</v>
      </c>
      <c r="AI470" s="331" t="s">
        <v>650</v>
      </c>
      <c r="AJ470" s="88" t="s">
        <v>733</v>
      </c>
    </row>
    <row r="471" spans="1:36" ht="37" thickBot="1" x14ac:dyDescent="0.4">
      <c r="A471" s="475"/>
      <c r="B471" s="476" t="s">
        <v>3323</v>
      </c>
      <c r="C471" s="477"/>
      <c r="D471" s="477"/>
      <c r="E471" s="477"/>
      <c r="F471" s="477"/>
      <c r="G471" s="477"/>
      <c r="H471" s="477"/>
      <c r="I471" s="477"/>
      <c r="J471" s="477"/>
      <c r="K471" s="477"/>
      <c r="L471" s="477"/>
      <c r="M471" s="477"/>
      <c r="N471" s="477"/>
      <c r="O471" s="477"/>
      <c r="P471" s="477"/>
      <c r="Q471" s="477"/>
      <c r="R471" s="478"/>
      <c r="S471" s="385"/>
      <c r="T471" s="385"/>
      <c r="U471" s="467" t="s">
        <v>734</v>
      </c>
      <c r="V471" s="468"/>
      <c r="W471" s="476" t="s">
        <v>3323</v>
      </c>
      <c r="X471" s="477"/>
      <c r="Y471" s="477"/>
      <c r="Z471" s="477"/>
      <c r="AA471" s="477"/>
      <c r="AB471" s="477"/>
      <c r="AC471" s="478"/>
      <c r="AD471" s="385"/>
      <c r="AE471" s="385"/>
      <c r="AF471" s="467" t="s">
        <v>734</v>
      </c>
      <c r="AG471" s="468"/>
      <c r="AH471" s="335" t="s">
        <v>654</v>
      </c>
      <c r="AI471" s="386" t="s">
        <v>3323</v>
      </c>
      <c r="AJ471" s="336" t="s">
        <v>3323</v>
      </c>
    </row>
    <row r="472" spans="1:36" ht="15" thickTop="1" x14ac:dyDescent="0.35">
      <c r="A472" s="337" t="s">
        <v>735</v>
      </c>
      <c r="B472" s="390">
        <v>1368.6274879263533</v>
      </c>
      <c r="C472" s="390">
        <v>397.31929999999994</v>
      </c>
      <c r="D472" s="390" t="s">
        <v>832</v>
      </c>
      <c r="E472" s="390" t="s">
        <v>832</v>
      </c>
      <c r="F472" s="390">
        <v>2580.4423400000001</v>
      </c>
      <c r="G472" s="390" t="s">
        <v>552</v>
      </c>
      <c r="H472" s="390">
        <v>56052.275099999999</v>
      </c>
      <c r="I472" s="390" t="s">
        <v>552</v>
      </c>
      <c r="J472" s="390">
        <v>2093.1475999999998</v>
      </c>
      <c r="K472" s="390" t="s">
        <v>552</v>
      </c>
      <c r="L472" s="390" t="s">
        <v>832</v>
      </c>
      <c r="M472" s="390" t="s">
        <v>552</v>
      </c>
      <c r="N472" s="390" t="s">
        <v>552</v>
      </c>
      <c r="O472" s="390" t="s">
        <v>552</v>
      </c>
      <c r="P472" s="390" t="s">
        <v>552</v>
      </c>
      <c r="Q472" s="390">
        <v>117.73</v>
      </c>
      <c r="R472" s="390" t="s">
        <v>552</v>
      </c>
      <c r="S472" s="390" t="s">
        <v>832</v>
      </c>
      <c r="T472" s="390" t="s">
        <v>832</v>
      </c>
      <c r="U472" s="390">
        <v>1.84005186808937</v>
      </c>
      <c r="V472" s="399" t="s">
        <v>199</v>
      </c>
      <c r="W472" s="390">
        <v>539.28252369958398</v>
      </c>
      <c r="X472" s="390">
        <v>206.77996980802794</v>
      </c>
      <c r="Y472" s="390">
        <v>8.9719417447910903</v>
      </c>
      <c r="Z472" s="390" t="s">
        <v>552</v>
      </c>
      <c r="AA472" s="390">
        <v>11.42114438969833</v>
      </c>
      <c r="AB472" s="390" t="s">
        <v>552</v>
      </c>
      <c r="AC472" s="390" t="s">
        <v>832</v>
      </c>
      <c r="AD472" s="390" t="s">
        <v>552</v>
      </c>
      <c r="AE472" s="390" t="s">
        <v>552</v>
      </c>
      <c r="AF472" s="390">
        <v>2.4884645670558498</v>
      </c>
      <c r="AG472" s="399" t="s">
        <v>199</v>
      </c>
      <c r="AH472" s="390">
        <v>7332.5098355411983</v>
      </c>
      <c r="AI472" s="390">
        <v>517.67788417194004</v>
      </c>
      <c r="AJ472" s="390">
        <v>28.530150025699999</v>
      </c>
    </row>
    <row r="473" spans="1:36" x14ac:dyDescent="0.35">
      <c r="A473" s="337" t="s">
        <v>736</v>
      </c>
      <c r="B473" s="390">
        <v>1354.0760204081632</v>
      </c>
      <c r="C473" s="390" t="s">
        <v>527</v>
      </c>
      <c r="D473" s="390" t="s">
        <v>527</v>
      </c>
      <c r="E473" s="390" t="s">
        <v>527</v>
      </c>
      <c r="F473" s="390" t="s">
        <v>527</v>
      </c>
      <c r="G473" s="390" t="s">
        <v>527</v>
      </c>
      <c r="H473" s="390" t="s">
        <v>527</v>
      </c>
      <c r="I473" s="390" t="s">
        <v>527</v>
      </c>
      <c r="J473" s="390" t="s">
        <v>527</v>
      </c>
      <c r="K473" s="390" t="s">
        <v>527</v>
      </c>
      <c r="L473" s="390" t="s">
        <v>527</v>
      </c>
      <c r="M473" s="390" t="s">
        <v>527</v>
      </c>
      <c r="N473" s="390" t="s">
        <v>527</v>
      </c>
      <c r="O473" s="390" t="s">
        <v>527</v>
      </c>
      <c r="P473" s="390" t="s">
        <v>527</v>
      </c>
      <c r="Q473" s="390" t="s">
        <v>527</v>
      </c>
      <c r="R473" s="390" t="s">
        <v>527</v>
      </c>
      <c r="S473" s="390" t="s">
        <v>527</v>
      </c>
      <c r="T473" s="390" t="s">
        <v>527</v>
      </c>
      <c r="U473" s="390" t="s">
        <v>527</v>
      </c>
      <c r="V473" s="399" t="s">
        <v>199</v>
      </c>
      <c r="W473" s="390" t="s">
        <v>527</v>
      </c>
      <c r="X473" s="390" t="s">
        <v>527</v>
      </c>
      <c r="Y473" s="390" t="s">
        <v>527</v>
      </c>
      <c r="Z473" s="390" t="s">
        <v>527</v>
      </c>
      <c r="AA473" s="390" t="s">
        <v>527</v>
      </c>
      <c r="AB473" s="390" t="s">
        <v>527</v>
      </c>
      <c r="AC473" s="390" t="s">
        <v>527</v>
      </c>
      <c r="AD473" s="390" t="s">
        <v>527</v>
      </c>
      <c r="AE473" s="390" t="s">
        <v>527</v>
      </c>
      <c r="AF473" s="390" t="s">
        <v>527</v>
      </c>
      <c r="AG473" s="399" t="s">
        <v>199</v>
      </c>
      <c r="AH473" s="390" t="s">
        <v>527</v>
      </c>
      <c r="AI473" s="390" t="s">
        <v>527</v>
      </c>
      <c r="AJ473" s="390" t="s">
        <v>527</v>
      </c>
    </row>
    <row r="474" spans="1:36" x14ac:dyDescent="0.35">
      <c r="A474" s="427" t="s">
        <v>737</v>
      </c>
      <c r="B474" s="390">
        <v>1354.0760204081632</v>
      </c>
      <c r="C474" s="390" t="s">
        <v>527</v>
      </c>
      <c r="D474" s="390" t="s">
        <v>527</v>
      </c>
      <c r="E474" s="390" t="s">
        <v>527</v>
      </c>
      <c r="F474" s="390" t="s">
        <v>527</v>
      </c>
      <c r="G474" s="390" t="s">
        <v>527</v>
      </c>
      <c r="H474" s="390" t="s">
        <v>527</v>
      </c>
      <c r="I474" s="390" t="s">
        <v>527</v>
      </c>
      <c r="J474" s="390" t="s">
        <v>527</v>
      </c>
      <c r="K474" s="390" t="s">
        <v>527</v>
      </c>
      <c r="L474" s="390" t="s">
        <v>527</v>
      </c>
      <c r="M474" s="390" t="s">
        <v>527</v>
      </c>
      <c r="N474" s="390" t="s">
        <v>527</v>
      </c>
      <c r="O474" s="390" t="s">
        <v>527</v>
      </c>
      <c r="P474" s="390" t="s">
        <v>527</v>
      </c>
      <c r="Q474" s="390" t="s">
        <v>527</v>
      </c>
      <c r="R474" s="390" t="s">
        <v>527</v>
      </c>
      <c r="S474" s="390" t="s">
        <v>527</v>
      </c>
      <c r="T474" s="390" t="s">
        <v>527</v>
      </c>
      <c r="U474" s="390" t="s">
        <v>527</v>
      </c>
      <c r="V474" s="399" t="s">
        <v>199</v>
      </c>
      <c r="W474" s="390" t="s">
        <v>527</v>
      </c>
      <c r="X474" s="390" t="s">
        <v>527</v>
      </c>
      <c r="Y474" s="390" t="s">
        <v>527</v>
      </c>
      <c r="Z474" s="390" t="s">
        <v>527</v>
      </c>
      <c r="AA474" s="390" t="s">
        <v>527</v>
      </c>
      <c r="AB474" s="390" t="s">
        <v>527</v>
      </c>
      <c r="AC474" s="390" t="s">
        <v>527</v>
      </c>
      <c r="AD474" s="390" t="s">
        <v>527</v>
      </c>
      <c r="AE474" s="390" t="s">
        <v>527</v>
      </c>
      <c r="AF474" s="390" t="s">
        <v>527</v>
      </c>
      <c r="AG474" s="399" t="s">
        <v>199</v>
      </c>
      <c r="AH474" s="390" t="s">
        <v>527</v>
      </c>
      <c r="AI474" s="390" t="s">
        <v>527</v>
      </c>
      <c r="AJ474" s="390" t="s">
        <v>527</v>
      </c>
    </row>
    <row r="475" spans="1:36" x14ac:dyDescent="0.35">
      <c r="A475" s="431" t="s">
        <v>738</v>
      </c>
      <c r="B475" s="390">
        <v>1354.0760204081632</v>
      </c>
      <c r="C475" s="390" t="s">
        <v>527</v>
      </c>
      <c r="D475" s="390" t="s">
        <v>527</v>
      </c>
      <c r="E475" s="390" t="s">
        <v>527</v>
      </c>
      <c r="F475" s="390" t="s">
        <v>527</v>
      </c>
      <c r="G475" s="390" t="s">
        <v>527</v>
      </c>
      <c r="H475" s="390" t="s">
        <v>527</v>
      </c>
      <c r="I475" s="390" t="s">
        <v>527</v>
      </c>
      <c r="J475" s="390" t="s">
        <v>527</v>
      </c>
      <c r="K475" s="390" t="s">
        <v>527</v>
      </c>
      <c r="L475" s="390" t="s">
        <v>527</v>
      </c>
      <c r="M475" s="390" t="s">
        <v>527</v>
      </c>
      <c r="N475" s="390" t="s">
        <v>527</v>
      </c>
      <c r="O475" s="390" t="s">
        <v>527</v>
      </c>
      <c r="P475" s="390" t="s">
        <v>527</v>
      </c>
      <c r="Q475" s="390" t="s">
        <v>527</v>
      </c>
      <c r="R475" s="390" t="s">
        <v>527</v>
      </c>
      <c r="S475" s="390" t="s">
        <v>527</v>
      </c>
      <c r="T475" s="390" t="s">
        <v>527</v>
      </c>
      <c r="U475" s="390" t="s">
        <v>527</v>
      </c>
      <c r="V475" s="399" t="s">
        <v>199</v>
      </c>
      <c r="W475" s="390" t="s">
        <v>527</v>
      </c>
      <c r="X475" s="390" t="s">
        <v>527</v>
      </c>
      <c r="Y475" s="390" t="s">
        <v>527</v>
      </c>
      <c r="Z475" s="390" t="s">
        <v>527</v>
      </c>
      <c r="AA475" s="390" t="s">
        <v>527</v>
      </c>
      <c r="AB475" s="390" t="s">
        <v>527</v>
      </c>
      <c r="AC475" s="390" t="s">
        <v>527</v>
      </c>
      <c r="AD475" s="390" t="s">
        <v>527</v>
      </c>
      <c r="AE475" s="390" t="s">
        <v>527</v>
      </c>
      <c r="AF475" s="390" t="s">
        <v>527</v>
      </c>
      <c r="AG475" s="399" t="s">
        <v>199</v>
      </c>
      <c r="AH475" s="390" t="s">
        <v>527</v>
      </c>
      <c r="AI475" s="390" t="s">
        <v>527</v>
      </c>
      <c r="AJ475" s="390" t="s">
        <v>527</v>
      </c>
    </row>
    <row r="476" spans="1:36" x14ac:dyDescent="0.35">
      <c r="A476" s="431" t="s">
        <v>739</v>
      </c>
      <c r="B476" s="390" t="s">
        <v>527</v>
      </c>
      <c r="C476" s="390" t="s">
        <v>527</v>
      </c>
      <c r="D476" s="390" t="s">
        <v>527</v>
      </c>
      <c r="E476" s="390" t="s">
        <v>527</v>
      </c>
      <c r="F476" s="390" t="s">
        <v>527</v>
      </c>
      <c r="G476" s="390" t="s">
        <v>527</v>
      </c>
      <c r="H476" s="390" t="s">
        <v>527</v>
      </c>
      <c r="I476" s="390" t="s">
        <v>527</v>
      </c>
      <c r="J476" s="390" t="s">
        <v>527</v>
      </c>
      <c r="K476" s="390" t="s">
        <v>527</v>
      </c>
      <c r="L476" s="390" t="s">
        <v>527</v>
      </c>
      <c r="M476" s="390" t="s">
        <v>527</v>
      </c>
      <c r="N476" s="390" t="s">
        <v>527</v>
      </c>
      <c r="O476" s="390" t="s">
        <v>527</v>
      </c>
      <c r="P476" s="390" t="s">
        <v>527</v>
      </c>
      <c r="Q476" s="390" t="s">
        <v>527</v>
      </c>
      <c r="R476" s="390" t="s">
        <v>527</v>
      </c>
      <c r="S476" s="390" t="s">
        <v>527</v>
      </c>
      <c r="T476" s="390" t="s">
        <v>527</v>
      </c>
      <c r="U476" s="390" t="s">
        <v>527</v>
      </c>
      <c r="V476" s="399" t="s">
        <v>199</v>
      </c>
      <c r="W476" s="390" t="s">
        <v>527</v>
      </c>
      <c r="X476" s="390" t="s">
        <v>527</v>
      </c>
      <c r="Y476" s="390" t="s">
        <v>527</v>
      </c>
      <c r="Z476" s="390" t="s">
        <v>527</v>
      </c>
      <c r="AA476" s="390" t="s">
        <v>527</v>
      </c>
      <c r="AB476" s="390" t="s">
        <v>527</v>
      </c>
      <c r="AC476" s="390" t="s">
        <v>527</v>
      </c>
      <c r="AD476" s="390" t="s">
        <v>527</v>
      </c>
      <c r="AE476" s="390" t="s">
        <v>527</v>
      </c>
      <c r="AF476" s="390" t="s">
        <v>527</v>
      </c>
      <c r="AG476" s="399" t="s">
        <v>199</v>
      </c>
      <c r="AH476" s="390" t="s">
        <v>527</v>
      </c>
      <c r="AI476" s="390" t="s">
        <v>527</v>
      </c>
      <c r="AJ476" s="390" t="s">
        <v>527</v>
      </c>
    </row>
    <row r="477" spans="1:36" x14ac:dyDescent="0.35">
      <c r="A477" s="427" t="s">
        <v>740</v>
      </c>
      <c r="B477" s="390" t="s">
        <v>527</v>
      </c>
      <c r="C477" s="390" t="s">
        <v>527</v>
      </c>
      <c r="D477" s="390" t="s">
        <v>527</v>
      </c>
      <c r="E477" s="390" t="s">
        <v>527</v>
      </c>
      <c r="F477" s="390" t="s">
        <v>527</v>
      </c>
      <c r="G477" s="390" t="s">
        <v>527</v>
      </c>
      <c r="H477" s="390" t="s">
        <v>527</v>
      </c>
      <c r="I477" s="390" t="s">
        <v>527</v>
      </c>
      <c r="J477" s="390" t="s">
        <v>527</v>
      </c>
      <c r="K477" s="390" t="s">
        <v>527</v>
      </c>
      <c r="L477" s="390" t="s">
        <v>527</v>
      </c>
      <c r="M477" s="390" t="s">
        <v>527</v>
      </c>
      <c r="N477" s="390" t="s">
        <v>527</v>
      </c>
      <c r="O477" s="390" t="s">
        <v>527</v>
      </c>
      <c r="P477" s="390" t="s">
        <v>527</v>
      </c>
      <c r="Q477" s="390" t="s">
        <v>527</v>
      </c>
      <c r="R477" s="390" t="s">
        <v>527</v>
      </c>
      <c r="S477" s="390" t="s">
        <v>527</v>
      </c>
      <c r="T477" s="390" t="s">
        <v>527</v>
      </c>
      <c r="U477" s="390" t="s">
        <v>527</v>
      </c>
      <c r="V477" s="399" t="s">
        <v>199</v>
      </c>
      <c r="W477" s="390" t="s">
        <v>527</v>
      </c>
      <c r="X477" s="390" t="s">
        <v>527</v>
      </c>
      <c r="Y477" s="390" t="s">
        <v>527</v>
      </c>
      <c r="Z477" s="390" t="s">
        <v>527</v>
      </c>
      <c r="AA477" s="390" t="s">
        <v>527</v>
      </c>
      <c r="AB477" s="390" t="s">
        <v>527</v>
      </c>
      <c r="AC477" s="390" t="s">
        <v>527</v>
      </c>
      <c r="AD477" s="390" t="s">
        <v>527</v>
      </c>
      <c r="AE477" s="390" t="s">
        <v>527</v>
      </c>
      <c r="AF477" s="390" t="s">
        <v>527</v>
      </c>
      <c r="AG477" s="399" t="s">
        <v>199</v>
      </c>
      <c r="AH477" s="390" t="s">
        <v>527</v>
      </c>
      <c r="AI477" s="390" t="s">
        <v>527</v>
      </c>
      <c r="AJ477" s="390" t="s">
        <v>527</v>
      </c>
    </row>
    <row r="478" spans="1:36" x14ac:dyDescent="0.35">
      <c r="A478" s="337" t="s">
        <v>741</v>
      </c>
      <c r="B478" s="390" t="s">
        <v>527</v>
      </c>
      <c r="C478" s="390" t="s">
        <v>527</v>
      </c>
      <c r="D478" s="390" t="s">
        <v>527</v>
      </c>
      <c r="E478" s="390" t="s">
        <v>527</v>
      </c>
      <c r="F478" s="390" t="s">
        <v>527</v>
      </c>
      <c r="G478" s="390" t="s">
        <v>527</v>
      </c>
      <c r="H478" s="390" t="s">
        <v>589</v>
      </c>
      <c r="I478" s="390" t="s">
        <v>527</v>
      </c>
      <c r="J478" s="390" t="s">
        <v>527</v>
      </c>
      <c r="K478" s="390" t="s">
        <v>527</v>
      </c>
      <c r="L478" s="390" t="s">
        <v>527</v>
      </c>
      <c r="M478" s="390" t="s">
        <v>527</v>
      </c>
      <c r="N478" s="390" t="s">
        <v>527</v>
      </c>
      <c r="O478" s="390" t="s">
        <v>527</v>
      </c>
      <c r="P478" s="390" t="s">
        <v>527</v>
      </c>
      <c r="Q478" s="390" t="s">
        <v>527</v>
      </c>
      <c r="R478" s="390" t="s">
        <v>527</v>
      </c>
      <c r="S478" s="390" t="s">
        <v>527</v>
      </c>
      <c r="T478" s="390" t="s">
        <v>527</v>
      </c>
      <c r="U478" s="390" t="s">
        <v>527</v>
      </c>
      <c r="V478" s="399" t="s">
        <v>199</v>
      </c>
      <c r="W478" s="390">
        <v>391.00292248704386</v>
      </c>
      <c r="X478" s="390">
        <v>45.101851511540602</v>
      </c>
      <c r="Y478" s="390" t="s">
        <v>527</v>
      </c>
      <c r="Z478" s="390" t="s">
        <v>527</v>
      </c>
      <c r="AA478" s="390" t="s">
        <v>527</v>
      </c>
      <c r="AB478" s="390" t="s">
        <v>527</v>
      </c>
      <c r="AC478" s="390" t="s">
        <v>527</v>
      </c>
      <c r="AD478" s="390" t="s">
        <v>527</v>
      </c>
      <c r="AE478" s="390" t="s">
        <v>527</v>
      </c>
      <c r="AF478" s="390" t="s">
        <v>527</v>
      </c>
      <c r="AG478" s="399" t="s">
        <v>199</v>
      </c>
      <c r="AH478" s="390" t="s">
        <v>527</v>
      </c>
      <c r="AI478" s="390">
        <v>120.41830440901001</v>
      </c>
      <c r="AJ478" s="390" t="s">
        <v>527</v>
      </c>
    </row>
    <row r="479" spans="1:36" x14ac:dyDescent="0.35">
      <c r="A479" s="427" t="s">
        <v>742</v>
      </c>
      <c r="B479" s="399" t="s">
        <v>199</v>
      </c>
      <c r="C479" s="399" t="s">
        <v>199</v>
      </c>
      <c r="D479" s="399" t="s">
        <v>199</v>
      </c>
      <c r="E479" s="399" t="s">
        <v>199</v>
      </c>
      <c r="F479" s="399" t="s">
        <v>199</v>
      </c>
      <c r="G479" s="399" t="s">
        <v>199</v>
      </c>
      <c r="H479" s="399" t="s">
        <v>199</v>
      </c>
      <c r="I479" s="399" t="s">
        <v>199</v>
      </c>
      <c r="J479" s="399" t="s">
        <v>199</v>
      </c>
      <c r="K479" s="399" t="s">
        <v>199</v>
      </c>
      <c r="L479" s="399" t="s">
        <v>199</v>
      </c>
      <c r="M479" s="399" t="s">
        <v>199</v>
      </c>
      <c r="N479" s="399" t="s">
        <v>199</v>
      </c>
      <c r="O479" s="399" t="s">
        <v>199</v>
      </c>
      <c r="P479" s="399" t="s">
        <v>199</v>
      </c>
      <c r="Q479" s="399" t="s">
        <v>199</v>
      </c>
      <c r="R479" s="399" t="s">
        <v>199</v>
      </c>
      <c r="S479" s="399" t="s">
        <v>199</v>
      </c>
      <c r="T479" s="399" t="s">
        <v>199</v>
      </c>
      <c r="U479" s="399" t="s">
        <v>199</v>
      </c>
      <c r="V479" s="399" t="s">
        <v>199</v>
      </c>
      <c r="W479" s="390">
        <v>391.00292248704386</v>
      </c>
      <c r="X479" s="390">
        <v>45.101851511540602</v>
      </c>
      <c r="Y479" s="390" t="s">
        <v>527</v>
      </c>
      <c r="Z479" s="390" t="s">
        <v>527</v>
      </c>
      <c r="AA479" s="390" t="s">
        <v>527</v>
      </c>
      <c r="AB479" s="390" t="s">
        <v>527</v>
      </c>
      <c r="AC479" s="390" t="s">
        <v>527</v>
      </c>
      <c r="AD479" s="390" t="s">
        <v>527</v>
      </c>
      <c r="AE479" s="390" t="s">
        <v>527</v>
      </c>
      <c r="AF479" s="390" t="s">
        <v>527</v>
      </c>
      <c r="AG479" s="399" t="s">
        <v>199</v>
      </c>
      <c r="AH479" s="399" t="s">
        <v>199</v>
      </c>
      <c r="AI479" s="390" t="s">
        <v>527</v>
      </c>
      <c r="AJ479" s="399" t="s">
        <v>199</v>
      </c>
    </row>
    <row r="480" spans="1:36" x14ac:dyDescent="0.35">
      <c r="A480" s="427" t="s">
        <v>743</v>
      </c>
      <c r="B480" s="390" t="s">
        <v>527</v>
      </c>
      <c r="C480" s="390" t="s">
        <v>527</v>
      </c>
      <c r="D480" s="390" t="s">
        <v>527</v>
      </c>
      <c r="E480" s="390" t="s">
        <v>527</v>
      </c>
      <c r="F480" s="390" t="s">
        <v>527</v>
      </c>
      <c r="G480" s="390" t="s">
        <v>527</v>
      </c>
      <c r="H480" s="390" t="s">
        <v>556</v>
      </c>
      <c r="I480" s="390" t="s">
        <v>527</v>
      </c>
      <c r="J480" s="390" t="s">
        <v>527</v>
      </c>
      <c r="K480" s="390" t="s">
        <v>527</v>
      </c>
      <c r="L480" s="390" t="s">
        <v>527</v>
      </c>
      <c r="M480" s="390" t="s">
        <v>527</v>
      </c>
      <c r="N480" s="390" t="s">
        <v>527</v>
      </c>
      <c r="O480" s="390" t="s">
        <v>527</v>
      </c>
      <c r="P480" s="390" t="s">
        <v>527</v>
      </c>
      <c r="Q480" s="390" t="s">
        <v>527</v>
      </c>
      <c r="R480" s="390" t="s">
        <v>527</v>
      </c>
      <c r="S480" s="390" t="s">
        <v>527</v>
      </c>
      <c r="T480" s="390" t="s">
        <v>527</v>
      </c>
      <c r="U480" s="390" t="s">
        <v>527</v>
      </c>
      <c r="V480" s="399" t="s">
        <v>199</v>
      </c>
      <c r="W480" s="390" t="s">
        <v>527</v>
      </c>
      <c r="X480" s="390" t="s">
        <v>527</v>
      </c>
      <c r="Y480" s="390" t="s">
        <v>527</v>
      </c>
      <c r="Z480" s="390" t="s">
        <v>527</v>
      </c>
      <c r="AA480" s="390" t="s">
        <v>527</v>
      </c>
      <c r="AB480" s="390" t="s">
        <v>527</v>
      </c>
      <c r="AC480" s="390" t="s">
        <v>527</v>
      </c>
      <c r="AD480" s="390" t="s">
        <v>527</v>
      </c>
      <c r="AE480" s="390" t="s">
        <v>527</v>
      </c>
      <c r="AF480" s="390" t="s">
        <v>527</v>
      </c>
      <c r="AG480" s="399" t="s">
        <v>199</v>
      </c>
      <c r="AH480" s="390" t="s">
        <v>527</v>
      </c>
      <c r="AI480" s="390">
        <v>120.41830440900908</v>
      </c>
      <c r="AJ480" s="399" t="s">
        <v>199</v>
      </c>
    </row>
    <row r="481" spans="1:36" x14ac:dyDescent="0.35">
      <c r="A481" s="428" t="s">
        <v>744</v>
      </c>
      <c r="B481" s="390" t="s">
        <v>527</v>
      </c>
      <c r="C481" s="390" t="s">
        <v>527</v>
      </c>
      <c r="D481" s="390" t="s">
        <v>527</v>
      </c>
      <c r="E481" s="390" t="s">
        <v>527</v>
      </c>
      <c r="F481" s="390" t="s">
        <v>527</v>
      </c>
      <c r="G481" s="390" t="s">
        <v>527</v>
      </c>
      <c r="H481" s="390" t="s">
        <v>527</v>
      </c>
      <c r="I481" s="390" t="s">
        <v>527</v>
      </c>
      <c r="J481" s="390" t="s">
        <v>527</v>
      </c>
      <c r="K481" s="390" t="s">
        <v>527</v>
      </c>
      <c r="L481" s="390" t="s">
        <v>527</v>
      </c>
      <c r="M481" s="390" t="s">
        <v>527</v>
      </c>
      <c r="N481" s="390" t="s">
        <v>527</v>
      </c>
      <c r="O481" s="390" t="s">
        <v>527</v>
      </c>
      <c r="P481" s="390" t="s">
        <v>527</v>
      </c>
      <c r="Q481" s="390" t="s">
        <v>527</v>
      </c>
      <c r="R481" s="390" t="s">
        <v>527</v>
      </c>
      <c r="S481" s="390" t="s">
        <v>527</v>
      </c>
      <c r="T481" s="390" t="s">
        <v>527</v>
      </c>
      <c r="U481" s="390" t="s">
        <v>527</v>
      </c>
      <c r="V481" s="399" t="s">
        <v>199</v>
      </c>
      <c r="W481" s="390" t="s">
        <v>527</v>
      </c>
      <c r="X481" s="390" t="s">
        <v>527</v>
      </c>
      <c r="Y481" s="390" t="s">
        <v>527</v>
      </c>
      <c r="Z481" s="390" t="s">
        <v>527</v>
      </c>
      <c r="AA481" s="390" t="s">
        <v>527</v>
      </c>
      <c r="AB481" s="390" t="s">
        <v>527</v>
      </c>
      <c r="AC481" s="390" t="s">
        <v>527</v>
      </c>
      <c r="AD481" s="390" t="s">
        <v>527</v>
      </c>
      <c r="AE481" s="390" t="s">
        <v>527</v>
      </c>
      <c r="AF481" s="390" t="s">
        <v>527</v>
      </c>
      <c r="AG481" s="399" t="s">
        <v>199</v>
      </c>
      <c r="AH481" s="390" t="s">
        <v>527</v>
      </c>
      <c r="AI481" s="390" t="s">
        <v>527</v>
      </c>
      <c r="AJ481" s="390" t="s">
        <v>527</v>
      </c>
    </row>
    <row r="482" spans="1:36" x14ac:dyDescent="0.35">
      <c r="A482" s="338" t="s">
        <v>682</v>
      </c>
      <c r="B482" s="390">
        <v>13.671467518190029</v>
      </c>
      <c r="C482" s="390" t="s">
        <v>625</v>
      </c>
      <c r="D482" s="390" t="s">
        <v>3316</v>
      </c>
      <c r="E482" s="390" t="s">
        <v>3316</v>
      </c>
      <c r="F482" s="390" t="s">
        <v>3316</v>
      </c>
      <c r="G482" s="390" t="s">
        <v>626</v>
      </c>
      <c r="H482" s="390" t="s">
        <v>625</v>
      </c>
      <c r="I482" s="390" t="s">
        <v>626</v>
      </c>
      <c r="J482" s="390" t="s">
        <v>3316</v>
      </c>
      <c r="K482" s="390" t="s">
        <v>626</v>
      </c>
      <c r="L482" s="390" t="s">
        <v>3316</v>
      </c>
      <c r="M482" s="390" t="s">
        <v>626</v>
      </c>
      <c r="N482" s="390" t="s">
        <v>626</v>
      </c>
      <c r="O482" s="390" t="s">
        <v>626</v>
      </c>
      <c r="P482" s="390" t="s">
        <v>626</v>
      </c>
      <c r="Q482" s="390" t="s">
        <v>3316</v>
      </c>
      <c r="R482" s="390" t="s">
        <v>626</v>
      </c>
      <c r="S482" s="390" t="s">
        <v>3316</v>
      </c>
      <c r="T482" s="390" t="s">
        <v>3316</v>
      </c>
      <c r="U482" s="390">
        <v>1.84005186808937</v>
      </c>
      <c r="V482" s="399" t="s">
        <v>199</v>
      </c>
      <c r="W482" s="390">
        <v>146.16040121254008</v>
      </c>
      <c r="X482" s="390">
        <v>161.67811829648733</v>
      </c>
      <c r="Y482" s="390">
        <v>8.9719417447910903</v>
      </c>
      <c r="Z482" s="390" t="s">
        <v>626</v>
      </c>
      <c r="AA482" s="390">
        <v>11.42114438969833</v>
      </c>
      <c r="AB482" s="390" t="s">
        <v>626</v>
      </c>
      <c r="AC482" s="390" t="s">
        <v>3316</v>
      </c>
      <c r="AD482" s="390" t="s">
        <v>626</v>
      </c>
      <c r="AE482" s="390" t="s">
        <v>626</v>
      </c>
      <c r="AF482" s="390">
        <v>2.4884645670558498</v>
      </c>
      <c r="AG482" s="399" t="s">
        <v>199</v>
      </c>
      <c r="AH482" s="390">
        <v>18.975929941198739</v>
      </c>
      <c r="AI482" s="390">
        <v>31.016287312304989</v>
      </c>
      <c r="AJ482" s="390">
        <v>28.530150025703989</v>
      </c>
    </row>
    <row r="483" spans="1:36" x14ac:dyDescent="0.35">
      <c r="A483" s="427" t="s">
        <v>683</v>
      </c>
      <c r="B483" s="390">
        <v>13.671467518190029</v>
      </c>
      <c r="C483" s="390" t="s">
        <v>529</v>
      </c>
      <c r="D483" s="390" t="s">
        <v>529</v>
      </c>
      <c r="E483" s="390" t="s">
        <v>556</v>
      </c>
      <c r="F483" s="390" t="s">
        <v>556</v>
      </c>
      <c r="G483" s="390" t="s">
        <v>556</v>
      </c>
      <c r="H483" s="390" t="s">
        <v>529</v>
      </c>
      <c r="I483" s="390" t="s">
        <v>556</v>
      </c>
      <c r="J483" s="390" t="s">
        <v>556</v>
      </c>
      <c r="K483" s="390" t="s">
        <v>556</v>
      </c>
      <c r="L483" s="390" t="s">
        <v>556</v>
      </c>
      <c r="M483" s="390" t="s">
        <v>556</v>
      </c>
      <c r="N483" s="390" t="s">
        <v>556</v>
      </c>
      <c r="O483" s="390" t="s">
        <v>556</v>
      </c>
      <c r="P483" s="390" t="s">
        <v>556</v>
      </c>
      <c r="Q483" s="390" t="s">
        <v>556</v>
      </c>
      <c r="R483" s="390" t="s">
        <v>556</v>
      </c>
      <c r="S483" s="390" t="s">
        <v>556</v>
      </c>
      <c r="T483" s="390" t="s">
        <v>556</v>
      </c>
      <c r="U483" s="390" t="s">
        <v>554</v>
      </c>
      <c r="V483" s="399" t="s">
        <v>199</v>
      </c>
      <c r="W483" s="390">
        <v>146.16040121254008</v>
      </c>
      <c r="X483" s="390">
        <v>161.67811829648733</v>
      </c>
      <c r="Y483" s="390">
        <v>8.9719417447910903</v>
      </c>
      <c r="Z483" s="390" t="s">
        <v>556</v>
      </c>
      <c r="AA483" s="390">
        <v>11.42114438969833</v>
      </c>
      <c r="AB483" s="390" t="s">
        <v>556</v>
      </c>
      <c r="AC483" s="390" t="s">
        <v>556</v>
      </c>
      <c r="AD483" s="390" t="s">
        <v>556</v>
      </c>
      <c r="AE483" s="390" t="s">
        <v>556</v>
      </c>
      <c r="AF483" s="390" t="s">
        <v>554</v>
      </c>
      <c r="AG483" s="399" t="s">
        <v>199</v>
      </c>
      <c r="AH483" s="390">
        <v>0.75795702244873997</v>
      </c>
      <c r="AI483" s="390">
        <v>30.668042743204541</v>
      </c>
      <c r="AJ483" s="390">
        <v>28.530150025703989</v>
      </c>
    </row>
    <row r="484" spans="1:36" x14ac:dyDescent="0.35">
      <c r="A484" s="427" t="s">
        <v>684</v>
      </c>
      <c r="B484" s="390" t="s">
        <v>554</v>
      </c>
      <c r="C484" s="390" t="s">
        <v>554</v>
      </c>
      <c r="D484" s="390" t="s">
        <v>554</v>
      </c>
      <c r="E484" s="390" t="s">
        <v>554</v>
      </c>
      <c r="F484" s="390" t="s">
        <v>554</v>
      </c>
      <c r="G484" s="390" t="s">
        <v>554</v>
      </c>
      <c r="H484" s="390" t="s">
        <v>554</v>
      </c>
      <c r="I484" s="390" t="s">
        <v>554</v>
      </c>
      <c r="J484" s="390" t="s">
        <v>554</v>
      </c>
      <c r="K484" s="390" t="s">
        <v>554</v>
      </c>
      <c r="L484" s="390" t="s">
        <v>554</v>
      </c>
      <c r="M484" s="390" t="s">
        <v>554</v>
      </c>
      <c r="N484" s="390" t="s">
        <v>554</v>
      </c>
      <c r="O484" s="390" t="s">
        <v>554</v>
      </c>
      <c r="P484" s="390" t="s">
        <v>554</v>
      </c>
      <c r="Q484" s="390" t="s">
        <v>554</v>
      </c>
      <c r="R484" s="390" t="s">
        <v>554</v>
      </c>
      <c r="S484" s="390" t="s">
        <v>554</v>
      </c>
      <c r="T484" s="390" t="s">
        <v>554</v>
      </c>
      <c r="U484" s="390" t="s">
        <v>554</v>
      </c>
      <c r="V484" s="399" t="s">
        <v>199</v>
      </c>
      <c r="W484" s="390" t="s">
        <v>554</v>
      </c>
      <c r="X484" s="390" t="s">
        <v>554</v>
      </c>
      <c r="Y484" s="390" t="s">
        <v>554</v>
      </c>
      <c r="Z484" s="390" t="s">
        <v>554</v>
      </c>
      <c r="AA484" s="390" t="s">
        <v>554</v>
      </c>
      <c r="AB484" s="390" t="s">
        <v>554</v>
      </c>
      <c r="AC484" s="390" t="s">
        <v>554</v>
      </c>
      <c r="AD484" s="390" t="s">
        <v>554</v>
      </c>
      <c r="AE484" s="390" t="s">
        <v>554</v>
      </c>
      <c r="AF484" s="390" t="s">
        <v>554</v>
      </c>
      <c r="AG484" s="399" t="s">
        <v>199</v>
      </c>
      <c r="AH484" s="390" t="s">
        <v>554</v>
      </c>
      <c r="AI484" s="390" t="s">
        <v>554</v>
      </c>
      <c r="AJ484" s="390" t="s">
        <v>554</v>
      </c>
    </row>
    <row r="485" spans="1:36" x14ac:dyDescent="0.35">
      <c r="A485" s="427" t="s">
        <v>685</v>
      </c>
      <c r="B485" s="390" t="s">
        <v>529</v>
      </c>
      <c r="C485" s="390" t="s">
        <v>554</v>
      </c>
      <c r="D485" s="390" t="s">
        <v>554</v>
      </c>
      <c r="E485" s="390" t="s">
        <v>554</v>
      </c>
      <c r="F485" s="390" t="s">
        <v>554</v>
      </c>
      <c r="G485" s="390" t="s">
        <v>554</v>
      </c>
      <c r="H485" s="390" t="s">
        <v>554</v>
      </c>
      <c r="I485" s="390" t="s">
        <v>554</v>
      </c>
      <c r="J485" s="390" t="s">
        <v>554</v>
      </c>
      <c r="K485" s="390" t="s">
        <v>554</v>
      </c>
      <c r="L485" s="390" t="s">
        <v>554</v>
      </c>
      <c r="M485" s="390" t="s">
        <v>554</v>
      </c>
      <c r="N485" s="390" t="s">
        <v>554</v>
      </c>
      <c r="O485" s="390" t="s">
        <v>554</v>
      </c>
      <c r="P485" s="390" t="s">
        <v>554</v>
      </c>
      <c r="Q485" s="390" t="s">
        <v>554</v>
      </c>
      <c r="R485" s="390" t="s">
        <v>554</v>
      </c>
      <c r="S485" s="390" t="s">
        <v>554</v>
      </c>
      <c r="T485" s="390" t="s">
        <v>554</v>
      </c>
      <c r="U485" s="390" t="s">
        <v>554</v>
      </c>
      <c r="V485" s="399" t="s">
        <v>199</v>
      </c>
      <c r="W485" s="390" t="s">
        <v>529</v>
      </c>
      <c r="X485" s="390" t="s">
        <v>529</v>
      </c>
      <c r="Y485" s="390" t="s">
        <v>554</v>
      </c>
      <c r="Z485" s="390" t="s">
        <v>554</v>
      </c>
      <c r="AA485" s="390" t="s">
        <v>529</v>
      </c>
      <c r="AB485" s="390" t="s">
        <v>554</v>
      </c>
      <c r="AC485" s="390" t="s">
        <v>554</v>
      </c>
      <c r="AD485" s="390" t="s">
        <v>554</v>
      </c>
      <c r="AE485" s="390" t="s">
        <v>554</v>
      </c>
      <c r="AF485" s="390" t="s">
        <v>554</v>
      </c>
      <c r="AG485" s="399" t="s">
        <v>199</v>
      </c>
      <c r="AH485" s="390">
        <v>4.9702035437500003</v>
      </c>
      <c r="AI485" s="390" t="s">
        <v>554</v>
      </c>
      <c r="AJ485" s="390" t="s">
        <v>554</v>
      </c>
    </row>
    <row r="486" spans="1:36" x14ac:dyDescent="0.35">
      <c r="A486" s="427" t="s">
        <v>686</v>
      </c>
      <c r="B486" s="390" t="s">
        <v>529</v>
      </c>
      <c r="C486" s="390" t="s">
        <v>529</v>
      </c>
      <c r="D486" s="390" t="s">
        <v>556</v>
      </c>
      <c r="E486" s="390" t="s">
        <v>529</v>
      </c>
      <c r="F486" s="390" t="s">
        <v>529</v>
      </c>
      <c r="G486" s="390" t="s">
        <v>556</v>
      </c>
      <c r="H486" s="390" t="s">
        <v>529</v>
      </c>
      <c r="I486" s="390" t="s">
        <v>556</v>
      </c>
      <c r="J486" s="390" t="s">
        <v>529</v>
      </c>
      <c r="K486" s="390" t="s">
        <v>556</v>
      </c>
      <c r="L486" s="390" t="s">
        <v>529</v>
      </c>
      <c r="M486" s="390" t="s">
        <v>556</v>
      </c>
      <c r="N486" s="390" t="s">
        <v>556</v>
      </c>
      <c r="O486" s="390" t="s">
        <v>556</v>
      </c>
      <c r="P486" s="390" t="s">
        <v>556</v>
      </c>
      <c r="Q486" s="390" t="s">
        <v>529</v>
      </c>
      <c r="R486" s="390" t="s">
        <v>556</v>
      </c>
      <c r="S486" s="390" t="s">
        <v>529</v>
      </c>
      <c r="T486" s="390" t="s">
        <v>529</v>
      </c>
      <c r="U486" s="390">
        <v>1.84005186808937</v>
      </c>
      <c r="V486" s="399" t="s">
        <v>199</v>
      </c>
      <c r="W486" s="390" t="s">
        <v>529</v>
      </c>
      <c r="X486" s="390" t="s">
        <v>529</v>
      </c>
      <c r="Y486" s="390" t="s">
        <v>556</v>
      </c>
      <c r="Z486" s="390" t="s">
        <v>556</v>
      </c>
      <c r="AA486" s="390" t="s">
        <v>556</v>
      </c>
      <c r="AB486" s="390" t="s">
        <v>556</v>
      </c>
      <c r="AC486" s="390" t="s">
        <v>529</v>
      </c>
      <c r="AD486" s="390" t="s">
        <v>556</v>
      </c>
      <c r="AE486" s="390" t="s">
        <v>556</v>
      </c>
      <c r="AF486" s="390">
        <v>2.4884645670558498</v>
      </c>
      <c r="AG486" s="399" t="s">
        <v>199</v>
      </c>
      <c r="AH486" s="390" t="s">
        <v>556</v>
      </c>
      <c r="AI486" s="390">
        <v>0.34824456910044999</v>
      </c>
      <c r="AJ486" s="390" t="s">
        <v>556</v>
      </c>
    </row>
    <row r="487" spans="1:36" x14ac:dyDescent="0.35">
      <c r="A487" s="427" t="s">
        <v>3476</v>
      </c>
      <c r="B487" s="390" t="s">
        <v>554</v>
      </c>
      <c r="C487" s="390" t="s">
        <v>554</v>
      </c>
      <c r="D487" s="390" t="s">
        <v>554</v>
      </c>
      <c r="E487" s="390" t="s">
        <v>554</v>
      </c>
      <c r="F487" s="390" t="s">
        <v>554</v>
      </c>
      <c r="G487" s="390" t="s">
        <v>554</v>
      </c>
      <c r="H487" s="390" t="s">
        <v>554</v>
      </c>
      <c r="I487" s="390" t="s">
        <v>554</v>
      </c>
      <c r="J487" s="390" t="s">
        <v>554</v>
      </c>
      <c r="K487" s="390" t="s">
        <v>554</v>
      </c>
      <c r="L487" s="390" t="s">
        <v>554</v>
      </c>
      <c r="M487" s="390" t="s">
        <v>554</v>
      </c>
      <c r="N487" s="390" t="s">
        <v>554</v>
      </c>
      <c r="O487" s="390" t="s">
        <v>554</v>
      </c>
      <c r="P487" s="390" t="s">
        <v>554</v>
      </c>
      <c r="Q487" s="390" t="s">
        <v>554</v>
      </c>
      <c r="R487" s="390" t="s">
        <v>554</v>
      </c>
      <c r="S487" s="390" t="s">
        <v>554</v>
      </c>
      <c r="T487" s="390" t="s">
        <v>554</v>
      </c>
      <c r="U487" s="390" t="s">
        <v>554</v>
      </c>
      <c r="V487" s="399" t="s">
        <v>199</v>
      </c>
      <c r="W487" s="390" t="s">
        <v>529</v>
      </c>
      <c r="X487" s="390" t="s">
        <v>529</v>
      </c>
      <c r="Y487" s="390" t="s">
        <v>529</v>
      </c>
      <c r="Z487" s="390" t="s">
        <v>554</v>
      </c>
      <c r="AA487" s="390" t="s">
        <v>529</v>
      </c>
      <c r="AB487" s="390" t="s">
        <v>554</v>
      </c>
      <c r="AC487" s="390" t="s">
        <v>554</v>
      </c>
      <c r="AD487" s="390" t="s">
        <v>554</v>
      </c>
      <c r="AE487" s="390" t="s">
        <v>554</v>
      </c>
      <c r="AF487" s="390" t="s">
        <v>554</v>
      </c>
      <c r="AG487" s="399" t="s">
        <v>199</v>
      </c>
      <c r="AH487" s="390">
        <v>13.247769375000001</v>
      </c>
      <c r="AI487" s="390" t="s">
        <v>529</v>
      </c>
      <c r="AJ487" s="390" t="s">
        <v>529</v>
      </c>
    </row>
    <row r="488" spans="1:36" x14ac:dyDescent="0.35">
      <c r="A488" s="430" t="s">
        <v>687</v>
      </c>
      <c r="B488" s="390">
        <v>0.88</v>
      </c>
      <c r="C488" s="390">
        <v>397.31929999999994</v>
      </c>
      <c r="D488" s="390" t="s">
        <v>527</v>
      </c>
      <c r="E488" s="390" t="s">
        <v>527</v>
      </c>
      <c r="F488" s="390">
        <v>2580.4423400000001</v>
      </c>
      <c r="G488" s="390" t="s">
        <v>527</v>
      </c>
      <c r="H488" s="390">
        <v>56052.275099999999</v>
      </c>
      <c r="I488" s="390" t="s">
        <v>527</v>
      </c>
      <c r="J488" s="390">
        <v>2093.1475999999998</v>
      </c>
      <c r="K488" s="390" t="s">
        <v>527</v>
      </c>
      <c r="L488" s="390" t="s">
        <v>527</v>
      </c>
      <c r="M488" s="390" t="s">
        <v>527</v>
      </c>
      <c r="N488" s="390" t="s">
        <v>527</v>
      </c>
      <c r="O488" s="390" t="s">
        <v>527</v>
      </c>
      <c r="P488" s="390" t="s">
        <v>527</v>
      </c>
      <c r="Q488" s="390">
        <v>117.73</v>
      </c>
      <c r="R488" s="390" t="s">
        <v>527</v>
      </c>
      <c r="S488" s="390" t="s">
        <v>527</v>
      </c>
      <c r="T488" s="390" t="s">
        <v>527</v>
      </c>
      <c r="U488" s="390" t="s">
        <v>527</v>
      </c>
      <c r="V488" s="399" t="s">
        <v>199</v>
      </c>
      <c r="W488" s="390">
        <v>2.1192000000000002</v>
      </c>
      <c r="X488" s="390" t="s">
        <v>527</v>
      </c>
      <c r="Y488" s="390" t="s">
        <v>527</v>
      </c>
      <c r="Z488" s="390" t="s">
        <v>527</v>
      </c>
      <c r="AA488" s="390" t="s">
        <v>527</v>
      </c>
      <c r="AB488" s="390" t="s">
        <v>527</v>
      </c>
      <c r="AC488" s="390" t="s">
        <v>527</v>
      </c>
      <c r="AD488" s="390" t="s">
        <v>527</v>
      </c>
      <c r="AE488" s="390" t="s">
        <v>527</v>
      </c>
      <c r="AF488" s="390" t="s">
        <v>527</v>
      </c>
      <c r="AG488" s="399" t="s">
        <v>199</v>
      </c>
      <c r="AH488" s="390">
        <v>7313.5339055999993</v>
      </c>
      <c r="AI488" s="390" t="s">
        <v>527</v>
      </c>
      <c r="AJ488" s="390" t="s">
        <v>527</v>
      </c>
    </row>
    <row r="489" spans="1:36" x14ac:dyDescent="0.35">
      <c r="A489" s="427" t="s">
        <v>688</v>
      </c>
      <c r="B489" s="390" t="s">
        <v>527</v>
      </c>
      <c r="C489" s="390">
        <v>397.31929999999994</v>
      </c>
      <c r="D489" s="390" t="s">
        <v>527</v>
      </c>
      <c r="E489" s="390" t="s">
        <v>527</v>
      </c>
      <c r="F489" s="390">
        <v>2549.6623400000003</v>
      </c>
      <c r="G489" s="390" t="s">
        <v>527</v>
      </c>
      <c r="H489" s="390">
        <v>49042.255100000002</v>
      </c>
      <c r="I489" s="390" t="s">
        <v>527</v>
      </c>
      <c r="J489" s="390">
        <v>2093.1475999999998</v>
      </c>
      <c r="K489" s="390" t="s">
        <v>527</v>
      </c>
      <c r="L489" s="390" t="s">
        <v>527</v>
      </c>
      <c r="M489" s="390" t="s">
        <v>527</v>
      </c>
      <c r="N489" s="390" t="s">
        <v>527</v>
      </c>
      <c r="O489" s="390" t="s">
        <v>527</v>
      </c>
      <c r="P489" s="390" t="s">
        <v>527</v>
      </c>
      <c r="Q489" s="390">
        <v>99.33</v>
      </c>
      <c r="R489" s="390" t="s">
        <v>527</v>
      </c>
      <c r="S489" s="390" t="s">
        <v>527</v>
      </c>
      <c r="T489" s="390" t="s">
        <v>527</v>
      </c>
      <c r="U489" s="390" t="s">
        <v>527</v>
      </c>
      <c r="V489" s="399" t="s">
        <v>199</v>
      </c>
      <c r="W489" s="390" t="s">
        <v>527</v>
      </c>
      <c r="X489" s="390" t="s">
        <v>527</v>
      </c>
      <c r="Y489" s="390" t="s">
        <v>527</v>
      </c>
      <c r="Z489" s="390" t="s">
        <v>527</v>
      </c>
      <c r="AA489" s="390" t="s">
        <v>527</v>
      </c>
      <c r="AB489" s="390" t="s">
        <v>527</v>
      </c>
      <c r="AC489" s="390" t="s">
        <v>527</v>
      </c>
      <c r="AD489" s="390" t="s">
        <v>527</v>
      </c>
      <c r="AE489" s="390" t="s">
        <v>527</v>
      </c>
      <c r="AF489" s="390" t="s">
        <v>527</v>
      </c>
      <c r="AG489" s="399" t="s">
        <v>199</v>
      </c>
      <c r="AH489" s="390" t="s">
        <v>3321</v>
      </c>
      <c r="AI489" s="390" t="s">
        <v>527</v>
      </c>
      <c r="AJ489" s="390" t="s">
        <v>527</v>
      </c>
    </row>
    <row r="490" spans="1:36" x14ac:dyDescent="0.35">
      <c r="A490" s="427" t="s">
        <v>689</v>
      </c>
      <c r="B490" s="390" t="s">
        <v>527</v>
      </c>
      <c r="C490" s="390" t="s">
        <v>527</v>
      </c>
      <c r="D490" s="390" t="s">
        <v>527</v>
      </c>
      <c r="E490" s="390" t="s">
        <v>527</v>
      </c>
      <c r="F490" s="390" t="s">
        <v>527</v>
      </c>
      <c r="G490" s="390" t="s">
        <v>527</v>
      </c>
      <c r="H490" s="390">
        <v>1042.52</v>
      </c>
      <c r="I490" s="390" t="s">
        <v>527</v>
      </c>
      <c r="J490" s="390" t="s">
        <v>527</v>
      </c>
      <c r="K490" s="390" t="s">
        <v>527</v>
      </c>
      <c r="L490" s="390" t="s">
        <v>527</v>
      </c>
      <c r="M490" s="390" t="s">
        <v>527</v>
      </c>
      <c r="N490" s="390" t="s">
        <v>527</v>
      </c>
      <c r="O490" s="390" t="s">
        <v>527</v>
      </c>
      <c r="P490" s="390" t="s">
        <v>527</v>
      </c>
      <c r="Q490" s="390" t="s">
        <v>527</v>
      </c>
      <c r="R490" s="390" t="s">
        <v>527</v>
      </c>
      <c r="S490" s="390" t="s">
        <v>527</v>
      </c>
      <c r="T490" s="390" t="s">
        <v>527</v>
      </c>
      <c r="U490" s="390" t="s">
        <v>527</v>
      </c>
      <c r="V490" s="399" t="s">
        <v>199</v>
      </c>
      <c r="W490" s="390" t="s">
        <v>527</v>
      </c>
      <c r="X490" s="390" t="s">
        <v>527</v>
      </c>
      <c r="Y490" s="390" t="s">
        <v>527</v>
      </c>
      <c r="Z490" s="390" t="s">
        <v>527</v>
      </c>
      <c r="AA490" s="390" t="s">
        <v>527</v>
      </c>
      <c r="AB490" s="390" t="s">
        <v>527</v>
      </c>
      <c r="AC490" s="390" t="s">
        <v>527</v>
      </c>
      <c r="AD490" s="390" t="s">
        <v>527</v>
      </c>
      <c r="AE490" s="390" t="s">
        <v>527</v>
      </c>
      <c r="AF490" s="390" t="s">
        <v>527</v>
      </c>
      <c r="AG490" s="399" t="s">
        <v>199</v>
      </c>
      <c r="AH490" s="390" t="s">
        <v>529</v>
      </c>
      <c r="AI490" s="390" t="s">
        <v>527</v>
      </c>
      <c r="AJ490" s="390" t="s">
        <v>527</v>
      </c>
    </row>
    <row r="491" spans="1:36" x14ac:dyDescent="0.35">
      <c r="A491" s="427" t="s">
        <v>690</v>
      </c>
      <c r="B491" s="390">
        <v>0.88</v>
      </c>
      <c r="C491" s="390" t="s">
        <v>527</v>
      </c>
      <c r="D491" s="390" t="s">
        <v>527</v>
      </c>
      <c r="E491" s="390" t="s">
        <v>527</v>
      </c>
      <c r="F491" s="390">
        <v>30.78</v>
      </c>
      <c r="G491" s="390" t="s">
        <v>527</v>
      </c>
      <c r="H491" s="390" t="s">
        <v>527</v>
      </c>
      <c r="I491" s="390" t="s">
        <v>527</v>
      </c>
      <c r="J491" s="390" t="s">
        <v>527</v>
      </c>
      <c r="K491" s="390" t="s">
        <v>527</v>
      </c>
      <c r="L491" s="390" t="s">
        <v>527</v>
      </c>
      <c r="M491" s="390" t="s">
        <v>527</v>
      </c>
      <c r="N491" s="390" t="s">
        <v>527</v>
      </c>
      <c r="O491" s="390" t="s">
        <v>527</v>
      </c>
      <c r="P491" s="390" t="s">
        <v>527</v>
      </c>
      <c r="Q491" s="390">
        <v>18.399999999999999</v>
      </c>
      <c r="R491" s="390" t="s">
        <v>527</v>
      </c>
      <c r="S491" s="390" t="s">
        <v>527</v>
      </c>
      <c r="T491" s="390" t="s">
        <v>527</v>
      </c>
      <c r="U491" s="390" t="s">
        <v>527</v>
      </c>
      <c r="V491" s="399" t="s">
        <v>199</v>
      </c>
      <c r="W491" s="390">
        <v>2.1192000000000002</v>
      </c>
      <c r="X491" s="390" t="s">
        <v>527</v>
      </c>
      <c r="Y491" s="390" t="s">
        <v>527</v>
      </c>
      <c r="Z491" s="390" t="s">
        <v>527</v>
      </c>
      <c r="AA491" s="390" t="s">
        <v>527</v>
      </c>
      <c r="AB491" s="390" t="s">
        <v>527</v>
      </c>
      <c r="AC491" s="390" t="s">
        <v>527</v>
      </c>
      <c r="AD491" s="390" t="s">
        <v>527</v>
      </c>
      <c r="AE491" s="390" t="s">
        <v>527</v>
      </c>
      <c r="AF491" s="390" t="s">
        <v>527</v>
      </c>
      <c r="AG491" s="399" t="s">
        <v>199</v>
      </c>
      <c r="AH491" s="390" t="s">
        <v>529</v>
      </c>
      <c r="AI491" s="390" t="s">
        <v>527</v>
      </c>
      <c r="AJ491" s="390" t="s">
        <v>527</v>
      </c>
    </row>
    <row r="492" spans="1:36" x14ac:dyDescent="0.35">
      <c r="A492" s="427" t="s">
        <v>691</v>
      </c>
      <c r="B492" s="390" t="s">
        <v>527</v>
      </c>
      <c r="C492" s="390" t="s">
        <v>527</v>
      </c>
      <c r="D492" s="390" t="s">
        <v>527</v>
      </c>
      <c r="E492" s="390" t="s">
        <v>527</v>
      </c>
      <c r="F492" s="390" t="s">
        <v>527</v>
      </c>
      <c r="G492" s="390" t="s">
        <v>527</v>
      </c>
      <c r="H492" s="390">
        <v>5967.5</v>
      </c>
      <c r="I492" s="390" t="s">
        <v>527</v>
      </c>
      <c r="J492" s="390" t="s">
        <v>527</v>
      </c>
      <c r="K492" s="390" t="s">
        <v>527</v>
      </c>
      <c r="L492" s="390" t="s">
        <v>527</v>
      </c>
      <c r="M492" s="390" t="s">
        <v>527</v>
      </c>
      <c r="N492" s="390" t="s">
        <v>527</v>
      </c>
      <c r="O492" s="390" t="s">
        <v>527</v>
      </c>
      <c r="P492" s="390" t="s">
        <v>527</v>
      </c>
      <c r="Q492" s="390" t="s">
        <v>527</v>
      </c>
      <c r="R492" s="390" t="s">
        <v>527</v>
      </c>
      <c r="S492" s="390" t="s">
        <v>527</v>
      </c>
      <c r="T492" s="390" t="s">
        <v>527</v>
      </c>
      <c r="U492" s="390" t="s">
        <v>527</v>
      </c>
      <c r="V492" s="399" t="s">
        <v>199</v>
      </c>
      <c r="W492" s="390" t="s">
        <v>527</v>
      </c>
      <c r="X492" s="390" t="s">
        <v>527</v>
      </c>
      <c r="Y492" s="390" t="s">
        <v>527</v>
      </c>
      <c r="Z492" s="390" t="s">
        <v>527</v>
      </c>
      <c r="AA492" s="390" t="s">
        <v>527</v>
      </c>
      <c r="AB492" s="390" t="s">
        <v>527</v>
      </c>
      <c r="AC492" s="390" t="s">
        <v>527</v>
      </c>
      <c r="AD492" s="390" t="s">
        <v>527</v>
      </c>
      <c r="AE492" s="390" t="s">
        <v>527</v>
      </c>
      <c r="AF492" s="390" t="s">
        <v>527</v>
      </c>
      <c r="AG492" s="399" t="s">
        <v>199</v>
      </c>
      <c r="AH492" s="390" t="s">
        <v>601</v>
      </c>
      <c r="AI492" s="390" t="s">
        <v>527</v>
      </c>
      <c r="AJ492" s="390" t="s">
        <v>527</v>
      </c>
    </row>
    <row r="493" spans="1:36" x14ac:dyDescent="0.35">
      <c r="A493" s="427" t="s">
        <v>692</v>
      </c>
      <c r="B493" s="390" t="s">
        <v>527</v>
      </c>
      <c r="C493" s="390" t="s">
        <v>527</v>
      </c>
      <c r="D493" s="390" t="s">
        <v>527</v>
      </c>
      <c r="E493" s="390" t="s">
        <v>527</v>
      </c>
      <c r="F493" s="390" t="s">
        <v>527</v>
      </c>
      <c r="G493" s="390" t="s">
        <v>527</v>
      </c>
      <c r="H493" s="390" t="s">
        <v>527</v>
      </c>
      <c r="I493" s="390" t="s">
        <v>527</v>
      </c>
      <c r="J493" s="390" t="s">
        <v>527</v>
      </c>
      <c r="K493" s="390" t="s">
        <v>527</v>
      </c>
      <c r="L493" s="390" t="s">
        <v>527</v>
      </c>
      <c r="M493" s="390" t="s">
        <v>527</v>
      </c>
      <c r="N493" s="390" t="s">
        <v>527</v>
      </c>
      <c r="O493" s="390" t="s">
        <v>527</v>
      </c>
      <c r="P493" s="390" t="s">
        <v>527</v>
      </c>
      <c r="Q493" s="390" t="s">
        <v>527</v>
      </c>
      <c r="R493" s="390" t="s">
        <v>527</v>
      </c>
      <c r="S493" s="390" t="s">
        <v>527</v>
      </c>
      <c r="T493" s="390" t="s">
        <v>527</v>
      </c>
      <c r="U493" s="390" t="s">
        <v>527</v>
      </c>
      <c r="V493" s="399" t="s">
        <v>199</v>
      </c>
      <c r="W493" s="390" t="s">
        <v>527</v>
      </c>
      <c r="X493" s="390" t="s">
        <v>527</v>
      </c>
      <c r="Y493" s="390" t="s">
        <v>527</v>
      </c>
      <c r="Z493" s="390" t="s">
        <v>527</v>
      </c>
      <c r="AA493" s="390" t="s">
        <v>527</v>
      </c>
      <c r="AB493" s="390" t="s">
        <v>527</v>
      </c>
      <c r="AC493" s="390" t="s">
        <v>527</v>
      </c>
      <c r="AD493" s="390" t="s">
        <v>527</v>
      </c>
      <c r="AE493" s="390" t="s">
        <v>527</v>
      </c>
      <c r="AF493" s="390" t="s">
        <v>527</v>
      </c>
      <c r="AG493" s="399" t="s">
        <v>199</v>
      </c>
      <c r="AH493" s="390" t="s">
        <v>529</v>
      </c>
      <c r="AI493" s="390" t="s">
        <v>527</v>
      </c>
      <c r="AJ493" s="390" t="s">
        <v>527</v>
      </c>
    </row>
    <row r="494" spans="1:36" x14ac:dyDescent="0.35">
      <c r="A494" s="428" t="s">
        <v>693</v>
      </c>
      <c r="B494" s="390" t="s">
        <v>527</v>
      </c>
      <c r="C494" s="390" t="s">
        <v>527</v>
      </c>
      <c r="D494" s="390" t="s">
        <v>527</v>
      </c>
      <c r="E494" s="390" t="s">
        <v>527</v>
      </c>
      <c r="F494" s="390" t="s">
        <v>527</v>
      </c>
      <c r="G494" s="390" t="s">
        <v>527</v>
      </c>
      <c r="H494" s="390" t="s">
        <v>527</v>
      </c>
      <c r="I494" s="390" t="s">
        <v>527</v>
      </c>
      <c r="J494" s="390" t="s">
        <v>527</v>
      </c>
      <c r="K494" s="390" t="s">
        <v>527</v>
      </c>
      <c r="L494" s="390" t="s">
        <v>527</v>
      </c>
      <c r="M494" s="390" t="s">
        <v>527</v>
      </c>
      <c r="N494" s="390" t="s">
        <v>527</v>
      </c>
      <c r="O494" s="390" t="s">
        <v>527</v>
      </c>
      <c r="P494" s="390" t="s">
        <v>527</v>
      </c>
      <c r="Q494" s="390" t="s">
        <v>527</v>
      </c>
      <c r="R494" s="390" t="s">
        <v>527</v>
      </c>
      <c r="S494" s="390" t="s">
        <v>527</v>
      </c>
      <c r="T494" s="390" t="s">
        <v>527</v>
      </c>
      <c r="U494" s="390" t="s">
        <v>527</v>
      </c>
      <c r="V494" s="399" t="s">
        <v>199</v>
      </c>
      <c r="W494" s="390" t="s">
        <v>527</v>
      </c>
      <c r="X494" s="390" t="s">
        <v>527</v>
      </c>
      <c r="Y494" s="390" t="s">
        <v>527</v>
      </c>
      <c r="Z494" s="390" t="s">
        <v>527</v>
      </c>
      <c r="AA494" s="390" t="s">
        <v>527</v>
      </c>
      <c r="AB494" s="390" t="s">
        <v>527</v>
      </c>
      <c r="AC494" s="390" t="s">
        <v>527</v>
      </c>
      <c r="AD494" s="390" t="s">
        <v>527</v>
      </c>
      <c r="AE494" s="390" t="s">
        <v>527</v>
      </c>
      <c r="AF494" s="390" t="s">
        <v>527</v>
      </c>
      <c r="AG494" s="399" t="s">
        <v>199</v>
      </c>
      <c r="AH494" s="390">
        <v>7313.5339055999993</v>
      </c>
      <c r="AI494" s="390" t="s">
        <v>527</v>
      </c>
      <c r="AJ494" s="390" t="s">
        <v>527</v>
      </c>
    </row>
    <row r="495" spans="1:36" x14ac:dyDescent="0.35">
      <c r="A495" s="429" t="s">
        <v>694</v>
      </c>
      <c r="B495" s="390" t="s">
        <v>527</v>
      </c>
      <c r="C495" s="390" t="s">
        <v>527</v>
      </c>
      <c r="D495" s="390" t="s">
        <v>527</v>
      </c>
      <c r="E495" s="390" t="s">
        <v>527</v>
      </c>
      <c r="F495" s="390" t="s">
        <v>527</v>
      </c>
      <c r="G495" s="390" t="s">
        <v>527</v>
      </c>
      <c r="H495" s="390" t="s">
        <v>527</v>
      </c>
      <c r="I495" s="390" t="s">
        <v>527</v>
      </c>
      <c r="J495" s="390" t="s">
        <v>527</v>
      </c>
      <c r="K495" s="390" t="s">
        <v>527</v>
      </c>
      <c r="L495" s="390" t="s">
        <v>527</v>
      </c>
      <c r="M495" s="390" t="s">
        <v>527</v>
      </c>
      <c r="N495" s="390" t="s">
        <v>527</v>
      </c>
      <c r="O495" s="390" t="s">
        <v>527</v>
      </c>
      <c r="P495" s="390" t="s">
        <v>527</v>
      </c>
      <c r="Q495" s="390" t="s">
        <v>527</v>
      </c>
      <c r="R495" s="390" t="s">
        <v>527</v>
      </c>
      <c r="S495" s="390" t="s">
        <v>527</v>
      </c>
      <c r="T495" s="390" t="s">
        <v>527</v>
      </c>
      <c r="U495" s="390" t="s">
        <v>527</v>
      </c>
      <c r="V495" s="399" t="s">
        <v>199</v>
      </c>
      <c r="W495" s="390" t="s">
        <v>527</v>
      </c>
      <c r="X495" s="390" t="s">
        <v>527</v>
      </c>
      <c r="Y495" s="390" t="s">
        <v>527</v>
      </c>
      <c r="Z495" s="390" t="s">
        <v>527</v>
      </c>
      <c r="AA495" s="390" t="s">
        <v>527</v>
      </c>
      <c r="AB495" s="390" t="s">
        <v>527</v>
      </c>
      <c r="AC495" s="390" t="s">
        <v>527</v>
      </c>
      <c r="AD495" s="390" t="s">
        <v>527</v>
      </c>
      <c r="AE495" s="390" t="s">
        <v>527</v>
      </c>
      <c r="AF495" s="390" t="s">
        <v>527</v>
      </c>
      <c r="AG495" s="399" t="s">
        <v>199</v>
      </c>
      <c r="AH495" s="390" t="s">
        <v>527</v>
      </c>
      <c r="AI495" s="390">
        <v>366.24329245063001</v>
      </c>
      <c r="AJ495" s="390" t="s">
        <v>527</v>
      </c>
    </row>
    <row r="496" spans="1:36" x14ac:dyDescent="0.35">
      <c r="A496" s="427" t="s">
        <v>695</v>
      </c>
      <c r="B496" s="390" t="s">
        <v>527</v>
      </c>
      <c r="C496" s="390" t="s">
        <v>527</v>
      </c>
      <c r="D496" s="390" t="s">
        <v>527</v>
      </c>
      <c r="E496" s="390" t="s">
        <v>527</v>
      </c>
      <c r="F496" s="390" t="s">
        <v>527</v>
      </c>
      <c r="G496" s="390" t="s">
        <v>527</v>
      </c>
      <c r="H496" s="390" t="s">
        <v>527</v>
      </c>
      <c r="I496" s="390" t="s">
        <v>527</v>
      </c>
      <c r="J496" s="390" t="s">
        <v>527</v>
      </c>
      <c r="K496" s="390" t="s">
        <v>527</v>
      </c>
      <c r="L496" s="390" t="s">
        <v>527</v>
      </c>
      <c r="M496" s="390" t="s">
        <v>527</v>
      </c>
      <c r="N496" s="390" t="s">
        <v>527</v>
      </c>
      <c r="O496" s="390" t="s">
        <v>527</v>
      </c>
      <c r="P496" s="390" t="s">
        <v>527</v>
      </c>
      <c r="Q496" s="390" t="s">
        <v>527</v>
      </c>
      <c r="R496" s="390" t="s">
        <v>527</v>
      </c>
      <c r="S496" s="390" t="s">
        <v>527</v>
      </c>
      <c r="T496" s="390" t="s">
        <v>527</v>
      </c>
      <c r="U496" s="390" t="s">
        <v>527</v>
      </c>
      <c r="V496" s="399" t="s">
        <v>199</v>
      </c>
      <c r="W496" s="390" t="s">
        <v>527</v>
      </c>
      <c r="X496" s="390" t="s">
        <v>527</v>
      </c>
      <c r="Y496" s="390" t="s">
        <v>527</v>
      </c>
      <c r="Z496" s="390" t="s">
        <v>527</v>
      </c>
      <c r="AA496" s="390" t="s">
        <v>527</v>
      </c>
      <c r="AB496" s="390" t="s">
        <v>527</v>
      </c>
      <c r="AC496" s="390" t="s">
        <v>527</v>
      </c>
      <c r="AD496" s="390" t="s">
        <v>527</v>
      </c>
      <c r="AE496" s="390" t="s">
        <v>527</v>
      </c>
      <c r="AF496" s="390" t="s">
        <v>527</v>
      </c>
      <c r="AG496" s="399" t="s">
        <v>199</v>
      </c>
      <c r="AH496" s="390" t="s">
        <v>527</v>
      </c>
      <c r="AI496" s="390">
        <v>366.24329245062688</v>
      </c>
      <c r="AJ496" s="390" t="s">
        <v>527</v>
      </c>
    </row>
    <row r="497" spans="1:36" x14ac:dyDescent="0.35">
      <c r="A497" s="427" t="s">
        <v>3477</v>
      </c>
      <c r="B497" s="399" t="s">
        <v>199</v>
      </c>
      <c r="C497" s="399" t="s">
        <v>199</v>
      </c>
      <c r="D497" s="399" t="s">
        <v>199</v>
      </c>
      <c r="E497" s="399" t="s">
        <v>199</v>
      </c>
      <c r="F497" s="399" t="s">
        <v>199</v>
      </c>
      <c r="G497" s="399" t="s">
        <v>199</v>
      </c>
      <c r="H497" s="399" t="s">
        <v>199</v>
      </c>
      <c r="I497" s="399" t="s">
        <v>199</v>
      </c>
      <c r="J497" s="399" t="s">
        <v>199</v>
      </c>
      <c r="K497" s="399" t="s">
        <v>199</v>
      </c>
      <c r="L497" s="399" t="s">
        <v>199</v>
      </c>
      <c r="M497" s="399" t="s">
        <v>199</v>
      </c>
      <c r="N497" s="399" t="s">
        <v>199</v>
      </c>
      <c r="O497" s="399" t="s">
        <v>199</v>
      </c>
      <c r="P497" s="399" t="s">
        <v>199</v>
      </c>
      <c r="Q497" s="399" t="s">
        <v>199</v>
      </c>
      <c r="R497" s="399" t="s">
        <v>199</v>
      </c>
      <c r="S497" s="399" t="s">
        <v>199</v>
      </c>
      <c r="T497" s="399" t="s">
        <v>199</v>
      </c>
      <c r="U497" s="399" t="s">
        <v>199</v>
      </c>
      <c r="V497" s="399" t="s">
        <v>199</v>
      </c>
      <c r="W497" s="390" t="s">
        <v>527</v>
      </c>
      <c r="X497" s="390" t="s">
        <v>527</v>
      </c>
      <c r="Y497" s="390" t="s">
        <v>527</v>
      </c>
      <c r="Z497" s="390" t="s">
        <v>527</v>
      </c>
      <c r="AA497" s="390" t="s">
        <v>527</v>
      </c>
      <c r="AB497" s="390" t="s">
        <v>527</v>
      </c>
      <c r="AC497" s="390" t="s">
        <v>527</v>
      </c>
      <c r="AD497" s="390" t="s">
        <v>527</v>
      </c>
      <c r="AE497" s="390" t="s">
        <v>527</v>
      </c>
      <c r="AF497" s="390" t="s">
        <v>527</v>
      </c>
      <c r="AG497" s="399" t="s">
        <v>199</v>
      </c>
      <c r="AH497" s="399" t="s">
        <v>199</v>
      </c>
      <c r="AI497" s="390" t="s">
        <v>554</v>
      </c>
      <c r="AJ497" s="399" t="s">
        <v>199</v>
      </c>
    </row>
    <row r="498" spans="1:36" x14ac:dyDescent="0.35">
      <c r="A498" s="427" t="s">
        <v>696</v>
      </c>
      <c r="B498" s="390" t="s">
        <v>527</v>
      </c>
      <c r="C498" s="390" t="s">
        <v>527</v>
      </c>
      <c r="D498" s="390" t="s">
        <v>527</v>
      </c>
      <c r="E498" s="390" t="s">
        <v>527</v>
      </c>
      <c r="F498" s="390" t="s">
        <v>527</v>
      </c>
      <c r="G498" s="390" t="s">
        <v>527</v>
      </c>
      <c r="H498" s="390" t="s">
        <v>527</v>
      </c>
      <c r="I498" s="390" t="s">
        <v>527</v>
      </c>
      <c r="J498" s="390" t="s">
        <v>527</v>
      </c>
      <c r="K498" s="390" t="s">
        <v>527</v>
      </c>
      <c r="L498" s="390" t="s">
        <v>527</v>
      </c>
      <c r="M498" s="390" t="s">
        <v>527</v>
      </c>
      <c r="N498" s="390" t="s">
        <v>527</v>
      </c>
      <c r="O498" s="390" t="s">
        <v>527</v>
      </c>
      <c r="P498" s="390" t="s">
        <v>527</v>
      </c>
      <c r="Q498" s="390" t="s">
        <v>527</v>
      </c>
      <c r="R498" s="390" t="s">
        <v>527</v>
      </c>
      <c r="S498" s="390" t="s">
        <v>527</v>
      </c>
      <c r="T498" s="390" t="s">
        <v>527</v>
      </c>
      <c r="U498" s="390" t="s">
        <v>527</v>
      </c>
      <c r="V498" s="399" t="s">
        <v>199</v>
      </c>
      <c r="W498" s="390" t="s">
        <v>527</v>
      </c>
      <c r="X498" s="390" t="s">
        <v>527</v>
      </c>
      <c r="Y498" s="390" t="s">
        <v>527</v>
      </c>
      <c r="Z498" s="390" t="s">
        <v>527</v>
      </c>
      <c r="AA498" s="390" t="s">
        <v>527</v>
      </c>
      <c r="AB498" s="390" t="s">
        <v>527</v>
      </c>
      <c r="AC498" s="390" t="s">
        <v>527</v>
      </c>
      <c r="AD498" s="390" t="s">
        <v>527</v>
      </c>
      <c r="AE498" s="390" t="s">
        <v>527</v>
      </c>
      <c r="AF498" s="390" t="s">
        <v>527</v>
      </c>
      <c r="AG498" s="399" t="s">
        <v>199</v>
      </c>
      <c r="AH498" s="390" t="s">
        <v>527</v>
      </c>
      <c r="AI498" s="390" t="s">
        <v>527</v>
      </c>
      <c r="AJ498" s="390" t="s">
        <v>527</v>
      </c>
    </row>
    <row r="499" spans="1:36" x14ac:dyDescent="0.35">
      <c r="A499" s="339" t="s">
        <v>745</v>
      </c>
      <c r="B499" s="390" t="s">
        <v>561</v>
      </c>
      <c r="C499" s="390" t="s">
        <v>527</v>
      </c>
      <c r="D499" s="390" t="s">
        <v>527</v>
      </c>
      <c r="E499" s="390" t="s">
        <v>527</v>
      </c>
      <c r="F499" s="390" t="s">
        <v>527</v>
      </c>
      <c r="G499" s="390" t="s">
        <v>527</v>
      </c>
      <c r="H499" s="390" t="s">
        <v>527</v>
      </c>
      <c r="I499" s="390" t="s">
        <v>527</v>
      </c>
      <c r="J499" s="390" t="s">
        <v>527</v>
      </c>
      <c r="K499" s="390" t="s">
        <v>527</v>
      </c>
      <c r="L499" s="390" t="s">
        <v>527</v>
      </c>
      <c r="M499" s="390" t="s">
        <v>527</v>
      </c>
      <c r="N499" s="390" t="s">
        <v>527</v>
      </c>
      <c r="O499" s="390" t="s">
        <v>527</v>
      </c>
      <c r="P499" s="390" t="s">
        <v>527</v>
      </c>
      <c r="Q499" s="390" t="s">
        <v>527</v>
      </c>
      <c r="R499" s="390" t="s">
        <v>527</v>
      </c>
      <c r="S499" s="390" t="s">
        <v>527</v>
      </c>
      <c r="T499" s="390" t="s">
        <v>527</v>
      </c>
      <c r="U499" s="390" t="s">
        <v>527</v>
      </c>
      <c r="V499" s="399" t="s">
        <v>199</v>
      </c>
      <c r="W499" s="390" t="s">
        <v>561</v>
      </c>
      <c r="X499" s="390" t="s">
        <v>561</v>
      </c>
      <c r="Y499" s="390" t="s">
        <v>561</v>
      </c>
      <c r="Z499" s="390" t="s">
        <v>527</v>
      </c>
      <c r="AA499" s="390" t="s">
        <v>561</v>
      </c>
      <c r="AB499" s="390" t="s">
        <v>527</v>
      </c>
      <c r="AC499" s="390" t="s">
        <v>527</v>
      </c>
      <c r="AD499" s="390" t="s">
        <v>527</v>
      </c>
      <c r="AE499" s="390" t="s">
        <v>527</v>
      </c>
      <c r="AF499" s="390" t="s">
        <v>527</v>
      </c>
      <c r="AG499" s="399" t="s">
        <v>199</v>
      </c>
      <c r="AH499" s="390" t="s">
        <v>527</v>
      </c>
      <c r="AI499" s="390" t="s">
        <v>561</v>
      </c>
      <c r="AJ499" s="390" t="s">
        <v>561</v>
      </c>
    </row>
    <row r="500" spans="1:36" x14ac:dyDescent="0.35">
      <c r="A500" s="432" t="s">
        <v>746</v>
      </c>
      <c r="B500" s="390" t="s">
        <v>561</v>
      </c>
      <c r="C500" s="390" t="s">
        <v>527</v>
      </c>
      <c r="D500" s="390" t="s">
        <v>527</v>
      </c>
      <c r="E500" s="390" t="s">
        <v>527</v>
      </c>
      <c r="F500" s="390" t="s">
        <v>527</v>
      </c>
      <c r="G500" s="390" t="s">
        <v>527</v>
      </c>
      <c r="H500" s="390" t="s">
        <v>527</v>
      </c>
      <c r="I500" s="390" t="s">
        <v>527</v>
      </c>
      <c r="J500" s="390" t="s">
        <v>527</v>
      </c>
      <c r="K500" s="390" t="s">
        <v>527</v>
      </c>
      <c r="L500" s="390" t="s">
        <v>527</v>
      </c>
      <c r="M500" s="390" t="s">
        <v>527</v>
      </c>
      <c r="N500" s="390" t="s">
        <v>527</v>
      </c>
      <c r="O500" s="390" t="s">
        <v>527</v>
      </c>
      <c r="P500" s="390" t="s">
        <v>527</v>
      </c>
      <c r="Q500" s="390" t="s">
        <v>527</v>
      </c>
      <c r="R500" s="390" t="s">
        <v>527</v>
      </c>
      <c r="S500" s="390" t="s">
        <v>527</v>
      </c>
      <c r="T500" s="390" t="s">
        <v>527</v>
      </c>
      <c r="U500" s="390" t="s">
        <v>527</v>
      </c>
      <c r="V500" s="399" t="s">
        <v>199</v>
      </c>
      <c r="W500" s="390" t="s">
        <v>561</v>
      </c>
      <c r="X500" s="390" t="s">
        <v>561</v>
      </c>
      <c r="Y500" s="390" t="s">
        <v>561</v>
      </c>
      <c r="Z500" s="390" t="s">
        <v>527</v>
      </c>
      <c r="AA500" s="390" t="s">
        <v>561</v>
      </c>
      <c r="AB500" s="390" t="s">
        <v>527</v>
      </c>
      <c r="AC500" s="390" t="s">
        <v>527</v>
      </c>
      <c r="AD500" s="390" t="s">
        <v>527</v>
      </c>
      <c r="AE500" s="390" t="s">
        <v>527</v>
      </c>
      <c r="AF500" s="390" t="s">
        <v>527</v>
      </c>
      <c r="AG500" s="399" t="s">
        <v>199</v>
      </c>
      <c r="AH500" s="390" t="s">
        <v>527</v>
      </c>
      <c r="AI500" s="390" t="s">
        <v>561</v>
      </c>
      <c r="AJ500" s="390" t="s">
        <v>561</v>
      </c>
    </row>
    <row r="501" spans="1:36" ht="15.75" customHeight="1" thickBot="1" x14ac:dyDescent="0.4">
      <c r="A501" s="340" t="s">
        <v>747</v>
      </c>
      <c r="B501" s="467" t="s">
        <v>734</v>
      </c>
      <c r="C501" s="481"/>
      <c r="D501" s="481"/>
      <c r="E501" s="481"/>
      <c r="F501" s="481"/>
      <c r="G501" s="481"/>
      <c r="H501" s="481"/>
      <c r="I501" s="481"/>
      <c r="J501" s="481"/>
      <c r="K501" s="481"/>
      <c r="L501" s="481"/>
      <c r="M501" s="481"/>
      <c r="N501" s="481"/>
      <c r="O501" s="481"/>
      <c r="P501" s="481"/>
      <c r="Q501" s="481"/>
      <c r="R501" s="481"/>
      <c r="S501" s="481"/>
      <c r="T501" s="481"/>
      <c r="U501" s="481"/>
      <c r="V501" s="481"/>
      <c r="W501" s="481"/>
      <c r="X501" s="481"/>
      <c r="Y501" s="481"/>
      <c r="Z501" s="481"/>
      <c r="AA501" s="481"/>
      <c r="AB501" s="481"/>
      <c r="AC501" s="481"/>
      <c r="AD501" s="481"/>
      <c r="AE501" s="481"/>
      <c r="AF501" s="481"/>
      <c r="AG501" s="481"/>
      <c r="AH501" s="481"/>
      <c r="AI501" s="481"/>
      <c r="AJ501" s="482"/>
    </row>
    <row r="502" spans="1:36" ht="15" thickTop="1" x14ac:dyDescent="0.35">
      <c r="A502" s="337" t="s">
        <v>748</v>
      </c>
      <c r="B502" s="390">
        <v>20255.686821310028</v>
      </c>
      <c r="C502" s="390">
        <v>268.19052749999997</v>
      </c>
      <c r="D502" s="390" t="s">
        <v>832</v>
      </c>
      <c r="E502" s="390" t="s">
        <v>832</v>
      </c>
      <c r="F502" s="390">
        <v>9031.5481900000013</v>
      </c>
      <c r="G502" s="390" t="s">
        <v>552</v>
      </c>
      <c r="H502" s="390">
        <v>80154.753393000006</v>
      </c>
      <c r="I502" s="390" t="s">
        <v>552</v>
      </c>
      <c r="J502" s="390">
        <v>9356.369772</v>
      </c>
      <c r="K502" s="390" t="s">
        <v>552</v>
      </c>
      <c r="L502" s="390" t="s">
        <v>832</v>
      </c>
      <c r="M502" s="390" t="s">
        <v>552</v>
      </c>
      <c r="N502" s="390" t="s">
        <v>552</v>
      </c>
      <c r="O502" s="390" t="s">
        <v>552</v>
      </c>
      <c r="P502" s="390" t="s">
        <v>552</v>
      </c>
      <c r="Q502" s="390">
        <v>1154.9313</v>
      </c>
      <c r="R502" s="390" t="s">
        <v>552</v>
      </c>
      <c r="S502" s="390" t="s">
        <v>832</v>
      </c>
      <c r="T502" s="390" t="s">
        <v>832</v>
      </c>
      <c r="U502" s="390">
        <v>1.84005186808937</v>
      </c>
      <c r="V502" s="399" t="s">
        <v>199</v>
      </c>
      <c r="W502" s="390">
        <v>3985.2978501399257</v>
      </c>
      <c r="X502" s="390">
        <v>2522.7156316579408</v>
      </c>
      <c r="Y502" s="390">
        <v>79.222245606505325</v>
      </c>
      <c r="Z502" s="390" t="s">
        <v>552</v>
      </c>
      <c r="AA502" s="390">
        <v>117.63778721389281</v>
      </c>
      <c r="AB502" s="390" t="s">
        <v>552</v>
      </c>
      <c r="AC502" s="390" t="s">
        <v>832</v>
      </c>
      <c r="AD502" s="390" t="s">
        <v>552</v>
      </c>
      <c r="AE502" s="390" t="s">
        <v>552</v>
      </c>
      <c r="AF502" s="390">
        <v>2.4884645670558498</v>
      </c>
      <c r="AG502" s="399" t="s">
        <v>199</v>
      </c>
      <c r="AH502" s="390">
        <v>7332.5098355411983</v>
      </c>
      <c r="AI502" s="390">
        <v>11803.055759120232</v>
      </c>
      <c r="AJ502" s="390">
        <v>490.71858044203998</v>
      </c>
    </row>
    <row r="503" spans="1:36" x14ac:dyDescent="0.35">
      <c r="A503" s="338" t="s">
        <v>749</v>
      </c>
      <c r="B503" s="390">
        <v>20040.325102040817</v>
      </c>
      <c r="C503" s="390" t="s">
        <v>527</v>
      </c>
      <c r="D503" s="390" t="s">
        <v>527</v>
      </c>
      <c r="E503" s="390" t="s">
        <v>527</v>
      </c>
      <c r="F503" s="390" t="s">
        <v>527</v>
      </c>
      <c r="G503" s="390" t="s">
        <v>527</v>
      </c>
      <c r="H503" s="390" t="s">
        <v>527</v>
      </c>
      <c r="I503" s="390" t="s">
        <v>527</v>
      </c>
      <c r="J503" s="390" t="s">
        <v>527</v>
      </c>
      <c r="K503" s="390" t="s">
        <v>527</v>
      </c>
      <c r="L503" s="390" t="s">
        <v>527</v>
      </c>
      <c r="M503" s="390" t="s">
        <v>527</v>
      </c>
      <c r="N503" s="390" t="s">
        <v>527</v>
      </c>
      <c r="O503" s="390" t="s">
        <v>527</v>
      </c>
      <c r="P503" s="390" t="s">
        <v>527</v>
      </c>
      <c r="Q503" s="390" t="s">
        <v>527</v>
      </c>
      <c r="R503" s="390" t="s">
        <v>527</v>
      </c>
      <c r="S503" s="390" t="s">
        <v>527</v>
      </c>
      <c r="T503" s="390" t="s">
        <v>527</v>
      </c>
      <c r="U503" s="390" t="s">
        <v>527</v>
      </c>
      <c r="V503" s="399" t="s">
        <v>199</v>
      </c>
      <c r="W503" s="390" t="s">
        <v>527</v>
      </c>
      <c r="X503" s="390" t="s">
        <v>527</v>
      </c>
      <c r="Y503" s="390" t="s">
        <v>527</v>
      </c>
      <c r="Z503" s="390" t="s">
        <v>527</v>
      </c>
      <c r="AA503" s="390" t="s">
        <v>527</v>
      </c>
      <c r="AB503" s="390" t="s">
        <v>527</v>
      </c>
      <c r="AC503" s="390" t="s">
        <v>527</v>
      </c>
      <c r="AD503" s="390" t="s">
        <v>527</v>
      </c>
      <c r="AE503" s="390" t="s">
        <v>527</v>
      </c>
      <c r="AF503" s="390" t="s">
        <v>527</v>
      </c>
      <c r="AG503" s="399" t="s">
        <v>199</v>
      </c>
      <c r="AH503" s="390" t="s">
        <v>527</v>
      </c>
      <c r="AI503" s="390" t="s">
        <v>527</v>
      </c>
      <c r="AJ503" s="390" t="s">
        <v>527</v>
      </c>
    </row>
    <row r="504" spans="1:36" x14ac:dyDescent="0.35">
      <c r="A504" s="433" t="s">
        <v>750</v>
      </c>
      <c r="B504" s="390" t="s">
        <v>527</v>
      </c>
      <c r="C504" s="390" t="s">
        <v>527</v>
      </c>
      <c r="D504" s="390" t="s">
        <v>527</v>
      </c>
      <c r="E504" s="390" t="s">
        <v>527</v>
      </c>
      <c r="F504" s="390" t="s">
        <v>527</v>
      </c>
      <c r="G504" s="390" t="s">
        <v>527</v>
      </c>
      <c r="H504" s="390" t="s">
        <v>589</v>
      </c>
      <c r="I504" s="390" t="s">
        <v>527</v>
      </c>
      <c r="J504" s="390" t="s">
        <v>527</v>
      </c>
      <c r="K504" s="390" t="s">
        <v>527</v>
      </c>
      <c r="L504" s="390" t="s">
        <v>527</v>
      </c>
      <c r="M504" s="390" t="s">
        <v>527</v>
      </c>
      <c r="N504" s="390" t="s">
        <v>527</v>
      </c>
      <c r="O504" s="390" t="s">
        <v>527</v>
      </c>
      <c r="P504" s="390" t="s">
        <v>527</v>
      </c>
      <c r="Q504" s="390" t="s">
        <v>527</v>
      </c>
      <c r="R504" s="390" t="s">
        <v>527</v>
      </c>
      <c r="S504" s="390" t="s">
        <v>527</v>
      </c>
      <c r="T504" s="390" t="s">
        <v>527</v>
      </c>
      <c r="U504" s="390" t="s">
        <v>527</v>
      </c>
      <c r="V504" s="399" t="s">
        <v>199</v>
      </c>
      <c r="W504" s="390">
        <v>2889.5115971792543</v>
      </c>
      <c r="X504" s="390">
        <v>550.24258844079532</v>
      </c>
      <c r="Y504" s="390" t="s">
        <v>527</v>
      </c>
      <c r="Z504" s="390" t="s">
        <v>527</v>
      </c>
      <c r="AA504" s="390" t="s">
        <v>527</v>
      </c>
      <c r="AB504" s="390" t="s">
        <v>527</v>
      </c>
      <c r="AC504" s="390" t="s">
        <v>527</v>
      </c>
      <c r="AD504" s="390" t="s">
        <v>527</v>
      </c>
      <c r="AE504" s="390" t="s">
        <v>527</v>
      </c>
      <c r="AF504" s="390" t="s">
        <v>527</v>
      </c>
      <c r="AG504" s="399" t="s">
        <v>199</v>
      </c>
      <c r="AH504" s="390" t="s">
        <v>527</v>
      </c>
      <c r="AI504" s="390">
        <v>2745.5373405254281</v>
      </c>
      <c r="AJ504" s="390" t="s">
        <v>527</v>
      </c>
    </row>
    <row r="505" spans="1:36" x14ac:dyDescent="0.35">
      <c r="A505" s="429" t="s">
        <v>751</v>
      </c>
      <c r="B505" s="390">
        <v>202.33771926921244</v>
      </c>
      <c r="C505" s="390" t="s">
        <v>625</v>
      </c>
      <c r="D505" s="390" t="s">
        <v>3316</v>
      </c>
      <c r="E505" s="390" t="s">
        <v>3316</v>
      </c>
      <c r="F505" s="390" t="s">
        <v>3316</v>
      </c>
      <c r="G505" s="390" t="s">
        <v>626</v>
      </c>
      <c r="H505" s="390" t="s">
        <v>625</v>
      </c>
      <c r="I505" s="390" t="s">
        <v>626</v>
      </c>
      <c r="J505" s="390" t="s">
        <v>3316</v>
      </c>
      <c r="K505" s="390" t="s">
        <v>626</v>
      </c>
      <c r="L505" s="390" t="s">
        <v>3316</v>
      </c>
      <c r="M505" s="390" t="s">
        <v>626</v>
      </c>
      <c r="N505" s="390" t="s">
        <v>626</v>
      </c>
      <c r="O505" s="390" t="s">
        <v>626</v>
      </c>
      <c r="P505" s="390" t="s">
        <v>626</v>
      </c>
      <c r="Q505" s="390" t="s">
        <v>3316</v>
      </c>
      <c r="R505" s="390" t="s">
        <v>626</v>
      </c>
      <c r="S505" s="390" t="s">
        <v>3316</v>
      </c>
      <c r="T505" s="390" t="s">
        <v>3316</v>
      </c>
      <c r="U505" s="390">
        <v>1.84005186808937</v>
      </c>
      <c r="V505" s="399" t="s">
        <v>199</v>
      </c>
      <c r="W505" s="390">
        <v>1080.1253649606713</v>
      </c>
      <c r="X505" s="390">
        <v>1972.4730432171457</v>
      </c>
      <c r="Y505" s="390">
        <v>79.222245606505325</v>
      </c>
      <c r="Z505" s="390" t="s">
        <v>626</v>
      </c>
      <c r="AA505" s="390">
        <v>117.63778721389281</v>
      </c>
      <c r="AB505" s="390" t="s">
        <v>626</v>
      </c>
      <c r="AC505" s="390" t="s">
        <v>3316</v>
      </c>
      <c r="AD505" s="390" t="s">
        <v>626</v>
      </c>
      <c r="AE505" s="390" t="s">
        <v>626</v>
      </c>
      <c r="AF505" s="390">
        <v>2.4884645670558498</v>
      </c>
      <c r="AG505" s="399" t="s">
        <v>199</v>
      </c>
      <c r="AH505" s="390">
        <v>18.975929941198739</v>
      </c>
      <c r="AI505" s="390">
        <v>707.17135072055373</v>
      </c>
      <c r="AJ505" s="390">
        <v>490.71858044210865</v>
      </c>
    </row>
    <row r="506" spans="1:36" x14ac:dyDescent="0.35">
      <c r="A506" s="434" t="s">
        <v>3479</v>
      </c>
      <c r="B506" s="390">
        <v>13.023999999999999</v>
      </c>
      <c r="C506" s="390">
        <v>268.19052749999997</v>
      </c>
      <c r="D506" s="390" t="s">
        <v>527</v>
      </c>
      <c r="E506" s="390" t="s">
        <v>527</v>
      </c>
      <c r="F506" s="390">
        <v>9031.5481900000013</v>
      </c>
      <c r="G506" s="390" t="s">
        <v>527</v>
      </c>
      <c r="H506" s="390">
        <v>80154.753393000006</v>
      </c>
      <c r="I506" s="390" t="s">
        <v>527</v>
      </c>
      <c r="J506" s="390">
        <v>9356.369772</v>
      </c>
      <c r="K506" s="390" t="s">
        <v>527</v>
      </c>
      <c r="L506" s="390" t="s">
        <v>527</v>
      </c>
      <c r="M506" s="390" t="s">
        <v>527</v>
      </c>
      <c r="N506" s="390" t="s">
        <v>527</v>
      </c>
      <c r="O506" s="390" t="s">
        <v>527</v>
      </c>
      <c r="P506" s="390" t="s">
        <v>527</v>
      </c>
      <c r="Q506" s="390">
        <v>1154.9313</v>
      </c>
      <c r="R506" s="390" t="s">
        <v>527</v>
      </c>
      <c r="S506" s="390" t="s">
        <v>527</v>
      </c>
      <c r="T506" s="390" t="s">
        <v>527</v>
      </c>
      <c r="U506" s="390" t="s">
        <v>527</v>
      </c>
      <c r="V506" s="399" t="s">
        <v>199</v>
      </c>
      <c r="W506" s="390">
        <v>15.660888</v>
      </c>
      <c r="X506" s="390" t="s">
        <v>527</v>
      </c>
      <c r="Y506" s="390" t="s">
        <v>527</v>
      </c>
      <c r="Z506" s="390" t="s">
        <v>527</v>
      </c>
      <c r="AA506" s="390" t="s">
        <v>527</v>
      </c>
      <c r="AB506" s="390" t="s">
        <v>527</v>
      </c>
      <c r="AC506" s="390" t="s">
        <v>527</v>
      </c>
      <c r="AD506" s="390" t="s">
        <v>527</v>
      </c>
      <c r="AE506" s="390" t="s">
        <v>527</v>
      </c>
      <c r="AF506" s="390" t="s">
        <v>527</v>
      </c>
      <c r="AG506" s="399" t="s">
        <v>199</v>
      </c>
      <c r="AH506" s="390">
        <v>7313.5339055999993</v>
      </c>
      <c r="AI506" s="390" t="s">
        <v>527</v>
      </c>
      <c r="AJ506" s="390" t="s">
        <v>527</v>
      </c>
    </row>
    <row r="507" spans="1:36" x14ac:dyDescent="0.35">
      <c r="A507" s="429" t="s">
        <v>752</v>
      </c>
      <c r="B507" s="390" t="s">
        <v>527</v>
      </c>
      <c r="C507" s="390" t="s">
        <v>527</v>
      </c>
      <c r="D507" s="390" t="s">
        <v>527</v>
      </c>
      <c r="E507" s="390" t="s">
        <v>527</v>
      </c>
      <c r="F507" s="390" t="s">
        <v>527</v>
      </c>
      <c r="G507" s="390" t="s">
        <v>527</v>
      </c>
      <c r="H507" s="390" t="s">
        <v>527</v>
      </c>
      <c r="I507" s="390" t="s">
        <v>527</v>
      </c>
      <c r="J507" s="390" t="s">
        <v>527</v>
      </c>
      <c r="K507" s="390" t="s">
        <v>527</v>
      </c>
      <c r="L507" s="390" t="s">
        <v>527</v>
      </c>
      <c r="M507" s="390" t="s">
        <v>527</v>
      </c>
      <c r="N507" s="390" t="s">
        <v>527</v>
      </c>
      <c r="O507" s="390" t="s">
        <v>527</v>
      </c>
      <c r="P507" s="390" t="s">
        <v>527</v>
      </c>
      <c r="Q507" s="390" t="s">
        <v>527</v>
      </c>
      <c r="R507" s="390" t="s">
        <v>527</v>
      </c>
      <c r="S507" s="390" t="s">
        <v>527</v>
      </c>
      <c r="T507" s="390" t="s">
        <v>527</v>
      </c>
      <c r="U507" s="390" t="s">
        <v>527</v>
      </c>
      <c r="V507" s="399" t="s">
        <v>199</v>
      </c>
      <c r="W507" s="390" t="s">
        <v>527</v>
      </c>
      <c r="X507" s="390" t="s">
        <v>527</v>
      </c>
      <c r="Y507" s="390" t="s">
        <v>527</v>
      </c>
      <c r="Z507" s="390" t="s">
        <v>527</v>
      </c>
      <c r="AA507" s="390" t="s">
        <v>527</v>
      </c>
      <c r="AB507" s="390" t="s">
        <v>527</v>
      </c>
      <c r="AC507" s="390" t="s">
        <v>527</v>
      </c>
      <c r="AD507" s="390" t="s">
        <v>527</v>
      </c>
      <c r="AE507" s="390" t="s">
        <v>527</v>
      </c>
      <c r="AF507" s="390" t="s">
        <v>527</v>
      </c>
      <c r="AG507" s="399" t="s">
        <v>199</v>
      </c>
      <c r="AH507" s="390" t="s">
        <v>527</v>
      </c>
      <c r="AI507" s="390">
        <v>8350.3470678743633</v>
      </c>
      <c r="AJ507" s="390" t="s">
        <v>527</v>
      </c>
    </row>
    <row r="508" spans="1:36" x14ac:dyDescent="0.35">
      <c r="A508" s="324" t="s">
        <v>753</v>
      </c>
      <c r="B508" s="390" t="s">
        <v>561</v>
      </c>
      <c r="C508" s="390" t="s">
        <v>527</v>
      </c>
      <c r="D508" s="390" t="s">
        <v>527</v>
      </c>
      <c r="E508" s="390" t="s">
        <v>527</v>
      </c>
      <c r="F508" s="390" t="s">
        <v>527</v>
      </c>
      <c r="G508" s="390" t="s">
        <v>527</v>
      </c>
      <c r="H508" s="390" t="s">
        <v>527</v>
      </c>
      <c r="I508" s="390" t="s">
        <v>527</v>
      </c>
      <c r="J508" s="390" t="s">
        <v>527</v>
      </c>
      <c r="K508" s="390" t="s">
        <v>527</v>
      </c>
      <c r="L508" s="390" t="s">
        <v>527</v>
      </c>
      <c r="M508" s="390" t="s">
        <v>527</v>
      </c>
      <c r="N508" s="390" t="s">
        <v>527</v>
      </c>
      <c r="O508" s="390" t="s">
        <v>527</v>
      </c>
      <c r="P508" s="390" t="s">
        <v>527</v>
      </c>
      <c r="Q508" s="390" t="s">
        <v>527</v>
      </c>
      <c r="R508" s="390" t="s">
        <v>527</v>
      </c>
      <c r="S508" s="390" t="s">
        <v>527</v>
      </c>
      <c r="T508" s="390" t="s">
        <v>527</v>
      </c>
      <c r="U508" s="390" t="s">
        <v>527</v>
      </c>
      <c r="V508" s="399" t="s">
        <v>199</v>
      </c>
      <c r="W508" s="390" t="s">
        <v>561</v>
      </c>
      <c r="X508" s="390" t="s">
        <v>561</v>
      </c>
      <c r="Y508" s="390" t="s">
        <v>561</v>
      </c>
      <c r="Z508" s="390" t="s">
        <v>527</v>
      </c>
      <c r="AA508" s="390" t="s">
        <v>561</v>
      </c>
      <c r="AB508" s="390" t="s">
        <v>527</v>
      </c>
      <c r="AC508" s="390" t="s">
        <v>527</v>
      </c>
      <c r="AD508" s="390" t="s">
        <v>527</v>
      </c>
      <c r="AE508" s="390" t="s">
        <v>527</v>
      </c>
      <c r="AF508" s="390" t="s">
        <v>527</v>
      </c>
      <c r="AG508" s="399" t="s">
        <v>199</v>
      </c>
      <c r="AH508" s="390" t="s">
        <v>527</v>
      </c>
      <c r="AI508" s="390" t="s">
        <v>561</v>
      </c>
      <c r="AJ508" s="390" t="s">
        <v>561</v>
      </c>
    </row>
    <row r="510" spans="1:36" ht="29" x14ac:dyDescent="0.35">
      <c r="A510" s="72" t="s">
        <v>754</v>
      </c>
      <c r="B510" s="84">
        <f>B472</f>
        <v>1368.6274879263533</v>
      </c>
      <c r="C510" s="84">
        <f t="shared" ref="C510:AJ510" si="9">C472</f>
        <v>397.31929999999994</v>
      </c>
      <c r="D510" s="84" t="str">
        <f t="shared" si="9"/>
        <v>NO,NE,IE,NA</v>
      </c>
      <c r="E510" s="84" t="str">
        <f t="shared" si="9"/>
        <v>NO,NE,IE,NA</v>
      </c>
      <c r="F510" s="84">
        <f t="shared" si="9"/>
        <v>2580.4423400000001</v>
      </c>
      <c r="G510" s="84" t="str">
        <f t="shared" si="9"/>
        <v>NO,NE,NA</v>
      </c>
      <c r="H510" s="84">
        <f t="shared" si="9"/>
        <v>56052.275099999999</v>
      </c>
      <c r="I510" s="84" t="str">
        <f t="shared" si="9"/>
        <v>NO,NE,NA</v>
      </c>
      <c r="J510" s="84">
        <f t="shared" si="9"/>
        <v>2093.1475999999998</v>
      </c>
      <c r="K510" s="84" t="str">
        <f t="shared" si="9"/>
        <v>NO,NE,NA</v>
      </c>
      <c r="L510" s="84" t="str">
        <f t="shared" si="9"/>
        <v>NO,NE,IE,NA</v>
      </c>
      <c r="M510" s="84" t="str">
        <f t="shared" si="9"/>
        <v>NO,NE,NA</v>
      </c>
      <c r="N510" s="84" t="str">
        <f t="shared" si="9"/>
        <v>NO,NE,NA</v>
      </c>
      <c r="O510" s="84" t="str">
        <f t="shared" si="9"/>
        <v>NO,NE,NA</v>
      </c>
      <c r="P510" s="84" t="str">
        <f t="shared" si="9"/>
        <v>NO,NE,NA</v>
      </c>
      <c r="Q510" s="84">
        <f t="shared" si="9"/>
        <v>117.73</v>
      </c>
      <c r="R510" s="84" t="str">
        <f t="shared" si="9"/>
        <v>NO,NE,NA</v>
      </c>
      <c r="S510" s="84" t="str">
        <f t="shared" si="9"/>
        <v>NO,NE,IE,NA</v>
      </c>
      <c r="T510" s="84" t="str">
        <f t="shared" si="9"/>
        <v>NO,NE,IE,NA</v>
      </c>
      <c r="U510" s="84">
        <f t="shared" si="9"/>
        <v>1.84005186808937</v>
      </c>
      <c r="V510" s="84" t="str">
        <f t="shared" si="9"/>
        <v/>
      </c>
      <c r="W510" s="84">
        <f t="shared" si="9"/>
        <v>539.28252369958398</v>
      </c>
      <c r="X510" s="84">
        <f t="shared" si="9"/>
        <v>206.77996980802794</v>
      </c>
      <c r="Y510" s="84">
        <f t="shared" si="9"/>
        <v>8.9719417447910903</v>
      </c>
      <c r="Z510" s="84" t="str">
        <f t="shared" si="9"/>
        <v>NO,NE,NA</v>
      </c>
      <c r="AA510" s="84">
        <f t="shared" si="9"/>
        <v>11.42114438969833</v>
      </c>
      <c r="AB510" s="84" t="str">
        <f t="shared" si="9"/>
        <v>NO,NE,NA</v>
      </c>
      <c r="AC510" s="84" t="str">
        <f t="shared" si="9"/>
        <v>NO,NE,IE,NA</v>
      </c>
      <c r="AD510" s="84" t="str">
        <f t="shared" si="9"/>
        <v>NO,NE,NA</v>
      </c>
      <c r="AE510" s="84" t="str">
        <f t="shared" si="9"/>
        <v>NO,NE,NA</v>
      </c>
      <c r="AF510" s="84">
        <f t="shared" si="9"/>
        <v>2.4884645670558498</v>
      </c>
      <c r="AG510" s="84" t="str">
        <f t="shared" si="9"/>
        <v/>
      </c>
      <c r="AH510" s="84">
        <f t="shared" si="9"/>
        <v>7332.5098355411983</v>
      </c>
      <c r="AI510" s="84">
        <f t="shared" si="9"/>
        <v>517.67788417194004</v>
      </c>
      <c r="AJ510" s="84">
        <f t="shared" si="9"/>
        <v>28.530150025699999</v>
      </c>
    </row>
    <row r="513" spans="1:7" ht="15" x14ac:dyDescent="0.35">
      <c r="A513" s="327" t="s">
        <v>755</v>
      </c>
      <c r="B513" s="312"/>
      <c r="C513" s="312"/>
      <c r="D513" s="312"/>
      <c r="E513" s="312"/>
      <c r="F513" s="313"/>
      <c r="G513" s="453" t="s">
        <v>511</v>
      </c>
    </row>
    <row r="514" spans="1:7" ht="15" x14ac:dyDescent="0.35">
      <c r="A514" s="327" t="s">
        <v>756</v>
      </c>
      <c r="B514" s="312"/>
      <c r="C514" s="312"/>
      <c r="D514" s="312"/>
      <c r="E514" s="312"/>
      <c r="F514" s="313"/>
      <c r="G514" s="453" t="s">
        <v>3488</v>
      </c>
    </row>
    <row r="515" spans="1:7" x14ac:dyDescent="0.35">
      <c r="A515" s="312"/>
      <c r="B515" s="312"/>
      <c r="C515" s="312"/>
      <c r="D515" s="312"/>
      <c r="E515" s="312"/>
      <c r="F515" s="313"/>
      <c r="G515" s="453" t="s">
        <v>512</v>
      </c>
    </row>
    <row r="516" spans="1:7" x14ac:dyDescent="0.35">
      <c r="A516" s="312"/>
      <c r="B516" s="312"/>
      <c r="C516" s="312"/>
      <c r="D516" s="312"/>
      <c r="E516" s="312"/>
      <c r="F516" s="326"/>
      <c r="G516" s="312"/>
    </row>
    <row r="517" spans="1:7" x14ac:dyDescent="0.35">
      <c r="A517" s="435" t="s">
        <v>757</v>
      </c>
      <c r="B517" s="436" t="s">
        <v>514</v>
      </c>
      <c r="C517" s="321" t="s">
        <v>515</v>
      </c>
      <c r="D517" s="321" t="s">
        <v>516</v>
      </c>
      <c r="E517" s="321" t="s">
        <v>652</v>
      </c>
      <c r="F517" s="341" t="s">
        <v>518</v>
      </c>
      <c r="G517" s="341" t="s">
        <v>519</v>
      </c>
    </row>
    <row r="518" spans="1:7" ht="15" thickBot="1" x14ac:dyDescent="0.4">
      <c r="A518" s="437" t="s">
        <v>758</v>
      </c>
      <c r="B518" s="477" t="s">
        <v>521</v>
      </c>
      <c r="C518" s="477"/>
      <c r="D518" s="477"/>
      <c r="E518" s="477"/>
      <c r="F518" s="477"/>
      <c r="G518" s="478"/>
    </row>
    <row r="519" spans="1:7" ht="15" thickTop="1" x14ac:dyDescent="0.35">
      <c r="A519" s="438" t="s">
        <v>759</v>
      </c>
      <c r="B519" s="390">
        <v>7853.7090592547993</v>
      </c>
      <c r="C519" s="390">
        <v>9571.8991649314175</v>
      </c>
      <c r="D519" s="390">
        <v>1107.1877988953377</v>
      </c>
      <c r="E519" s="390">
        <v>14.91067980114685</v>
      </c>
      <c r="F519" s="390">
        <v>363.40666610922074</v>
      </c>
      <c r="G519" s="390" t="s">
        <v>527</v>
      </c>
    </row>
    <row r="520" spans="1:7" x14ac:dyDescent="0.35">
      <c r="A520" s="429" t="s">
        <v>760</v>
      </c>
      <c r="B520" s="399" t="s">
        <v>199</v>
      </c>
      <c r="C520" s="390">
        <v>8834.6962615396096</v>
      </c>
      <c r="D520" s="390">
        <v>54.911513816245709</v>
      </c>
      <c r="E520" s="399" t="s">
        <v>199</v>
      </c>
      <c r="F520" s="399" t="s">
        <v>199</v>
      </c>
      <c r="G520" s="390" t="s">
        <v>527</v>
      </c>
    </row>
    <row r="521" spans="1:7" x14ac:dyDescent="0.35">
      <c r="A521" s="429" t="s">
        <v>761</v>
      </c>
      <c r="B521" s="399" t="s">
        <v>199</v>
      </c>
      <c r="C521" s="390">
        <v>6772.4822920982415</v>
      </c>
      <c r="D521" s="399" t="s">
        <v>199</v>
      </c>
      <c r="E521" s="399" t="s">
        <v>199</v>
      </c>
      <c r="F521" s="399" t="s">
        <v>199</v>
      </c>
      <c r="G521" s="399" t="s">
        <v>199</v>
      </c>
    </row>
    <row r="522" spans="1:7" x14ac:dyDescent="0.35">
      <c r="A522" s="422" t="s">
        <v>3480</v>
      </c>
      <c r="B522" s="399" t="s">
        <v>199</v>
      </c>
      <c r="C522" s="390">
        <v>6510.3132861119175</v>
      </c>
      <c r="D522" s="399" t="s">
        <v>199</v>
      </c>
      <c r="E522" s="399" t="s">
        <v>199</v>
      </c>
      <c r="F522" s="399" t="s">
        <v>199</v>
      </c>
      <c r="G522" s="399" t="s">
        <v>199</v>
      </c>
    </row>
    <row r="523" spans="1:7" x14ac:dyDescent="0.35">
      <c r="A523" s="89" t="s">
        <v>762</v>
      </c>
      <c r="B523" s="399" t="s">
        <v>199</v>
      </c>
      <c r="C523" s="399" t="s">
        <v>199</v>
      </c>
      <c r="D523" s="399" t="s">
        <v>199</v>
      </c>
      <c r="E523" s="399" t="s">
        <v>199</v>
      </c>
      <c r="F523" s="399" t="s">
        <v>199</v>
      </c>
      <c r="G523" s="399" t="s">
        <v>199</v>
      </c>
    </row>
    <row r="524" spans="1:7" x14ac:dyDescent="0.35">
      <c r="A524" s="439" t="s">
        <v>763</v>
      </c>
      <c r="B524" s="399" t="s">
        <v>199</v>
      </c>
      <c r="C524" s="390" t="s">
        <v>199</v>
      </c>
      <c r="D524" s="399" t="s">
        <v>199</v>
      </c>
      <c r="E524" s="399" t="s">
        <v>199</v>
      </c>
      <c r="F524" s="399" t="s">
        <v>199</v>
      </c>
      <c r="G524" s="399" t="s">
        <v>199</v>
      </c>
    </row>
    <row r="525" spans="1:7" x14ac:dyDescent="0.35">
      <c r="A525" s="439" t="s">
        <v>764</v>
      </c>
      <c r="B525" s="399" t="s">
        <v>199</v>
      </c>
      <c r="C525" s="390" t="s">
        <v>199</v>
      </c>
      <c r="D525" s="399" t="s">
        <v>199</v>
      </c>
      <c r="E525" s="399" t="s">
        <v>199</v>
      </c>
      <c r="F525" s="399" t="s">
        <v>199</v>
      </c>
      <c r="G525" s="399" t="s">
        <v>199</v>
      </c>
    </row>
    <row r="526" spans="1:7" x14ac:dyDescent="0.35">
      <c r="A526" s="89" t="s">
        <v>765</v>
      </c>
      <c r="B526" s="399" t="s">
        <v>199</v>
      </c>
      <c r="C526" s="399" t="s">
        <v>199</v>
      </c>
      <c r="D526" s="399" t="s">
        <v>199</v>
      </c>
      <c r="E526" s="399" t="s">
        <v>199</v>
      </c>
      <c r="F526" s="399" t="s">
        <v>199</v>
      </c>
      <c r="G526" s="399" t="s">
        <v>199</v>
      </c>
    </row>
    <row r="527" spans="1:7" x14ac:dyDescent="0.35">
      <c r="A527" s="439" t="s">
        <v>766</v>
      </c>
      <c r="B527" s="399" t="s">
        <v>199</v>
      </c>
      <c r="C527" s="390" t="s">
        <v>199</v>
      </c>
      <c r="D527" s="399" t="s">
        <v>199</v>
      </c>
      <c r="E527" s="399" t="s">
        <v>199</v>
      </c>
      <c r="F527" s="399" t="s">
        <v>199</v>
      </c>
      <c r="G527" s="399" t="s">
        <v>199</v>
      </c>
    </row>
    <row r="528" spans="1:7" x14ac:dyDescent="0.35">
      <c r="A528" s="439" t="s">
        <v>767</v>
      </c>
      <c r="B528" s="399" t="s">
        <v>199</v>
      </c>
      <c r="C528" s="390" t="s">
        <v>199</v>
      </c>
      <c r="D528" s="399" t="s">
        <v>199</v>
      </c>
      <c r="E528" s="399" t="s">
        <v>199</v>
      </c>
      <c r="F528" s="399" t="s">
        <v>199</v>
      </c>
      <c r="G528" s="399" t="s">
        <v>199</v>
      </c>
    </row>
    <row r="529" spans="1:7" x14ac:dyDescent="0.35">
      <c r="A529" s="439" t="s">
        <v>768</v>
      </c>
      <c r="B529" s="399" t="s">
        <v>199</v>
      </c>
      <c r="C529" s="390" t="s">
        <v>199</v>
      </c>
      <c r="D529" s="399" t="s">
        <v>199</v>
      </c>
      <c r="E529" s="399" t="s">
        <v>199</v>
      </c>
      <c r="F529" s="399" t="s">
        <v>199</v>
      </c>
      <c r="G529" s="399" t="s">
        <v>199</v>
      </c>
    </row>
    <row r="530" spans="1:7" x14ac:dyDescent="0.35">
      <c r="A530" s="89" t="s">
        <v>769</v>
      </c>
      <c r="B530" s="399" t="s">
        <v>199</v>
      </c>
      <c r="C530" s="399" t="s">
        <v>199</v>
      </c>
      <c r="D530" s="399" t="s">
        <v>199</v>
      </c>
      <c r="E530" s="399" t="s">
        <v>199</v>
      </c>
      <c r="F530" s="399" t="s">
        <v>199</v>
      </c>
      <c r="G530" s="399" t="s">
        <v>199</v>
      </c>
    </row>
    <row r="531" spans="1:7" x14ac:dyDescent="0.35">
      <c r="A531" s="439" t="s">
        <v>3481</v>
      </c>
      <c r="B531" s="399" t="s">
        <v>199</v>
      </c>
      <c r="C531" s="390">
        <v>6510.3132861119175</v>
      </c>
      <c r="D531" s="399" t="s">
        <v>199</v>
      </c>
      <c r="E531" s="399" t="s">
        <v>199</v>
      </c>
      <c r="F531" s="399" t="s">
        <v>199</v>
      </c>
      <c r="G531" s="399" t="s">
        <v>199</v>
      </c>
    </row>
    <row r="532" spans="1:7" x14ac:dyDescent="0.35">
      <c r="A532" s="440" t="s">
        <v>772</v>
      </c>
      <c r="B532" s="399" t="s">
        <v>199</v>
      </c>
      <c r="C532" s="390">
        <v>473.19623090020355</v>
      </c>
      <c r="D532" s="399"/>
      <c r="E532" s="399" t="s">
        <v>199</v>
      </c>
      <c r="F532" s="399" t="s">
        <v>199</v>
      </c>
      <c r="G532" s="399"/>
    </row>
    <row r="533" spans="1:7" x14ac:dyDescent="0.35">
      <c r="A533" s="440" t="s">
        <v>773</v>
      </c>
      <c r="B533" s="399" t="s">
        <v>199</v>
      </c>
      <c r="C533" s="390">
        <v>299.39799460361405</v>
      </c>
      <c r="D533" s="399"/>
      <c r="E533" s="399" t="s">
        <v>199</v>
      </c>
      <c r="F533" s="399" t="s">
        <v>199</v>
      </c>
      <c r="G533" s="399"/>
    </row>
    <row r="534" spans="1:7" x14ac:dyDescent="0.35">
      <c r="A534" s="440" t="s">
        <v>774</v>
      </c>
      <c r="B534" s="399" t="s">
        <v>199</v>
      </c>
      <c r="C534" s="390">
        <v>3056.1321125619293</v>
      </c>
      <c r="D534" s="399"/>
      <c r="E534" s="399" t="s">
        <v>199</v>
      </c>
      <c r="F534" s="399" t="s">
        <v>199</v>
      </c>
      <c r="G534" s="399"/>
    </row>
    <row r="535" spans="1:7" x14ac:dyDescent="0.35">
      <c r="A535" s="440" t="s">
        <v>775</v>
      </c>
      <c r="B535" s="399" t="s">
        <v>199</v>
      </c>
      <c r="C535" s="390">
        <v>251.93525163617798</v>
      </c>
      <c r="D535" s="399"/>
      <c r="E535" s="399" t="s">
        <v>199</v>
      </c>
      <c r="F535" s="399" t="s">
        <v>199</v>
      </c>
      <c r="G535" s="399"/>
    </row>
    <row r="536" spans="1:7" x14ac:dyDescent="0.35">
      <c r="A536" s="440" t="s">
        <v>776</v>
      </c>
      <c r="B536" s="399" t="s">
        <v>199</v>
      </c>
      <c r="C536" s="390">
        <v>297.36246326322032</v>
      </c>
      <c r="D536" s="399"/>
      <c r="E536" s="399" t="s">
        <v>199</v>
      </c>
      <c r="F536" s="399" t="s">
        <v>199</v>
      </c>
      <c r="G536" s="399"/>
    </row>
    <row r="537" spans="1:7" x14ac:dyDescent="0.35">
      <c r="A537" s="440" t="s">
        <v>777</v>
      </c>
      <c r="B537" s="399" t="s">
        <v>199</v>
      </c>
      <c r="C537" s="390">
        <v>309.95636595734669</v>
      </c>
      <c r="D537" s="399"/>
      <c r="E537" s="399" t="s">
        <v>199</v>
      </c>
      <c r="F537" s="399" t="s">
        <v>199</v>
      </c>
      <c r="G537" s="399"/>
    </row>
    <row r="538" spans="1:7" x14ac:dyDescent="0.35">
      <c r="A538" s="440" t="s">
        <v>778</v>
      </c>
      <c r="B538" s="399" t="s">
        <v>199</v>
      </c>
      <c r="C538" s="390">
        <v>178.40438707912745</v>
      </c>
      <c r="D538" s="399"/>
      <c r="E538" s="399" t="s">
        <v>199</v>
      </c>
      <c r="F538" s="399" t="s">
        <v>199</v>
      </c>
      <c r="G538" s="399"/>
    </row>
    <row r="539" spans="1:7" x14ac:dyDescent="0.35">
      <c r="A539" s="440" t="s">
        <v>779</v>
      </c>
      <c r="B539" s="399" t="s">
        <v>199</v>
      </c>
      <c r="C539" s="390">
        <v>214.11005793654462</v>
      </c>
      <c r="D539" s="399"/>
      <c r="E539" s="399" t="s">
        <v>199</v>
      </c>
      <c r="F539" s="399" t="s">
        <v>199</v>
      </c>
      <c r="G539" s="399"/>
    </row>
    <row r="540" spans="1:7" x14ac:dyDescent="0.35">
      <c r="A540" s="440" t="s">
        <v>780</v>
      </c>
      <c r="B540" s="399" t="s">
        <v>199</v>
      </c>
      <c r="C540" s="390">
        <v>1196.7876680440343</v>
      </c>
      <c r="D540" s="399"/>
      <c r="E540" s="399" t="s">
        <v>199</v>
      </c>
      <c r="F540" s="399" t="s">
        <v>199</v>
      </c>
      <c r="G540" s="399"/>
    </row>
    <row r="541" spans="1:7" x14ac:dyDescent="0.35">
      <c r="A541" s="440" t="s">
        <v>3324</v>
      </c>
      <c r="B541" s="399" t="s">
        <v>199</v>
      </c>
      <c r="C541" s="390">
        <v>178.70274178817721</v>
      </c>
      <c r="D541" s="399"/>
      <c r="E541" s="399" t="s">
        <v>199</v>
      </c>
      <c r="F541" s="399" t="s">
        <v>199</v>
      </c>
      <c r="G541" s="399"/>
    </row>
    <row r="542" spans="1:7" x14ac:dyDescent="0.35">
      <c r="A542" s="440" t="s">
        <v>3325</v>
      </c>
      <c r="B542" s="399" t="s">
        <v>199</v>
      </c>
      <c r="C542" s="390">
        <v>54.328012341541672</v>
      </c>
      <c r="D542" s="399"/>
      <c r="E542" s="399" t="s">
        <v>199</v>
      </c>
      <c r="F542" s="399" t="s">
        <v>199</v>
      </c>
      <c r="G542" s="399"/>
    </row>
    <row r="543" spans="1:7" x14ac:dyDescent="0.35">
      <c r="A543" s="422" t="s">
        <v>781</v>
      </c>
      <c r="B543" s="399" t="s">
        <v>199</v>
      </c>
      <c r="C543" s="390">
        <v>55.215000000000003</v>
      </c>
      <c r="D543" s="399" t="s">
        <v>199</v>
      </c>
      <c r="E543" s="399" t="s">
        <v>199</v>
      </c>
      <c r="F543" s="399" t="s">
        <v>199</v>
      </c>
      <c r="G543" s="399" t="s">
        <v>199</v>
      </c>
    </row>
    <row r="544" spans="1:7" x14ac:dyDescent="0.35">
      <c r="A544" s="422" t="s">
        <v>782</v>
      </c>
      <c r="B544" s="399" t="s">
        <v>199</v>
      </c>
      <c r="C544" s="390">
        <v>91.609200000000001</v>
      </c>
      <c r="D544" s="399" t="s">
        <v>199</v>
      </c>
      <c r="E544" s="399" t="s">
        <v>199</v>
      </c>
      <c r="F544" s="399" t="s">
        <v>199</v>
      </c>
      <c r="G544" s="399" t="s">
        <v>199</v>
      </c>
    </row>
    <row r="545" spans="1:7" x14ac:dyDescent="0.35">
      <c r="A545" s="422" t="s">
        <v>783</v>
      </c>
      <c r="B545" s="399" t="s">
        <v>199</v>
      </c>
      <c r="C545" s="390">
        <v>115.34480598632427</v>
      </c>
      <c r="D545" s="399" t="s">
        <v>199</v>
      </c>
      <c r="E545" s="399" t="s">
        <v>199</v>
      </c>
      <c r="F545" s="399" t="s">
        <v>199</v>
      </c>
      <c r="G545" s="399" t="s">
        <v>199</v>
      </c>
    </row>
    <row r="546" spans="1:7" x14ac:dyDescent="0.35">
      <c r="A546" s="441" t="s">
        <v>784</v>
      </c>
      <c r="B546" s="399" t="s">
        <v>199</v>
      </c>
      <c r="C546" s="390" t="s">
        <v>554</v>
      </c>
      <c r="D546" s="399"/>
      <c r="E546" s="399" t="s">
        <v>199</v>
      </c>
      <c r="F546" s="399" t="s">
        <v>199</v>
      </c>
      <c r="G546" s="399"/>
    </row>
    <row r="547" spans="1:7" x14ac:dyDescent="0.35">
      <c r="A547" s="441" t="s">
        <v>785</v>
      </c>
      <c r="B547" s="399" t="s">
        <v>199</v>
      </c>
      <c r="C547" s="390">
        <v>26.068534199999998</v>
      </c>
      <c r="D547" s="399"/>
      <c r="E547" s="399" t="s">
        <v>199</v>
      </c>
      <c r="F547" s="399" t="s">
        <v>199</v>
      </c>
      <c r="G547" s="399"/>
    </row>
    <row r="548" spans="1:7" x14ac:dyDescent="0.35">
      <c r="A548" s="441" t="s">
        <v>786</v>
      </c>
      <c r="B548" s="399" t="s">
        <v>199</v>
      </c>
      <c r="C548" s="390">
        <v>69.750133199999993</v>
      </c>
      <c r="D548" s="399"/>
      <c r="E548" s="399" t="s">
        <v>199</v>
      </c>
      <c r="F548" s="399" t="s">
        <v>199</v>
      </c>
      <c r="G548" s="399"/>
    </row>
    <row r="549" spans="1:7" x14ac:dyDescent="0.35">
      <c r="A549" s="441" t="s">
        <v>787</v>
      </c>
      <c r="B549" s="399" t="s">
        <v>199</v>
      </c>
      <c r="C549" s="390">
        <v>2.1242679999999998</v>
      </c>
      <c r="D549" s="399"/>
      <c r="E549" s="399" t="s">
        <v>199</v>
      </c>
      <c r="F549" s="399" t="s">
        <v>199</v>
      </c>
      <c r="G549" s="399"/>
    </row>
    <row r="550" spans="1:7" x14ac:dyDescent="0.35">
      <c r="A550" s="441" t="s">
        <v>788</v>
      </c>
      <c r="B550" s="399" t="s">
        <v>199</v>
      </c>
      <c r="C550" s="390" t="s">
        <v>554</v>
      </c>
      <c r="D550" s="399"/>
      <c r="E550" s="399" t="s">
        <v>199</v>
      </c>
      <c r="F550" s="399" t="s">
        <v>199</v>
      </c>
      <c r="G550" s="399"/>
    </row>
    <row r="551" spans="1:7" x14ac:dyDescent="0.35">
      <c r="A551" s="442" t="s">
        <v>789</v>
      </c>
      <c r="B551" s="399" t="s">
        <v>199</v>
      </c>
      <c r="C551" s="390">
        <v>17.401870586324279</v>
      </c>
      <c r="D551" s="399" t="s">
        <v>199</v>
      </c>
      <c r="E551" s="399" t="s">
        <v>199</v>
      </c>
      <c r="F551" s="399" t="s">
        <v>199</v>
      </c>
      <c r="G551" s="399" t="s">
        <v>199</v>
      </c>
    </row>
    <row r="552" spans="1:7" x14ac:dyDescent="0.35">
      <c r="A552" s="443" t="s">
        <v>790</v>
      </c>
      <c r="B552" s="399" t="s">
        <v>199</v>
      </c>
      <c r="C552" s="390">
        <v>17.401870586324279</v>
      </c>
      <c r="D552" s="399"/>
      <c r="E552" s="399" t="s">
        <v>199</v>
      </c>
      <c r="F552" s="399" t="s">
        <v>199</v>
      </c>
      <c r="G552" s="399"/>
    </row>
    <row r="553" spans="1:7" x14ac:dyDescent="0.35">
      <c r="A553" s="429" t="s">
        <v>791</v>
      </c>
      <c r="B553" s="399" t="s">
        <v>199</v>
      </c>
      <c r="C553" s="390">
        <v>2062.213969441369</v>
      </c>
      <c r="D553" s="390">
        <v>54.911513816245709</v>
      </c>
      <c r="E553" s="399" t="s">
        <v>199</v>
      </c>
      <c r="F553" s="399" t="s">
        <v>199</v>
      </c>
      <c r="G553" s="390" t="s">
        <v>527</v>
      </c>
    </row>
    <row r="554" spans="1:7" x14ac:dyDescent="0.35">
      <c r="A554" s="423" t="s">
        <v>3482</v>
      </c>
      <c r="B554" s="399" t="s">
        <v>199</v>
      </c>
      <c r="C554" s="390">
        <v>1103.3068171277257</v>
      </c>
      <c r="D554" s="390">
        <v>42.371474794155858</v>
      </c>
      <c r="E554" s="399" t="s">
        <v>199</v>
      </c>
      <c r="F554" s="399" t="s">
        <v>199</v>
      </c>
      <c r="G554" s="390" t="s">
        <v>527</v>
      </c>
    </row>
    <row r="555" spans="1:7" x14ac:dyDescent="0.35">
      <c r="A555" s="89" t="s">
        <v>762</v>
      </c>
      <c r="B555" s="399" t="s">
        <v>199</v>
      </c>
      <c r="C555" s="399" t="s">
        <v>199</v>
      </c>
      <c r="D555" s="399" t="s">
        <v>199</v>
      </c>
      <c r="E555" s="399" t="s">
        <v>199</v>
      </c>
      <c r="F555" s="399" t="s">
        <v>199</v>
      </c>
      <c r="G555" s="399" t="s">
        <v>199</v>
      </c>
    </row>
    <row r="556" spans="1:7" x14ac:dyDescent="0.35">
      <c r="A556" s="439" t="s">
        <v>763</v>
      </c>
      <c r="B556" s="399" t="s">
        <v>199</v>
      </c>
      <c r="C556" s="390" t="s">
        <v>199</v>
      </c>
      <c r="D556" s="390" t="s">
        <v>199</v>
      </c>
      <c r="E556" s="399" t="s">
        <v>199</v>
      </c>
      <c r="F556" s="399" t="s">
        <v>199</v>
      </c>
      <c r="G556" s="394" t="s">
        <v>199</v>
      </c>
    </row>
    <row r="557" spans="1:7" x14ac:dyDescent="0.35">
      <c r="A557" s="439" t="s">
        <v>764</v>
      </c>
      <c r="B557" s="399" t="s">
        <v>199</v>
      </c>
      <c r="C557" s="390" t="s">
        <v>199</v>
      </c>
      <c r="D557" s="390" t="s">
        <v>199</v>
      </c>
      <c r="E557" s="399" t="s">
        <v>199</v>
      </c>
      <c r="F557" s="399" t="s">
        <v>199</v>
      </c>
      <c r="G557" s="394" t="s">
        <v>199</v>
      </c>
    </row>
    <row r="558" spans="1:7" x14ac:dyDescent="0.35">
      <c r="A558" s="89" t="s">
        <v>765</v>
      </c>
      <c r="B558" s="399" t="s">
        <v>199</v>
      </c>
      <c r="C558" s="399" t="s">
        <v>199</v>
      </c>
      <c r="D558" s="399" t="s">
        <v>199</v>
      </c>
      <c r="E558" s="399" t="s">
        <v>199</v>
      </c>
      <c r="F558" s="399" t="s">
        <v>199</v>
      </c>
      <c r="G558" s="399" t="s">
        <v>199</v>
      </c>
    </row>
    <row r="559" spans="1:7" x14ac:dyDescent="0.35">
      <c r="A559" s="439" t="s">
        <v>766</v>
      </c>
      <c r="B559" s="399" t="s">
        <v>199</v>
      </c>
      <c r="C559" s="390" t="s">
        <v>199</v>
      </c>
      <c r="D559" s="390" t="s">
        <v>199</v>
      </c>
      <c r="E559" s="399" t="s">
        <v>199</v>
      </c>
      <c r="F559" s="399" t="s">
        <v>199</v>
      </c>
      <c r="G559" s="394" t="s">
        <v>199</v>
      </c>
    </row>
    <row r="560" spans="1:7" x14ac:dyDescent="0.35">
      <c r="A560" s="439" t="s">
        <v>767</v>
      </c>
      <c r="B560" s="399" t="s">
        <v>199</v>
      </c>
      <c r="C560" s="390" t="s">
        <v>199</v>
      </c>
      <c r="D560" s="390" t="s">
        <v>199</v>
      </c>
      <c r="E560" s="399" t="s">
        <v>199</v>
      </c>
      <c r="F560" s="399" t="s">
        <v>199</v>
      </c>
      <c r="G560" s="394" t="s">
        <v>199</v>
      </c>
    </row>
    <row r="561" spans="1:7" x14ac:dyDescent="0.35">
      <c r="A561" s="439" t="s">
        <v>768</v>
      </c>
      <c r="B561" s="399" t="s">
        <v>199</v>
      </c>
      <c r="C561" s="390" t="s">
        <v>199</v>
      </c>
      <c r="D561" s="390" t="s">
        <v>199</v>
      </c>
      <c r="E561" s="399" t="s">
        <v>199</v>
      </c>
      <c r="F561" s="399" t="s">
        <v>199</v>
      </c>
      <c r="G561" s="394" t="s">
        <v>199</v>
      </c>
    </row>
    <row r="562" spans="1:7" x14ac:dyDescent="0.35">
      <c r="A562" s="89" t="s">
        <v>769</v>
      </c>
      <c r="B562" s="399" t="s">
        <v>199</v>
      </c>
      <c r="C562" s="399" t="s">
        <v>199</v>
      </c>
      <c r="D562" s="399" t="s">
        <v>199</v>
      </c>
      <c r="E562" s="399" t="s">
        <v>199</v>
      </c>
      <c r="F562" s="399" t="s">
        <v>199</v>
      </c>
      <c r="G562" s="399" t="s">
        <v>199</v>
      </c>
    </row>
    <row r="563" spans="1:7" x14ac:dyDescent="0.35">
      <c r="A563" s="439" t="s">
        <v>3483</v>
      </c>
      <c r="B563" s="399" t="s">
        <v>199</v>
      </c>
      <c r="C563" s="390">
        <v>1103.3068171277257</v>
      </c>
      <c r="D563" s="390">
        <v>42.371474794155858</v>
      </c>
      <c r="E563" s="399" t="s">
        <v>199</v>
      </c>
      <c r="F563" s="399" t="s">
        <v>199</v>
      </c>
      <c r="G563" s="394" t="s">
        <v>527</v>
      </c>
    </row>
    <row r="564" spans="1:7" x14ac:dyDescent="0.35">
      <c r="A564" s="440" t="s">
        <v>770</v>
      </c>
      <c r="B564" s="399" t="s">
        <v>199</v>
      </c>
      <c r="C564" s="390" t="s">
        <v>529</v>
      </c>
      <c r="D564" s="390" t="s">
        <v>529</v>
      </c>
      <c r="E564" s="399" t="s">
        <v>199</v>
      </c>
      <c r="F564" s="399" t="s">
        <v>199</v>
      </c>
      <c r="G564" s="394" t="s">
        <v>527</v>
      </c>
    </row>
    <row r="565" spans="1:7" x14ac:dyDescent="0.35">
      <c r="A565" s="440" t="s">
        <v>771</v>
      </c>
      <c r="B565" s="399" t="s">
        <v>199</v>
      </c>
      <c r="C565" s="390" t="s">
        <v>529</v>
      </c>
      <c r="D565" s="390" t="s">
        <v>529</v>
      </c>
      <c r="E565" s="399" t="s">
        <v>199</v>
      </c>
      <c r="F565" s="399" t="s">
        <v>199</v>
      </c>
      <c r="G565" s="394" t="s">
        <v>527</v>
      </c>
    </row>
    <row r="566" spans="1:7" x14ac:dyDescent="0.35">
      <c r="A566" s="440" t="s">
        <v>772</v>
      </c>
      <c r="B566" s="399" t="s">
        <v>199</v>
      </c>
      <c r="C566" s="390">
        <v>10.4339141813269</v>
      </c>
      <c r="D566" s="390" t="s">
        <v>529</v>
      </c>
      <c r="E566" s="399" t="s">
        <v>199</v>
      </c>
      <c r="F566" s="399" t="s">
        <v>199</v>
      </c>
      <c r="G566" s="394" t="s">
        <v>527</v>
      </c>
    </row>
    <row r="567" spans="1:7" x14ac:dyDescent="0.35">
      <c r="A567" s="440" t="s">
        <v>773</v>
      </c>
      <c r="B567" s="399" t="s">
        <v>199</v>
      </c>
      <c r="C567" s="390">
        <v>6.8670103189230298</v>
      </c>
      <c r="D567" s="390" t="s">
        <v>529</v>
      </c>
      <c r="E567" s="399" t="s">
        <v>199</v>
      </c>
      <c r="F567" s="399" t="s">
        <v>199</v>
      </c>
      <c r="G567" s="394" t="s">
        <v>527</v>
      </c>
    </row>
    <row r="568" spans="1:7" x14ac:dyDescent="0.35">
      <c r="A568" s="440" t="s">
        <v>774</v>
      </c>
      <c r="B568" s="399" t="s">
        <v>199</v>
      </c>
      <c r="C568" s="390">
        <v>73.263053002758994</v>
      </c>
      <c r="D568" s="390" t="s">
        <v>529</v>
      </c>
      <c r="E568" s="399" t="s">
        <v>199</v>
      </c>
      <c r="F568" s="399" t="s">
        <v>199</v>
      </c>
      <c r="G568" s="394" t="s">
        <v>527</v>
      </c>
    </row>
    <row r="569" spans="1:7" x14ac:dyDescent="0.35">
      <c r="A569" s="440" t="s">
        <v>775</v>
      </c>
      <c r="B569" s="399" t="s">
        <v>199</v>
      </c>
      <c r="C569" s="390">
        <v>6.6603451261630804</v>
      </c>
      <c r="D569" s="390">
        <v>7.8425112598720803</v>
      </c>
      <c r="E569" s="399" t="s">
        <v>199</v>
      </c>
      <c r="F569" s="399" t="s">
        <v>199</v>
      </c>
      <c r="G569" s="394" t="s">
        <v>527</v>
      </c>
    </row>
    <row r="570" spans="1:7" x14ac:dyDescent="0.35">
      <c r="A570" s="440" t="s">
        <v>776</v>
      </c>
      <c r="B570" s="399" t="s">
        <v>199</v>
      </c>
      <c r="C570" s="390">
        <v>6.2083685766828101</v>
      </c>
      <c r="D570" s="390" t="s">
        <v>529</v>
      </c>
      <c r="E570" s="399" t="s">
        <v>199</v>
      </c>
      <c r="F570" s="399" t="s">
        <v>199</v>
      </c>
      <c r="G570" s="394" t="s">
        <v>527</v>
      </c>
    </row>
    <row r="571" spans="1:7" x14ac:dyDescent="0.35">
      <c r="A571" s="440" t="s">
        <v>777</v>
      </c>
      <c r="B571" s="399" t="s">
        <v>199</v>
      </c>
      <c r="C571" s="390">
        <v>15.278275422757799</v>
      </c>
      <c r="D571" s="390">
        <v>15.52463493848148</v>
      </c>
      <c r="E571" s="399" t="s">
        <v>199</v>
      </c>
      <c r="F571" s="399" t="s">
        <v>199</v>
      </c>
      <c r="G571" s="394" t="s">
        <v>527</v>
      </c>
    </row>
    <row r="572" spans="1:7" x14ac:dyDescent="0.35">
      <c r="A572" s="440" t="s">
        <v>778</v>
      </c>
      <c r="B572" s="399" t="s">
        <v>199</v>
      </c>
      <c r="C572" s="390">
        <v>8.8016924452317795</v>
      </c>
      <c r="D572" s="390">
        <v>8.48939568274767</v>
      </c>
      <c r="E572" s="399" t="s">
        <v>199</v>
      </c>
      <c r="F572" s="399" t="s">
        <v>199</v>
      </c>
      <c r="G572" s="394" t="s">
        <v>527</v>
      </c>
    </row>
    <row r="573" spans="1:7" x14ac:dyDescent="0.35">
      <c r="A573" s="440" t="s">
        <v>779</v>
      </c>
      <c r="B573" s="399" t="s">
        <v>199</v>
      </c>
      <c r="C573" s="390">
        <v>5.1525731574840696</v>
      </c>
      <c r="D573" s="390" t="s">
        <v>529</v>
      </c>
      <c r="E573" s="399" t="s">
        <v>199</v>
      </c>
      <c r="F573" s="399" t="s">
        <v>199</v>
      </c>
      <c r="G573" s="394" t="s">
        <v>527</v>
      </c>
    </row>
    <row r="574" spans="1:7" x14ac:dyDescent="0.35">
      <c r="A574" s="440" t="s">
        <v>780</v>
      </c>
      <c r="B574" s="399" t="s">
        <v>199</v>
      </c>
      <c r="C574" s="390">
        <v>961.657313045705</v>
      </c>
      <c r="D574" s="390">
        <v>10.514932913054629</v>
      </c>
      <c r="E574" s="399" t="s">
        <v>199</v>
      </c>
      <c r="F574" s="399" t="s">
        <v>199</v>
      </c>
      <c r="G574" s="394" t="s">
        <v>527</v>
      </c>
    </row>
    <row r="575" spans="1:7" x14ac:dyDescent="0.35">
      <c r="A575" s="440" t="s">
        <v>3324</v>
      </c>
      <c r="B575" s="399" t="s">
        <v>199</v>
      </c>
      <c r="C575" s="390">
        <v>7.2448214116877399</v>
      </c>
      <c r="D575" s="390" t="s">
        <v>529</v>
      </c>
      <c r="E575" s="399" t="s">
        <v>199</v>
      </c>
      <c r="F575" s="399" t="s">
        <v>199</v>
      </c>
      <c r="G575" s="394" t="s">
        <v>527</v>
      </c>
    </row>
    <row r="576" spans="1:7" x14ac:dyDescent="0.35">
      <c r="A576" s="440" t="s">
        <v>3325</v>
      </c>
      <c r="B576" s="399" t="s">
        <v>199</v>
      </c>
      <c r="C576" s="390">
        <v>1.7394504390044301</v>
      </c>
      <c r="D576" s="390" t="s">
        <v>529</v>
      </c>
      <c r="E576" s="399" t="s">
        <v>199</v>
      </c>
      <c r="F576" s="399" t="s">
        <v>199</v>
      </c>
      <c r="G576" s="394" t="s">
        <v>527</v>
      </c>
    </row>
    <row r="577" spans="1:7" x14ac:dyDescent="0.35">
      <c r="A577" s="422" t="s">
        <v>781</v>
      </c>
      <c r="B577" s="399" t="s">
        <v>199</v>
      </c>
      <c r="C577" s="390">
        <v>3.47664809845039</v>
      </c>
      <c r="D577" s="390">
        <v>1.15882913799309</v>
      </c>
      <c r="E577" s="399" t="s">
        <v>199</v>
      </c>
      <c r="F577" s="399" t="s">
        <v>199</v>
      </c>
      <c r="G577" s="394" t="s">
        <v>527</v>
      </c>
    </row>
    <row r="578" spans="1:7" x14ac:dyDescent="0.35">
      <c r="A578" s="422" t="s">
        <v>782</v>
      </c>
      <c r="B578" s="399" t="s">
        <v>199</v>
      </c>
      <c r="C578" s="390">
        <v>812.30140082016101</v>
      </c>
      <c r="D578" s="390">
        <v>5.4580785736261301</v>
      </c>
      <c r="E578" s="399" t="s">
        <v>199</v>
      </c>
      <c r="F578" s="399" t="s">
        <v>199</v>
      </c>
      <c r="G578" s="394" t="s">
        <v>527</v>
      </c>
    </row>
    <row r="579" spans="1:7" x14ac:dyDescent="0.35">
      <c r="A579" s="422" t="s">
        <v>783</v>
      </c>
      <c r="B579" s="399" t="s">
        <v>199</v>
      </c>
      <c r="C579" s="390">
        <v>143.12910339503199</v>
      </c>
      <c r="D579" s="390">
        <v>5.9231313104706302</v>
      </c>
      <c r="E579" s="399" t="s">
        <v>199</v>
      </c>
      <c r="F579" s="399" t="s">
        <v>199</v>
      </c>
      <c r="G579" s="390" t="s">
        <v>527</v>
      </c>
    </row>
    <row r="580" spans="1:7" x14ac:dyDescent="0.35">
      <c r="A580" s="441" t="s">
        <v>784</v>
      </c>
      <c r="B580" s="399" t="s">
        <v>199</v>
      </c>
      <c r="C580" s="390" t="s">
        <v>554</v>
      </c>
      <c r="D580" s="390" t="s">
        <v>554</v>
      </c>
      <c r="E580" s="399" t="s">
        <v>199</v>
      </c>
      <c r="F580" s="399" t="s">
        <v>199</v>
      </c>
      <c r="G580" s="394" t="s">
        <v>527</v>
      </c>
    </row>
    <row r="581" spans="1:7" x14ac:dyDescent="0.35">
      <c r="A581" s="441" t="s">
        <v>785</v>
      </c>
      <c r="B581" s="399" t="s">
        <v>199</v>
      </c>
      <c r="C581" s="390">
        <v>0.97110900520321997</v>
      </c>
      <c r="D581" s="390">
        <v>8.605344306328E-2</v>
      </c>
      <c r="E581" s="399" t="s">
        <v>199</v>
      </c>
      <c r="F581" s="399" t="s">
        <v>199</v>
      </c>
      <c r="G581" s="394" t="s">
        <v>527</v>
      </c>
    </row>
    <row r="582" spans="1:7" x14ac:dyDescent="0.35">
      <c r="A582" s="441" t="s">
        <v>786</v>
      </c>
      <c r="B582" s="399" t="s">
        <v>199</v>
      </c>
      <c r="C582" s="390">
        <v>12.102255140157601</v>
      </c>
      <c r="D582" s="390">
        <v>0.46691353425823001</v>
      </c>
      <c r="E582" s="399" t="s">
        <v>199</v>
      </c>
      <c r="F582" s="399" t="s">
        <v>199</v>
      </c>
      <c r="G582" s="394" t="s">
        <v>527</v>
      </c>
    </row>
    <row r="583" spans="1:7" x14ac:dyDescent="0.35">
      <c r="A583" s="441" t="s">
        <v>787</v>
      </c>
      <c r="B583" s="399" t="s">
        <v>199</v>
      </c>
      <c r="C583" s="390">
        <v>0.20352704247281</v>
      </c>
      <c r="D583" s="390">
        <v>8.4830813865599992E-3</v>
      </c>
      <c r="E583" s="399" t="s">
        <v>199</v>
      </c>
      <c r="F583" s="399" t="s">
        <v>199</v>
      </c>
      <c r="G583" s="394" t="s">
        <v>527</v>
      </c>
    </row>
    <row r="584" spans="1:7" x14ac:dyDescent="0.35">
      <c r="A584" s="441" t="s">
        <v>788</v>
      </c>
      <c r="B584" s="399" t="s">
        <v>199</v>
      </c>
      <c r="C584" s="390">
        <v>129.43079884371301</v>
      </c>
      <c r="D584" s="390">
        <v>5.3616812517625601</v>
      </c>
      <c r="E584" s="399" t="s">
        <v>199</v>
      </c>
      <c r="F584" s="399" t="s">
        <v>199</v>
      </c>
      <c r="G584" s="394" t="s">
        <v>527</v>
      </c>
    </row>
    <row r="585" spans="1:7" x14ac:dyDescent="0.35">
      <c r="A585" s="442" t="s">
        <v>789</v>
      </c>
      <c r="B585" s="399" t="s">
        <v>199</v>
      </c>
      <c r="C585" s="390">
        <v>0.42141336348535002</v>
      </c>
      <c r="D585" s="390" t="s">
        <v>529</v>
      </c>
      <c r="E585" s="399" t="s">
        <v>199</v>
      </c>
      <c r="F585" s="399" t="s">
        <v>199</v>
      </c>
      <c r="G585" s="390" t="s">
        <v>527</v>
      </c>
    </row>
    <row r="586" spans="1:7" x14ac:dyDescent="0.35">
      <c r="A586" s="443" t="s">
        <v>790</v>
      </c>
      <c r="B586" s="399" t="s">
        <v>199</v>
      </c>
      <c r="C586" s="390">
        <v>0.42141336348535002</v>
      </c>
      <c r="D586" s="390" t="s">
        <v>529</v>
      </c>
      <c r="E586" s="399" t="s">
        <v>199</v>
      </c>
      <c r="F586" s="399" t="s">
        <v>199</v>
      </c>
      <c r="G586" s="394" t="s">
        <v>527</v>
      </c>
    </row>
    <row r="587" spans="1:7" ht="15" thickBot="1" x14ac:dyDescent="0.4">
      <c r="A587" s="422" t="s">
        <v>3484</v>
      </c>
      <c r="B587" s="399" t="s">
        <v>199</v>
      </c>
      <c r="C587" s="399" t="s">
        <v>199</v>
      </c>
      <c r="D587" s="390" t="s">
        <v>529</v>
      </c>
      <c r="E587" s="399" t="s">
        <v>199</v>
      </c>
      <c r="F587" s="399" t="s">
        <v>199</v>
      </c>
      <c r="G587" s="399" t="s">
        <v>199</v>
      </c>
    </row>
    <row r="588" spans="1:7" s="342" customFormat="1" ht="12.75" customHeight="1" thickTop="1" x14ac:dyDescent="0.25">
      <c r="A588" s="90" t="s">
        <v>792</v>
      </c>
      <c r="B588" s="399" t="s">
        <v>199</v>
      </c>
      <c r="C588" s="390">
        <v>719.88457694084161</v>
      </c>
      <c r="D588" s="399" t="s">
        <v>199</v>
      </c>
      <c r="E588" s="399" t="s">
        <v>199</v>
      </c>
      <c r="F588" s="399" t="s">
        <v>199</v>
      </c>
      <c r="G588" s="390" t="s">
        <v>527</v>
      </c>
    </row>
    <row r="589" spans="1:7" s="342" customFormat="1" ht="12.75" customHeight="1" x14ac:dyDescent="0.25">
      <c r="A589" s="91" t="s">
        <v>793</v>
      </c>
      <c r="B589" s="399" t="s">
        <v>199</v>
      </c>
      <c r="C589" s="394" t="s">
        <v>527</v>
      </c>
      <c r="D589" s="390">
        <v>1051.644218550199</v>
      </c>
      <c r="E589" s="394" t="s">
        <v>527</v>
      </c>
      <c r="F589" s="394" t="s">
        <v>527</v>
      </c>
      <c r="G589" s="394" t="s">
        <v>527</v>
      </c>
    </row>
    <row r="590" spans="1:7" s="342" customFormat="1" ht="12.75" customHeight="1" x14ac:dyDescent="0.25">
      <c r="A590" s="91" t="s">
        <v>794</v>
      </c>
      <c r="B590" s="399" t="s">
        <v>199</v>
      </c>
      <c r="C590" s="390" t="s">
        <v>529</v>
      </c>
      <c r="D590" s="390" t="s">
        <v>529</v>
      </c>
      <c r="E590" s="394" t="s">
        <v>529</v>
      </c>
      <c r="F590" s="394" t="s">
        <v>529</v>
      </c>
      <c r="G590" s="394" t="s">
        <v>527</v>
      </c>
    </row>
    <row r="591" spans="1:7" s="342" customFormat="1" ht="12.75" customHeight="1" x14ac:dyDescent="0.25">
      <c r="A591" s="91" t="s">
        <v>795</v>
      </c>
      <c r="B591" s="399" t="s">
        <v>199</v>
      </c>
      <c r="C591" s="390">
        <v>17.318326450965749</v>
      </c>
      <c r="D591" s="390">
        <v>0.63206652889299997</v>
      </c>
      <c r="E591" s="394">
        <v>14.91067980114685</v>
      </c>
      <c r="F591" s="394">
        <v>363.40666610922074</v>
      </c>
      <c r="G591" s="394" t="s">
        <v>527</v>
      </c>
    </row>
    <row r="592" spans="1:7" s="342" customFormat="1" ht="14.25" customHeight="1" x14ac:dyDescent="0.25">
      <c r="A592" s="429" t="s">
        <v>796</v>
      </c>
      <c r="B592" s="390">
        <v>4349.248664685867</v>
      </c>
      <c r="C592" s="399" t="s">
        <v>199</v>
      </c>
      <c r="D592" s="399" t="s">
        <v>199</v>
      </c>
      <c r="E592" s="399" t="s">
        <v>199</v>
      </c>
      <c r="F592" s="399" t="s">
        <v>199</v>
      </c>
      <c r="G592" s="399" t="s">
        <v>199</v>
      </c>
    </row>
    <row r="593" spans="1:7" s="342" customFormat="1" ht="12" customHeight="1" x14ac:dyDescent="0.25">
      <c r="A593" s="429" t="s">
        <v>797</v>
      </c>
      <c r="B593" s="390">
        <v>3504.4603945689328</v>
      </c>
      <c r="C593" s="399" t="s">
        <v>199</v>
      </c>
      <c r="D593" s="399" t="s">
        <v>199</v>
      </c>
      <c r="E593" s="399" t="s">
        <v>199</v>
      </c>
      <c r="F593" s="399" t="s">
        <v>199</v>
      </c>
      <c r="G593" s="399" t="s">
        <v>199</v>
      </c>
    </row>
    <row r="594" spans="1:7" s="342" customFormat="1" ht="12" customHeight="1" x14ac:dyDescent="0.25">
      <c r="A594" s="426" t="s">
        <v>798</v>
      </c>
      <c r="B594" s="390" t="s">
        <v>527</v>
      </c>
      <c r="C594" s="399" t="s">
        <v>199</v>
      </c>
      <c r="D594" s="399" t="s">
        <v>199</v>
      </c>
      <c r="E594" s="399" t="s">
        <v>199</v>
      </c>
      <c r="F594" s="399" t="s">
        <v>199</v>
      </c>
      <c r="G594" s="399" t="s">
        <v>199</v>
      </c>
    </row>
    <row r="595" spans="1:7" s="342" customFormat="1" ht="13.5" customHeight="1" x14ac:dyDescent="0.25">
      <c r="A595" s="92" t="s">
        <v>799</v>
      </c>
      <c r="B595" s="390" t="s">
        <v>527</v>
      </c>
      <c r="C595" s="390" t="s">
        <v>527</v>
      </c>
      <c r="D595" s="390" t="s">
        <v>527</v>
      </c>
      <c r="E595" s="390" t="s">
        <v>527</v>
      </c>
      <c r="F595" s="390" t="s">
        <v>527</v>
      </c>
      <c r="G595" s="390" t="s">
        <v>527</v>
      </c>
    </row>
    <row r="596" spans="1:7" s="195" customFormat="1" x14ac:dyDescent="0.35"/>
    <row r="597" spans="1:7" customFormat="1" x14ac:dyDescent="0.35">
      <c r="A597" s="93" t="s">
        <v>800</v>
      </c>
      <c r="B597" s="94">
        <f>B519</f>
        <v>7853.7090592547993</v>
      </c>
      <c r="C597" s="94">
        <f t="shared" ref="C597:G597" si="10">C519</f>
        <v>9571.8991649314175</v>
      </c>
      <c r="D597" s="94">
        <f t="shared" si="10"/>
        <v>1107.1877988953377</v>
      </c>
      <c r="E597" s="94">
        <f t="shared" si="10"/>
        <v>14.91067980114685</v>
      </c>
      <c r="F597" s="94">
        <f t="shared" si="10"/>
        <v>363.40666610922074</v>
      </c>
      <c r="G597" s="94" t="str">
        <f t="shared" si="10"/>
        <v>NA</v>
      </c>
    </row>
    <row r="598" spans="1:7" customFormat="1" x14ac:dyDescent="0.35"/>
    <row r="600" spans="1:7" ht="15.5" x14ac:dyDescent="0.35">
      <c r="A600" s="303" t="s">
        <v>801</v>
      </c>
      <c r="B600" s="312"/>
      <c r="C600" s="312"/>
      <c r="D600" s="312"/>
      <c r="E600" s="312"/>
      <c r="F600" s="312"/>
      <c r="G600" s="454" t="s">
        <v>511</v>
      </c>
    </row>
    <row r="601" spans="1:7" ht="15.5" x14ac:dyDescent="0.35">
      <c r="A601" s="303" t="s">
        <v>700</v>
      </c>
      <c r="B601" s="312"/>
      <c r="C601" s="312"/>
      <c r="D601" s="312"/>
      <c r="E601" s="312"/>
      <c r="F601" s="312"/>
      <c r="G601" s="454" t="s">
        <v>3488</v>
      </c>
    </row>
    <row r="602" spans="1:7" x14ac:dyDescent="0.35">
      <c r="A602" s="312"/>
      <c r="B602" s="312"/>
      <c r="C602" s="312"/>
      <c r="D602" s="312"/>
      <c r="E602" s="312"/>
      <c r="F602" s="312"/>
      <c r="G602" s="454" t="s">
        <v>512</v>
      </c>
    </row>
    <row r="603" spans="1:7" x14ac:dyDescent="0.35">
      <c r="A603" s="312"/>
      <c r="B603" s="312"/>
      <c r="C603" s="312"/>
      <c r="D603" s="312"/>
      <c r="E603" s="312"/>
      <c r="F603" s="312"/>
      <c r="G603" s="343"/>
    </row>
    <row r="604" spans="1:7" ht="54" customHeight="1" x14ac:dyDescent="0.35">
      <c r="A604" s="469" t="s">
        <v>513</v>
      </c>
      <c r="B604" s="95" t="s">
        <v>802</v>
      </c>
      <c r="C604" s="95" t="s">
        <v>803</v>
      </c>
      <c r="D604" s="95" t="s">
        <v>804</v>
      </c>
      <c r="E604" s="95" t="s">
        <v>652</v>
      </c>
      <c r="F604" s="95" t="s">
        <v>518</v>
      </c>
      <c r="G604" s="95" t="s">
        <v>519</v>
      </c>
    </row>
    <row r="605" spans="1:7" ht="15" thickBot="1" x14ac:dyDescent="0.4">
      <c r="A605" s="470"/>
      <c r="B605" s="471" t="s">
        <v>521</v>
      </c>
      <c r="C605" s="472"/>
      <c r="D605" s="472"/>
      <c r="E605" s="472"/>
      <c r="F605" s="472"/>
      <c r="G605" s="473"/>
    </row>
    <row r="606" spans="1:7" ht="15" thickTop="1" x14ac:dyDescent="0.35">
      <c r="A606" s="96" t="s">
        <v>805</v>
      </c>
      <c r="B606" s="390">
        <v>-804822.59440781723</v>
      </c>
      <c r="C606" s="390">
        <v>372.43546381101726</v>
      </c>
      <c r="D606" s="390">
        <v>25.029760442267989</v>
      </c>
      <c r="E606" s="390">
        <v>147.8993015761074</v>
      </c>
      <c r="F606" s="390">
        <v>4868.9398569495861</v>
      </c>
      <c r="G606" s="390" t="s">
        <v>550</v>
      </c>
    </row>
    <row r="607" spans="1:7" x14ac:dyDescent="0.35">
      <c r="A607" s="97" t="s">
        <v>806</v>
      </c>
      <c r="B607" s="390">
        <v>-654156.12397938303</v>
      </c>
      <c r="C607" s="390">
        <v>198.63743168945703</v>
      </c>
      <c r="D607" s="390">
        <v>12.417582721024869</v>
      </c>
      <c r="E607" s="390">
        <v>126.4269505761074</v>
      </c>
      <c r="F607" s="390">
        <v>4511.0673989495863</v>
      </c>
      <c r="G607" s="390" t="s">
        <v>550</v>
      </c>
    </row>
    <row r="608" spans="1:7" x14ac:dyDescent="0.35">
      <c r="A608" s="98" t="s">
        <v>807</v>
      </c>
      <c r="B608" s="390">
        <v>-556239.34998271859</v>
      </c>
      <c r="C608" s="390">
        <v>198.08203006879788</v>
      </c>
      <c r="D608" s="390">
        <v>12.10683877801865</v>
      </c>
      <c r="E608" s="394">
        <v>126.4269505761074</v>
      </c>
      <c r="F608" s="394">
        <v>4511.0673989495863</v>
      </c>
      <c r="G608" s="394" t="s">
        <v>554</v>
      </c>
    </row>
    <row r="609" spans="1:7" x14ac:dyDescent="0.35">
      <c r="A609" s="444" t="s">
        <v>808</v>
      </c>
      <c r="B609" s="390">
        <v>-98672.724874388499</v>
      </c>
      <c r="C609" s="390" t="s">
        <v>529</v>
      </c>
      <c r="D609" s="390" t="s">
        <v>3316</v>
      </c>
      <c r="E609" s="394" t="s">
        <v>527</v>
      </c>
      <c r="F609" s="394" t="s">
        <v>527</v>
      </c>
      <c r="G609" s="394" t="s">
        <v>527</v>
      </c>
    </row>
    <row r="610" spans="1:7" x14ac:dyDescent="0.35">
      <c r="A610" s="98" t="s">
        <v>809</v>
      </c>
      <c r="B610" s="390">
        <v>23157.998294787925</v>
      </c>
      <c r="C610" s="390" t="s">
        <v>3326</v>
      </c>
      <c r="D610" s="390" t="s">
        <v>3326</v>
      </c>
      <c r="E610" s="390" t="s">
        <v>527</v>
      </c>
      <c r="F610" s="390" t="s">
        <v>527</v>
      </c>
      <c r="G610" s="390" t="s">
        <v>527</v>
      </c>
    </row>
    <row r="611" spans="1:7" x14ac:dyDescent="0.35">
      <c r="A611" s="98" t="s">
        <v>810</v>
      </c>
      <c r="B611" s="390">
        <v>-29001.50383515003</v>
      </c>
      <c r="C611" s="390" t="s">
        <v>625</v>
      </c>
      <c r="D611" s="390" t="s">
        <v>625</v>
      </c>
      <c r="E611" s="394" t="s">
        <v>527</v>
      </c>
      <c r="F611" s="394" t="s">
        <v>527</v>
      </c>
      <c r="G611" s="394" t="s">
        <v>527</v>
      </c>
    </row>
    <row r="612" spans="1:7" x14ac:dyDescent="0.35">
      <c r="A612" s="98" t="s">
        <v>811</v>
      </c>
      <c r="B612" s="390">
        <v>52159.502129937959</v>
      </c>
      <c r="C612" s="390" t="s">
        <v>625</v>
      </c>
      <c r="D612" s="390" t="s">
        <v>625</v>
      </c>
      <c r="E612" s="394" t="s">
        <v>527</v>
      </c>
      <c r="F612" s="394" t="s">
        <v>527</v>
      </c>
      <c r="G612" s="394" t="s">
        <v>527</v>
      </c>
    </row>
    <row r="613" spans="1:7" x14ac:dyDescent="0.35">
      <c r="A613" s="97" t="s">
        <v>812</v>
      </c>
      <c r="B613" s="390">
        <v>-30056.90270642428</v>
      </c>
      <c r="C613" s="390">
        <v>12.663181</v>
      </c>
      <c r="D613" s="390">
        <v>1.1562030000000001</v>
      </c>
      <c r="E613" s="390">
        <v>21.472351</v>
      </c>
      <c r="F613" s="390">
        <v>357.87245800000005</v>
      </c>
      <c r="G613" s="390" t="s">
        <v>527</v>
      </c>
    </row>
    <row r="614" spans="1:7" x14ac:dyDescent="0.35">
      <c r="A614" s="98" t="s">
        <v>813</v>
      </c>
      <c r="B614" s="390">
        <v>10024.42566404653</v>
      </c>
      <c r="C614" s="390">
        <v>12.663181</v>
      </c>
      <c r="D614" s="390">
        <v>1.1562030000000001</v>
      </c>
      <c r="E614" s="394">
        <v>21.472351</v>
      </c>
      <c r="F614" s="394">
        <v>357.87245800000005</v>
      </c>
      <c r="G614" s="394" t="s">
        <v>527</v>
      </c>
    </row>
    <row r="615" spans="1:7" x14ac:dyDescent="0.35">
      <c r="A615" s="444" t="s">
        <v>814</v>
      </c>
      <c r="B615" s="390">
        <v>-40081.328370470808</v>
      </c>
      <c r="C615" s="390" t="s">
        <v>529</v>
      </c>
      <c r="D615" s="390" t="s">
        <v>625</v>
      </c>
      <c r="E615" s="394" t="s">
        <v>527</v>
      </c>
      <c r="F615" s="394" t="s">
        <v>527</v>
      </c>
      <c r="G615" s="394" t="s">
        <v>527</v>
      </c>
    </row>
    <row r="616" spans="1:7" x14ac:dyDescent="0.35">
      <c r="A616" s="98" t="s">
        <v>815</v>
      </c>
      <c r="B616" s="390">
        <v>-6109.6062039457893</v>
      </c>
      <c r="C616" s="390">
        <v>161.13485112156022</v>
      </c>
      <c r="D616" s="390">
        <v>0.59525414428571</v>
      </c>
      <c r="E616" s="390" t="s">
        <v>527</v>
      </c>
      <c r="F616" s="390" t="s">
        <v>527</v>
      </c>
      <c r="G616" s="390" t="s">
        <v>527</v>
      </c>
    </row>
    <row r="617" spans="1:7" x14ac:dyDescent="0.35">
      <c r="A617" s="98" t="s">
        <v>816</v>
      </c>
      <c r="B617" s="390">
        <v>-10133.523605752287</v>
      </c>
      <c r="C617" s="390" t="s">
        <v>554</v>
      </c>
      <c r="D617" s="390">
        <v>0.59215403</v>
      </c>
      <c r="E617" s="394" t="s">
        <v>527</v>
      </c>
      <c r="F617" s="394" t="s">
        <v>527</v>
      </c>
      <c r="G617" s="394" t="s">
        <v>527</v>
      </c>
    </row>
    <row r="618" spans="1:7" x14ac:dyDescent="0.35">
      <c r="A618" s="98" t="s">
        <v>817</v>
      </c>
      <c r="B618" s="390">
        <v>439.03348336053682</v>
      </c>
      <c r="C618" s="390" t="s">
        <v>554</v>
      </c>
      <c r="D618" s="390" t="s">
        <v>550</v>
      </c>
      <c r="E618" s="394" t="s">
        <v>527</v>
      </c>
      <c r="F618" s="394" t="s">
        <v>527</v>
      </c>
      <c r="G618" s="394" t="s">
        <v>527</v>
      </c>
    </row>
    <row r="619" spans="1:7" x14ac:dyDescent="0.35">
      <c r="A619" s="97" t="s">
        <v>818</v>
      </c>
      <c r="B619" s="390">
        <v>-31610.861039128908</v>
      </c>
      <c r="C619" s="390" t="s">
        <v>554</v>
      </c>
      <c r="D619" s="390">
        <v>6.04757815668298</v>
      </c>
      <c r="E619" s="390" t="s">
        <v>554</v>
      </c>
      <c r="F619" s="390" t="s">
        <v>554</v>
      </c>
      <c r="G619" s="390" t="s">
        <v>527</v>
      </c>
    </row>
    <row r="620" spans="1:7" x14ac:dyDescent="0.35">
      <c r="A620" s="98" t="s">
        <v>819</v>
      </c>
      <c r="B620" s="390">
        <v>-116642.3750794526</v>
      </c>
      <c r="C620" s="390" t="s">
        <v>554</v>
      </c>
      <c r="D620" s="390">
        <v>6.04757815668298</v>
      </c>
      <c r="E620" s="394" t="s">
        <v>554</v>
      </c>
      <c r="F620" s="394" t="s">
        <v>554</v>
      </c>
      <c r="G620" s="394" t="s">
        <v>527</v>
      </c>
    </row>
    <row r="621" spans="1:7" x14ac:dyDescent="0.35">
      <c r="A621" s="444" t="s">
        <v>820</v>
      </c>
      <c r="B621" s="390">
        <v>85031.514040323702</v>
      </c>
      <c r="C621" s="390" t="s">
        <v>554</v>
      </c>
      <c r="D621" s="390" t="s">
        <v>625</v>
      </c>
      <c r="E621" s="394" t="s">
        <v>554</v>
      </c>
      <c r="F621" s="394" t="s">
        <v>554</v>
      </c>
      <c r="G621" s="394" t="s">
        <v>527</v>
      </c>
    </row>
    <row r="622" spans="1:7" x14ac:dyDescent="0.35">
      <c r="A622" s="98" t="s">
        <v>821</v>
      </c>
      <c r="B622" s="390" t="s">
        <v>554</v>
      </c>
      <c r="C622" s="390" t="s">
        <v>550</v>
      </c>
      <c r="D622" s="390" t="s">
        <v>550</v>
      </c>
      <c r="E622" s="390" t="s">
        <v>527</v>
      </c>
      <c r="F622" s="390" t="s">
        <v>527</v>
      </c>
      <c r="G622" s="390" t="s">
        <v>527</v>
      </c>
    </row>
    <row r="623" spans="1:7" x14ac:dyDescent="0.35">
      <c r="A623" s="98" t="s">
        <v>822</v>
      </c>
      <c r="B623" s="399" t="s">
        <v>199</v>
      </c>
      <c r="C623" s="399" t="s">
        <v>199</v>
      </c>
      <c r="D623" s="399" t="s">
        <v>199</v>
      </c>
      <c r="E623" s="399" t="s">
        <v>199</v>
      </c>
      <c r="F623" s="399" t="s">
        <v>199</v>
      </c>
      <c r="G623" s="399" t="s">
        <v>199</v>
      </c>
    </row>
    <row r="624" spans="1:7" x14ac:dyDescent="0.35">
      <c r="A624" s="98" t="s">
        <v>823</v>
      </c>
      <c r="B624" s="390" t="s">
        <v>554</v>
      </c>
      <c r="C624" s="390" t="s">
        <v>527</v>
      </c>
      <c r="D624" s="390" t="s">
        <v>527</v>
      </c>
      <c r="E624" s="394" t="s">
        <v>527</v>
      </c>
      <c r="F624" s="394" t="s">
        <v>527</v>
      </c>
      <c r="G624" s="394" t="s">
        <v>527</v>
      </c>
    </row>
    <row r="625" spans="1:8" x14ac:dyDescent="0.35">
      <c r="A625" s="97" t="s">
        <v>824</v>
      </c>
      <c r="B625" s="390">
        <v>-106047.09877372319</v>
      </c>
      <c r="C625" s="399" t="s">
        <v>199</v>
      </c>
      <c r="D625" s="399" t="s">
        <v>199</v>
      </c>
      <c r="E625" s="399" t="s">
        <v>199</v>
      </c>
      <c r="F625" s="399" t="s">
        <v>199</v>
      </c>
      <c r="G625" s="399" t="s">
        <v>199</v>
      </c>
    </row>
    <row r="626" spans="1:8" x14ac:dyDescent="0.35">
      <c r="A626" s="344" t="s">
        <v>825</v>
      </c>
      <c r="B626" s="390" t="s">
        <v>3326</v>
      </c>
      <c r="C626" s="390" t="s">
        <v>550</v>
      </c>
      <c r="D626" s="390">
        <v>2.41583792</v>
      </c>
      <c r="E626" s="390" t="s">
        <v>527</v>
      </c>
      <c r="F626" s="390" t="s">
        <v>527</v>
      </c>
      <c r="G626" s="390" t="s">
        <v>527</v>
      </c>
    </row>
    <row r="627" spans="1:8" x14ac:dyDescent="0.35">
      <c r="A627" s="432" t="s">
        <v>826</v>
      </c>
      <c r="B627" s="390" t="s">
        <v>3326</v>
      </c>
      <c r="C627" s="390" t="s">
        <v>550</v>
      </c>
      <c r="D627" s="390">
        <v>2.41583792</v>
      </c>
      <c r="E627" s="390" t="s">
        <v>527</v>
      </c>
      <c r="F627" s="390" t="s">
        <v>527</v>
      </c>
      <c r="G627" s="390" t="s">
        <v>527</v>
      </c>
    </row>
    <row r="629" spans="1:8" x14ac:dyDescent="0.35">
      <c r="A629" s="72" t="s">
        <v>827</v>
      </c>
      <c r="B629" s="73">
        <f>B606</f>
        <v>-804822.59440781723</v>
      </c>
      <c r="C629" s="84">
        <f t="shared" ref="C629:G629" si="11">C606</f>
        <v>372.43546381101726</v>
      </c>
      <c r="D629" s="84">
        <f t="shared" si="11"/>
        <v>25.029760442267989</v>
      </c>
      <c r="E629" s="84">
        <f t="shared" si="11"/>
        <v>147.8993015761074</v>
      </c>
      <c r="F629" s="84">
        <f t="shared" si="11"/>
        <v>4868.9398569495861</v>
      </c>
      <c r="G629" s="84" t="str">
        <f t="shared" si="11"/>
        <v>NE,NA</v>
      </c>
    </row>
    <row r="632" spans="1:8" ht="15" x14ac:dyDescent="0.35">
      <c r="A632" s="479" t="s">
        <v>828</v>
      </c>
      <c r="B632" s="479"/>
      <c r="C632" s="312"/>
      <c r="D632" s="312"/>
      <c r="E632" s="312"/>
      <c r="F632" s="312"/>
      <c r="G632" s="312"/>
      <c r="H632" s="455" t="s">
        <v>511</v>
      </c>
    </row>
    <row r="633" spans="1:8" ht="15.5" x14ac:dyDescent="0.35">
      <c r="A633" s="327" t="s">
        <v>700</v>
      </c>
      <c r="B633" s="309"/>
      <c r="C633" s="312"/>
      <c r="D633" s="312"/>
      <c r="E633" s="312"/>
      <c r="F633" s="312"/>
      <c r="G633" s="312"/>
      <c r="H633" s="455" t="s">
        <v>3488</v>
      </c>
    </row>
    <row r="634" spans="1:8" x14ac:dyDescent="0.35">
      <c r="A634" s="312"/>
      <c r="B634" s="312"/>
      <c r="C634" s="312"/>
      <c r="D634" s="312"/>
      <c r="E634" s="312"/>
      <c r="F634" s="312"/>
      <c r="G634" s="312"/>
      <c r="H634" s="455" t="s">
        <v>512</v>
      </c>
    </row>
    <row r="635" spans="1:8" x14ac:dyDescent="0.35">
      <c r="A635" s="312"/>
      <c r="B635" s="312"/>
      <c r="C635" s="312"/>
      <c r="D635" s="312"/>
      <c r="E635" s="312"/>
      <c r="F635" s="312"/>
      <c r="G635" s="312"/>
      <c r="H635" s="345"/>
    </row>
    <row r="636" spans="1:8" x14ac:dyDescent="0.35">
      <c r="A636" s="462" t="s">
        <v>829</v>
      </c>
      <c r="B636" s="346" t="s">
        <v>830</v>
      </c>
      <c r="C636" s="347" t="s">
        <v>515</v>
      </c>
      <c r="D636" s="347" t="s">
        <v>516</v>
      </c>
      <c r="E636" s="347" t="s">
        <v>652</v>
      </c>
      <c r="F636" s="348" t="s">
        <v>518</v>
      </c>
      <c r="G636" s="349" t="s">
        <v>519</v>
      </c>
      <c r="H636" s="348" t="s">
        <v>653</v>
      </c>
    </row>
    <row r="637" spans="1:8" ht="15" thickBot="1" x14ac:dyDescent="0.4">
      <c r="A637" s="463"/>
      <c r="B637" s="464" t="s">
        <v>521</v>
      </c>
      <c r="C637" s="465"/>
      <c r="D637" s="465"/>
      <c r="E637" s="465"/>
      <c r="F637" s="465"/>
      <c r="G637" s="465"/>
      <c r="H637" s="466"/>
    </row>
    <row r="638" spans="1:8" ht="15" thickTop="1" x14ac:dyDescent="0.35">
      <c r="A638" s="350" t="s">
        <v>831</v>
      </c>
      <c r="B638" s="390" t="s">
        <v>3321</v>
      </c>
      <c r="C638" s="390">
        <v>6134.8125898395247</v>
      </c>
      <c r="D638" s="390">
        <v>82.700895060478175</v>
      </c>
      <c r="E638" s="390">
        <v>2.3460190219567099</v>
      </c>
      <c r="F638" s="390">
        <v>6.5483463597946603</v>
      </c>
      <c r="G638" s="390">
        <v>114.39560414851302</v>
      </c>
      <c r="H638" s="390">
        <v>0.74349333311907995</v>
      </c>
    </row>
    <row r="639" spans="1:8" x14ac:dyDescent="0.35">
      <c r="A639" s="351" t="s">
        <v>833</v>
      </c>
      <c r="B639" s="390" t="s">
        <v>589</v>
      </c>
      <c r="C639" s="390">
        <v>5255.3700428550756</v>
      </c>
      <c r="D639" s="399" t="s">
        <v>199</v>
      </c>
      <c r="E639" s="390">
        <v>2.3460190219567099</v>
      </c>
      <c r="F639" s="390">
        <v>6.1117899358083498</v>
      </c>
      <c r="G639" s="390">
        <v>21.695718028166269</v>
      </c>
      <c r="H639" s="399" t="s">
        <v>199</v>
      </c>
    </row>
    <row r="640" spans="1:8" x14ac:dyDescent="0.35">
      <c r="A640" s="427" t="s">
        <v>834</v>
      </c>
      <c r="B640" s="390" t="s">
        <v>589</v>
      </c>
      <c r="C640" s="390">
        <v>5255.3700428550756</v>
      </c>
      <c r="D640" s="399" t="s">
        <v>199</v>
      </c>
      <c r="E640" s="394">
        <v>2.3460190219567099</v>
      </c>
      <c r="F640" s="394">
        <v>6.1117899358083498</v>
      </c>
      <c r="G640" s="394">
        <v>21.695718028166269</v>
      </c>
      <c r="H640" s="399" t="s">
        <v>199</v>
      </c>
    </row>
    <row r="641" spans="1:8" x14ac:dyDescent="0.35">
      <c r="A641" s="427" t="s">
        <v>835</v>
      </c>
      <c r="B641" s="390" t="s">
        <v>556</v>
      </c>
      <c r="C641" s="390" t="s">
        <v>556</v>
      </c>
      <c r="D641" s="399" t="s">
        <v>199</v>
      </c>
      <c r="E641" s="394" t="s">
        <v>556</v>
      </c>
      <c r="F641" s="394" t="s">
        <v>556</v>
      </c>
      <c r="G641" s="394" t="s">
        <v>556</v>
      </c>
      <c r="H641" s="399" t="s">
        <v>199</v>
      </c>
    </row>
    <row r="642" spans="1:8" x14ac:dyDescent="0.35">
      <c r="A642" s="445" t="s">
        <v>836</v>
      </c>
      <c r="B642" s="390" t="s">
        <v>556</v>
      </c>
      <c r="C642" s="390" t="s">
        <v>556</v>
      </c>
      <c r="D642" s="399" t="s">
        <v>199</v>
      </c>
      <c r="E642" s="390" t="s">
        <v>556</v>
      </c>
      <c r="F642" s="390" t="s">
        <v>556</v>
      </c>
      <c r="G642" s="390" t="s">
        <v>556</v>
      </c>
      <c r="H642" s="399" t="s">
        <v>199</v>
      </c>
    </row>
    <row r="643" spans="1:8" x14ac:dyDescent="0.35">
      <c r="A643" s="351" t="s">
        <v>837</v>
      </c>
      <c r="B643" s="399" t="s">
        <v>199</v>
      </c>
      <c r="C643" s="390">
        <v>76.87968402665453</v>
      </c>
      <c r="D643" s="390">
        <v>5.5928880000000003</v>
      </c>
      <c r="E643" s="390" t="s">
        <v>554</v>
      </c>
      <c r="F643" s="390" t="s">
        <v>554</v>
      </c>
      <c r="G643" s="390" t="s">
        <v>554</v>
      </c>
      <c r="H643" s="399" t="s">
        <v>199</v>
      </c>
    </row>
    <row r="644" spans="1:8" x14ac:dyDescent="0.35">
      <c r="A644" s="446" t="s">
        <v>838</v>
      </c>
      <c r="B644" s="399" t="s">
        <v>199</v>
      </c>
      <c r="C644" s="390">
        <v>74.571839999999995</v>
      </c>
      <c r="D644" s="390">
        <v>5.5928880000000003</v>
      </c>
      <c r="E644" s="394" t="s">
        <v>554</v>
      </c>
      <c r="F644" s="394" t="s">
        <v>554</v>
      </c>
      <c r="G644" s="394" t="s">
        <v>554</v>
      </c>
      <c r="H644" s="399" t="s">
        <v>199</v>
      </c>
    </row>
    <row r="645" spans="1:8" x14ac:dyDescent="0.35">
      <c r="A645" s="446" t="s">
        <v>839</v>
      </c>
      <c r="B645" s="399" t="s">
        <v>199</v>
      </c>
      <c r="C645" s="390">
        <v>2.3078440266545299</v>
      </c>
      <c r="D645" s="390" t="s">
        <v>601</v>
      </c>
      <c r="E645" s="394" t="s">
        <v>554</v>
      </c>
      <c r="F645" s="394" t="s">
        <v>554</v>
      </c>
      <c r="G645" s="394" t="s">
        <v>554</v>
      </c>
      <c r="H645" s="399" t="s">
        <v>199</v>
      </c>
    </row>
    <row r="646" spans="1:8" x14ac:dyDescent="0.35">
      <c r="A646" s="351" t="s">
        <v>840</v>
      </c>
      <c r="B646" s="390" t="s">
        <v>561</v>
      </c>
      <c r="C646" s="390" t="s">
        <v>561</v>
      </c>
      <c r="D646" s="390" t="s">
        <v>561</v>
      </c>
      <c r="E646" s="390" t="s">
        <v>561</v>
      </c>
      <c r="F646" s="390" t="s">
        <v>561</v>
      </c>
      <c r="G646" s="390" t="s">
        <v>561</v>
      </c>
      <c r="H646" s="390" t="s">
        <v>561</v>
      </c>
    </row>
    <row r="647" spans="1:8" x14ac:dyDescent="0.35">
      <c r="A647" s="427" t="s">
        <v>841</v>
      </c>
      <c r="B647" s="390" t="s">
        <v>529</v>
      </c>
      <c r="C647" s="390" t="s">
        <v>561</v>
      </c>
      <c r="D647" s="390" t="s">
        <v>561</v>
      </c>
      <c r="E647" s="394" t="s">
        <v>529</v>
      </c>
      <c r="F647" s="394" t="s">
        <v>529</v>
      </c>
      <c r="G647" s="394" t="s">
        <v>529</v>
      </c>
      <c r="H647" s="394" t="s">
        <v>529</v>
      </c>
    </row>
    <row r="648" spans="1:8" x14ac:dyDescent="0.35">
      <c r="A648" s="427" t="s">
        <v>842</v>
      </c>
      <c r="B648" s="390" t="s">
        <v>527</v>
      </c>
      <c r="C648" s="390" t="s">
        <v>527</v>
      </c>
      <c r="D648" s="390" t="s">
        <v>527</v>
      </c>
      <c r="E648" s="394" t="s">
        <v>527</v>
      </c>
      <c r="F648" s="394" t="s">
        <v>527</v>
      </c>
      <c r="G648" s="394" t="s">
        <v>527</v>
      </c>
      <c r="H648" s="394" t="s">
        <v>527</v>
      </c>
    </row>
    <row r="649" spans="1:8" x14ac:dyDescent="0.35">
      <c r="A649" s="351" t="s">
        <v>843</v>
      </c>
      <c r="B649" s="399" t="s">
        <v>199</v>
      </c>
      <c r="C649" s="390">
        <v>802.56286295779444</v>
      </c>
      <c r="D649" s="390">
        <v>77.108007060478172</v>
      </c>
      <c r="E649" s="390" t="s">
        <v>601</v>
      </c>
      <c r="F649" s="390">
        <v>0.43655642398631</v>
      </c>
      <c r="G649" s="390">
        <v>49.308450064014231</v>
      </c>
      <c r="H649" s="399" t="s">
        <v>199</v>
      </c>
    </row>
    <row r="650" spans="1:8" x14ac:dyDescent="0.35">
      <c r="A650" s="427" t="s">
        <v>844</v>
      </c>
      <c r="B650" s="399" t="s">
        <v>199</v>
      </c>
      <c r="C650" s="390">
        <v>567.41960890297901</v>
      </c>
      <c r="D650" s="390">
        <v>75.36075521363459</v>
      </c>
      <c r="E650" s="394" t="s">
        <v>556</v>
      </c>
      <c r="F650" s="394">
        <v>0.43655642398631</v>
      </c>
      <c r="G650" s="394">
        <v>33.529746043529677</v>
      </c>
      <c r="H650" s="399" t="s">
        <v>199</v>
      </c>
    </row>
    <row r="651" spans="1:8" x14ac:dyDescent="0.35">
      <c r="A651" s="427" t="s">
        <v>845</v>
      </c>
      <c r="B651" s="399" t="s">
        <v>199</v>
      </c>
      <c r="C651" s="390">
        <v>235.14325405481537</v>
      </c>
      <c r="D651" s="390">
        <v>1.74725184684358</v>
      </c>
      <c r="E651" s="394" t="s">
        <v>556</v>
      </c>
      <c r="F651" s="394" t="s">
        <v>556</v>
      </c>
      <c r="G651" s="394">
        <v>15.77870402048455</v>
      </c>
      <c r="H651" s="399" t="s">
        <v>199</v>
      </c>
    </row>
    <row r="652" spans="1:8" x14ac:dyDescent="0.35">
      <c r="A652" s="427" t="s">
        <v>3485</v>
      </c>
      <c r="B652" s="399" t="s">
        <v>199</v>
      </c>
      <c r="C652" s="390" t="s">
        <v>529</v>
      </c>
      <c r="D652" s="390" t="s">
        <v>529</v>
      </c>
      <c r="E652" s="390" t="s">
        <v>529</v>
      </c>
      <c r="F652" s="390" t="s">
        <v>529</v>
      </c>
      <c r="G652" s="390" t="s">
        <v>529</v>
      </c>
      <c r="H652" s="399" t="s">
        <v>199</v>
      </c>
    </row>
    <row r="653" spans="1:8" x14ac:dyDescent="0.35">
      <c r="A653" s="351" t="s">
        <v>3486</v>
      </c>
      <c r="B653" s="390" t="s">
        <v>527</v>
      </c>
      <c r="C653" s="390" t="s">
        <v>527</v>
      </c>
      <c r="D653" s="390" t="s">
        <v>527</v>
      </c>
      <c r="E653" s="390" t="s">
        <v>556</v>
      </c>
      <c r="F653" s="390" t="s">
        <v>556</v>
      </c>
      <c r="G653" s="390">
        <v>43.391436056332523</v>
      </c>
      <c r="H653" s="390">
        <v>0.74349333311907995</v>
      </c>
    </row>
    <row r="654" spans="1:8" x14ac:dyDescent="0.35">
      <c r="A654" s="432" t="s">
        <v>605</v>
      </c>
      <c r="B654" s="394" t="s">
        <v>527</v>
      </c>
      <c r="C654" s="394" t="s">
        <v>527</v>
      </c>
      <c r="D654" s="394" t="s">
        <v>527</v>
      </c>
      <c r="E654" s="394" t="s">
        <v>556</v>
      </c>
      <c r="F654" s="394" t="s">
        <v>556</v>
      </c>
      <c r="G654" s="394">
        <v>43.391436056332523</v>
      </c>
      <c r="H654" s="394">
        <v>0.74349333311907995</v>
      </c>
    </row>
    <row r="655" spans="1:8" x14ac:dyDescent="0.35">
      <c r="A655" s="351" t="s">
        <v>846</v>
      </c>
      <c r="B655" s="399" t="s">
        <v>199</v>
      </c>
      <c r="C655" s="399" t="s">
        <v>199</v>
      </c>
      <c r="D655" s="399" t="s">
        <v>199</v>
      </c>
      <c r="E655" s="399" t="s">
        <v>199</v>
      </c>
      <c r="F655" s="399" t="s">
        <v>199</v>
      </c>
      <c r="G655" s="399" t="s">
        <v>199</v>
      </c>
      <c r="H655" s="399" t="s">
        <v>199</v>
      </c>
    </row>
    <row r="656" spans="1:8" x14ac:dyDescent="0.35">
      <c r="A656" s="446" t="s">
        <v>847</v>
      </c>
      <c r="B656" s="394" t="s">
        <v>527</v>
      </c>
      <c r="C656" s="399" t="s">
        <v>199</v>
      </c>
      <c r="D656" s="399" t="s">
        <v>199</v>
      </c>
      <c r="E656" s="399" t="s">
        <v>199</v>
      </c>
      <c r="F656" s="399" t="s">
        <v>199</v>
      </c>
      <c r="G656" s="399" t="s">
        <v>199</v>
      </c>
      <c r="H656" s="399" t="s">
        <v>199</v>
      </c>
    </row>
    <row r="657" spans="1:8" x14ac:dyDescent="0.35">
      <c r="A657" s="446" t="s">
        <v>848</v>
      </c>
      <c r="B657" s="394" t="s">
        <v>527</v>
      </c>
      <c r="C657" s="399" t="s">
        <v>199</v>
      </c>
      <c r="D657" s="399" t="s">
        <v>199</v>
      </c>
      <c r="E657" s="399" t="s">
        <v>199</v>
      </c>
      <c r="F657" s="399" t="s">
        <v>199</v>
      </c>
      <c r="G657" s="399" t="s">
        <v>199</v>
      </c>
      <c r="H657" s="399" t="s">
        <v>199</v>
      </c>
    </row>
    <row r="658" spans="1:8" x14ac:dyDescent="0.35">
      <c r="A658" s="447" t="s">
        <v>3487</v>
      </c>
      <c r="B658" s="394" t="s">
        <v>527</v>
      </c>
      <c r="C658" s="399" t="s">
        <v>199</v>
      </c>
      <c r="D658" s="399" t="s">
        <v>199</v>
      </c>
      <c r="E658" s="399" t="s">
        <v>199</v>
      </c>
      <c r="F658" s="399" t="s">
        <v>199</v>
      </c>
      <c r="G658" s="399" t="s">
        <v>199</v>
      </c>
      <c r="H658" s="399" t="s">
        <v>199</v>
      </c>
    </row>
    <row r="660" spans="1:8" x14ac:dyDescent="0.35">
      <c r="A660" s="72" t="s">
        <v>849</v>
      </c>
      <c r="B660" s="84" t="str">
        <f>B638</f>
        <v>NO,IE,NA</v>
      </c>
      <c r="C660" s="84">
        <f t="shared" ref="C660:H660" si="12">C638</f>
        <v>6134.8125898395247</v>
      </c>
      <c r="D660" s="84">
        <f t="shared" si="12"/>
        <v>82.700895060478175</v>
      </c>
      <c r="E660" s="84">
        <f t="shared" si="12"/>
        <v>2.3460190219567099</v>
      </c>
      <c r="F660" s="84">
        <f t="shared" si="12"/>
        <v>6.5483463597946603</v>
      </c>
      <c r="G660" s="84">
        <f t="shared" si="12"/>
        <v>114.39560414851302</v>
      </c>
      <c r="H660" s="84">
        <f t="shared" si="12"/>
        <v>0.74349333311907995</v>
      </c>
    </row>
    <row r="663" spans="1:8" ht="16.5" x14ac:dyDescent="0.35">
      <c r="A663" s="99" t="s">
        <v>850</v>
      </c>
      <c r="B663" s="100" t="s">
        <v>851</v>
      </c>
      <c r="C663" s="100" t="s">
        <v>852</v>
      </c>
      <c r="D663" s="100" t="s">
        <v>853</v>
      </c>
      <c r="E663" s="100" t="s">
        <v>854</v>
      </c>
      <c r="F663" s="100" t="s">
        <v>518</v>
      </c>
      <c r="G663" s="100" t="s">
        <v>519</v>
      </c>
      <c r="H663" s="100" t="s">
        <v>855</v>
      </c>
    </row>
    <row r="664" spans="1:8" s="12" customFormat="1" x14ac:dyDescent="0.35">
      <c r="A664" s="301" t="s">
        <v>856</v>
      </c>
      <c r="B664" s="302">
        <f t="shared" ref="B664:H670" si="13">B59</f>
        <v>6045831.9303266751</v>
      </c>
      <c r="C664" s="302">
        <f t="shared" si="13"/>
        <v>11738.668394056973</v>
      </c>
      <c r="D664" s="302">
        <f t="shared" si="13"/>
        <v>259.40234604960767</v>
      </c>
      <c r="E664" s="302">
        <f t="shared" si="13"/>
        <v>18305.749424551203</v>
      </c>
      <c r="F664" s="302">
        <f t="shared" si="13"/>
        <v>65117.178069736605</v>
      </c>
      <c r="G664" s="302">
        <f t="shared" si="13"/>
        <v>7244.4555805128311</v>
      </c>
      <c r="H664" s="302">
        <f t="shared" si="13"/>
        <v>12364.091048770906</v>
      </c>
    </row>
    <row r="665" spans="1:8" s="274" customFormat="1" x14ac:dyDescent="0.35">
      <c r="A665" s="300" t="s">
        <v>97</v>
      </c>
      <c r="B665" s="101">
        <f t="shared" si="13"/>
        <v>2400057.4856406469</v>
      </c>
      <c r="C665" s="101">
        <f t="shared" si="13"/>
        <v>34.823479419570468</v>
      </c>
      <c r="D665" s="101">
        <f t="shared" si="13"/>
        <v>100.86538569159121</v>
      </c>
      <c r="E665" s="101">
        <f t="shared" si="13"/>
        <v>3434.4290996747714</v>
      </c>
      <c r="F665" s="101">
        <f t="shared" si="13"/>
        <v>581.83867235005948</v>
      </c>
      <c r="G665" s="101">
        <f t="shared" si="13"/>
        <v>43.701395420034459</v>
      </c>
      <c r="H665" s="101">
        <f t="shared" si="13"/>
        <v>9439.0432746602182</v>
      </c>
    </row>
    <row r="666" spans="1:8" s="274" customFormat="1" x14ac:dyDescent="0.35">
      <c r="A666" s="300" t="s">
        <v>4</v>
      </c>
      <c r="B666" s="101">
        <f>B61</f>
        <v>1911856.6209068005</v>
      </c>
      <c r="C666" s="101">
        <f t="shared" si="13"/>
        <v>162.90247230948853</v>
      </c>
      <c r="D666" s="101">
        <f t="shared" si="13"/>
        <v>141.94351071141131</v>
      </c>
      <c r="E666" s="101">
        <f t="shared" si="13"/>
        <v>11998.643932744189</v>
      </c>
      <c r="F666" s="101">
        <f t="shared" si="13"/>
        <v>58747.464607753776</v>
      </c>
      <c r="G666" s="101">
        <f t="shared" si="13"/>
        <v>5777.5462986418306</v>
      </c>
      <c r="H666" s="101">
        <f t="shared" si="13"/>
        <v>618.63077203361581</v>
      </c>
    </row>
    <row r="667" spans="1:8" s="274" customFormat="1" x14ac:dyDescent="0.35">
      <c r="A667" s="300" t="s">
        <v>2493</v>
      </c>
      <c r="B667" s="101">
        <f t="shared" si="13"/>
        <v>586027.88174597803</v>
      </c>
      <c r="C667" s="101">
        <f t="shared" si="13"/>
        <v>205.33517802223591</v>
      </c>
      <c r="D667" s="101">
        <f t="shared" si="13"/>
        <v>4.0983304317602895</v>
      </c>
      <c r="E667" s="101">
        <f t="shared" si="13"/>
        <v>908.26373148672474</v>
      </c>
      <c r="F667" s="101">
        <f t="shared" si="13"/>
        <v>3021.64543736223</v>
      </c>
      <c r="G667" s="101">
        <f t="shared" si="13"/>
        <v>551.67725417600798</v>
      </c>
      <c r="H667" s="101">
        <f t="shared" si="13"/>
        <v>527.57585355553215</v>
      </c>
    </row>
    <row r="668" spans="1:8" s="274" customFormat="1" x14ac:dyDescent="0.35">
      <c r="A668" s="300" t="s">
        <v>9</v>
      </c>
      <c r="B668" s="101">
        <f t="shared" si="13"/>
        <v>1134885.2223943246</v>
      </c>
      <c r="C668" s="101">
        <f t="shared" si="13"/>
        <v>11335.583471714261</v>
      </c>
      <c r="D668" s="101">
        <f t="shared" si="13"/>
        <v>11.193742820309819</v>
      </c>
      <c r="E668" s="101">
        <f t="shared" si="13"/>
        <v>1964.4126606455166</v>
      </c>
      <c r="F668" s="101">
        <f t="shared" si="13"/>
        <v>2766.2293522705422</v>
      </c>
      <c r="G668" s="101">
        <f t="shared" si="13"/>
        <v>871.53063227495795</v>
      </c>
      <c r="H668" s="101">
        <f t="shared" si="13"/>
        <v>1778.8411485215402</v>
      </c>
    </row>
    <row r="669" spans="1:8" s="274" customFormat="1" x14ac:dyDescent="0.35">
      <c r="A669" s="300" t="s">
        <v>139</v>
      </c>
      <c r="B669" s="101">
        <f t="shared" si="13"/>
        <v>291.62758231404649</v>
      </c>
      <c r="C669" s="101">
        <f t="shared" si="13"/>
        <v>1.8597887494070001E-2</v>
      </c>
      <c r="D669" s="101">
        <f t="shared" si="13"/>
        <v>2.7004131976500001E-3</v>
      </c>
      <c r="E669" s="101" t="str">
        <f t="shared" si="13"/>
        <v>IE</v>
      </c>
      <c r="F669" s="101" t="str">
        <f t="shared" si="13"/>
        <v>IE</v>
      </c>
      <c r="G669" s="101" t="str">
        <f t="shared" si="13"/>
        <v>IE</v>
      </c>
      <c r="H669" s="101" t="str">
        <f t="shared" si="13"/>
        <v>IE</v>
      </c>
    </row>
    <row r="670" spans="1:8" s="274" customFormat="1" x14ac:dyDescent="0.35">
      <c r="A670" s="300" t="s">
        <v>3309</v>
      </c>
      <c r="B670" s="101">
        <f>B65</f>
        <v>12713.092056610814</v>
      </c>
      <c r="C670" s="101">
        <f t="shared" si="13"/>
        <v>5.1947039253499999E-3</v>
      </c>
      <c r="D670" s="101">
        <f t="shared" si="13"/>
        <v>1.29867598133739</v>
      </c>
      <c r="E670" s="101">
        <f t="shared" si="13"/>
        <v>0</v>
      </c>
      <c r="F670" s="101">
        <f t="shared" si="13"/>
        <v>0</v>
      </c>
      <c r="G670" s="101">
        <f t="shared" si="13"/>
        <v>0</v>
      </c>
      <c r="H670" s="101">
        <f t="shared" si="13"/>
        <v>0</v>
      </c>
    </row>
    <row r="671" spans="1:8" x14ac:dyDescent="0.35">
      <c r="A671" s="301" t="s">
        <v>857</v>
      </c>
      <c r="B671" s="101">
        <f>G407</f>
        <v>22472.091478849856</v>
      </c>
      <c r="C671" s="101">
        <f>H407</f>
        <v>4.8078038835700004E-3</v>
      </c>
      <c r="D671" s="101">
        <f>I407</f>
        <v>5.0498744759699997E-3</v>
      </c>
      <c r="E671" s="101"/>
      <c r="F671" s="102"/>
      <c r="G671" s="102"/>
      <c r="H671" s="102"/>
    </row>
    <row r="672" spans="1:8" x14ac:dyDescent="0.35">
      <c r="A672" s="301" t="s">
        <v>858</v>
      </c>
      <c r="B672" s="101">
        <f>B464</f>
        <v>194068.13526147662</v>
      </c>
      <c r="C672" s="101">
        <f>C464</f>
        <v>4.4228396639999996</v>
      </c>
      <c r="D672" s="101">
        <f>D464</f>
        <v>83.654409240516344</v>
      </c>
      <c r="E672" s="101">
        <f>J464</f>
        <v>572.16514495327442</v>
      </c>
      <c r="F672" s="101">
        <f>K464</f>
        <v>1557.1939910195872</v>
      </c>
      <c r="G672" s="101">
        <f>L464</f>
        <v>5849.2197121443369</v>
      </c>
      <c r="H672" s="101">
        <f>M464</f>
        <v>830.75987228203655</v>
      </c>
    </row>
    <row r="673" spans="1:36" x14ac:dyDescent="0.35">
      <c r="A673" s="301" t="s">
        <v>859</v>
      </c>
      <c r="B673" s="101">
        <f t="shared" ref="B673:H673" si="14">B597</f>
        <v>7853.7090592547993</v>
      </c>
      <c r="C673" s="101">
        <f t="shared" si="14"/>
        <v>9571.8991649314175</v>
      </c>
      <c r="D673" s="101">
        <f t="shared" si="14"/>
        <v>1107.1877988953377</v>
      </c>
      <c r="E673" s="101">
        <f t="shared" si="14"/>
        <v>14.91067980114685</v>
      </c>
      <c r="F673" s="101">
        <f t="shared" si="14"/>
        <v>363.40666610922074</v>
      </c>
      <c r="G673" s="101" t="str">
        <f t="shared" si="14"/>
        <v>NA</v>
      </c>
      <c r="H673" s="101">
        <f t="shared" si="14"/>
        <v>0</v>
      </c>
    </row>
    <row r="674" spans="1:36" x14ac:dyDescent="0.35">
      <c r="A674" s="301" t="s">
        <v>860</v>
      </c>
      <c r="B674" s="101">
        <f>B629</f>
        <v>-804822.59440781723</v>
      </c>
      <c r="C674" s="101">
        <f t="shared" ref="C674:H674" si="15">C629</f>
        <v>372.43546381101726</v>
      </c>
      <c r="D674" s="101">
        <f t="shared" si="15"/>
        <v>25.029760442267989</v>
      </c>
      <c r="E674" s="101">
        <f t="shared" si="15"/>
        <v>147.8993015761074</v>
      </c>
      <c r="F674" s="101">
        <f t="shared" si="15"/>
        <v>4868.9398569495861</v>
      </c>
      <c r="G674" s="101" t="str">
        <f t="shared" si="15"/>
        <v>NE,NA</v>
      </c>
      <c r="H674" s="101">
        <f t="shared" si="15"/>
        <v>0</v>
      </c>
    </row>
    <row r="675" spans="1:36" x14ac:dyDescent="0.35">
      <c r="A675" s="301" t="s">
        <v>861</v>
      </c>
      <c r="B675" s="103" t="str">
        <f>B660</f>
        <v>NO,IE,NA</v>
      </c>
      <c r="C675" s="103">
        <f t="shared" ref="C675:H675" si="16">C660</f>
        <v>6134.8125898395247</v>
      </c>
      <c r="D675" s="103">
        <f t="shared" si="16"/>
        <v>82.700895060478175</v>
      </c>
      <c r="E675" s="103">
        <f t="shared" si="16"/>
        <v>2.3460190219567099</v>
      </c>
      <c r="F675" s="103">
        <f t="shared" si="16"/>
        <v>6.5483463597946603</v>
      </c>
      <c r="G675" s="103">
        <f t="shared" si="16"/>
        <v>114.39560414851302</v>
      </c>
      <c r="H675" s="103">
        <f t="shared" si="16"/>
        <v>0.74349333311907995</v>
      </c>
    </row>
    <row r="676" spans="1:36" x14ac:dyDescent="0.35">
      <c r="A676" s="3" t="s">
        <v>862</v>
      </c>
      <c r="B676" s="104">
        <f>SUM(B664,B672:B675)</f>
        <v>5442931.1802395899</v>
      </c>
      <c r="C676" s="104">
        <f t="shared" ref="C676:H676" si="17">SUM(C664,C672:C675)</f>
        <v>27822.238452302932</v>
      </c>
      <c r="D676" s="104">
        <f t="shared" si="17"/>
        <v>1557.975209688208</v>
      </c>
      <c r="E676" s="104">
        <f t="shared" si="17"/>
        <v>19043.070569903684</v>
      </c>
      <c r="F676" s="104">
        <f t="shared" si="17"/>
        <v>71913.266930174796</v>
      </c>
      <c r="G676" s="104">
        <f t="shared" si="17"/>
        <v>13208.070896805681</v>
      </c>
      <c r="H676" s="104">
        <f t="shared" si="17"/>
        <v>13195.594414386062</v>
      </c>
    </row>
    <row r="678" spans="1:36" x14ac:dyDescent="0.35">
      <c r="A678" s="72" t="s">
        <v>863</v>
      </c>
      <c r="B678" s="72" t="s">
        <v>701</v>
      </c>
      <c r="C678" s="72" t="s">
        <v>702</v>
      </c>
      <c r="D678" s="72" t="s">
        <v>703</v>
      </c>
      <c r="E678" s="72" t="s">
        <v>704</v>
      </c>
      <c r="F678" s="105" t="s">
        <v>705</v>
      </c>
      <c r="G678" s="105" t="s">
        <v>706</v>
      </c>
      <c r="H678" s="105" t="s">
        <v>707</v>
      </c>
      <c r="I678" s="105" t="s">
        <v>708</v>
      </c>
      <c r="J678" s="105" t="s">
        <v>709</v>
      </c>
      <c r="K678" s="105" t="s">
        <v>710</v>
      </c>
      <c r="L678" s="105" t="s">
        <v>711</v>
      </c>
      <c r="M678" s="105" t="s">
        <v>712</v>
      </c>
      <c r="N678" s="105" t="s">
        <v>713</v>
      </c>
      <c r="O678" s="105" t="s">
        <v>714</v>
      </c>
      <c r="P678" s="105" t="s">
        <v>715</v>
      </c>
      <c r="Q678" s="105" t="s">
        <v>716</v>
      </c>
      <c r="R678" s="105" t="s">
        <v>717</v>
      </c>
      <c r="S678" s="105" t="s">
        <v>718</v>
      </c>
      <c r="T678" s="105" t="s">
        <v>719</v>
      </c>
      <c r="U678" s="105" t="s">
        <v>864</v>
      </c>
      <c r="V678" s="105" t="s">
        <v>721</v>
      </c>
      <c r="W678" s="105" t="s">
        <v>865</v>
      </c>
      <c r="X678" s="105" t="s">
        <v>866</v>
      </c>
      <c r="Y678" s="105" t="s">
        <v>867</v>
      </c>
      <c r="Z678" s="105" t="s">
        <v>868</v>
      </c>
      <c r="AA678" s="105" t="s">
        <v>869</v>
      </c>
      <c r="AB678" s="105" t="s">
        <v>870</v>
      </c>
      <c r="AC678" s="105" t="s">
        <v>871</v>
      </c>
      <c r="AD678" s="105" t="s">
        <v>872</v>
      </c>
      <c r="AE678" s="105" t="s">
        <v>873</v>
      </c>
      <c r="AF678" s="105" t="s">
        <v>874</v>
      </c>
      <c r="AG678" s="105" t="s">
        <v>732</v>
      </c>
      <c r="AH678" s="105" t="s">
        <v>875</v>
      </c>
      <c r="AI678" s="105" t="s">
        <v>876</v>
      </c>
      <c r="AJ678" s="105" t="s">
        <v>877</v>
      </c>
    </row>
    <row r="679" spans="1:36" x14ac:dyDescent="0.35">
      <c r="A679" s="4" t="s">
        <v>878</v>
      </c>
      <c r="B679" s="106">
        <f>B472</f>
        <v>1368.6274879263533</v>
      </c>
      <c r="C679" s="106">
        <f>C472</f>
        <v>397.31929999999994</v>
      </c>
      <c r="D679" s="106">
        <v>0</v>
      </c>
      <c r="E679" s="106">
        <v>0</v>
      </c>
      <c r="F679" s="106">
        <f>F472</f>
        <v>2580.4423400000001</v>
      </c>
      <c r="G679" s="106">
        <v>0</v>
      </c>
      <c r="H679" s="106">
        <f>H472</f>
        <v>56052.275099999999</v>
      </c>
      <c r="I679" s="106">
        <v>0</v>
      </c>
      <c r="J679" s="106">
        <f>J472</f>
        <v>2093.1475999999998</v>
      </c>
      <c r="K679" s="106">
        <v>0</v>
      </c>
      <c r="L679" s="106">
        <v>0</v>
      </c>
      <c r="M679" s="106">
        <v>0</v>
      </c>
      <c r="N679" s="106">
        <v>0</v>
      </c>
      <c r="O679" s="106">
        <v>0</v>
      </c>
      <c r="P679" s="106">
        <v>0</v>
      </c>
      <c r="Q679" s="106">
        <f>Q472</f>
        <v>117.73</v>
      </c>
      <c r="R679" s="106">
        <v>0</v>
      </c>
      <c r="S679" s="106">
        <v>0</v>
      </c>
      <c r="T679" s="106">
        <v>0</v>
      </c>
      <c r="U679" s="106">
        <v>0</v>
      </c>
      <c r="V679" s="106" t="str">
        <f>V472</f>
        <v/>
      </c>
      <c r="W679" s="106">
        <f>W472</f>
        <v>539.28252369958398</v>
      </c>
      <c r="X679" s="106">
        <f>X472</f>
        <v>206.77996980802794</v>
      </c>
      <c r="Y679" s="106">
        <f>Y472</f>
        <v>8.9719417447910903</v>
      </c>
      <c r="Z679" s="106">
        <v>0</v>
      </c>
      <c r="AA679" s="106">
        <f>AA472</f>
        <v>11.42114438969833</v>
      </c>
      <c r="AB679" s="106">
        <v>0</v>
      </c>
      <c r="AC679" s="106">
        <v>0</v>
      </c>
      <c r="AD679" s="106">
        <v>0</v>
      </c>
      <c r="AE679" s="106">
        <v>0</v>
      </c>
      <c r="AF679" s="106">
        <v>0</v>
      </c>
      <c r="AG679" s="106" t="str">
        <f>AG472</f>
        <v/>
      </c>
      <c r="AH679" s="106">
        <f>AH472</f>
        <v>7332.5098355411983</v>
      </c>
      <c r="AI679" s="106">
        <f>AI472</f>
        <v>517.67788417194004</v>
      </c>
      <c r="AJ679" s="106">
        <f>AJ472</f>
        <v>28.530150025699999</v>
      </c>
    </row>
    <row r="680" spans="1:36" x14ac:dyDescent="0.35">
      <c r="A680" s="4" t="s">
        <v>879</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106">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862</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72" t="s">
        <v>3489</v>
      </c>
      <c r="B684" s="100" t="s">
        <v>851</v>
      </c>
      <c r="C684" s="100" t="s">
        <v>852</v>
      </c>
      <c r="D684" s="100" t="s">
        <v>853</v>
      </c>
      <c r="E684" s="100" t="s">
        <v>854</v>
      </c>
      <c r="F684" s="100" t="s">
        <v>518</v>
      </c>
      <c r="G684" s="100" t="s">
        <v>519</v>
      </c>
      <c r="H684" s="100" t="s">
        <v>855</v>
      </c>
      <c r="I684" s="100" t="s">
        <v>880</v>
      </c>
      <c r="J684" s="100" t="s">
        <v>2667</v>
      </c>
      <c r="K684" s="4"/>
      <c r="L684" s="4"/>
      <c r="M684" s="4"/>
      <c r="N684" s="4"/>
      <c r="O684" s="4"/>
      <c r="P684" s="4"/>
      <c r="Q684" s="4"/>
      <c r="R684" s="4"/>
      <c r="S684" s="4"/>
      <c r="T684" s="4"/>
      <c r="U684" s="4"/>
      <c r="V684" s="4"/>
      <c r="W684" s="4"/>
      <c r="X684" s="4"/>
      <c r="Y684" s="4"/>
      <c r="Z684" s="4"/>
      <c r="AA684" s="4"/>
      <c r="AB684" s="4"/>
    </row>
    <row r="685" spans="1:36" x14ac:dyDescent="0.35">
      <c r="A685" s="4" t="s">
        <v>881</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56">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109" t="s">
        <v>97</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56">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109"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56">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109" t="s">
        <v>2493</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56">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109"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56">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109" t="s">
        <v>139</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56">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109" t="s">
        <v>2503</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56">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109" t="s">
        <v>3308</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56">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107" t="s">
        <v>882</v>
      </c>
      <c r="B695" s="108">
        <f>SUM(B685:I685)</f>
        <v>6809.4490662257658</v>
      </c>
      <c r="D695" s="448"/>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109" t="s">
        <v>97</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109"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109" t="s">
        <v>2493</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109"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109" t="s">
        <v>139</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109" t="s">
        <v>2503</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109" t="s">
        <v>3308</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110" t="s">
        <v>883</v>
      </c>
      <c r="B707" s="111"/>
      <c r="C707" s="111"/>
      <c r="D707" s="111"/>
      <c r="E707" s="111"/>
      <c r="F707" s="111"/>
      <c r="G707" s="111"/>
      <c r="H707" s="111"/>
      <c r="I707" s="111"/>
      <c r="J707" s="111"/>
      <c r="K707" s="111"/>
      <c r="L707" s="111"/>
      <c r="M707" s="111"/>
      <c r="N707" s="111"/>
    </row>
    <row r="708" spans="1:28" x14ac:dyDescent="0.35">
      <c r="A708" s="111" t="s">
        <v>884</v>
      </c>
      <c r="B708" s="111"/>
      <c r="C708" s="111"/>
      <c r="D708" s="111"/>
      <c r="E708" s="111"/>
      <c r="F708" s="111"/>
      <c r="G708" s="111"/>
      <c r="H708" s="111"/>
      <c r="I708" s="111"/>
      <c r="J708" s="111"/>
      <c r="K708" s="111"/>
      <c r="L708" s="111"/>
      <c r="M708" s="111"/>
      <c r="N708" s="111"/>
    </row>
    <row r="709" spans="1:28" x14ac:dyDescent="0.35">
      <c r="A709" s="111" t="s">
        <v>885</v>
      </c>
      <c r="B709" s="111"/>
      <c r="C709" s="111"/>
      <c r="D709" s="111"/>
      <c r="E709" s="111"/>
      <c r="F709" s="111"/>
      <c r="G709" s="111"/>
      <c r="H709" s="111"/>
      <c r="I709" s="111"/>
      <c r="J709" s="111"/>
      <c r="K709" s="111"/>
      <c r="L709" s="111"/>
      <c r="M709" s="111"/>
      <c r="N709" s="111"/>
    </row>
    <row r="710" spans="1:28" ht="31.5" x14ac:dyDescent="0.35">
      <c r="A710" s="112" t="s">
        <v>886</v>
      </c>
      <c r="B710" s="113" t="s">
        <v>887</v>
      </c>
      <c r="C710" s="114" t="s">
        <v>888</v>
      </c>
      <c r="D710" s="115" t="s">
        <v>889</v>
      </c>
      <c r="E710" s="115" t="s">
        <v>890</v>
      </c>
      <c r="F710" s="116" t="s">
        <v>891</v>
      </c>
      <c r="G710" s="115" t="s">
        <v>892</v>
      </c>
      <c r="H710" s="116" t="s">
        <v>893</v>
      </c>
      <c r="I710" s="115" t="s">
        <v>894</v>
      </c>
      <c r="J710" s="116" t="s">
        <v>895</v>
      </c>
      <c r="K710" s="115" t="s">
        <v>896</v>
      </c>
      <c r="L710" s="116" t="s">
        <v>897</v>
      </c>
      <c r="M710" s="116" t="s">
        <v>898</v>
      </c>
      <c r="N710" s="116" t="s">
        <v>899</v>
      </c>
    </row>
    <row r="711" spans="1:28" x14ac:dyDescent="0.35">
      <c r="A711" s="117" t="s">
        <v>900</v>
      </c>
      <c r="B711" s="118" t="s">
        <v>901</v>
      </c>
      <c r="C711" s="119" t="s">
        <v>902</v>
      </c>
      <c r="D711" s="117" t="s">
        <v>903</v>
      </c>
      <c r="E711" s="117" t="s">
        <v>904</v>
      </c>
      <c r="F711" s="120">
        <v>1</v>
      </c>
      <c r="G711" s="117" t="s">
        <v>905</v>
      </c>
      <c r="H711" s="120">
        <v>1</v>
      </c>
      <c r="I711" s="117" t="s">
        <v>906</v>
      </c>
      <c r="J711" s="120">
        <v>1</v>
      </c>
      <c r="K711" s="117" t="s">
        <v>907</v>
      </c>
      <c r="L711" s="120">
        <v>1</v>
      </c>
      <c r="M711" s="117" t="s">
        <v>908</v>
      </c>
      <c r="N711" s="120">
        <v>1</v>
      </c>
    </row>
    <row r="712" spans="1:28" x14ac:dyDescent="0.35">
      <c r="A712" s="121" t="s">
        <v>909</v>
      </c>
      <c r="B712" s="122" t="s">
        <v>910</v>
      </c>
      <c r="C712" s="122" t="s">
        <v>911</v>
      </c>
      <c r="D712" s="121" t="s">
        <v>912</v>
      </c>
      <c r="E712" s="121" t="s">
        <v>913</v>
      </c>
      <c r="F712" s="123">
        <v>84</v>
      </c>
      <c r="G712" s="121" t="s">
        <v>914</v>
      </c>
      <c r="H712" s="123">
        <v>28</v>
      </c>
      <c r="I712" s="121" t="s">
        <v>915</v>
      </c>
      <c r="J712" s="123">
        <v>67</v>
      </c>
      <c r="K712" s="121" t="s">
        <v>916</v>
      </c>
      <c r="L712" s="123">
        <v>14</v>
      </c>
      <c r="M712" s="121" t="s">
        <v>917</v>
      </c>
      <c r="N712" s="123">
        <v>4</v>
      </c>
    </row>
    <row r="713" spans="1:28" x14ac:dyDescent="0.35">
      <c r="A713" s="124" t="s">
        <v>918</v>
      </c>
      <c r="B713" s="125" t="s">
        <v>910</v>
      </c>
      <c r="C713" s="125" t="s">
        <v>911</v>
      </c>
      <c r="D713" s="124" t="s">
        <v>912</v>
      </c>
      <c r="E713" s="124" t="s">
        <v>919</v>
      </c>
      <c r="F713" s="126">
        <v>85</v>
      </c>
      <c r="G713" s="124" t="s">
        <v>920</v>
      </c>
      <c r="H713" s="126">
        <v>30</v>
      </c>
      <c r="I713" s="124" t="s">
        <v>921</v>
      </c>
      <c r="J713" s="126">
        <v>68</v>
      </c>
      <c r="K713" s="124" t="s">
        <v>922</v>
      </c>
      <c r="L713" s="126">
        <v>15</v>
      </c>
      <c r="M713" s="124" t="s">
        <v>923</v>
      </c>
      <c r="N713" s="126">
        <v>6</v>
      </c>
    </row>
    <row r="714" spans="1:28" x14ac:dyDescent="0.35">
      <c r="A714" s="127" t="s">
        <v>924</v>
      </c>
      <c r="B714" s="128" t="s">
        <v>925</v>
      </c>
      <c r="C714" s="128" t="s">
        <v>926</v>
      </c>
      <c r="D714" s="127" t="s">
        <v>927</v>
      </c>
      <c r="E714" s="127" t="s">
        <v>928</v>
      </c>
      <c r="F714" s="129">
        <v>264</v>
      </c>
      <c r="G714" s="127" t="s">
        <v>929</v>
      </c>
      <c r="H714" s="129">
        <v>265</v>
      </c>
      <c r="I714" s="127" t="s">
        <v>930</v>
      </c>
      <c r="J714" s="129">
        <v>277</v>
      </c>
      <c r="K714" s="127" t="s">
        <v>931</v>
      </c>
      <c r="L714" s="129">
        <v>282</v>
      </c>
      <c r="M714" s="127" t="s">
        <v>932</v>
      </c>
      <c r="N714" s="129">
        <v>234</v>
      </c>
    </row>
    <row r="715" spans="1:28" x14ac:dyDescent="0.35">
      <c r="A715" s="117" t="s">
        <v>933</v>
      </c>
      <c r="B715" s="118" t="s">
        <v>934</v>
      </c>
      <c r="C715" s="130">
        <v>45</v>
      </c>
      <c r="D715" s="131">
        <v>0.26</v>
      </c>
      <c r="E715" s="117" t="s">
        <v>935</v>
      </c>
      <c r="F715" s="120">
        <v>6900</v>
      </c>
      <c r="G715" s="117" t="s">
        <v>936</v>
      </c>
      <c r="H715" s="120">
        <v>4660</v>
      </c>
      <c r="I715" s="117" t="s">
        <v>937</v>
      </c>
      <c r="J715" s="120">
        <v>6890</v>
      </c>
      <c r="K715" s="117" t="s">
        <v>938</v>
      </c>
      <c r="L715" s="120">
        <v>4890</v>
      </c>
      <c r="M715" s="117" t="s">
        <v>939</v>
      </c>
      <c r="N715" s="120">
        <v>2340</v>
      </c>
    </row>
    <row r="716" spans="1:28" x14ac:dyDescent="0.35">
      <c r="A716" s="121" t="s">
        <v>940</v>
      </c>
      <c r="B716" s="122" t="s">
        <v>941</v>
      </c>
      <c r="C716" s="132">
        <v>100</v>
      </c>
      <c r="D716" s="133">
        <v>0.32</v>
      </c>
      <c r="E716" s="121" t="s">
        <v>942</v>
      </c>
      <c r="F716" s="134">
        <v>10800</v>
      </c>
      <c r="G716" s="121" t="s">
        <v>943</v>
      </c>
      <c r="H716" s="134">
        <v>10200</v>
      </c>
      <c r="I716" s="121" t="s">
        <v>944</v>
      </c>
      <c r="J716" s="134">
        <v>11300</v>
      </c>
      <c r="K716" s="121" t="s">
        <v>945</v>
      </c>
      <c r="L716" s="134">
        <v>11000</v>
      </c>
      <c r="M716" s="121" t="s">
        <v>946</v>
      </c>
      <c r="N716" s="123">
        <v>8450</v>
      </c>
    </row>
    <row r="717" spans="1:28" x14ac:dyDescent="0.35">
      <c r="A717" s="124" t="s">
        <v>947</v>
      </c>
      <c r="B717" s="125" t="s">
        <v>948</v>
      </c>
      <c r="C717" s="135">
        <v>640</v>
      </c>
      <c r="D717" s="136">
        <v>0.25</v>
      </c>
      <c r="E717" s="124" t="s">
        <v>949</v>
      </c>
      <c r="F717" s="137">
        <v>10900</v>
      </c>
      <c r="G717" s="124" t="s">
        <v>950</v>
      </c>
      <c r="H717" s="137">
        <v>13900</v>
      </c>
      <c r="I717" s="124" t="s">
        <v>951</v>
      </c>
      <c r="J717" s="137">
        <v>11700</v>
      </c>
      <c r="K717" s="124" t="s">
        <v>952</v>
      </c>
      <c r="L717" s="137">
        <v>14200</v>
      </c>
      <c r="M717" s="124" t="s">
        <v>953</v>
      </c>
      <c r="N717" s="137">
        <v>15900</v>
      </c>
    </row>
    <row r="718" spans="1:28" x14ac:dyDescent="0.35">
      <c r="A718" s="121" t="s">
        <v>954</v>
      </c>
      <c r="B718" s="138" t="s">
        <v>955</v>
      </c>
      <c r="C718" s="139">
        <v>85</v>
      </c>
      <c r="D718" s="133">
        <v>0.3</v>
      </c>
      <c r="E718" s="121" t="s">
        <v>956</v>
      </c>
      <c r="F718" s="123">
        <v>6490</v>
      </c>
      <c r="G718" s="121" t="s">
        <v>957</v>
      </c>
      <c r="H718" s="123">
        <v>5820</v>
      </c>
      <c r="I718" s="121" t="s">
        <v>958</v>
      </c>
      <c r="J718" s="123">
        <v>6730</v>
      </c>
      <c r="K718" s="121" t="s">
        <v>959</v>
      </c>
      <c r="L718" s="123">
        <v>6250</v>
      </c>
      <c r="M718" s="121" t="s">
        <v>960</v>
      </c>
      <c r="N718" s="123">
        <v>4470</v>
      </c>
    </row>
    <row r="719" spans="1:28" x14ac:dyDescent="0.35">
      <c r="A719" s="124" t="s">
        <v>961</v>
      </c>
      <c r="B719" s="140" t="s">
        <v>962</v>
      </c>
      <c r="C719" s="135">
        <v>190</v>
      </c>
      <c r="D719" s="136">
        <v>0.31</v>
      </c>
      <c r="E719" s="124" t="s">
        <v>963</v>
      </c>
      <c r="F719" s="126">
        <v>7710</v>
      </c>
      <c r="G719" s="124" t="s">
        <v>964</v>
      </c>
      <c r="H719" s="126">
        <v>8590</v>
      </c>
      <c r="I719" s="124" t="s">
        <v>965</v>
      </c>
      <c r="J719" s="126">
        <v>8190</v>
      </c>
      <c r="K719" s="124" t="s">
        <v>966</v>
      </c>
      <c r="L719" s="126">
        <v>9020</v>
      </c>
      <c r="M719" s="124" t="s">
        <v>967</v>
      </c>
      <c r="N719" s="126">
        <v>8550</v>
      </c>
    </row>
    <row r="720" spans="1:28" x14ac:dyDescent="0.35">
      <c r="A720" s="127" t="s">
        <v>968</v>
      </c>
      <c r="B720" s="141" t="s">
        <v>969</v>
      </c>
      <c r="C720" s="142">
        <v>1020</v>
      </c>
      <c r="D720" s="143">
        <v>0.2</v>
      </c>
      <c r="E720" s="127" t="s">
        <v>970</v>
      </c>
      <c r="F720" s="129">
        <v>5860</v>
      </c>
      <c r="G720" s="127" t="s">
        <v>971</v>
      </c>
      <c r="H720" s="129">
        <v>7670</v>
      </c>
      <c r="I720" s="127" t="s">
        <v>972</v>
      </c>
      <c r="J720" s="129">
        <v>6310</v>
      </c>
      <c r="K720" s="127" t="s">
        <v>973</v>
      </c>
      <c r="L720" s="129">
        <v>7810</v>
      </c>
      <c r="M720" s="127" t="s">
        <v>974</v>
      </c>
      <c r="N720" s="129">
        <v>8980</v>
      </c>
    </row>
    <row r="721" spans="1:14" x14ac:dyDescent="0.35">
      <c r="A721" s="117" t="s">
        <v>975</v>
      </c>
      <c r="B721" s="118" t="s">
        <v>976</v>
      </c>
      <c r="C721" s="130">
        <v>1.7</v>
      </c>
      <c r="D721" s="131">
        <v>0.15</v>
      </c>
      <c r="E721" s="117" t="s">
        <v>977</v>
      </c>
      <c r="F721" s="120">
        <v>543</v>
      </c>
      <c r="G721" s="117" t="s">
        <v>977</v>
      </c>
      <c r="H721" s="120">
        <v>148</v>
      </c>
      <c r="I721" s="117" t="s">
        <v>978</v>
      </c>
      <c r="J721" s="120">
        <v>192</v>
      </c>
      <c r="K721" s="117" t="s">
        <v>979</v>
      </c>
      <c r="L721" s="120">
        <v>26</v>
      </c>
      <c r="M721" s="117" t="s">
        <v>980</v>
      </c>
      <c r="N721" s="120">
        <v>20</v>
      </c>
    </row>
    <row r="722" spans="1:14" x14ac:dyDescent="0.35">
      <c r="A722" s="121" t="s">
        <v>981</v>
      </c>
      <c r="B722" s="122" t="s">
        <v>982</v>
      </c>
      <c r="C722" s="139">
        <v>11.9</v>
      </c>
      <c r="D722" s="133">
        <v>0.21</v>
      </c>
      <c r="E722" s="121" t="s">
        <v>983</v>
      </c>
      <c r="F722" s="123">
        <v>5280</v>
      </c>
      <c r="G722" s="121" t="s">
        <v>956</v>
      </c>
      <c r="H722" s="123">
        <v>1760</v>
      </c>
      <c r="I722" s="121" t="s">
        <v>984</v>
      </c>
      <c r="J722" s="123">
        <v>4200</v>
      </c>
      <c r="K722" s="121" t="s">
        <v>985</v>
      </c>
      <c r="L722" s="123">
        <v>832</v>
      </c>
      <c r="M722" s="121" t="s">
        <v>986</v>
      </c>
      <c r="N722" s="123">
        <v>262</v>
      </c>
    </row>
    <row r="723" spans="1:14" x14ac:dyDescent="0.35">
      <c r="A723" s="124" t="s">
        <v>987</v>
      </c>
      <c r="B723" s="140" t="s">
        <v>988</v>
      </c>
      <c r="C723" s="144">
        <v>1</v>
      </c>
      <c r="D723" s="136">
        <v>0.17</v>
      </c>
      <c r="E723" s="124" t="s">
        <v>989</v>
      </c>
      <c r="F723" s="126">
        <v>218</v>
      </c>
      <c r="G723" s="124" t="s">
        <v>989</v>
      </c>
      <c r="H723" s="126">
        <v>59</v>
      </c>
      <c r="I723" s="124" t="s">
        <v>990</v>
      </c>
      <c r="J723" s="126">
        <v>70</v>
      </c>
      <c r="K723" s="124" t="s">
        <v>991</v>
      </c>
      <c r="L723" s="126">
        <v>10</v>
      </c>
      <c r="M723" s="124" t="s">
        <v>992</v>
      </c>
      <c r="N723" s="126">
        <v>8</v>
      </c>
    </row>
    <row r="724" spans="1:14" x14ac:dyDescent="0.35">
      <c r="A724" s="121" t="s">
        <v>993</v>
      </c>
      <c r="B724" s="138" t="s">
        <v>994</v>
      </c>
      <c r="C724" s="139">
        <v>3.4</v>
      </c>
      <c r="D724" s="133">
        <v>0.21</v>
      </c>
      <c r="E724" s="121" t="s">
        <v>995</v>
      </c>
      <c r="F724" s="123">
        <v>945</v>
      </c>
      <c r="G724" s="121" t="s">
        <v>996</v>
      </c>
      <c r="H724" s="123">
        <v>258</v>
      </c>
      <c r="I724" s="121" t="s">
        <v>997</v>
      </c>
      <c r="J724" s="123">
        <v>426</v>
      </c>
      <c r="K724" s="121" t="s">
        <v>998</v>
      </c>
      <c r="L724" s="123">
        <v>48</v>
      </c>
      <c r="M724" s="121" t="s">
        <v>999</v>
      </c>
      <c r="N724" s="123">
        <v>36</v>
      </c>
    </row>
    <row r="725" spans="1:14" x14ac:dyDescent="0.35">
      <c r="A725" s="124" t="s">
        <v>1000</v>
      </c>
      <c r="B725" s="140" t="s">
        <v>1001</v>
      </c>
      <c r="C725" s="144">
        <v>1.3</v>
      </c>
      <c r="D725" s="136">
        <v>0.15</v>
      </c>
      <c r="E725" s="124" t="s">
        <v>1002</v>
      </c>
      <c r="F725" s="126">
        <v>292</v>
      </c>
      <c r="G725" s="124" t="s">
        <v>1002</v>
      </c>
      <c r="H725" s="126">
        <v>79</v>
      </c>
      <c r="I725" s="124" t="s">
        <v>1003</v>
      </c>
      <c r="J725" s="126">
        <v>98</v>
      </c>
      <c r="K725" s="124" t="s">
        <v>1004</v>
      </c>
      <c r="L725" s="126">
        <v>14</v>
      </c>
      <c r="M725" s="124" t="s">
        <v>1005</v>
      </c>
      <c r="N725" s="126">
        <v>11</v>
      </c>
    </row>
    <row r="726" spans="1:14" x14ac:dyDescent="0.35">
      <c r="A726" s="121" t="s">
        <v>1006</v>
      </c>
      <c r="B726" s="138" t="s">
        <v>1007</v>
      </c>
      <c r="C726" s="139">
        <v>4</v>
      </c>
      <c r="D726" s="133">
        <v>0.23</v>
      </c>
      <c r="E726" s="121" t="s">
        <v>1008</v>
      </c>
      <c r="F726" s="123">
        <v>1350</v>
      </c>
      <c r="G726" s="121" t="s">
        <v>1009</v>
      </c>
      <c r="H726" s="123">
        <v>370</v>
      </c>
      <c r="I726" s="121" t="s">
        <v>1010</v>
      </c>
      <c r="J726" s="123">
        <v>659</v>
      </c>
      <c r="K726" s="121" t="s">
        <v>1011</v>
      </c>
      <c r="L726" s="123">
        <v>72</v>
      </c>
      <c r="M726" s="121" t="s">
        <v>1012</v>
      </c>
      <c r="N726" s="123">
        <v>51</v>
      </c>
    </row>
    <row r="727" spans="1:14" x14ac:dyDescent="0.35">
      <c r="A727" s="124" t="s">
        <v>1013</v>
      </c>
      <c r="B727" s="140" t="s">
        <v>1014</v>
      </c>
      <c r="C727" s="144">
        <v>5.9</v>
      </c>
      <c r="D727" s="136">
        <v>0.2</v>
      </c>
      <c r="E727" s="124" t="s">
        <v>1015</v>
      </c>
      <c r="F727" s="126">
        <v>1870</v>
      </c>
      <c r="G727" s="124" t="s">
        <v>1016</v>
      </c>
      <c r="H727" s="126">
        <v>527</v>
      </c>
      <c r="I727" s="124" t="s">
        <v>1017</v>
      </c>
      <c r="J727" s="126">
        <v>1120</v>
      </c>
      <c r="K727" s="124" t="s">
        <v>1018</v>
      </c>
      <c r="L727" s="126">
        <v>121</v>
      </c>
      <c r="M727" s="124" t="s">
        <v>1019</v>
      </c>
      <c r="N727" s="126">
        <v>74</v>
      </c>
    </row>
    <row r="728" spans="1:14" x14ac:dyDescent="0.35">
      <c r="A728" s="121" t="s">
        <v>1020</v>
      </c>
      <c r="B728" s="138" t="s">
        <v>1021</v>
      </c>
      <c r="C728" s="139">
        <v>4.3</v>
      </c>
      <c r="D728" s="133">
        <v>0.17</v>
      </c>
      <c r="E728" s="121" t="s">
        <v>1022</v>
      </c>
      <c r="F728" s="123">
        <v>1230</v>
      </c>
      <c r="G728" s="121" t="s">
        <v>1023</v>
      </c>
      <c r="H728" s="123">
        <v>338</v>
      </c>
      <c r="I728" s="121" t="s">
        <v>1024</v>
      </c>
      <c r="J728" s="123">
        <v>624</v>
      </c>
      <c r="K728" s="121" t="s">
        <v>1025</v>
      </c>
      <c r="L728" s="123">
        <v>67</v>
      </c>
      <c r="M728" s="121" t="s">
        <v>1026</v>
      </c>
      <c r="N728" s="123">
        <v>47</v>
      </c>
    </row>
    <row r="729" spans="1:14" x14ac:dyDescent="0.35">
      <c r="A729" s="124" t="s">
        <v>1027</v>
      </c>
      <c r="B729" s="140" t="s">
        <v>1028</v>
      </c>
      <c r="C729" s="144">
        <v>9.1999999999999993</v>
      </c>
      <c r="D729" s="136">
        <v>0.16</v>
      </c>
      <c r="E729" s="124" t="s">
        <v>1029</v>
      </c>
      <c r="F729" s="126">
        <v>2550</v>
      </c>
      <c r="G729" s="124" t="s">
        <v>1030</v>
      </c>
      <c r="H729" s="126">
        <v>782</v>
      </c>
      <c r="I729" s="124" t="s">
        <v>1031</v>
      </c>
      <c r="J729" s="126">
        <v>1850</v>
      </c>
      <c r="K729" s="124" t="s">
        <v>1032</v>
      </c>
      <c r="L729" s="126">
        <v>271</v>
      </c>
      <c r="M729" s="124" t="s">
        <v>1033</v>
      </c>
      <c r="N729" s="126">
        <v>111</v>
      </c>
    </row>
    <row r="730" spans="1:14" x14ac:dyDescent="0.35">
      <c r="A730" s="121" t="s">
        <v>1034</v>
      </c>
      <c r="B730" s="138" t="s">
        <v>1035</v>
      </c>
      <c r="C730" s="139">
        <v>17.2</v>
      </c>
      <c r="D730" s="133">
        <v>0.19</v>
      </c>
      <c r="E730" s="121" t="s">
        <v>1036</v>
      </c>
      <c r="F730" s="123">
        <v>5020</v>
      </c>
      <c r="G730" s="121" t="s">
        <v>1037</v>
      </c>
      <c r="H730" s="123">
        <v>1980</v>
      </c>
      <c r="I730" s="121" t="s">
        <v>938</v>
      </c>
      <c r="J730" s="123">
        <v>4390</v>
      </c>
      <c r="K730" s="121" t="s">
        <v>1038</v>
      </c>
      <c r="L730" s="123">
        <v>1370</v>
      </c>
      <c r="M730" s="121" t="s">
        <v>1039</v>
      </c>
      <c r="N730" s="123">
        <v>356</v>
      </c>
    </row>
    <row r="731" spans="1:14" x14ac:dyDescent="0.35">
      <c r="A731" s="124" t="s">
        <v>1040</v>
      </c>
      <c r="B731" s="140" t="s">
        <v>1041</v>
      </c>
      <c r="C731" s="144">
        <v>1.9</v>
      </c>
      <c r="D731" s="136">
        <v>0.22</v>
      </c>
      <c r="E731" s="124" t="s">
        <v>1042</v>
      </c>
      <c r="F731" s="126">
        <v>469</v>
      </c>
      <c r="G731" s="124" t="s">
        <v>1042</v>
      </c>
      <c r="H731" s="126">
        <v>127</v>
      </c>
      <c r="I731" s="124" t="s">
        <v>1043</v>
      </c>
      <c r="J731" s="126">
        <v>170</v>
      </c>
      <c r="K731" s="124" t="s">
        <v>1044</v>
      </c>
      <c r="L731" s="126">
        <v>22</v>
      </c>
      <c r="M731" s="124" t="s">
        <v>1045</v>
      </c>
      <c r="N731" s="126">
        <v>18</v>
      </c>
    </row>
    <row r="732" spans="1:14" x14ac:dyDescent="0.35">
      <c r="A732" s="121" t="s">
        <v>1046</v>
      </c>
      <c r="B732" s="138" t="s">
        <v>1047</v>
      </c>
      <c r="C732" s="139">
        <v>5.9</v>
      </c>
      <c r="D732" s="133">
        <v>0.28999999999999998</v>
      </c>
      <c r="E732" s="121" t="s">
        <v>1048</v>
      </c>
      <c r="F732" s="123">
        <v>1860</v>
      </c>
      <c r="G732" s="121" t="s">
        <v>1049</v>
      </c>
      <c r="H732" s="123">
        <v>525</v>
      </c>
      <c r="I732" s="121" t="s">
        <v>1050</v>
      </c>
      <c r="J732" s="123">
        <v>1110</v>
      </c>
      <c r="K732" s="121" t="s">
        <v>1051</v>
      </c>
      <c r="L732" s="123">
        <v>120</v>
      </c>
      <c r="M732" s="121" t="s">
        <v>1052</v>
      </c>
      <c r="N732" s="123">
        <v>73</v>
      </c>
    </row>
    <row r="733" spans="1:14" ht="19" x14ac:dyDescent="0.35">
      <c r="A733" s="145" t="s">
        <v>1053</v>
      </c>
      <c r="B733" s="145" t="s">
        <v>1054</v>
      </c>
      <c r="C733" s="146" t="s">
        <v>1055</v>
      </c>
      <c r="D733" s="147">
        <v>0.04</v>
      </c>
      <c r="E733" s="146" t="s">
        <v>1056</v>
      </c>
      <c r="F733" s="148">
        <v>5</v>
      </c>
      <c r="G733" s="146" t="s">
        <v>1056</v>
      </c>
      <c r="H733" s="148">
        <v>1</v>
      </c>
      <c r="I733" s="146" t="s">
        <v>1057</v>
      </c>
      <c r="J733" s="148">
        <v>2</v>
      </c>
      <c r="K733" s="146" t="s">
        <v>1058</v>
      </c>
      <c r="L733" s="149" t="s">
        <v>1059</v>
      </c>
      <c r="M733" s="146" t="s">
        <v>1060</v>
      </c>
      <c r="N733" s="149" t="s">
        <v>1059</v>
      </c>
    </row>
    <row r="734" spans="1:14" x14ac:dyDescent="0.35">
      <c r="A734" s="117" t="s">
        <v>1061</v>
      </c>
      <c r="B734" s="118" t="s">
        <v>1062</v>
      </c>
      <c r="C734" s="150">
        <v>222</v>
      </c>
      <c r="D734" s="131">
        <v>0.18</v>
      </c>
      <c r="E734" s="117" t="s">
        <v>1063</v>
      </c>
      <c r="F734" s="151">
        <v>10800</v>
      </c>
      <c r="G734" s="117" t="s">
        <v>1064</v>
      </c>
      <c r="H734" s="151">
        <v>12400</v>
      </c>
      <c r="I734" s="117" t="s">
        <v>1065</v>
      </c>
      <c r="J734" s="151">
        <v>11500</v>
      </c>
      <c r="K734" s="117" t="s">
        <v>951</v>
      </c>
      <c r="L734" s="151">
        <v>13000</v>
      </c>
      <c r="M734" s="117" t="s">
        <v>1066</v>
      </c>
      <c r="N734" s="151">
        <v>12700</v>
      </c>
    </row>
    <row r="735" spans="1:14" x14ac:dyDescent="0.35">
      <c r="A735" s="121" t="s">
        <v>1067</v>
      </c>
      <c r="B735" s="122" t="s">
        <v>1068</v>
      </c>
      <c r="C735" s="139">
        <v>5.2</v>
      </c>
      <c r="D735" s="133">
        <v>0.11</v>
      </c>
      <c r="E735" s="121" t="s">
        <v>1069</v>
      </c>
      <c r="F735" s="152">
        <v>2430</v>
      </c>
      <c r="G735" s="121" t="s">
        <v>1070</v>
      </c>
      <c r="H735" s="152">
        <v>677</v>
      </c>
      <c r="I735" s="121" t="s">
        <v>1071</v>
      </c>
      <c r="J735" s="153">
        <v>1360</v>
      </c>
      <c r="K735" s="121" t="s">
        <v>1072</v>
      </c>
      <c r="L735" s="152">
        <v>145</v>
      </c>
      <c r="M735" s="121" t="s">
        <v>1073</v>
      </c>
      <c r="N735" s="152">
        <v>94</v>
      </c>
    </row>
    <row r="736" spans="1:14" x14ac:dyDescent="0.35">
      <c r="A736" s="124" t="s">
        <v>1074</v>
      </c>
      <c r="B736" s="125" t="s">
        <v>1075</v>
      </c>
      <c r="C736" s="144">
        <v>2.8</v>
      </c>
      <c r="D736" s="136">
        <v>0.02</v>
      </c>
      <c r="E736" s="124" t="s">
        <v>1076</v>
      </c>
      <c r="F736" s="154">
        <v>427</v>
      </c>
      <c r="G736" s="124" t="s">
        <v>1076</v>
      </c>
      <c r="H736" s="154">
        <v>116</v>
      </c>
      <c r="I736" s="124" t="s">
        <v>1077</v>
      </c>
      <c r="J736" s="154">
        <v>177</v>
      </c>
      <c r="K736" s="124" t="s">
        <v>1078</v>
      </c>
      <c r="L736" s="154">
        <v>21</v>
      </c>
      <c r="M736" s="124" t="s">
        <v>1079</v>
      </c>
      <c r="N736" s="154">
        <v>16</v>
      </c>
    </row>
    <row r="737" spans="1:14" x14ac:dyDescent="0.35">
      <c r="A737" s="121" t="s">
        <v>1080</v>
      </c>
      <c r="B737" s="138" t="s">
        <v>1081</v>
      </c>
      <c r="C737" s="139">
        <v>28.2</v>
      </c>
      <c r="D737" s="133">
        <v>0.23</v>
      </c>
      <c r="E737" s="121" t="s">
        <v>1082</v>
      </c>
      <c r="F737" s="152">
        <v>6090</v>
      </c>
      <c r="G737" s="121" t="s">
        <v>1083</v>
      </c>
      <c r="H737" s="153">
        <v>3170</v>
      </c>
      <c r="I737" s="121" t="s">
        <v>1084</v>
      </c>
      <c r="J737" s="153">
        <v>5800</v>
      </c>
      <c r="K737" s="121" t="s">
        <v>1085</v>
      </c>
      <c r="L737" s="152">
        <v>2980</v>
      </c>
      <c r="M737" s="121" t="s">
        <v>1086</v>
      </c>
      <c r="N737" s="152">
        <v>967</v>
      </c>
    </row>
    <row r="738" spans="1:14" x14ac:dyDescent="0.35">
      <c r="A738" s="124" t="s">
        <v>1087</v>
      </c>
      <c r="B738" s="140" t="s">
        <v>1088</v>
      </c>
      <c r="C738" s="144">
        <v>9.6999999999999993</v>
      </c>
      <c r="D738" s="136">
        <v>0.19</v>
      </c>
      <c r="E738" s="124" t="s">
        <v>1089</v>
      </c>
      <c r="F738" s="154">
        <v>3580</v>
      </c>
      <c r="G738" s="124" t="s">
        <v>1090</v>
      </c>
      <c r="H738" s="155">
        <v>1120</v>
      </c>
      <c r="I738" s="124" t="s">
        <v>1091</v>
      </c>
      <c r="J738" s="155">
        <v>2660</v>
      </c>
      <c r="K738" s="124" t="s">
        <v>1092</v>
      </c>
      <c r="L738" s="154">
        <v>412</v>
      </c>
      <c r="M738" s="124" t="s">
        <v>1093</v>
      </c>
      <c r="N738" s="154">
        <v>160</v>
      </c>
    </row>
    <row r="739" spans="1:14" x14ac:dyDescent="0.35">
      <c r="A739" s="121" t="s">
        <v>1094</v>
      </c>
      <c r="B739" s="138" t="s">
        <v>1095</v>
      </c>
      <c r="C739" s="139">
        <v>13.4</v>
      </c>
      <c r="D739" s="133">
        <v>0.16</v>
      </c>
      <c r="E739" s="121" t="s">
        <v>1096</v>
      </c>
      <c r="F739" s="152">
        <v>3710</v>
      </c>
      <c r="G739" s="121" t="s">
        <v>1097</v>
      </c>
      <c r="H739" s="153">
        <v>1300</v>
      </c>
      <c r="I739" s="121" t="s">
        <v>913</v>
      </c>
      <c r="J739" s="153">
        <v>3050</v>
      </c>
      <c r="K739" s="121" t="s">
        <v>1098</v>
      </c>
      <c r="L739" s="152">
        <v>703</v>
      </c>
      <c r="M739" s="121" t="s">
        <v>1099</v>
      </c>
      <c r="N739" s="152">
        <v>201</v>
      </c>
    </row>
    <row r="740" spans="1:14" x14ac:dyDescent="0.35">
      <c r="A740" s="124" t="s">
        <v>1100</v>
      </c>
      <c r="B740" s="140" t="s">
        <v>1101</v>
      </c>
      <c r="C740" s="144">
        <v>3.5</v>
      </c>
      <c r="D740" s="136">
        <v>0.13</v>
      </c>
      <c r="E740" s="124" t="s">
        <v>1102</v>
      </c>
      <c r="F740" s="154">
        <v>1200</v>
      </c>
      <c r="G740" s="124" t="s">
        <v>1103</v>
      </c>
      <c r="H740" s="154">
        <v>328</v>
      </c>
      <c r="I740" s="124" t="s">
        <v>1104</v>
      </c>
      <c r="J740" s="154">
        <v>549</v>
      </c>
      <c r="K740" s="124" t="s">
        <v>1105</v>
      </c>
      <c r="L740" s="154">
        <v>62</v>
      </c>
      <c r="M740" s="124" t="s">
        <v>904</v>
      </c>
      <c r="N740" s="154">
        <v>46</v>
      </c>
    </row>
    <row r="741" spans="1:14" x14ac:dyDescent="0.35">
      <c r="A741" s="121" t="s">
        <v>1106</v>
      </c>
      <c r="B741" s="122" t="s">
        <v>1107</v>
      </c>
      <c r="C741" s="139">
        <v>47.1</v>
      </c>
      <c r="D741" s="133">
        <v>0.16</v>
      </c>
      <c r="E741" s="121" t="s">
        <v>1108</v>
      </c>
      <c r="F741" s="152">
        <v>6940</v>
      </c>
      <c r="G741" s="121" t="s">
        <v>1109</v>
      </c>
      <c r="H741" s="153">
        <v>4800</v>
      </c>
      <c r="I741" s="121" t="s">
        <v>1110</v>
      </c>
      <c r="J741" s="153">
        <v>6960</v>
      </c>
      <c r="K741" s="121" t="s">
        <v>1111</v>
      </c>
      <c r="L741" s="152">
        <v>5060</v>
      </c>
      <c r="M741" s="121" t="s">
        <v>1112</v>
      </c>
      <c r="N741" s="153">
        <v>2500</v>
      </c>
    </row>
    <row r="742" spans="1:14" x14ac:dyDescent="0.35">
      <c r="A742" s="124" t="s">
        <v>1113</v>
      </c>
      <c r="B742" s="140" t="s">
        <v>1114</v>
      </c>
      <c r="C742" s="144">
        <v>0.4</v>
      </c>
      <c r="D742" s="136">
        <v>0.04</v>
      </c>
      <c r="E742" s="124" t="s">
        <v>1115</v>
      </c>
      <c r="F742" s="154">
        <v>60</v>
      </c>
      <c r="G742" s="124" t="s">
        <v>1115</v>
      </c>
      <c r="H742" s="154">
        <v>16</v>
      </c>
      <c r="I742" s="124" t="s">
        <v>1116</v>
      </c>
      <c r="J742" s="154">
        <v>18</v>
      </c>
      <c r="K742" s="124" t="s">
        <v>1117</v>
      </c>
      <c r="L742" s="154">
        <v>3</v>
      </c>
      <c r="M742" s="124" t="s">
        <v>1118</v>
      </c>
      <c r="N742" s="154">
        <v>2</v>
      </c>
    </row>
    <row r="743" spans="1:14" x14ac:dyDescent="0.35">
      <c r="A743" s="121" t="s">
        <v>1119</v>
      </c>
      <c r="B743" s="138" t="s">
        <v>1120</v>
      </c>
      <c r="C743" s="139">
        <v>1.5</v>
      </c>
      <c r="D743" s="133">
        <v>0.1</v>
      </c>
      <c r="E743" s="121" t="s">
        <v>1121</v>
      </c>
      <c r="F743" s="152">
        <v>506</v>
      </c>
      <c r="G743" s="121" t="s">
        <v>1121</v>
      </c>
      <c r="H743" s="152">
        <v>138</v>
      </c>
      <c r="I743" s="121" t="s">
        <v>1122</v>
      </c>
      <c r="J743" s="152">
        <v>174</v>
      </c>
      <c r="K743" s="121" t="s">
        <v>1123</v>
      </c>
      <c r="L743" s="152">
        <v>24</v>
      </c>
      <c r="M743" s="121" t="s">
        <v>1124</v>
      </c>
      <c r="N743" s="152">
        <v>19</v>
      </c>
    </row>
    <row r="744" spans="1:14" x14ac:dyDescent="0.35">
      <c r="A744" s="124" t="s">
        <v>1125</v>
      </c>
      <c r="B744" s="140" t="s">
        <v>1126</v>
      </c>
      <c r="C744" s="124" t="s">
        <v>1127</v>
      </c>
      <c r="D744" s="136">
        <v>0.02</v>
      </c>
      <c r="E744" s="124" t="s">
        <v>1128</v>
      </c>
      <c r="F744" s="154">
        <v>13</v>
      </c>
      <c r="G744" s="124" t="s">
        <v>1128</v>
      </c>
      <c r="H744" s="154">
        <v>4</v>
      </c>
      <c r="I744" s="124" t="s">
        <v>1129</v>
      </c>
      <c r="J744" s="154">
        <v>4</v>
      </c>
      <c r="K744" s="124" t="s">
        <v>1130</v>
      </c>
      <c r="L744" s="156" t="s">
        <v>1131</v>
      </c>
      <c r="M744" s="124" t="s">
        <v>1132</v>
      </c>
      <c r="N744" s="156" t="s">
        <v>1131</v>
      </c>
    </row>
    <row r="745" spans="1:14" x14ac:dyDescent="0.35">
      <c r="A745" s="121" t="s">
        <v>1133</v>
      </c>
      <c r="B745" s="138" t="s">
        <v>1134</v>
      </c>
      <c r="C745" s="139">
        <v>28.2</v>
      </c>
      <c r="D745" s="133">
        <v>0.27</v>
      </c>
      <c r="E745" s="121" t="s">
        <v>1135</v>
      </c>
      <c r="F745" s="152">
        <v>5080</v>
      </c>
      <c r="G745" s="121" t="s">
        <v>1136</v>
      </c>
      <c r="H745" s="153">
        <v>2640</v>
      </c>
      <c r="I745" s="121" t="s">
        <v>1137</v>
      </c>
      <c r="J745" s="153">
        <v>4830</v>
      </c>
      <c r="K745" s="121" t="s">
        <v>1138</v>
      </c>
      <c r="L745" s="152">
        <v>2480</v>
      </c>
      <c r="M745" s="121" t="s">
        <v>1139</v>
      </c>
      <c r="N745" s="152">
        <v>806</v>
      </c>
    </row>
    <row r="746" spans="1:14" x14ac:dyDescent="0.35">
      <c r="A746" s="124" t="s">
        <v>1140</v>
      </c>
      <c r="B746" s="140" t="s">
        <v>1141</v>
      </c>
      <c r="C746" s="144">
        <v>38.9</v>
      </c>
      <c r="D746" s="136">
        <v>0.26</v>
      </c>
      <c r="E746" s="124" t="s">
        <v>1142</v>
      </c>
      <c r="F746" s="154">
        <v>5360</v>
      </c>
      <c r="G746" s="124" t="s">
        <v>1143</v>
      </c>
      <c r="H746" s="155">
        <v>3350</v>
      </c>
      <c r="I746" s="124" t="s">
        <v>1144</v>
      </c>
      <c r="J746" s="155">
        <v>5280</v>
      </c>
      <c r="K746" s="124" t="s">
        <v>1145</v>
      </c>
      <c r="L746" s="154">
        <v>3440</v>
      </c>
      <c r="M746" s="124" t="s">
        <v>1146</v>
      </c>
      <c r="N746" s="155">
        <v>1460</v>
      </c>
    </row>
    <row r="747" spans="1:14" x14ac:dyDescent="0.35">
      <c r="A747" s="121" t="s">
        <v>1147</v>
      </c>
      <c r="B747" s="138" t="s">
        <v>1148</v>
      </c>
      <c r="C747" s="139">
        <v>13.1</v>
      </c>
      <c r="D747" s="133">
        <v>0.23</v>
      </c>
      <c r="E747" s="121" t="s">
        <v>1149</v>
      </c>
      <c r="F747" s="152">
        <v>3480</v>
      </c>
      <c r="G747" s="121" t="s">
        <v>1150</v>
      </c>
      <c r="H747" s="153">
        <v>1210</v>
      </c>
      <c r="I747" s="121" t="s">
        <v>1151</v>
      </c>
      <c r="J747" s="153">
        <v>2840</v>
      </c>
      <c r="K747" s="121" t="s">
        <v>1152</v>
      </c>
      <c r="L747" s="152">
        <v>636</v>
      </c>
      <c r="M747" s="121" t="s">
        <v>1153</v>
      </c>
      <c r="N747" s="152">
        <v>185</v>
      </c>
    </row>
    <row r="748" spans="1:14" x14ac:dyDescent="0.35">
      <c r="A748" s="124" t="s">
        <v>1154</v>
      </c>
      <c r="B748" s="140" t="s">
        <v>1155</v>
      </c>
      <c r="C748" s="144">
        <v>11</v>
      </c>
      <c r="D748" s="125" t="s">
        <v>1156</v>
      </c>
      <c r="E748" s="124" t="s">
        <v>1157</v>
      </c>
      <c r="F748" s="154">
        <v>4110</v>
      </c>
      <c r="G748" s="124" t="s">
        <v>1158</v>
      </c>
      <c r="H748" s="155">
        <v>1330</v>
      </c>
      <c r="I748" s="124" t="s">
        <v>1159</v>
      </c>
      <c r="J748" s="155">
        <v>3190</v>
      </c>
      <c r="K748" s="124" t="s">
        <v>1160</v>
      </c>
      <c r="L748" s="154">
        <v>573</v>
      </c>
      <c r="M748" s="124" t="s">
        <v>1161</v>
      </c>
      <c r="N748" s="154">
        <v>195</v>
      </c>
    </row>
    <row r="749" spans="1:14" x14ac:dyDescent="0.35">
      <c r="A749" s="121" t="s">
        <v>1162</v>
      </c>
      <c r="B749" s="138" t="s">
        <v>1163</v>
      </c>
      <c r="C749" s="132">
        <v>242</v>
      </c>
      <c r="D749" s="133">
        <v>0.24</v>
      </c>
      <c r="E749" s="121" t="s">
        <v>1108</v>
      </c>
      <c r="F749" s="152">
        <v>6940</v>
      </c>
      <c r="G749" s="121" t="s">
        <v>1164</v>
      </c>
      <c r="H749" s="153">
        <v>8060</v>
      </c>
      <c r="I749" s="121" t="s">
        <v>1165</v>
      </c>
      <c r="J749" s="153">
        <v>7400</v>
      </c>
      <c r="K749" s="121" t="s">
        <v>1166</v>
      </c>
      <c r="L749" s="152">
        <v>8400</v>
      </c>
      <c r="M749" s="121" t="s">
        <v>1167</v>
      </c>
      <c r="N749" s="153">
        <v>8380</v>
      </c>
    </row>
    <row r="750" spans="1:14" x14ac:dyDescent="0.35">
      <c r="A750" s="124" t="s">
        <v>1168</v>
      </c>
      <c r="B750" s="140" t="s">
        <v>1169</v>
      </c>
      <c r="C750" s="144">
        <v>6.5</v>
      </c>
      <c r="D750" s="125" t="s">
        <v>1170</v>
      </c>
      <c r="E750" s="124" t="s">
        <v>1171</v>
      </c>
      <c r="F750" s="154">
        <v>2510</v>
      </c>
      <c r="G750" s="124" t="s">
        <v>1172</v>
      </c>
      <c r="H750" s="154">
        <v>716</v>
      </c>
      <c r="I750" s="124" t="s">
        <v>1173</v>
      </c>
      <c r="J750" s="155">
        <v>1570</v>
      </c>
      <c r="K750" s="124" t="s">
        <v>1174</v>
      </c>
      <c r="L750" s="154">
        <v>176</v>
      </c>
      <c r="M750" s="124" t="s">
        <v>1175</v>
      </c>
      <c r="N750" s="154">
        <v>100</v>
      </c>
    </row>
    <row r="751" spans="1:14" x14ac:dyDescent="0.35">
      <c r="A751" s="121" t="s">
        <v>1176</v>
      </c>
      <c r="B751" s="138" t="s">
        <v>1177</v>
      </c>
      <c r="C751" s="139">
        <v>47.1</v>
      </c>
      <c r="D751" s="133">
        <v>0.24</v>
      </c>
      <c r="E751" s="121" t="s">
        <v>1178</v>
      </c>
      <c r="F751" s="152">
        <v>6680</v>
      </c>
      <c r="G751" s="121" t="s">
        <v>1179</v>
      </c>
      <c r="H751" s="153">
        <v>4620</v>
      </c>
      <c r="I751" s="121" t="s">
        <v>1167</v>
      </c>
      <c r="J751" s="153">
        <v>6690</v>
      </c>
      <c r="K751" s="121" t="s">
        <v>1180</v>
      </c>
      <c r="L751" s="152">
        <v>4870</v>
      </c>
      <c r="M751" s="121" t="s">
        <v>1181</v>
      </c>
      <c r="N751" s="153">
        <v>2410</v>
      </c>
    </row>
    <row r="752" spans="1:14" x14ac:dyDescent="0.35">
      <c r="A752" s="124" t="s">
        <v>1182</v>
      </c>
      <c r="B752" s="140" t="s">
        <v>1183</v>
      </c>
      <c r="C752" s="144">
        <v>3.2</v>
      </c>
      <c r="D752" s="125" t="s">
        <v>1184</v>
      </c>
      <c r="E752" s="124" t="s">
        <v>1185</v>
      </c>
      <c r="F752" s="154">
        <v>863</v>
      </c>
      <c r="G752" s="124" t="s">
        <v>1186</v>
      </c>
      <c r="H752" s="154">
        <v>235</v>
      </c>
      <c r="I752" s="124" t="s">
        <v>1187</v>
      </c>
      <c r="J752" s="154">
        <v>378</v>
      </c>
      <c r="K752" s="124" t="s">
        <v>1188</v>
      </c>
      <c r="L752" s="154">
        <v>44</v>
      </c>
      <c r="M752" s="124" t="s">
        <v>1189</v>
      </c>
      <c r="N752" s="154">
        <v>33</v>
      </c>
    </row>
    <row r="753" spans="1:14" x14ac:dyDescent="0.35">
      <c r="A753" s="121" t="s">
        <v>1190</v>
      </c>
      <c r="B753" s="138" t="s">
        <v>1191</v>
      </c>
      <c r="C753" s="139">
        <v>3.1</v>
      </c>
      <c r="D753" s="122" t="s">
        <v>1192</v>
      </c>
      <c r="E753" s="121" t="s">
        <v>1193</v>
      </c>
      <c r="F753" s="152">
        <v>1070</v>
      </c>
      <c r="G753" s="121" t="s">
        <v>1193</v>
      </c>
      <c r="H753" s="152">
        <v>290</v>
      </c>
      <c r="I753" s="121" t="s">
        <v>1194</v>
      </c>
      <c r="J753" s="152">
        <v>460</v>
      </c>
      <c r="K753" s="121" t="s">
        <v>1195</v>
      </c>
      <c r="L753" s="152">
        <v>54</v>
      </c>
      <c r="M753" s="121" t="s">
        <v>1196</v>
      </c>
      <c r="N753" s="152">
        <v>40</v>
      </c>
    </row>
    <row r="754" spans="1:14" x14ac:dyDescent="0.35">
      <c r="A754" s="124" t="s">
        <v>1197</v>
      </c>
      <c r="B754" s="140" t="s">
        <v>1198</v>
      </c>
      <c r="C754" s="144">
        <v>7.7</v>
      </c>
      <c r="D754" s="136">
        <v>0.24</v>
      </c>
      <c r="E754" s="124" t="s">
        <v>1199</v>
      </c>
      <c r="F754" s="154">
        <v>2920</v>
      </c>
      <c r="G754" s="124" t="s">
        <v>1200</v>
      </c>
      <c r="H754" s="154">
        <v>858</v>
      </c>
      <c r="I754" s="124" t="s">
        <v>1201</v>
      </c>
      <c r="J754" s="155">
        <v>1970</v>
      </c>
      <c r="K754" s="124" t="s">
        <v>1202</v>
      </c>
      <c r="L754" s="154">
        <v>245</v>
      </c>
      <c r="M754" s="124" t="s">
        <v>1203</v>
      </c>
      <c r="N754" s="154">
        <v>121</v>
      </c>
    </row>
    <row r="755" spans="1:14" x14ac:dyDescent="0.35">
      <c r="A755" s="121" t="s">
        <v>1204</v>
      </c>
      <c r="B755" s="138" t="s">
        <v>1205</v>
      </c>
      <c r="C755" s="139">
        <v>1.2</v>
      </c>
      <c r="D755" s="122" t="s">
        <v>1206</v>
      </c>
      <c r="E755" s="121" t="s">
        <v>1207</v>
      </c>
      <c r="F755" s="152">
        <v>278</v>
      </c>
      <c r="G755" s="121" t="s">
        <v>1207</v>
      </c>
      <c r="H755" s="152">
        <v>76</v>
      </c>
      <c r="I755" s="121" t="s">
        <v>1208</v>
      </c>
      <c r="J755" s="152">
        <v>92</v>
      </c>
      <c r="K755" s="121" t="s">
        <v>1209</v>
      </c>
      <c r="L755" s="152">
        <v>13</v>
      </c>
      <c r="M755" s="121" t="s">
        <v>1210</v>
      </c>
      <c r="N755" s="152">
        <v>10</v>
      </c>
    </row>
    <row r="756" spans="1:14" x14ac:dyDescent="0.35">
      <c r="A756" s="124" t="s">
        <v>1211</v>
      </c>
      <c r="B756" s="140" t="s">
        <v>1212</v>
      </c>
      <c r="C756" s="144">
        <v>2.6</v>
      </c>
      <c r="D756" s="136">
        <v>7.0000000000000007E-2</v>
      </c>
      <c r="E756" s="124" t="s">
        <v>1213</v>
      </c>
      <c r="F756" s="154">
        <v>530</v>
      </c>
      <c r="G756" s="124" t="s">
        <v>1213</v>
      </c>
      <c r="H756" s="154">
        <v>144</v>
      </c>
      <c r="I756" s="124" t="s">
        <v>1214</v>
      </c>
      <c r="J756" s="154">
        <v>213</v>
      </c>
      <c r="K756" s="124" t="s">
        <v>1215</v>
      </c>
      <c r="L756" s="154">
        <v>26</v>
      </c>
      <c r="M756" s="124" t="s">
        <v>1216</v>
      </c>
      <c r="N756" s="154">
        <v>20</v>
      </c>
    </row>
    <row r="757" spans="1:14" x14ac:dyDescent="0.35">
      <c r="A757" s="121" t="s">
        <v>1217</v>
      </c>
      <c r="B757" s="138" t="s">
        <v>1218</v>
      </c>
      <c r="C757" s="139">
        <v>28.4</v>
      </c>
      <c r="D757" s="133">
        <v>0.31</v>
      </c>
      <c r="E757" s="121" t="s">
        <v>1219</v>
      </c>
      <c r="F757" s="152">
        <v>4510</v>
      </c>
      <c r="G757" s="121" t="s">
        <v>1220</v>
      </c>
      <c r="H757" s="153">
        <v>2360</v>
      </c>
      <c r="I757" s="121" t="s">
        <v>1221</v>
      </c>
      <c r="J757" s="153">
        <v>4290</v>
      </c>
      <c r="K757" s="121" t="s">
        <v>1112</v>
      </c>
      <c r="L757" s="152">
        <v>2220</v>
      </c>
      <c r="M757" s="121" t="s">
        <v>1222</v>
      </c>
      <c r="N757" s="152">
        <v>725</v>
      </c>
    </row>
    <row r="758" spans="1:14" x14ac:dyDescent="0.35">
      <c r="A758" s="124" t="s">
        <v>1223</v>
      </c>
      <c r="B758" s="140" t="s">
        <v>1224</v>
      </c>
      <c r="C758" s="144">
        <v>8.6999999999999993</v>
      </c>
      <c r="D758" s="136">
        <v>0.22</v>
      </c>
      <c r="E758" s="124" t="s">
        <v>1225</v>
      </c>
      <c r="F758" s="154">
        <v>2660</v>
      </c>
      <c r="G758" s="124" t="s">
        <v>1226</v>
      </c>
      <c r="H758" s="154">
        <v>804</v>
      </c>
      <c r="I758" s="124" t="s">
        <v>1227</v>
      </c>
      <c r="J758" s="155">
        <v>1890</v>
      </c>
      <c r="K758" s="124" t="s">
        <v>1228</v>
      </c>
      <c r="L758" s="154">
        <v>262</v>
      </c>
      <c r="M758" s="124" t="s">
        <v>1229</v>
      </c>
      <c r="N758" s="154">
        <v>114</v>
      </c>
    </row>
    <row r="759" spans="1:14" x14ac:dyDescent="0.35">
      <c r="A759" s="121" t="s">
        <v>1230</v>
      </c>
      <c r="B759" s="138" t="s">
        <v>1231</v>
      </c>
      <c r="C759" s="139">
        <v>16.100000000000001</v>
      </c>
      <c r="D759" s="122" t="s">
        <v>1232</v>
      </c>
      <c r="E759" s="121" t="s">
        <v>1233</v>
      </c>
      <c r="F759" s="152">
        <v>4310</v>
      </c>
      <c r="G759" s="121" t="s">
        <v>1234</v>
      </c>
      <c r="H759" s="153">
        <v>1650</v>
      </c>
      <c r="I759" s="121" t="s">
        <v>1235</v>
      </c>
      <c r="J759" s="153">
        <v>3720</v>
      </c>
      <c r="K759" s="121" t="s">
        <v>1236</v>
      </c>
      <c r="L759" s="152">
        <v>1070</v>
      </c>
      <c r="M759" s="121" t="s">
        <v>1237</v>
      </c>
      <c r="N759" s="152">
        <v>281</v>
      </c>
    </row>
    <row r="760" spans="1:14" x14ac:dyDescent="0.35">
      <c r="A760" s="124" t="s">
        <v>1238</v>
      </c>
      <c r="B760" s="140" t="s">
        <v>1239</v>
      </c>
      <c r="C760" s="124" t="s">
        <v>1240</v>
      </c>
      <c r="D760" s="140" t="s">
        <v>1241</v>
      </c>
      <c r="E760" s="124" t="s">
        <v>1242</v>
      </c>
      <c r="F760" s="156" t="s">
        <v>1131</v>
      </c>
      <c r="G760" s="124" t="s">
        <v>1242</v>
      </c>
      <c r="H760" s="156" t="s">
        <v>1131</v>
      </c>
      <c r="I760" s="124" t="s">
        <v>1243</v>
      </c>
      <c r="J760" s="156" t="s">
        <v>1131</v>
      </c>
      <c r="K760" s="124" t="s">
        <v>1244</v>
      </c>
      <c r="L760" s="156" t="s">
        <v>1131</v>
      </c>
      <c r="M760" s="124" t="s">
        <v>1245</v>
      </c>
      <c r="N760" s="156" t="s">
        <v>1131</v>
      </c>
    </row>
    <row r="761" spans="1:14" x14ac:dyDescent="0.35">
      <c r="A761" s="121" t="s">
        <v>1246</v>
      </c>
      <c r="B761" s="138" t="s">
        <v>1247</v>
      </c>
      <c r="C761" s="121" t="s">
        <v>1248</v>
      </c>
      <c r="D761" s="138" t="s">
        <v>1249</v>
      </c>
      <c r="E761" s="121" t="s">
        <v>1250</v>
      </c>
      <c r="F761" s="157" t="s">
        <v>1131</v>
      </c>
      <c r="G761" s="121" t="s">
        <v>1250</v>
      </c>
      <c r="H761" s="157" t="s">
        <v>1131</v>
      </c>
      <c r="I761" s="121" t="s">
        <v>1251</v>
      </c>
      <c r="J761" s="157" t="s">
        <v>1131</v>
      </c>
      <c r="K761" s="121" t="s">
        <v>1252</v>
      </c>
      <c r="L761" s="157" t="s">
        <v>1131</v>
      </c>
      <c r="M761" s="121" t="s">
        <v>1253</v>
      </c>
      <c r="N761" s="157" t="s">
        <v>1131</v>
      </c>
    </row>
    <row r="762" spans="1:14" x14ac:dyDescent="0.35">
      <c r="A762" s="124" t="s">
        <v>1254</v>
      </c>
      <c r="B762" s="140" t="s">
        <v>1255</v>
      </c>
      <c r="C762" s="124" t="s">
        <v>1256</v>
      </c>
      <c r="D762" s="136">
        <v>0.02</v>
      </c>
      <c r="E762" s="124" t="s">
        <v>1257</v>
      </c>
      <c r="F762" s="156" t="s">
        <v>1131</v>
      </c>
      <c r="G762" s="124" t="s">
        <v>1257</v>
      </c>
      <c r="H762" s="156" t="s">
        <v>1131</v>
      </c>
      <c r="I762" s="124" t="s">
        <v>1258</v>
      </c>
      <c r="J762" s="156" t="s">
        <v>1131</v>
      </c>
      <c r="K762" s="124" t="s">
        <v>1259</v>
      </c>
      <c r="L762" s="156" t="s">
        <v>1131</v>
      </c>
      <c r="M762" s="124" t="s">
        <v>1260</v>
      </c>
      <c r="N762" s="156" t="s">
        <v>1131</v>
      </c>
    </row>
    <row r="763" spans="1:14" x14ac:dyDescent="0.35">
      <c r="A763" s="121" t="s">
        <v>1261</v>
      </c>
      <c r="B763" s="138" t="s">
        <v>1262</v>
      </c>
      <c r="C763" s="121" t="s">
        <v>1263</v>
      </c>
      <c r="D763" s="133">
        <v>0.01</v>
      </c>
      <c r="E763" s="121" t="s">
        <v>1264</v>
      </c>
      <c r="F763" s="157" t="s">
        <v>1131</v>
      </c>
      <c r="G763" s="121" t="s">
        <v>1264</v>
      </c>
      <c r="H763" s="157" t="s">
        <v>1131</v>
      </c>
      <c r="I763" s="121" t="s">
        <v>1265</v>
      </c>
      <c r="J763" s="157" t="s">
        <v>1131</v>
      </c>
      <c r="K763" s="121" t="s">
        <v>1266</v>
      </c>
      <c r="L763" s="157" t="s">
        <v>1131</v>
      </c>
      <c r="M763" s="121" t="s">
        <v>1267</v>
      </c>
      <c r="N763" s="157" t="s">
        <v>1131</v>
      </c>
    </row>
    <row r="764" spans="1:14" x14ac:dyDescent="0.35">
      <c r="A764" s="124" t="s">
        <v>1268</v>
      </c>
      <c r="B764" s="140" t="s">
        <v>1269</v>
      </c>
      <c r="C764" s="124" t="s">
        <v>1270</v>
      </c>
      <c r="D764" s="136">
        <v>0.02</v>
      </c>
      <c r="E764" s="124" t="s">
        <v>1271</v>
      </c>
      <c r="F764" s="154">
        <v>1</v>
      </c>
      <c r="G764" s="124" t="s">
        <v>1271</v>
      </c>
      <c r="H764" s="156" t="s">
        <v>1131</v>
      </c>
      <c r="I764" s="124" t="s">
        <v>1272</v>
      </c>
      <c r="J764" s="156" t="s">
        <v>1131</v>
      </c>
      <c r="K764" s="124" t="s">
        <v>1273</v>
      </c>
      <c r="L764" s="156" t="s">
        <v>1131</v>
      </c>
      <c r="M764" s="124" t="s">
        <v>1274</v>
      </c>
      <c r="N764" s="156" t="s">
        <v>1131</v>
      </c>
    </row>
    <row r="765" spans="1:14" x14ac:dyDescent="0.35">
      <c r="A765" s="121" t="s">
        <v>1275</v>
      </c>
      <c r="B765" s="138" t="s">
        <v>1276</v>
      </c>
      <c r="C765" s="121" t="s">
        <v>1277</v>
      </c>
      <c r="D765" s="133">
        <v>0.02</v>
      </c>
      <c r="E765" s="121" t="s">
        <v>1278</v>
      </c>
      <c r="F765" s="152">
        <v>1</v>
      </c>
      <c r="G765" s="121" t="s">
        <v>1278</v>
      </c>
      <c r="H765" s="157" t="s">
        <v>1131</v>
      </c>
      <c r="I765" s="121" t="s">
        <v>1279</v>
      </c>
      <c r="J765" s="157" t="s">
        <v>1131</v>
      </c>
      <c r="K765" s="121" t="s">
        <v>1280</v>
      </c>
      <c r="L765" s="157" t="s">
        <v>1131</v>
      </c>
      <c r="M765" s="121" t="s">
        <v>1281</v>
      </c>
      <c r="N765" s="157" t="s">
        <v>1131</v>
      </c>
    </row>
    <row r="766" spans="1:14" x14ac:dyDescent="0.35">
      <c r="A766" s="124" t="s">
        <v>1282</v>
      </c>
      <c r="B766" s="140" t="s">
        <v>1283</v>
      </c>
      <c r="C766" s="124" t="s">
        <v>1284</v>
      </c>
      <c r="D766" s="136">
        <v>0.04</v>
      </c>
      <c r="E766" s="124" t="s">
        <v>1285</v>
      </c>
      <c r="F766" s="154">
        <v>4</v>
      </c>
      <c r="G766" s="124" t="s">
        <v>1285</v>
      </c>
      <c r="H766" s="156" t="s">
        <v>1131</v>
      </c>
      <c r="I766" s="124" t="s">
        <v>1286</v>
      </c>
      <c r="J766" s="156" t="s">
        <v>1131</v>
      </c>
      <c r="K766" s="124" t="s">
        <v>1287</v>
      </c>
      <c r="L766" s="156" t="s">
        <v>1131</v>
      </c>
      <c r="M766" s="124" t="s">
        <v>1288</v>
      </c>
      <c r="N766" s="156" t="s">
        <v>1131</v>
      </c>
    </row>
    <row r="767" spans="1:14" x14ac:dyDescent="0.35">
      <c r="A767" s="127" t="s">
        <v>1289</v>
      </c>
      <c r="B767" s="141" t="s">
        <v>1290</v>
      </c>
      <c r="C767" s="127" t="s">
        <v>1291</v>
      </c>
      <c r="D767" s="128" t="s">
        <v>1292</v>
      </c>
      <c r="E767" s="127" t="s">
        <v>1237</v>
      </c>
      <c r="F767" s="158">
        <v>6</v>
      </c>
      <c r="G767" s="127" t="s">
        <v>1237</v>
      </c>
      <c r="H767" s="158">
        <v>2</v>
      </c>
      <c r="I767" s="127" t="s">
        <v>1293</v>
      </c>
      <c r="J767" s="158">
        <v>2</v>
      </c>
      <c r="K767" s="127" t="s">
        <v>1294</v>
      </c>
      <c r="L767" s="159" t="s">
        <v>1131</v>
      </c>
      <c r="M767" s="127" t="s">
        <v>1295</v>
      </c>
      <c r="N767" s="159" t="s">
        <v>1131</v>
      </c>
    </row>
    <row r="768" spans="1:14" x14ac:dyDescent="0.35">
      <c r="A768" s="117" t="s">
        <v>1296</v>
      </c>
      <c r="B768" s="160" t="s">
        <v>1297</v>
      </c>
      <c r="C768" s="117" t="s">
        <v>1298</v>
      </c>
      <c r="D768" s="161">
        <v>0.01</v>
      </c>
      <c r="E768" s="117" t="s">
        <v>1299</v>
      </c>
      <c r="F768" s="162">
        <v>1</v>
      </c>
      <c r="G768" s="117" t="s">
        <v>1299</v>
      </c>
      <c r="H768" s="163" t="s">
        <v>1131</v>
      </c>
      <c r="I768" s="117" t="s">
        <v>1300</v>
      </c>
      <c r="J768" s="163" t="s">
        <v>1131</v>
      </c>
      <c r="K768" s="117" t="s">
        <v>1301</v>
      </c>
      <c r="L768" s="163" t="s">
        <v>1131</v>
      </c>
      <c r="M768" s="117" t="s">
        <v>1302</v>
      </c>
      <c r="N768" s="163" t="s">
        <v>1131</v>
      </c>
    </row>
    <row r="769" spans="1:14" x14ac:dyDescent="0.35">
      <c r="A769" s="121" t="s">
        <v>1303</v>
      </c>
      <c r="B769" s="138" t="s">
        <v>1304</v>
      </c>
      <c r="C769" s="121" t="s">
        <v>1305</v>
      </c>
      <c r="D769" s="164">
        <v>0.01</v>
      </c>
      <c r="E769" s="121" t="s">
        <v>1306</v>
      </c>
      <c r="F769" s="157" t="s">
        <v>1131</v>
      </c>
      <c r="G769" s="121" t="s">
        <v>1306</v>
      </c>
      <c r="H769" s="157" t="s">
        <v>1131</v>
      </c>
      <c r="I769" s="121" t="s">
        <v>1307</v>
      </c>
      <c r="J769" s="157" t="s">
        <v>1131</v>
      </c>
      <c r="K769" s="121" t="s">
        <v>1308</v>
      </c>
      <c r="L769" s="157" t="s">
        <v>1131</v>
      </c>
      <c r="M769" s="121" t="s">
        <v>1309</v>
      </c>
      <c r="N769" s="157" t="s">
        <v>1131</v>
      </c>
    </row>
    <row r="770" spans="1:14" x14ac:dyDescent="0.35">
      <c r="A770" s="124" t="s">
        <v>1310</v>
      </c>
      <c r="B770" s="140" t="s">
        <v>1311</v>
      </c>
      <c r="C770" s="124" t="s">
        <v>1305</v>
      </c>
      <c r="D770" s="165">
        <v>0.03</v>
      </c>
      <c r="E770" s="124" t="s">
        <v>1116</v>
      </c>
      <c r="F770" s="156" t="s">
        <v>1131</v>
      </c>
      <c r="G770" s="124" t="s">
        <v>1116</v>
      </c>
      <c r="H770" s="156" t="s">
        <v>1131</v>
      </c>
      <c r="I770" s="124" t="s">
        <v>1312</v>
      </c>
      <c r="J770" s="156" t="s">
        <v>1131</v>
      </c>
      <c r="K770" s="124" t="s">
        <v>1313</v>
      </c>
      <c r="L770" s="156" t="s">
        <v>1131</v>
      </c>
      <c r="M770" s="124" t="s">
        <v>1314</v>
      </c>
      <c r="N770" s="156" t="s">
        <v>1131</v>
      </c>
    </row>
    <row r="771" spans="1:14" x14ac:dyDescent="0.35">
      <c r="A771" s="121" t="s">
        <v>1315</v>
      </c>
      <c r="B771" s="138" t="s">
        <v>1316</v>
      </c>
      <c r="C771" s="121" t="s">
        <v>1305</v>
      </c>
      <c r="D771" s="164">
        <v>0.03</v>
      </c>
      <c r="E771" s="121" t="s">
        <v>1317</v>
      </c>
      <c r="F771" s="157" t="s">
        <v>1131</v>
      </c>
      <c r="G771" s="121" t="s">
        <v>1317</v>
      </c>
      <c r="H771" s="157" t="s">
        <v>1131</v>
      </c>
      <c r="I771" s="121" t="s">
        <v>1318</v>
      </c>
      <c r="J771" s="157" t="s">
        <v>1131</v>
      </c>
      <c r="K771" s="121" t="s">
        <v>1319</v>
      </c>
      <c r="L771" s="157" t="s">
        <v>1131</v>
      </c>
      <c r="M771" s="121" t="s">
        <v>1320</v>
      </c>
      <c r="N771" s="157" t="s">
        <v>1131</v>
      </c>
    </row>
    <row r="772" spans="1:14" ht="19" x14ac:dyDescent="0.35">
      <c r="A772" s="145" t="s">
        <v>1321</v>
      </c>
      <c r="B772" s="145" t="s">
        <v>1322</v>
      </c>
      <c r="C772" s="146" t="s">
        <v>1305</v>
      </c>
      <c r="D772" s="166">
        <v>0.03</v>
      </c>
      <c r="E772" s="146" t="s">
        <v>1323</v>
      </c>
      <c r="F772" s="167" t="s">
        <v>1131</v>
      </c>
      <c r="G772" s="146" t="s">
        <v>1323</v>
      </c>
      <c r="H772" s="167" t="s">
        <v>1131</v>
      </c>
      <c r="I772" s="146" t="s">
        <v>1324</v>
      </c>
      <c r="J772" s="167" t="s">
        <v>1131</v>
      </c>
      <c r="K772" s="146" t="s">
        <v>1325</v>
      </c>
      <c r="L772" s="167" t="s">
        <v>1131</v>
      </c>
      <c r="M772" s="146" t="s">
        <v>1326</v>
      </c>
      <c r="N772" s="167" t="s">
        <v>1131</v>
      </c>
    </row>
    <row r="773" spans="1:14" x14ac:dyDescent="0.35">
      <c r="A773" s="117" t="s">
        <v>1327</v>
      </c>
      <c r="B773" s="118" t="s">
        <v>1328</v>
      </c>
      <c r="C773" s="130">
        <v>5</v>
      </c>
      <c r="D773" s="161">
        <v>7.0000000000000007E-2</v>
      </c>
      <c r="E773" s="117" t="s">
        <v>1329</v>
      </c>
      <c r="F773" s="162">
        <v>578</v>
      </c>
      <c r="G773" s="117" t="s">
        <v>1330</v>
      </c>
      <c r="H773" s="162">
        <v>160</v>
      </c>
      <c r="I773" s="117" t="s">
        <v>1331</v>
      </c>
      <c r="J773" s="162">
        <v>317</v>
      </c>
      <c r="K773" s="117" t="s">
        <v>1332</v>
      </c>
      <c r="L773" s="162">
        <v>34</v>
      </c>
      <c r="M773" s="117" t="s">
        <v>1333</v>
      </c>
      <c r="N773" s="162">
        <v>22</v>
      </c>
    </row>
    <row r="774" spans="1:14" x14ac:dyDescent="0.35">
      <c r="A774" s="121" t="s">
        <v>1334</v>
      </c>
      <c r="B774" s="122" t="s">
        <v>1335</v>
      </c>
      <c r="C774" s="132">
        <v>26</v>
      </c>
      <c r="D774" s="164">
        <v>0.17</v>
      </c>
      <c r="E774" s="121" t="s">
        <v>1336</v>
      </c>
      <c r="F774" s="153">
        <v>3480</v>
      </c>
      <c r="G774" s="121" t="s">
        <v>1337</v>
      </c>
      <c r="H774" s="153">
        <v>1730</v>
      </c>
      <c r="I774" s="121" t="s">
        <v>1338</v>
      </c>
      <c r="J774" s="153">
        <v>3280</v>
      </c>
      <c r="K774" s="121" t="s">
        <v>1339</v>
      </c>
      <c r="L774" s="153">
        <v>1570</v>
      </c>
      <c r="M774" s="121" t="s">
        <v>1340</v>
      </c>
      <c r="N774" s="152">
        <v>479</v>
      </c>
    </row>
    <row r="775" spans="1:14" x14ac:dyDescent="0.35">
      <c r="A775" s="124" t="s">
        <v>1341</v>
      </c>
      <c r="B775" s="125" t="s">
        <v>1342</v>
      </c>
      <c r="C775" s="144">
        <v>1</v>
      </c>
      <c r="D775" s="140" t="s">
        <v>1343</v>
      </c>
      <c r="E775" s="124" t="s">
        <v>1344</v>
      </c>
      <c r="F775" s="154">
        <v>45</v>
      </c>
      <c r="G775" s="124" t="s">
        <v>1344</v>
      </c>
      <c r="H775" s="154">
        <v>12</v>
      </c>
      <c r="I775" s="124" t="s">
        <v>1345</v>
      </c>
      <c r="J775" s="154">
        <v>15</v>
      </c>
      <c r="K775" s="124" t="s">
        <v>1346</v>
      </c>
      <c r="L775" s="154">
        <v>2</v>
      </c>
      <c r="M775" s="124" t="s">
        <v>1347</v>
      </c>
      <c r="N775" s="154">
        <v>2</v>
      </c>
    </row>
    <row r="776" spans="1:14" x14ac:dyDescent="0.35">
      <c r="A776" s="121" t="s">
        <v>1348</v>
      </c>
      <c r="B776" s="122" t="s">
        <v>1349</v>
      </c>
      <c r="C776" s="139">
        <v>0.4</v>
      </c>
      <c r="D776" s="138" t="s">
        <v>1350</v>
      </c>
      <c r="E776" s="121" t="s">
        <v>1351</v>
      </c>
      <c r="F776" s="152">
        <v>33</v>
      </c>
      <c r="G776" s="121" t="s">
        <v>1351</v>
      </c>
      <c r="H776" s="152">
        <v>9</v>
      </c>
      <c r="I776" s="121" t="s">
        <v>1352</v>
      </c>
      <c r="J776" s="152">
        <v>10</v>
      </c>
      <c r="K776" s="121" t="s">
        <v>1353</v>
      </c>
      <c r="L776" s="152">
        <v>2</v>
      </c>
      <c r="M776" s="121" t="s">
        <v>1354</v>
      </c>
      <c r="N776" s="152">
        <v>1</v>
      </c>
    </row>
    <row r="777" spans="1:14" x14ac:dyDescent="0.35">
      <c r="A777" s="124" t="s">
        <v>1355</v>
      </c>
      <c r="B777" s="125" t="s">
        <v>1356</v>
      </c>
      <c r="C777" s="144">
        <v>0.4</v>
      </c>
      <c r="D777" s="165">
        <v>0.08</v>
      </c>
      <c r="E777" s="124" t="s">
        <v>1357</v>
      </c>
      <c r="F777" s="154">
        <v>60</v>
      </c>
      <c r="G777" s="124" t="s">
        <v>1357</v>
      </c>
      <c r="H777" s="154">
        <v>16</v>
      </c>
      <c r="I777" s="124" t="s">
        <v>1116</v>
      </c>
      <c r="J777" s="154">
        <v>18</v>
      </c>
      <c r="K777" s="124" t="s">
        <v>1358</v>
      </c>
      <c r="L777" s="154">
        <v>3</v>
      </c>
      <c r="M777" s="124" t="s">
        <v>1118</v>
      </c>
      <c r="N777" s="154">
        <v>2</v>
      </c>
    </row>
    <row r="778" spans="1:14" x14ac:dyDescent="0.35">
      <c r="A778" s="127" t="s">
        <v>1359</v>
      </c>
      <c r="B778" s="141" t="s">
        <v>1360</v>
      </c>
      <c r="C778" s="127" t="s">
        <v>1361</v>
      </c>
      <c r="D778" s="168">
        <v>0.01</v>
      </c>
      <c r="E778" s="127" t="s">
        <v>1362</v>
      </c>
      <c r="F778" s="158">
        <v>3</v>
      </c>
      <c r="G778" s="127" t="s">
        <v>1362</v>
      </c>
      <c r="H778" s="159" t="s">
        <v>1131</v>
      </c>
      <c r="I778" s="127" t="s">
        <v>1363</v>
      </c>
      <c r="J778" s="159" t="s">
        <v>1131</v>
      </c>
      <c r="K778" s="127" t="s">
        <v>1364</v>
      </c>
      <c r="L778" s="159" t="s">
        <v>1131</v>
      </c>
      <c r="M778" s="127" t="s">
        <v>1365</v>
      </c>
      <c r="N778" s="159" t="s">
        <v>1131</v>
      </c>
    </row>
    <row r="779" spans="1:14" x14ac:dyDescent="0.35">
      <c r="A779" s="117" t="s">
        <v>1366</v>
      </c>
      <c r="B779" s="118" t="s">
        <v>1367</v>
      </c>
      <c r="C779" s="130">
        <v>0.8</v>
      </c>
      <c r="D779" s="169">
        <v>4.0000000000000001E-3</v>
      </c>
      <c r="E779" s="117" t="s">
        <v>1368</v>
      </c>
      <c r="F779" s="162">
        <v>9</v>
      </c>
      <c r="G779" s="117" t="s">
        <v>1368</v>
      </c>
      <c r="H779" s="162">
        <v>2</v>
      </c>
      <c r="I779" s="117" t="s">
        <v>1369</v>
      </c>
      <c r="J779" s="162">
        <v>3</v>
      </c>
      <c r="K779" s="117" t="s">
        <v>1370</v>
      </c>
      <c r="L779" s="163" t="s">
        <v>1131</v>
      </c>
      <c r="M779" s="117" t="s">
        <v>1371</v>
      </c>
      <c r="N779" s="163" t="s">
        <v>1131</v>
      </c>
    </row>
    <row r="780" spans="1:14" x14ac:dyDescent="0.35">
      <c r="A780" s="121" t="s">
        <v>1372</v>
      </c>
      <c r="B780" s="122" t="s">
        <v>1373</v>
      </c>
      <c r="C780" s="139">
        <v>0.3</v>
      </c>
      <c r="D780" s="164">
        <v>0.01</v>
      </c>
      <c r="E780" s="121" t="s">
        <v>1374</v>
      </c>
      <c r="F780" s="152">
        <v>4</v>
      </c>
      <c r="G780" s="121" t="s">
        <v>1374</v>
      </c>
      <c r="H780" s="152">
        <v>1</v>
      </c>
      <c r="I780" s="121" t="s">
        <v>1375</v>
      </c>
      <c r="J780" s="152">
        <v>1</v>
      </c>
      <c r="K780" s="121" t="s">
        <v>1376</v>
      </c>
      <c r="L780" s="157" t="s">
        <v>1131</v>
      </c>
      <c r="M780" s="121" t="s">
        <v>1377</v>
      </c>
      <c r="N780" s="157" t="s">
        <v>1131</v>
      </c>
    </row>
    <row r="781" spans="1:14" x14ac:dyDescent="0.35">
      <c r="A781" s="124" t="s">
        <v>1378</v>
      </c>
      <c r="B781" s="125" t="s">
        <v>1379</v>
      </c>
      <c r="C781" s="144">
        <v>5.2</v>
      </c>
      <c r="D781" s="165">
        <v>0.15</v>
      </c>
      <c r="E781" s="124" t="s">
        <v>1008</v>
      </c>
      <c r="F781" s="155">
        <v>1350</v>
      </c>
      <c r="G781" s="124" t="s">
        <v>1380</v>
      </c>
      <c r="H781" s="154">
        <v>376</v>
      </c>
      <c r="I781" s="124" t="s">
        <v>1381</v>
      </c>
      <c r="J781" s="154">
        <v>756</v>
      </c>
      <c r="K781" s="124" t="s">
        <v>1382</v>
      </c>
      <c r="L781" s="154">
        <v>80</v>
      </c>
      <c r="M781" s="124" t="s">
        <v>1383</v>
      </c>
      <c r="N781" s="154">
        <v>52</v>
      </c>
    </row>
    <row r="782" spans="1:14" x14ac:dyDescent="0.35">
      <c r="A782" s="121" t="s">
        <v>1384</v>
      </c>
      <c r="B782" s="122" t="s">
        <v>1385</v>
      </c>
      <c r="C782" s="139">
        <v>2.9</v>
      </c>
      <c r="D782" s="164">
        <v>0.27</v>
      </c>
      <c r="E782" s="121" t="s">
        <v>1386</v>
      </c>
      <c r="F782" s="152">
        <v>848</v>
      </c>
      <c r="G782" s="121" t="s">
        <v>1386</v>
      </c>
      <c r="H782" s="152">
        <v>231</v>
      </c>
      <c r="I782" s="121" t="s">
        <v>1387</v>
      </c>
      <c r="J782" s="152">
        <v>356</v>
      </c>
      <c r="K782" s="121" t="s">
        <v>1271</v>
      </c>
      <c r="L782" s="152">
        <v>42</v>
      </c>
      <c r="M782" s="121" t="s">
        <v>1388</v>
      </c>
      <c r="N782" s="152">
        <v>32</v>
      </c>
    </row>
    <row r="783" spans="1:14" x14ac:dyDescent="0.35">
      <c r="A783" s="124" t="s">
        <v>1389</v>
      </c>
      <c r="B783" s="125" t="s">
        <v>1390</v>
      </c>
      <c r="C783" s="135">
        <v>16</v>
      </c>
      <c r="D783" s="165">
        <v>0.28999999999999998</v>
      </c>
      <c r="E783" s="124" t="s">
        <v>1391</v>
      </c>
      <c r="F783" s="155">
        <v>4590</v>
      </c>
      <c r="G783" s="124" t="s">
        <v>1392</v>
      </c>
      <c r="H783" s="155">
        <v>1750</v>
      </c>
      <c r="I783" s="124" t="s">
        <v>1393</v>
      </c>
      <c r="J783" s="155">
        <v>3950</v>
      </c>
      <c r="K783" s="124" t="s">
        <v>1394</v>
      </c>
      <c r="L783" s="155">
        <v>1130</v>
      </c>
      <c r="M783" s="124" t="s">
        <v>1228</v>
      </c>
      <c r="N783" s="154">
        <v>297</v>
      </c>
    </row>
    <row r="784" spans="1:14" x14ac:dyDescent="0.35">
      <c r="A784" s="121" t="s">
        <v>1395</v>
      </c>
      <c r="B784" s="122" t="s">
        <v>1396</v>
      </c>
      <c r="C784" s="132">
        <v>65</v>
      </c>
      <c r="D784" s="164">
        <v>0.3</v>
      </c>
      <c r="E784" s="121" t="s">
        <v>1397</v>
      </c>
      <c r="F784" s="153">
        <v>7800</v>
      </c>
      <c r="G784" s="121" t="s">
        <v>1398</v>
      </c>
      <c r="H784" s="153">
        <v>6290</v>
      </c>
      <c r="I784" s="121" t="s">
        <v>1399</v>
      </c>
      <c r="J784" s="153">
        <v>7990</v>
      </c>
      <c r="K784" s="121" t="s">
        <v>1400</v>
      </c>
      <c r="L784" s="153">
        <v>6750</v>
      </c>
      <c r="M784" s="121" t="s">
        <v>1401</v>
      </c>
      <c r="N784" s="152">
        <v>4170</v>
      </c>
    </row>
    <row r="785" spans="1:14" x14ac:dyDescent="0.35">
      <c r="A785" s="124" t="s">
        <v>1402</v>
      </c>
      <c r="B785" s="140" t="s">
        <v>1403</v>
      </c>
      <c r="C785" s="144">
        <v>3.4</v>
      </c>
      <c r="D785" s="165">
        <v>0.14000000000000001</v>
      </c>
      <c r="E785" s="124" t="s">
        <v>1404</v>
      </c>
      <c r="F785" s="154">
        <v>635</v>
      </c>
      <c r="G785" s="124" t="s">
        <v>1404</v>
      </c>
      <c r="H785" s="154">
        <v>173</v>
      </c>
      <c r="I785" s="124" t="s">
        <v>1405</v>
      </c>
      <c r="J785" s="154">
        <v>286</v>
      </c>
      <c r="K785" s="124" t="s">
        <v>1406</v>
      </c>
      <c r="L785" s="154">
        <v>33</v>
      </c>
      <c r="M785" s="124" t="s">
        <v>1407</v>
      </c>
      <c r="N785" s="154">
        <v>24</v>
      </c>
    </row>
    <row r="786" spans="1:14" x14ac:dyDescent="0.35">
      <c r="A786" s="121" t="s">
        <v>1408</v>
      </c>
      <c r="B786" s="138" t="s">
        <v>1409</v>
      </c>
      <c r="C786" s="139">
        <v>1</v>
      </c>
      <c r="D786" s="164">
        <v>0.13</v>
      </c>
      <c r="E786" s="121" t="s">
        <v>1410</v>
      </c>
      <c r="F786" s="152">
        <v>151</v>
      </c>
      <c r="G786" s="121" t="s">
        <v>1410</v>
      </c>
      <c r="H786" s="152">
        <v>41</v>
      </c>
      <c r="I786" s="121" t="s">
        <v>1411</v>
      </c>
      <c r="J786" s="152">
        <v>49</v>
      </c>
      <c r="K786" s="121" t="s">
        <v>1412</v>
      </c>
      <c r="L786" s="152">
        <v>7</v>
      </c>
      <c r="M786" s="121" t="s">
        <v>1413</v>
      </c>
      <c r="N786" s="152">
        <v>6</v>
      </c>
    </row>
    <row r="787" spans="1:14" x14ac:dyDescent="0.35">
      <c r="A787" s="124" t="s">
        <v>1414</v>
      </c>
      <c r="B787" s="140" t="s">
        <v>1415</v>
      </c>
      <c r="C787" s="144">
        <v>2.9</v>
      </c>
      <c r="D787" s="165">
        <v>0.19</v>
      </c>
      <c r="E787" s="124" t="s">
        <v>1416</v>
      </c>
      <c r="F787" s="154">
        <v>674</v>
      </c>
      <c r="G787" s="124" t="s">
        <v>1416</v>
      </c>
      <c r="H787" s="154">
        <v>184</v>
      </c>
      <c r="I787" s="124" t="s">
        <v>1417</v>
      </c>
      <c r="J787" s="154">
        <v>283</v>
      </c>
      <c r="K787" s="124" t="s">
        <v>1332</v>
      </c>
      <c r="L787" s="154">
        <v>34</v>
      </c>
      <c r="M787" s="124" t="s">
        <v>1418</v>
      </c>
      <c r="N787" s="154">
        <v>25</v>
      </c>
    </row>
    <row r="788" spans="1:14" x14ac:dyDescent="0.35">
      <c r="A788" s="127" t="s">
        <v>1419</v>
      </c>
      <c r="B788" s="141" t="s">
        <v>1420</v>
      </c>
      <c r="C788" s="170">
        <v>20</v>
      </c>
      <c r="D788" s="168">
        <v>0.31</v>
      </c>
      <c r="E788" s="127" t="s">
        <v>1421</v>
      </c>
      <c r="F788" s="171">
        <v>3440</v>
      </c>
      <c r="G788" s="127" t="s">
        <v>1422</v>
      </c>
      <c r="H788" s="171">
        <v>1470</v>
      </c>
      <c r="I788" s="127" t="s">
        <v>1145</v>
      </c>
      <c r="J788" s="171">
        <v>3100</v>
      </c>
      <c r="K788" s="127" t="s">
        <v>1423</v>
      </c>
      <c r="L788" s="171">
        <v>1150</v>
      </c>
      <c r="M788" s="127" t="s">
        <v>1424</v>
      </c>
      <c r="N788" s="158">
        <v>304</v>
      </c>
    </row>
    <row r="789" spans="1:14" x14ac:dyDescent="0.35">
      <c r="A789" s="117" t="s">
        <v>1425</v>
      </c>
      <c r="B789" s="118" t="s">
        <v>1426</v>
      </c>
      <c r="C789" s="150">
        <v>500</v>
      </c>
      <c r="D789" s="161">
        <v>0.2</v>
      </c>
      <c r="E789" s="117" t="s">
        <v>1427</v>
      </c>
      <c r="F789" s="151">
        <v>12800</v>
      </c>
      <c r="G789" s="117" t="s">
        <v>1428</v>
      </c>
      <c r="H789" s="151">
        <v>16100</v>
      </c>
      <c r="I789" s="117" t="s">
        <v>1429</v>
      </c>
      <c r="J789" s="151">
        <v>13700</v>
      </c>
      <c r="K789" s="117" t="s">
        <v>1430</v>
      </c>
      <c r="L789" s="151">
        <v>16500</v>
      </c>
      <c r="M789" s="117" t="s">
        <v>1431</v>
      </c>
      <c r="N789" s="151">
        <v>18100</v>
      </c>
    </row>
    <row r="790" spans="1:14" x14ac:dyDescent="0.35">
      <c r="A790" s="121" t="s">
        <v>1432</v>
      </c>
      <c r="B790" s="122" t="s">
        <v>1433</v>
      </c>
      <c r="C790" s="172">
        <v>3200</v>
      </c>
      <c r="D790" s="164">
        <v>0.56999999999999995</v>
      </c>
      <c r="E790" s="121" t="s">
        <v>1434</v>
      </c>
      <c r="F790" s="173">
        <v>17500</v>
      </c>
      <c r="G790" s="121" t="s">
        <v>1435</v>
      </c>
      <c r="H790" s="173">
        <v>23500</v>
      </c>
      <c r="I790" s="121" t="s">
        <v>1436</v>
      </c>
      <c r="J790" s="173">
        <v>18900</v>
      </c>
      <c r="K790" s="121" t="s">
        <v>1330</v>
      </c>
      <c r="L790" s="173">
        <v>23800</v>
      </c>
      <c r="M790" s="121" t="s">
        <v>1437</v>
      </c>
      <c r="N790" s="173">
        <v>28200</v>
      </c>
    </row>
    <row r="791" spans="1:14" x14ac:dyDescent="0.35">
      <c r="A791" s="124" t="s">
        <v>1438</v>
      </c>
      <c r="B791" s="125" t="s">
        <v>1439</v>
      </c>
      <c r="C791" s="135">
        <v>800</v>
      </c>
      <c r="D791" s="165">
        <v>0.59</v>
      </c>
      <c r="E791" s="124" t="s">
        <v>1440</v>
      </c>
      <c r="F791" s="174">
        <v>13500</v>
      </c>
      <c r="G791" s="124" t="s">
        <v>1441</v>
      </c>
      <c r="H791" s="174">
        <v>17400</v>
      </c>
      <c r="I791" s="124" t="s">
        <v>1442</v>
      </c>
      <c r="J791" s="174">
        <v>14500</v>
      </c>
      <c r="K791" s="124" t="s">
        <v>1443</v>
      </c>
      <c r="L791" s="174">
        <v>17800</v>
      </c>
      <c r="M791" s="124" t="s">
        <v>1444</v>
      </c>
      <c r="N791" s="174">
        <v>20200</v>
      </c>
    </row>
    <row r="792" spans="1:14" x14ac:dyDescent="0.35">
      <c r="A792" s="121" t="s">
        <v>1445</v>
      </c>
      <c r="B792" s="122" t="s">
        <v>1446</v>
      </c>
      <c r="C792" s="132">
        <v>36</v>
      </c>
      <c r="D792" s="164">
        <v>0.2</v>
      </c>
      <c r="E792" s="121" t="s">
        <v>1447</v>
      </c>
      <c r="F792" s="153">
        <v>6840</v>
      </c>
      <c r="G792" s="121" t="s">
        <v>1448</v>
      </c>
      <c r="H792" s="153">
        <v>4090</v>
      </c>
      <c r="I792" s="121" t="s">
        <v>1167</v>
      </c>
      <c r="J792" s="153">
        <v>6690</v>
      </c>
      <c r="K792" s="121" t="s">
        <v>1449</v>
      </c>
      <c r="L792" s="153">
        <v>4140</v>
      </c>
      <c r="M792" s="121" t="s">
        <v>1450</v>
      </c>
      <c r="N792" s="152">
        <v>1650</v>
      </c>
    </row>
    <row r="793" spans="1:14" x14ac:dyDescent="0.35">
      <c r="A793" s="124" t="s">
        <v>1451</v>
      </c>
      <c r="B793" s="125" t="s">
        <v>1452</v>
      </c>
      <c r="C793" s="175">
        <v>50000</v>
      </c>
      <c r="D793" s="165">
        <v>0.09</v>
      </c>
      <c r="E793" s="124" t="s">
        <v>1158</v>
      </c>
      <c r="F793" s="155">
        <v>4880</v>
      </c>
      <c r="G793" s="124" t="s">
        <v>1453</v>
      </c>
      <c r="H793" s="155">
        <v>6630</v>
      </c>
      <c r="I793" s="124" t="s">
        <v>1144</v>
      </c>
      <c r="J793" s="155">
        <v>5270</v>
      </c>
      <c r="K793" s="124" t="s">
        <v>1454</v>
      </c>
      <c r="L793" s="155">
        <v>6690</v>
      </c>
      <c r="M793" s="124" t="s">
        <v>1455</v>
      </c>
      <c r="N793" s="154">
        <v>8040</v>
      </c>
    </row>
    <row r="794" spans="1:14" x14ac:dyDescent="0.35">
      <c r="A794" s="121" t="s">
        <v>1456</v>
      </c>
      <c r="B794" s="122" t="s">
        <v>1457</v>
      </c>
      <c r="C794" s="172">
        <v>10000</v>
      </c>
      <c r="D794" s="164">
        <v>0.25</v>
      </c>
      <c r="E794" s="121" t="s">
        <v>1458</v>
      </c>
      <c r="F794" s="153">
        <v>8210</v>
      </c>
      <c r="G794" s="121" t="s">
        <v>1459</v>
      </c>
      <c r="H794" s="173">
        <v>11100</v>
      </c>
      <c r="I794" s="121" t="s">
        <v>1460</v>
      </c>
      <c r="J794" s="153">
        <v>8880</v>
      </c>
      <c r="K794" s="121" t="s">
        <v>1207</v>
      </c>
      <c r="L794" s="173">
        <v>11200</v>
      </c>
      <c r="M794" s="121" t="s">
        <v>1461</v>
      </c>
      <c r="N794" s="173">
        <v>13500</v>
      </c>
    </row>
    <row r="795" spans="1:14" x14ac:dyDescent="0.35">
      <c r="A795" s="124" t="s">
        <v>1462</v>
      </c>
      <c r="B795" s="125" t="s">
        <v>1463</v>
      </c>
      <c r="C795" s="175">
        <v>3000</v>
      </c>
      <c r="D795" s="140" t="s">
        <v>1464</v>
      </c>
      <c r="E795" s="124" t="s">
        <v>1447</v>
      </c>
      <c r="F795" s="155">
        <v>6850</v>
      </c>
      <c r="G795" s="124" t="s">
        <v>1465</v>
      </c>
      <c r="H795" s="155">
        <v>9200</v>
      </c>
      <c r="I795" s="124" t="s">
        <v>1165</v>
      </c>
      <c r="J795" s="155">
        <v>7400</v>
      </c>
      <c r="K795" s="124" t="s">
        <v>1466</v>
      </c>
      <c r="L795" s="155">
        <v>9310</v>
      </c>
      <c r="M795" s="124" t="s">
        <v>1467</v>
      </c>
      <c r="N795" s="174">
        <v>11000</v>
      </c>
    </row>
    <row r="796" spans="1:14" x14ac:dyDescent="0.35">
      <c r="A796" s="121" t="s">
        <v>1468</v>
      </c>
      <c r="B796" s="122" t="s">
        <v>1469</v>
      </c>
      <c r="C796" s="172">
        <v>2600</v>
      </c>
      <c r="D796" s="164">
        <v>0.28000000000000003</v>
      </c>
      <c r="E796" s="121" t="s">
        <v>1470</v>
      </c>
      <c r="F796" s="153">
        <v>6640</v>
      </c>
      <c r="G796" s="121" t="s">
        <v>1471</v>
      </c>
      <c r="H796" s="153">
        <v>8900</v>
      </c>
      <c r="I796" s="121" t="s">
        <v>974</v>
      </c>
      <c r="J796" s="153">
        <v>7180</v>
      </c>
      <c r="K796" s="121" t="s">
        <v>966</v>
      </c>
      <c r="L796" s="153">
        <v>9010</v>
      </c>
      <c r="M796" s="121" t="s">
        <v>1472</v>
      </c>
      <c r="N796" s="173">
        <v>10700</v>
      </c>
    </row>
    <row r="797" spans="1:14" x14ac:dyDescent="0.35">
      <c r="A797" s="146" t="s">
        <v>1473</v>
      </c>
      <c r="B797" s="176" t="s">
        <v>1474</v>
      </c>
      <c r="C797" s="177">
        <v>3200</v>
      </c>
      <c r="D797" s="166">
        <v>0.32</v>
      </c>
      <c r="E797" s="146" t="s">
        <v>1475</v>
      </c>
      <c r="F797" s="178">
        <v>7110</v>
      </c>
      <c r="G797" s="146" t="s">
        <v>1476</v>
      </c>
      <c r="H797" s="178">
        <v>9540</v>
      </c>
      <c r="I797" s="146" t="s">
        <v>1477</v>
      </c>
      <c r="J797" s="178">
        <v>7680</v>
      </c>
      <c r="K797" s="146" t="s">
        <v>1478</v>
      </c>
      <c r="L797" s="178">
        <v>9660</v>
      </c>
      <c r="M797" s="146" t="s">
        <v>1479</v>
      </c>
      <c r="N797" s="179">
        <v>11500</v>
      </c>
    </row>
    <row r="798" spans="1:14" x14ac:dyDescent="0.35">
      <c r="A798" s="117" t="s">
        <v>1480</v>
      </c>
      <c r="B798" s="118" t="s">
        <v>1481</v>
      </c>
      <c r="C798" s="180">
        <v>2600</v>
      </c>
      <c r="D798" s="161">
        <v>0.36</v>
      </c>
      <c r="E798" s="117" t="s">
        <v>1447</v>
      </c>
      <c r="F798" s="181">
        <v>6870</v>
      </c>
      <c r="G798" s="117" t="s">
        <v>1465</v>
      </c>
      <c r="H798" s="181">
        <v>9200</v>
      </c>
      <c r="I798" s="117" t="s">
        <v>1482</v>
      </c>
      <c r="J798" s="181">
        <v>7420</v>
      </c>
      <c r="K798" s="117" t="s">
        <v>1483</v>
      </c>
      <c r="L798" s="181">
        <v>9320</v>
      </c>
      <c r="M798" s="117" t="s">
        <v>1484</v>
      </c>
      <c r="N798" s="151">
        <v>11000</v>
      </c>
    </row>
    <row r="799" spans="1:14" x14ac:dyDescent="0.35">
      <c r="A799" s="121" t="s">
        <v>1485</v>
      </c>
      <c r="B799" s="122" t="s">
        <v>1486</v>
      </c>
      <c r="C799" s="121" t="s">
        <v>1487</v>
      </c>
      <c r="D799" s="138" t="s">
        <v>1488</v>
      </c>
      <c r="E799" s="121" t="s">
        <v>1489</v>
      </c>
      <c r="F799" s="152">
        <v>7</v>
      </c>
      <c r="G799" s="121" t="s">
        <v>1489</v>
      </c>
      <c r="H799" s="152">
        <v>2</v>
      </c>
      <c r="I799" s="121" t="s">
        <v>1490</v>
      </c>
      <c r="J799" s="152">
        <v>2</v>
      </c>
      <c r="K799" s="121" t="s">
        <v>1491</v>
      </c>
      <c r="L799" s="157" t="s">
        <v>1131</v>
      </c>
      <c r="M799" s="121" t="s">
        <v>1492</v>
      </c>
      <c r="N799" s="157" t="s">
        <v>1131</v>
      </c>
    </row>
    <row r="800" spans="1:14" x14ac:dyDescent="0.35">
      <c r="A800" s="124" t="s">
        <v>1493</v>
      </c>
      <c r="B800" s="125" t="s">
        <v>1494</v>
      </c>
      <c r="C800" s="175">
        <v>4100</v>
      </c>
      <c r="D800" s="165">
        <v>0.41</v>
      </c>
      <c r="E800" s="124" t="s">
        <v>1495</v>
      </c>
      <c r="F800" s="155">
        <v>6350</v>
      </c>
      <c r="G800" s="124" t="s">
        <v>1496</v>
      </c>
      <c r="H800" s="155">
        <v>8550</v>
      </c>
      <c r="I800" s="124" t="s">
        <v>1497</v>
      </c>
      <c r="J800" s="155">
        <v>6860</v>
      </c>
      <c r="K800" s="124" t="s">
        <v>1498</v>
      </c>
      <c r="L800" s="155">
        <v>8650</v>
      </c>
      <c r="M800" s="124" t="s">
        <v>1499</v>
      </c>
      <c r="N800" s="174">
        <v>10300</v>
      </c>
    </row>
    <row r="801" spans="1:14" x14ac:dyDescent="0.35">
      <c r="A801" s="121" t="s">
        <v>1500</v>
      </c>
      <c r="B801" s="122" t="s">
        <v>1501</v>
      </c>
      <c r="C801" s="172">
        <v>3100</v>
      </c>
      <c r="D801" s="164">
        <v>0.44</v>
      </c>
      <c r="E801" s="121" t="s">
        <v>1502</v>
      </c>
      <c r="F801" s="153">
        <v>5890</v>
      </c>
      <c r="G801" s="121" t="s">
        <v>1503</v>
      </c>
      <c r="H801" s="153">
        <v>7910</v>
      </c>
      <c r="I801" s="121" t="s">
        <v>1504</v>
      </c>
      <c r="J801" s="153">
        <v>6370</v>
      </c>
      <c r="K801" s="121" t="s">
        <v>1505</v>
      </c>
      <c r="L801" s="153">
        <v>8010</v>
      </c>
      <c r="M801" s="121" t="s">
        <v>1506</v>
      </c>
      <c r="N801" s="152">
        <v>9490</v>
      </c>
    </row>
    <row r="802" spans="1:14" x14ac:dyDescent="0.35">
      <c r="A802" s="124" t="s">
        <v>1507</v>
      </c>
      <c r="B802" s="125" t="s">
        <v>1508</v>
      </c>
      <c r="C802" s="175">
        <v>3000</v>
      </c>
      <c r="D802" s="165">
        <v>0.5</v>
      </c>
      <c r="E802" s="124" t="s">
        <v>1509</v>
      </c>
      <c r="F802" s="155">
        <v>5830</v>
      </c>
      <c r="G802" s="124" t="s">
        <v>1510</v>
      </c>
      <c r="H802" s="155">
        <v>7820</v>
      </c>
      <c r="I802" s="124" t="s">
        <v>1511</v>
      </c>
      <c r="J802" s="155">
        <v>6290</v>
      </c>
      <c r="K802" s="124" t="s">
        <v>1512</v>
      </c>
      <c r="L802" s="155">
        <v>7920</v>
      </c>
      <c r="M802" s="124" t="s">
        <v>1513</v>
      </c>
      <c r="N802" s="154">
        <v>9380</v>
      </c>
    </row>
    <row r="803" spans="1:14" x14ac:dyDescent="0.35">
      <c r="A803" s="121" t="s">
        <v>1514</v>
      </c>
      <c r="B803" s="122" t="s">
        <v>1515</v>
      </c>
      <c r="C803" s="172">
        <v>3000</v>
      </c>
      <c r="D803" s="164">
        <v>0.55000000000000004</v>
      </c>
      <c r="E803" s="121" t="s">
        <v>1516</v>
      </c>
      <c r="F803" s="153">
        <v>5680</v>
      </c>
      <c r="G803" s="121" t="s">
        <v>1517</v>
      </c>
      <c r="H803" s="153">
        <v>7620</v>
      </c>
      <c r="I803" s="121" t="s">
        <v>1518</v>
      </c>
      <c r="J803" s="153">
        <v>6130</v>
      </c>
      <c r="K803" s="121" t="s">
        <v>1110</v>
      </c>
      <c r="L803" s="153">
        <v>7710</v>
      </c>
      <c r="M803" s="121" t="s">
        <v>1519</v>
      </c>
      <c r="N803" s="152">
        <v>9140</v>
      </c>
    </row>
    <row r="804" spans="1:14" x14ac:dyDescent="0.35">
      <c r="A804" s="124" t="s">
        <v>1520</v>
      </c>
      <c r="B804" s="125" t="s">
        <v>1521</v>
      </c>
      <c r="C804" s="175">
        <v>2000</v>
      </c>
      <c r="D804" s="165">
        <v>0.55000000000000004</v>
      </c>
      <c r="E804" s="124" t="s">
        <v>1142</v>
      </c>
      <c r="F804" s="155">
        <v>5390</v>
      </c>
      <c r="G804" s="124" t="s">
        <v>1522</v>
      </c>
      <c r="H804" s="155">
        <v>7190</v>
      </c>
      <c r="I804" s="124" t="s">
        <v>1523</v>
      </c>
      <c r="J804" s="155">
        <v>5820</v>
      </c>
      <c r="K804" s="124" t="s">
        <v>1524</v>
      </c>
      <c r="L804" s="155">
        <v>7290</v>
      </c>
      <c r="M804" s="124" t="s">
        <v>967</v>
      </c>
      <c r="N804" s="154">
        <v>8570</v>
      </c>
    </row>
    <row r="805" spans="1:14" x14ac:dyDescent="0.35">
      <c r="A805" s="121" t="s">
        <v>1525</v>
      </c>
      <c r="B805" s="122" t="s">
        <v>1526</v>
      </c>
      <c r="C805" s="172">
        <v>2000</v>
      </c>
      <c r="D805" s="164">
        <v>0.56000000000000005</v>
      </c>
      <c r="E805" s="121" t="s">
        <v>1422</v>
      </c>
      <c r="F805" s="153">
        <v>5430</v>
      </c>
      <c r="G805" s="121" t="s">
        <v>1527</v>
      </c>
      <c r="H805" s="153">
        <v>7240</v>
      </c>
      <c r="I805" s="121" t="s">
        <v>1528</v>
      </c>
      <c r="J805" s="153">
        <v>5860</v>
      </c>
      <c r="K805" s="121" t="s">
        <v>1529</v>
      </c>
      <c r="L805" s="153">
        <v>7340</v>
      </c>
      <c r="M805" s="121" t="s">
        <v>1530</v>
      </c>
      <c r="N805" s="152">
        <v>8630</v>
      </c>
    </row>
    <row r="806" spans="1:14" x14ac:dyDescent="0.35">
      <c r="A806" s="124" t="s">
        <v>1531</v>
      </c>
      <c r="B806" s="125" t="s">
        <v>1532</v>
      </c>
      <c r="C806" s="175">
        <v>2000</v>
      </c>
      <c r="D806" s="165">
        <v>0.48</v>
      </c>
      <c r="E806" s="124" t="s">
        <v>1533</v>
      </c>
      <c r="F806" s="155">
        <v>4720</v>
      </c>
      <c r="G806" s="124" t="s">
        <v>1398</v>
      </c>
      <c r="H806" s="155">
        <v>6290</v>
      </c>
      <c r="I806" s="124" t="s">
        <v>1534</v>
      </c>
      <c r="J806" s="155">
        <v>5090</v>
      </c>
      <c r="K806" s="124" t="s">
        <v>1535</v>
      </c>
      <c r="L806" s="155">
        <v>6380</v>
      </c>
      <c r="M806" s="124" t="s">
        <v>1536</v>
      </c>
      <c r="N806" s="154">
        <v>7500</v>
      </c>
    </row>
    <row r="807" spans="1:14" x14ac:dyDescent="0.35">
      <c r="A807" s="121" t="s">
        <v>1537</v>
      </c>
      <c r="B807" s="122" t="s">
        <v>1538</v>
      </c>
      <c r="C807" s="121" t="s">
        <v>1539</v>
      </c>
      <c r="D807" s="182">
        <v>2E-3</v>
      </c>
      <c r="E807" s="121" t="s">
        <v>1540</v>
      </c>
      <c r="F807" s="157" t="s">
        <v>1131</v>
      </c>
      <c r="G807" s="121" t="s">
        <v>1540</v>
      </c>
      <c r="H807" s="157" t="s">
        <v>1131</v>
      </c>
      <c r="I807" s="121" t="s">
        <v>1541</v>
      </c>
      <c r="J807" s="157" t="s">
        <v>1131</v>
      </c>
      <c r="K807" s="121" t="s">
        <v>1542</v>
      </c>
      <c r="L807" s="157" t="s">
        <v>1131</v>
      </c>
      <c r="M807" s="121" t="s">
        <v>1543</v>
      </c>
      <c r="N807" s="157" t="s">
        <v>1131</v>
      </c>
    </row>
    <row r="808" spans="1:14" x14ac:dyDescent="0.35">
      <c r="A808" s="124" t="s">
        <v>1544</v>
      </c>
      <c r="B808" s="140" t="s">
        <v>1545</v>
      </c>
      <c r="C808" s="124" t="s">
        <v>1263</v>
      </c>
      <c r="D808" s="165">
        <v>0.01</v>
      </c>
      <c r="E808" s="124" t="s">
        <v>1546</v>
      </c>
      <c r="F808" s="156" t="s">
        <v>1131</v>
      </c>
      <c r="G808" s="124" t="s">
        <v>1546</v>
      </c>
      <c r="H808" s="156" t="s">
        <v>1131</v>
      </c>
      <c r="I808" s="124" t="s">
        <v>1547</v>
      </c>
      <c r="J808" s="156" t="s">
        <v>1131</v>
      </c>
      <c r="K808" s="124" t="s">
        <v>1548</v>
      </c>
      <c r="L808" s="156" t="s">
        <v>1131</v>
      </c>
      <c r="M808" s="124" t="s">
        <v>1549</v>
      </c>
      <c r="N808" s="156" t="s">
        <v>1131</v>
      </c>
    </row>
    <row r="809" spans="1:14" x14ac:dyDescent="0.35">
      <c r="A809" s="121" t="s">
        <v>1550</v>
      </c>
      <c r="B809" s="138" t="s">
        <v>1551</v>
      </c>
      <c r="C809" s="121" t="s">
        <v>1539</v>
      </c>
      <c r="D809" s="182">
        <v>3.0000000000000001E-3</v>
      </c>
      <c r="E809" s="121" t="s">
        <v>1552</v>
      </c>
      <c r="F809" s="157" t="s">
        <v>1131</v>
      </c>
      <c r="G809" s="121" t="s">
        <v>1552</v>
      </c>
      <c r="H809" s="157" t="s">
        <v>1131</v>
      </c>
      <c r="I809" s="121" t="s">
        <v>1553</v>
      </c>
      <c r="J809" s="157" t="s">
        <v>1131</v>
      </c>
      <c r="K809" s="121" t="s">
        <v>1554</v>
      </c>
      <c r="L809" s="157" t="s">
        <v>1131</v>
      </c>
      <c r="M809" s="121" t="s">
        <v>1555</v>
      </c>
      <c r="N809" s="157" t="s">
        <v>1131</v>
      </c>
    </row>
    <row r="810" spans="1:14" x14ac:dyDescent="0.35">
      <c r="A810" s="124" t="s">
        <v>1556</v>
      </c>
      <c r="B810" s="140" t="s">
        <v>1557</v>
      </c>
      <c r="C810" s="124" t="s">
        <v>1558</v>
      </c>
      <c r="D810" s="165">
        <v>0.02</v>
      </c>
      <c r="E810" s="124" t="s">
        <v>1559</v>
      </c>
      <c r="F810" s="156" t="s">
        <v>1131</v>
      </c>
      <c r="G810" s="124" t="s">
        <v>1559</v>
      </c>
      <c r="H810" s="156" t="s">
        <v>1131</v>
      </c>
      <c r="I810" s="124" t="s">
        <v>1560</v>
      </c>
      <c r="J810" s="156" t="s">
        <v>1131</v>
      </c>
      <c r="K810" s="124" t="s">
        <v>1561</v>
      </c>
      <c r="L810" s="156" t="s">
        <v>1131</v>
      </c>
      <c r="M810" s="124" t="s">
        <v>1562</v>
      </c>
      <c r="N810" s="156" t="s">
        <v>1131</v>
      </c>
    </row>
    <row r="811" spans="1:14" x14ac:dyDescent="0.35">
      <c r="A811" s="127" t="s">
        <v>1563</v>
      </c>
      <c r="B811" s="141" t="s">
        <v>1564</v>
      </c>
      <c r="C811" s="127" t="s">
        <v>1487</v>
      </c>
      <c r="D811" s="168">
        <v>7.0000000000000007E-2</v>
      </c>
      <c r="E811" s="127" t="s">
        <v>1228</v>
      </c>
      <c r="F811" s="158">
        <v>6</v>
      </c>
      <c r="G811" s="127" t="s">
        <v>1228</v>
      </c>
      <c r="H811" s="158">
        <v>2</v>
      </c>
      <c r="I811" s="127" t="s">
        <v>1565</v>
      </c>
      <c r="J811" s="158">
        <v>2</v>
      </c>
      <c r="K811" s="127" t="s">
        <v>1566</v>
      </c>
      <c r="L811" s="159" t="s">
        <v>1131</v>
      </c>
      <c r="M811" s="127" t="s">
        <v>1567</v>
      </c>
      <c r="N811" s="159" t="s">
        <v>1131</v>
      </c>
    </row>
    <row r="812" spans="1:14" x14ac:dyDescent="0.35">
      <c r="A812" s="117" t="s">
        <v>1568</v>
      </c>
      <c r="B812" s="160" t="s">
        <v>1569</v>
      </c>
      <c r="C812" s="150">
        <v>119</v>
      </c>
      <c r="D812" s="161">
        <v>0.41</v>
      </c>
      <c r="E812" s="117" t="s">
        <v>1570</v>
      </c>
      <c r="F812" s="151">
        <v>12400</v>
      </c>
      <c r="G812" s="117" t="s">
        <v>1064</v>
      </c>
      <c r="H812" s="151">
        <v>12400</v>
      </c>
      <c r="I812" s="117" t="s">
        <v>1571</v>
      </c>
      <c r="J812" s="151">
        <v>13000</v>
      </c>
      <c r="K812" s="117" t="s">
        <v>1572</v>
      </c>
      <c r="L812" s="151">
        <v>13200</v>
      </c>
      <c r="M812" s="117" t="s">
        <v>1573</v>
      </c>
      <c r="N812" s="151">
        <v>10900</v>
      </c>
    </row>
    <row r="813" spans="1:14" x14ac:dyDescent="0.35">
      <c r="A813" s="121" t="s">
        <v>1574</v>
      </c>
      <c r="B813" s="138" t="s">
        <v>1575</v>
      </c>
      <c r="C813" s="132">
        <v>24.4</v>
      </c>
      <c r="D813" s="164">
        <v>0.44</v>
      </c>
      <c r="E813" s="121" t="s">
        <v>1576</v>
      </c>
      <c r="F813" s="173">
        <v>11600</v>
      </c>
      <c r="G813" s="121" t="s">
        <v>1577</v>
      </c>
      <c r="H813" s="153">
        <v>5560</v>
      </c>
      <c r="I813" s="121" t="s">
        <v>1578</v>
      </c>
      <c r="J813" s="173">
        <v>10800</v>
      </c>
      <c r="K813" s="121" t="s">
        <v>1579</v>
      </c>
      <c r="L813" s="153">
        <v>4900</v>
      </c>
      <c r="M813" s="121" t="s">
        <v>1580</v>
      </c>
      <c r="N813" s="152">
        <v>1430</v>
      </c>
    </row>
    <row r="814" spans="1:14" x14ac:dyDescent="0.35">
      <c r="A814" s="124" t="s">
        <v>1581</v>
      </c>
      <c r="B814" s="125" t="s">
        <v>1582</v>
      </c>
      <c r="C814" s="144">
        <v>4.8</v>
      </c>
      <c r="D814" s="165">
        <v>0.18</v>
      </c>
      <c r="E814" s="124" t="s">
        <v>1583</v>
      </c>
      <c r="F814" s="155">
        <v>1890</v>
      </c>
      <c r="G814" s="124" t="s">
        <v>1584</v>
      </c>
      <c r="H814" s="154">
        <v>523</v>
      </c>
      <c r="I814" s="124" t="s">
        <v>1585</v>
      </c>
      <c r="J814" s="155">
        <v>1020</v>
      </c>
      <c r="K814" s="124" t="s">
        <v>1586</v>
      </c>
      <c r="L814" s="154">
        <v>108</v>
      </c>
      <c r="M814" s="124" t="s">
        <v>1587</v>
      </c>
      <c r="N814" s="154">
        <v>73</v>
      </c>
    </row>
    <row r="815" spans="1:14" x14ac:dyDescent="0.35">
      <c r="A815" s="121" t="s">
        <v>1588</v>
      </c>
      <c r="B815" s="138" t="s">
        <v>1589</v>
      </c>
      <c r="C815" s="132">
        <v>51.6</v>
      </c>
      <c r="D815" s="164">
        <v>0.44</v>
      </c>
      <c r="E815" s="121" t="s">
        <v>1590</v>
      </c>
      <c r="F815" s="153">
        <v>8900</v>
      </c>
      <c r="G815" s="121" t="s">
        <v>1591</v>
      </c>
      <c r="H815" s="153">
        <v>6450</v>
      </c>
      <c r="I815" s="121" t="s">
        <v>1592</v>
      </c>
      <c r="J815" s="153">
        <v>8980</v>
      </c>
      <c r="K815" s="121" t="s">
        <v>1593</v>
      </c>
      <c r="L815" s="153">
        <v>6850</v>
      </c>
      <c r="M815" s="121" t="s">
        <v>1594</v>
      </c>
      <c r="N815" s="152">
        <v>3630</v>
      </c>
    </row>
    <row r="816" spans="1:14" x14ac:dyDescent="0.35">
      <c r="A816" s="124" t="s">
        <v>1595</v>
      </c>
      <c r="B816" s="140" t="s">
        <v>1596</v>
      </c>
      <c r="C816" s="144">
        <v>4.3</v>
      </c>
      <c r="D816" s="165">
        <v>0.41</v>
      </c>
      <c r="E816" s="124" t="s">
        <v>1597</v>
      </c>
      <c r="F816" s="155">
        <v>2120</v>
      </c>
      <c r="G816" s="124" t="s">
        <v>1598</v>
      </c>
      <c r="H816" s="154">
        <v>583</v>
      </c>
      <c r="I816" s="124" t="s">
        <v>1599</v>
      </c>
      <c r="J816" s="155">
        <v>1080</v>
      </c>
      <c r="K816" s="124" t="s">
        <v>1600</v>
      </c>
      <c r="L816" s="154">
        <v>116</v>
      </c>
      <c r="M816" s="124" t="s">
        <v>1011</v>
      </c>
      <c r="N816" s="154">
        <v>81</v>
      </c>
    </row>
    <row r="817" spans="1:14" x14ac:dyDescent="0.35">
      <c r="A817" s="121" t="s">
        <v>1601</v>
      </c>
      <c r="B817" s="138" t="s">
        <v>1602</v>
      </c>
      <c r="C817" s="139">
        <v>3.5</v>
      </c>
      <c r="D817" s="164">
        <v>0.42</v>
      </c>
      <c r="E817" s="121" t="s">
        <v>1603</v>
      </c>
      <c r="F817" s="153">
        <v>1800</v>
      </c>
      <c r="G817" s="121" t="s">
        <v>1604</v>
      </c>
      <c r="H817" s="152">
        <v>491</v>
      </c>
      <c r="I817" s="121" t="s">
        <v>1605</v>
      </c>
      <c r="J817" s="152">
        <v>822</v>
      </c>
      <c r="K817" s="121" t="s">
        <v>1606</v>
      </c>
      <c r="L817" s="152">
        <v>93</v>
      </c>
      <c r="M817" s="121" t="s">
        <v>1607</v>
      </c>
      <c r="N817" s="152">
        <v>68</v>
      </c>
    </row>
    <row r="818" spans="1:14" x14ac:dyDescent="0.35">
      <c r="A818" s="124" t="s">
        <v>1608</v>
      </c>
      <c r="B818" s="140" t="s">
        <v>1609</v>
      </c>
      <c r="C818" s="135">
        <v>20.8</v>
      </c>
      <c r="D818" s="140" t="s">
        <v>1610</v>
      </c>
      <c r="E818" s="124" t="s">
        <v>1136</v>
      </c>
      <c r="F818" s="155">
        <v>9710</v>
      </c>
      <c r="G818" s="124" t="s">
        <v>1611</v>
      </c>
      <c r="H818" s="155">
        <v>4240</v>
      </c>
      <c r="I818" s="124" t="s">
        <v>1467</v>
      </c>
      <c r="J818" s="155">
        <v>8820</v>
      </c>
      <c r="K818" s="124" t="s">
        <v>1612</v>
      </c>
      <c r="L818" s="155">
        <v>3400</v>
      </c>
      <c r="M818" s="124" t="s">
        <v>1613</v>
      </c>
      <c r="N818" s="154">
        <v>912</v>
      </c>
    </row>
    <row r="819" spans="1:14" x14ac:dyDescent="0.35">
      <c r="A819" s="121" t="s">
        <v>1614</v>
      </c>
      <c r="B819" s="138" t="s">
        <v>1615</v>
      </c>
      <c r="C819" s="132">
        <v>10.8</v>
      </c>
      <c r="D819" s="164">
        <v>0.45</v>
      </c>
      <c r="E819" s="121" t="s">
        <v>1616</v>
      </c>
      <c r="F819" s="153">
        <v>5550</v>
      </c>
      <c r="G819" s="121" t="s">
        <v>1617</v>
      </c>
      <c r="H819" s="153">
        <v>1790</v>
      </c>
      <c r="I819" s="121" t="s">
        <v>1618</v>
      </c>
      <c r="J819" s="153">
        <v>4280</v>
      </c>
      <c r="K819" s="121" t="s">
        <v>1619</v>
      </c>
      <c r="L819" s="152">
        <v>753</v>
      </c>
      <c r="M819" s="121" t="s">
        <v>1620</v>
      </c>
      <c r="N819" s="152">
        <v>260</v>
      </c>
    </row>
    <row r="820" spans="1:14" x14ac:dyDescent="0.35">
      <c r="A820" s="124" t="s">
        <v>1621</v>
      </c>
      <c r="B820" s="140" t="s">
        <v>1622</v>
      </c>
      <c r="C820" s="144">
        <v>7.5</v>
      </c>
      <c r="D820" s="165">
        <v>0.36</v>
      </c>
      <c r="E820" s="124" t="s">
        <v>1623</v>
      </c>
      <c r="F820" s="155">
        <v>3350</v>
      </c>
      <c r="G820" s="124" t="s">
        <v>1624</v>
      </c>
      <c r="H820" s="154">
        <v>979</v>
      </c>
      <c r="I820" s="124" t="s">
        <v>1138</v>
      </c>
      <c r="J820" s="155">
        <v>2240</v>
      </c>
      <c r="K820" s="124" t="s">
        <v>1625</v>
      </c>
      <c r="L820" s="154">
        <v>273</v>
      </c>
      <c r="M820" s="124" t="s">
        <v>1626</v>
      </c>
      <c r="N820" s="154">
        <v>138</v>
      </c>
    </row>
    <row r="821" spans="1:14" x14ac:dyDescent="0.35">
      <c r="A821" s="121" t="s">
        <v>1627</v>
      </c>
      <c r="B821" s="138" t="s">
        <v>1628</v>
      </c>
      <c r="C821" s="139">
        <v>4.9000000000000004</v>
      </c>
      <c r="D821" s="164">
        <v>0.33</v>
      </c>
      <c r="E821" s="121" t="s">
        <v>1629</v>
      </c>
      <c r="F821" s="153">
        <v>2360</v>
      </c>
      <c r="G821" s="121" t="s">
        <v>1630</v>
      </c>
      <c r="H821" s="152">
        <v>654</v>
      </c>
      <c r="I821" s="121" t="s">
        <v>1631</v>
      </c>
      <c r="J821" s="153">
        <v>1280</v>
      </c>
      <c r="K821" s="121" t="s">
        <v>1632</v>
      </c>
      <c r="L821" s="152">
        <v>136</v>
      </c>
      <c r="M821" s="121" t="s">
        <v>1633</v>
      </c>
      <c r="N821" s="152">
        <v>91</v>
      </c>
    </row>
    <row r="822" spans="1:14" x14ac:dyDescent="0.35">
      <c r="A822" s="124" t="s">
        <v>1634</v>
      </c>
      <c r="B822" s="140" t="s">
        <v>1635</v>
      </c>
      <c r="C822" s="144">
        <v>6.6</v>
      </c>
      <c r="D822" s="165">
        <v>0.31</v>
      </c>
      <c r="E822" s="124" t="s">
        <v>1636</v>
      </c>
      <c r="F822" s="155">
        <v>2900</v>
      </c>
      <c r="G822" s="124" t="s">
        <v>1637</v>
      </c>
      <c r="H822" s="154">
        <v>828</v>
      </c>
      <c r="I822" s="124" t="s">
        <v>1638</v>
      </c>
      <c r="J822" s="155">
        <v>1820</v>
      </c>
      <c r="K822" s="124" t="s">
        <v>1639</v>
      </c>
      <c r="L822" s="154">
        <v>206</v>
      </c>
      <c r="M822" s="124" t="s">
        <v>1640</v>
      </c>
      <c r="N822" s="154">
        <v>116</v>
      </c>
    </row>
    <row r="823" spans="1:14" x14ac:dyDescent="0.35">
      <c r="A823" s="121" t="s">
        <v>1641</v>
      </c>
      <c r="B823" s="138" t="s">
        <v>1642</v>
      </c>
      <c r="C823" s="139">
        <v>5.5</v>
      </c>
      <c r="D823" s="164">
        <v>0.36</v>
      </c>
      <c r="E823" s="121" t="s">
        <v>1643</v>
      </c>
      <c r="F823" s="153">
        <v>2910</v>
      </c>
      <c r="G823" s="121" t="s">
        <v>1644</v>
      </c>
      <c r="H823" s="152">
        <v>812</v>
      </c>
      <c r="I823" s="121" t="s">
        <v>1645</v>
      </c>
      <c r="J823" s="153">
        <v>1670</v>
      </c>
      <c r="K823" s="121" t="s">
        <v>1099</v>
      </c>
      <c r="L823" s="152">
        <v>179</v>
      </c>
      <c r="M823" s="121" t="s">
        <v>1646</v>
      </c>
      <c r="N823" s="152">
        <v>114</v>
      </c>
    </row>
    <row r="824" spans="1:14" x14ac:dyDescent="0.35">
      <c r="A824" s="124" t="s">
        <v>1647</v>
      </c>
      <c r="B824" s="140" t="s">
        <v>1648</v>
      </c>
      <c r="C824" s="144">
        <v>0.3</v>
      </c>
      <c r="D824" s="165">
        <v>0.14000000000000001</v>
      </c>
      <c r="E824" s="124" t="s">
        <v>1649</v>
      </c>
      <c r="F824" s="154">
        <v>69</v>
      </c>
      <c r="G824" s="124" t="s">
        <v>1649</v>
      </c>
      <c r="H824" s="154">
        <v>19</v>
      </c>
      <c r="I824" s="124" t="s">
        <v>1650</v>
      </c>
      <c r="J824" s="154">
        <v>21</v>
      </c>
      <c r="K824" s="124" t="s">
        <v>1651</v>
      </c>
      <c r="L824" s="154">
        <v>3</v>
      </c>
      <c r="M824" s="124" t="s">
        <v>1652</v>
      </c>
      <c r="N824" s="154">
        <v>3</v>
      </c>
    </row>
    <row r="825" spans="1:14" x14ac:dyDescent="0.35">
      <c r="A825" s="121" t="s">
        <v>1653</v>
      </c>
      <c r="B825" s="138" t="s">
        <v>1654</v>
      </c>
      <c r="C825" s="139">
        <v>2.5</v>
      </c>
      <c r="D825" s="164">
        <v>0.26</v>
      </c>
      <c r="E825" s="121" t="s">
        <v>1655</v>
      </c>
      <c r="F825" s="153">
        <v>1110</v>
      </c>
      <c r="G825" s="121" t="s">
        <v>1655</v>
      </c>
      <c r="H825" s="152">
        <v>301</v>
      </c>
      <c r="I825" s="121" t="s">
        <v>1656</v>
      </c>
      <c r="J825" s="152">
        <v>438</v>
      </c>
      <c r="K825" s="121" t="s">
        <v>1657</v>
      </c>
      <c r="L825" s="152">
        <v>54</v>
      </c>
      <c r="M825" s="121" t="s">
        <v>1658</v>
      </c>
      <c r="N825" s="152">
        <v>42</v>
      </c>
    </row>
    <row r="826" spans="1:14" x14ac:dyDescent="0.35">
      <c r="A826" s="124" t="s">
        <v>1659</v>
      </c>
      <c r="B826" s="140" t="s">
        <v>1660</v>
      </c>
      <c r="C826" s="124" t="s">
        <v>1661</v>
      </c>
      <c r="D826" s="165">
        <v>0.04</v>
      </c>
      <c r="E826" s="124" t="s">
        <v>1662</v>
      </c>
      <c r="F826" s="154">
        <v>5</v>
      </c>
      <c r="G826" s="124" t="s">
        <v>1662</v>
      </c>
      <c r="H826" s="154">
        <v>1</v>
      </c>
      <c r="I826" s="124" t="s">
        <v>1663</v>
      </c>
      <c r="J826" s="154">
        <v>1</v>
      </c>
      <c r="K826" s="124" t="s">
        <v>1664</v>
      </c>
      <c r="L826" s="156" t="s">
        <v>1131</v>
      </c>
      <c r="M826" s="124" t="s">
        <v>1665</v>
      </c>
      <c r="N826" s="156" t="s">
        <v>1131</v>
      </c>
    </row>
    <row r="827" spans="1:14" x14ac:dyDescent="0.35">
      <c r="A827" s="121" t="s">
        <v>1666</v>
      </c>
      <c r="B827" s="138" t="s">
        <v>1667</v>
      </c>
      <c r="C827" s="139">
        <v>0.4</v>
      </c>
      <c r="D827" s="164">
        <v>0.13</v>
      </c>
      <c r="E827" s="121" t="s">
        <v>1393</v>
      </c>
      <c r="F827" s="152">
        <v>108</v>
      </c>
      <c r="G827" s="121" t="s">
        <v>1393</v>
      </c>
      <c r="H827" s="152">
        <v>29</v>
      </c>
      <c r="I827" s="121" t="s">
        <v>1668</v>
      </c>
      <c r="J827" s="152">
        <v>33</v>
      </c>
      <c r="K827" s="121" t="s">
        <v>1669</v>
      </c>
      <c r="L827" s="152">
        <v>5</v>
      </c>
      <c r="M827" s="121" t="s">
        <v>1670</v>
      </c>
      <c r="N827" s="152">
        <v>4</v>
      </c>
    </row>
    <row r="828" spans="1:14" x14ac:dyDescent="0.35">
      <c r="A828" s="124" t="s">
        <v>1671</v>
      </c>
      <c r="B828" s="140" t="s">
        <v>1672</v>
      </c>
      <c r="C828" s="124" t="s">
        <v>1673</v>
      </c>
      <c r="D828" s="165">
        <v>0.02</v>
      </c>
      <c r="E828" s="124" t="s">
        <v>1674</v>
      </c>
      <c r="F828" s="154">
        <v>1</v>
      </c>
      <c r="G828" s="124" t="s">
        <v>1674</v>
      </c>
      <c r="H828" s="156" t="s">
        <v>1131</v>
      </c>
      <c r="I828" s="124" t="s">
        <v>1675</v>
      </c>
      <c r="J828" s="156" t="s">
        <v>1131</v>
      </c>
      <c r="K828" s="124" t="s">
        <v>1676</v>
      </c>
      <c r="L828" s="156" t="s">
        <v>1131</v>
      </c>
      <c r="M828" s="124" t="s">
        <v>1273</v>
      </c>
      <c r="N828" s="156" t="s">
        <v>1131</v>
      </c>
    </row>
    <row r="829" spans="1:14" x14ac:dyDescent="0.35">
      <c r="A829" s="121" t="s">
        <v>1677</v>
      </c>
      <c r="B829" s="138" t="s">
        <v>1678</v>
      </c>
      <c r="C829" s="132">
        <v>22.5</v>
      </c>
      <c r="D829" s="164">
        <v>0.53</v>
      </c>
      <c r="E829" s="121" t="s">
        <v>1679</v>
      </c>
      <c r="F829" s="153">
        <v>6720</v>
      </c>
      <c r="G829" s="121" t="s">
        <v>1680</v>
      </c>
      <c r="H829" s="153">
        <v>3070</v>
      </c>
      <c r="I829" s="121" t="s">
        <v>1681</v>
      </c>
      <c r="J829" s="153">
        <v>6180</v>
      </c>
      <c r="K829" s="121" t="s">
        <v>1682</v>
      </c>
      <c r="L829" s="153">
        <v>2580</v>
      </c>
      <c r="M829" s="121" t="s">
        <v>1683</v>
      </c>
      <c r="N829" s="152">
        <v>718</v>
      </c>
    </row>
    <row r="830" spans="1:14" x14ac:dyDescent="0.35">
      <c r="A830" s="146" t="s">
        <v>1684</v>
      </c>
      <c r="B830" s="145" t="s">
        <v>1685</v>
      </c>
      <c r="C830" s="183">
        <v>21.2</v>
      </c>
      <c r="D830" s="166">
        <v>0.44</v>
      </c>
      <c r="E830" s="146" t="s">
        <v>1686</v>
      </c>
      <c r="F830" s="178">
        <v>5940</v>
      </c>
      <c r="G830" s="146" t="s">
        <v>1687</v>
      </c>
      <c r="H830" s="178">
        <v>2620</v>
      </c>
      <c r="I830" s="146" t="s">
        <v>1688</v>
      </c>
      <c r="J830" s="178">
        <v>5410</v>
      </c>
      <c r="K830" s="146" t="s">
        <v>1689</v>
      </c>
      <c r="L830" s="178">
        <v>2130</v>
      </c>
      <c r="M830" s="146" t="s">
        <v>1690</v>
      </c>
      <c r="N830" s="184">
        <v>575</v>
      </c>
    </row>
    <row r="831" spans="1:14" x14ac:dyDescent="0.35">
      <c r="A831" s="117" t="s">
        <v>1691</v>
      </c>
      <c r="B831" s="160" t="s">
        <v>1692</v>
      </c>
      <c r="C831" s="130">
        <v>7.5</v>
      </c>
      <c r="D831" s="161">
        <v>0.44</v>
      </c>
      <c r="E831" s="117" t="s">
        <v>1693</v>
      </c>
      <c r="F831" s="181">
        <v>3180</v>
      </c>
      <c r="G831" s="117" t="s">
        <v>1694</v>
      </c>
      <c r="H831" s="162">
        <v>929</v>
      </c>
      <c r="I831" s="117" t="s">
        <v>1695</v>
      </c>
      <c r="J831" s="181">
        <v>2120</v>
      </c>
      <c r="K831" s="117" t="s">
        <v>1696</v>
      </c>
      <c r="L831" s="162">
        <v>259</v>
      </c>
      <c r="M831" s="117" t="s">
        <v>1697</v>
      </c>
      <c r="N831" s="162">
        <v>131</v>
      </c>
    </row>
    <row r="832" spans="1:14" x14ac:dyDescent="0.35">
      <c r="A832" s="121" t="s">
        <v>1698</v>
      </c>
      <c r="B832" s="138" t="s">
        <v>1699</v>
      </c>
      <c r="C832" s="139">
        <v>2.2000000000000002</v>
      </c>
      <c r="D832" s="164">
        <v>0.32</v>
      </c>
      <c r="E832" s="121" t="s">
        <v>1700</v>
      </c>
      <c r="F832" s="152">
        <v>795</v>
      </c>
      <c r="G832" s="121" t="s">
        <v>1700</v>
      </c>
      <c r="H832" s="152">
        <v>216</v>
      </c>
      <c r="I832" s="121" t="s">
        <v>1701</v>
      </c>
      <c r="J832" s="152">
        <v>302</v>
      </c>
      <c r="K832" s="121" t="s">
        <v>1702</v>
      </c>
      <c r="L832" s="152">
        <v>38</v>
      </c>
      <c r="M832" s="121" t="s">
        <v>1703</v>
      </c>
      <c r="N832" s="152">
        <v>30</v>
      </c>
    </row>
    <row r="833" spans="1:14" x14ac:dyDescent="0.35">
      <c r="A833" s="124" t="s">
        <v>1704</v>
      </c>
      <c r="B833" s="140" t="s">
        <v>1705</v>
      </c>
      <c r="C833" s="144">
        <v>5</v>
      </c>
      <c r="D833" s="165">
        <v>0.35</v>
      </c>
      <c r="E833" s="124" t="s">
        <v>1706</v>
      </c>
      <c r="F833" s="155">
        <v>1910</v>
      </c>
      <c r="G833" s="124" t="s">
        <v>1707</v>
      </c>
      <c r="H833" s="154">
        <v>530</v>
      </c>
      <c r="I833" s="124" t="s">
        <v>1708</v>
      </c>
      <c r="J833" s="155">
        <v>1050</v>
      </c>
      <c r="K833" s="124" t="s">
        <v>1709</v>
      </c>
      <c r="L833" s="154">
        <v>111</v>
      </c>
      <c r="M833" s="124" t="s">
        <v>1710</v>
      </c>
      <c r="N833" s="154">
        <v>74</v>
      </c>
    </row>
    <row r="834" spans="1:14" x14ac:dyDescent="0.35">
      <c r="A834" s="121" t="s">
        <v>1711</v>
      </c>
      <c r="B834" s="138" t="s">
        <v>1712</v>
      </c>
      <c r="C834" s="139">
        <v>6.6</v>
      </c>
      <c r="D834" s="164">
        <v>0.42</v>
      </c>
      <c r="E834" s="121" t="s">
        <v>1644</v>
      </c>
      <c r="F834" s="153">
        <v>2990</v>
      </c>
      <c r="G834" s="121" t="s">
        <v>1713</v>
      </c>
      <c r="H834" s="152">
        <v>854</v>
      </c>
      <c r="I834" s="121" t="s">
        <v>1714</v>
      </c>
      <c r="J834" s="153">
        <v>1880</v>
      </c>
      <c r="K834" s="121" t="s">
        <v>978</v>
      </c>
      <c r="L834" s="152">
        <v>212</v>
      </c>
      <c r="M834" s="121" t="s">
        <v>1715</v>
      </c>
      <c r="N834" s="152">
        <v>120</v>
      </c>
    </row>
    <row r="835" spans="1:14" x14ac:dyDescent="0.35">
      <c r="A835" s="124" t="s">
        <v>1716</v>
      </c>
      <c r="B835" s="140" t="s">
        <v>1717</v>
      </c>
      <c r="C835" s="144">
        <v>6</v>
      </c>
      <c r="D835" s="140" t="s">
        <v>1718</v>
      </c>
      <c r="E835" s="124" t="s">
        <v>1719</v>
      </c>
      <c r="F835" s="155">
        <v>3150</v>
      </c>
      <c r="G835" s="124" t="s">
        <v>1720</v>
      </c>
      <c r="H835" s="154">
        <v>889</v>
      </c>
      <c r="I835" s="124" t="s">
        <v>1227</v>
      </c>
      <c r="J835" s="155">
        <v>1900</v>
      </c>
      <c r="K835" s="124" t="s">
        <v>1639</v>
      </c>
      <c r="L835" s="154">
        <v>206</v>
      </c>
      <c r="M835" s="124" t="s">
        <v>1721</v>
      </c>
      <c r="N835" s="154">
        <v>124</v>
      </c>
    </row>
    <row r="836" spans="1:14" x14ac:dyDescent="0.35">
      <c r="A836" s="121" t="s">
        <v>1722</v>
      </c>
      <c r="B836" s="138" t="s">
        <v>1723</v>
      </c>
      <c r="C836" s="139">
        <v>3.7</v>
      </c>
      <c r="D836" s="164">
        <v>0.32</v>
      </c>
      <c r="E836" s="121" t="s">
        <v>1724</v>
      </c>
      <c r="F836" s="153">
        <v>1330</v>
      </c>
      <c r="G836" s="121" t="s">
        <v>1725</v>
      </c>
      <c r="H836" s="152">
        <v>363</v>
      </c>
      <c r="I836" s="121" t="s">
        <v>1024</v>
      </c>
      <c r="J836" s="152">
        <v>624</v>
      </c>
      <c r="K836" s="121" t="s">
        <v>1726</v>
      </c>
      <c r="L836" s="152">
        <v>69</v>
      </c>
      <c r="M836" s="121" t="s">
        <v>1727</v>
      </c>
      <c r="N836" s="152">
        <v>51</v>
      </c>
    </row>
    <row r="837" spans="1:14" x14ac:dyDescent="0.35">
      <c r="A837" s="124" t="s">
        <v>1728</v>
      </c>
      <c r="B837" s="140" t="s">
        <v>1729</v>
      </c>
      <c r="C837" s="144">
        <v>3.8</v>
      </c>
      <c r="D837" s="165">
        <v>0.3</v>
      </c>
      <c r="E837" s="124" t="s">
        <v>1730</v>
      </c>
      <c r="F837" s="155">
        <v>1410</v>
      </c>
      <c r="G837" s="124" t="s">
        <v>1731</v>
      </c>
      <c r="H837" s="154">
        <v>387</v>
      </c>
      <c r="I837" s="124" t="s">
        <v>1732</v>
      </c>
      <c r="J837" s="154">
        <v>673</v>
      </c>
      <c r="K837" s="124" t="s">
        <v>1733</v>
      </c>
      <c r="L837" s="154">
        <v>74</v>
      </c>
      <c r="M837" s="124" t="s">
        <v>1734</v>
      </c>
      <c r="N837" s="154">
        <v>54</v>
      </c>
    </row>
    <row r="838" spans="1:14" ht="19" x14ac:dyDescent="0.35">
      <c r="A838" s="121" t="s">
        <v>1735</v>
      </c>
      <c r="B838" s="138" t="s">
        <v>1736</v>
      </c>
      <c r="C838" s="138" t="s">
        <v>1737</v>
      </c>
      <c r="D838" s="164">
        <v>0.17</v>
      </c>
      <c r="E838" s="121" t="s">
        <v>1738</v>
      </c>
      <c r="F838" s="152">
        <v>62</v>
      </c>
      <c r="G838" s="121" t="s">
        <v>1738</v>
      </c>
      <c r="H838" s="152">
        <v>17</v>
      </c>
      <c r="I838" s="121" t="s">
        <v>1739</v>
      </c>
      <c r="J838" s="152">
        <v>18</v>
      </c>
      <c r="K838" s="121" t="s">
        <v>1740</v>
      </c>
      <c r="L838" s="152">
        <v>3</v>
      </c>
      <c r="M838" s="121" t="s">
        <v>1741</v>
      </c>
      <c r="N838" s="152">
        <v>2</v>
      </c>
    </row>
    <row r="839" spans="1:14" x14ac:dyDescent="0.35">
      <c r="A839" s="124" t="s">
        <v>1742</v>
      </c>
      <c r="B839" s="140" t="s">
        <v>1743</v>
      </c>
      <c r="C839" s="144">
        <v>5.7</v>
      </c>
      <c r="D839" s="165">
        <v>0.37</v>
      </c>
      <c r="E839" s="124" t="s">
        <v>1744</v>
      </c>
      <c r="F839" s="155">
        <v>2560</v>
      </c>
      <c r="G839" s="124" t="s">
        <v>1745</v>
      </c>
      <c r="H839" s="154">
        <v>719</v>
      </c>
      <c r="I839" s="124" t="s">
        <v>1746</v>
      </c>
      <c r="J839" s="155">
        <v>1500</v>
      </c>
      <c r="K839" s="124" t="s">
        <v>1747</v>
      </c>
      <c r="L839" s="154">
        <v>162</v>
      </c>
      <c r="M839" s="124" t="s">
        <v>1748</v>
      </c>
      <c r="N839" s="154">
        <v>101</v>
      </c>
    </row>
    <row r="840" spans="1:14" x14ac:dyDescent="0.35">
      <c r="A840" s="121" t="s">
        <v>1749</v>
      </c>
      <c r="B840" s="138" t="s">
        <v>1750</v>
      </c>
      <c r="C840" s="139">
        <v>3.5</v>
      </c>
      <c r="D840" s="164">
        <v>0.38</v>
      </c>
      <c r="E840" s="121" t="s">
        <v>1751</v>
      </c>
      <c r="F840" s="153">
        <v>1640</v>
      </c>
      <c r="G840" s="121" t="s">
        <v>1752</v>
      </c>
      <c r="H840" s="152">
        <v>446</v>
      </c>
      <c r="I840" s="121" t="s">
        <v>1753</v>
      </c>
      <c r="J840" s="152">
        <v>747</v>
      </c>
      <c r="K840" s="121" t="s">
        <v>1754</v>
      </c>
      <c r="L840" s="152">
        <v>84</v>
      </c>
      <c r="M840" s="121" t="s">
        <v>1755</v>
      </c>
      <c r="N840" s="152">
        <v>62</v>
      </c>
    </row>
    <row r="841" spans="1:14" x14ac:dyDescent="0.35">
      <c r="A841" s="124" t="s">
        <v>1756</v>
      </c>
      <c r="B841" s="140" t="s">
        <v>1757</v>
      </c>
      <c r="C841" s="144">
        <v>3.8</v>
      </c>
      <c r="D841" s="165">
        <v>0.32</v>
      </c>
      <c r="E841" s="124" t="s">
        <v>1758</v>
      </c>
      <c r="F841" s="155">
        <v>1510</v>
      </c>
      <c r="G841" s="124" t="s">
        <v>1759</v>
      </c>
      <c r="H841" s="154">
        <v>413</v>
      </c>
      <c r="I841" s="124" t="s">
        <v>1760</v>
      </c>
      <c r="J841" s="154">
        <v>718</v>
      </c>
      <c r="K841" s="124" t="s">
        <v>1761</v>
      </c>
      <c r="L841" s="154">
        <v>79</v>
      </c>
      <c r="M841" s="124" t="s">
        <v>1762</v>
      </c>
      <c r="N841" s="154">
        <v>57</v>
      </c>
    </row>
    <row r="842" spans="1:14" x14ac:dyDescent="0.35">
      <c r="A842" s="121" t="s">
        <v>1763</v>
      </c>
      <c r="B842" s="138" t="s">
        <v>1764</v>
      </c>
      <c r="C842" s="121" t="s">
        <v>1765</v>
      </c>
      <c r="D842" s="164">
        <v>0.15</v>
      </c>
      <c r="E842" s="121" t="s">
        <v>1638</v>
      </c>
      <c r="F842" s="152">
        <v>50</v>
      </c>
      <c r="G842" s="121" t="s">
        <v>1638</v>
      </c>
      <c r="H842" s="152">
        <v>14</v>
      </c>
      <c r="I842" s="121" t="s">
        <v>1766</v>
      </c>
      <c r="J842" s="152">
        <v>15</v>
      </c>
      <c r="K842" s="121" t="s">
        <v>1767</v>
      </c>
      <c r="L842" s="152">
        <v>2</v>
      </c>
      <c r="M842" s="121" t="s">
        <v>1768</v>
      </c>
      <c r="N842" s="152">
        <v>2</v>
      </c>
    </row>
    <row r="843" spans="1:14" x14ac:dyDescent="0.35">
      <c r="A843" s="124" t="s">
        <v>1769</v>
      </c>
      <c r="B843" s="140" t="s">
        <v>1770</v>
      </c>
      <c r="C843" s="124" t="s">
        <v>1771</v>
      </c>
      <c r="D843" s="165">
        <v>0.05</v>
      </c>
      <c r="E843" s="124" t="s">
        <v>1772</v>
      </c>
      <c r="F843" s="154">
        <v>3</v>
      </c>
      <c r="G843" s="124" t="s">
        <v>1772</v>
      </c>
      <c r="H843" s="156" t="s">
        <v>1131</v>
      </c>
      <c r="I843" s="124" t="s">
        <v>1773</v>
      </c>
      <c r="J843" s="156" t="s">
        <v>1131</v>
      </c>
      <c r="K843" s="124" t="s">
        <v>1774</v>
      </c>
      <c r="L843" s="156" t="s">
        <v>1131</v>
      </c>
      <c r="M843" s="124" t="s">
        <v>1775</v>
      </c>
      <c r="N843" s="156" t="s">
        <v>1131</v>
      </c>
    </row>
    <row r="844" spans="1:14" x14ac:dyDescent="0.35">
      <c r="A844" s="121" t="s">
        <v>1776</v>
      </c>
      <c r="B844" s="138" t="s">
        <v>1777</v>
      </c>
      <c r="C844" s="139">
        <v>0.6</v>
      </c>
      <c r="D844" s="138" t="s">
        <v>1778</v>
      </c>
      <c r="E844" s="121" t="s">
        <v>1779</v>
      </c>
      <c r="F844" s="152">
        <v>215</v>
      </c>
      <c r="G844" s="121" t="s">
        <v>1779</v>
      </c>
      <c r="H844" s="152">
        <v>58</v>
      </c>
      <c r="I844" s="121" t="s">
        <v>1780</v>
      </c>
      <c r="J844" s="152">
        <v>66</v>
      </c>
      <c r="K844" s="121" t="s">
        <v>1781</v>
      </c>
      <c r="L844" s="152">
        <v>10</v>
      </c>
      <c r="M844" s="121" t="s">
        <v>1782</v>
      </c>
      <c r="N844" s="152">
        <v>8</v>
      </c>
    </row>
    <row r="845" spans="1:14" x14ac:dyDescent="0.35">
      <c r="A845" s="124" t="s">
        <v>1783</v>
      </c>
      <c r="B845" s="140" t="s">
        <v>1784</v>
      </c>
      <c r="C845" s="144">
        <v>5</v>
      </c>
      <c r="D845" s="165">
        <v>0.3</v>
      </c>
      <c r="E845" s="124" t="s">
        <v>1785</v>
      </c>
      <c r="F845" s="155">
        <v>2260</v>
      </c>
      <c r="G845" s="124" t="s">
        <v>1786</v>
      </c>
      <c r="H845" s="154">
        <v>627</v>
      </c>
      <c r="I845" s="124" t="s">
        <v>1787</v>
      </c>
      <c r="J845" s="155">
        <v>1240</v>
      </c>
      <c r="K845" s="124" t="s">
        <v>1788</v>
      </c>
      <c r="L845" s="154">
        <v>132</v>
      </c>
      <c r="M845" s="124" t="s">
        <v>1789</v>
      </c>
      <c r="N845" s="154">
        <v>88</v>
      </c>
    </row>
    <row r="846" spans="1:14" x14ac:dyDescent="0.35">
      <c r="A846" s="121" t="s">
        <v>1790</v>
      </c>
      <c r="B846" s="138" t="s">
        <v>1791</v>
      </c>
      <c r="C846" s="121" t="s">
        <v>1240</v>
      </c>
      <c r="D846" s="164">
        <v>0.01</v>
      </c>
      <c r="E846" s="121" t="s">
        <v>1792</v>
      </c>
      <c r="F846" s="157" t="s">
        <v>1131</v>
      </c>
      <c r="G846" s="121" t="s">
        <v>1792</v>
      </c>
      <c r="H846" s="157" t="s">
        <v>1131</v>
      </c>
      <c r="I846" s="121" t="s">
        <v>1793</v>
      </c>
      <c r="J846" s="157" t="s">
        <v>1131</v>
      </c>
      <c r="K846" s="121" t="s">
        <v>1794</v>
      </c>
      <c r="L846" s="157" t="s">
        <v>1131</v>
      </c>
      <c r="M846" s="121" t="s">
        <v>1795</v>
      </c>
      <c r="N846" s="157" t="s">
        <v>1131</v>
      </c>
    </row>
    <row r="847" spans="1:14" x14ac:dyDescent="0.35">
      <c r="A847" s="124" t="s">
        <v>1796</v>
      </c>
      <c r="B847" s="140" t="s">
        <v>1797</v>
      </c>
      <c r="C847" s="144">
        <v>0.3</v>
      </c>
      <c r="D847" s="165">
        <v>0.16</v>
      </c>
      <c r="E847" s="124" t="s">
        <v>1798</v>
      </c>
      <c r="F847" s="154">
        <v>47</v>
      </c>
      <c r="G847" s="124" t="s">
        <v>1798</v>
      </c>
      <c r="H847" s="154">
        <v>13</v>
      </c>
      <c r="I847" s="124" t="s">
        <v>1799</v>
      </c>
      <c r="J847" s="154">
        <v>14</v>
      </c>
      <c r="K847" s="124" t="s">
        <v>1800</v>
      </c>
      <c r="L847" s="154">
        <v>2</v>
      </c>
      <c r="M847" s="124" t="s">
        <v>1801</v>
      </c>
      <c r="N847" s="154">
        <v>2</v>
      </c>
    </row>
    <row r="848" spans="1:14" ht="19" x14ac:dyDescent="0.35">
      <c r="A848" s="121" t="s">
        <v>1802</v>
      </c>
      <c r="B848" s="138" t="s">
        <v>1803</v>
      </c>
      <c r="C848" s="132">
        <v>13.5</v>
      </c>
      <c r="D848" s="164">
        <v>1.02</v>
      </c>
      <c r="E848" s="121" t="s">
        <v>1804</v>
      </c>
      <c r="F848" s="153">
        <v>8010</v>
      </c>
      <c r="G848" s="121" t="s">
        <v>1805</v>
      </c>
      <c r="H848" s="153">
        <v>2820</v>
      </c>
      <c r="I848" s="121" t="s">
        <v>1529</v>
      </c>
      <c r="J848" s="153">
        <v>6600</v>
      </c>
      <c r="K848" s="121" t="s">
        <v>1806</v>
      </c>
      <c r="L848" s="153">
        <v>1530</v>
      </c>
      <c r="M848" s="121" t="s">
        <v>1807</v>
      </c>
      <c r="N848" s="152">
        <v>436</v>
      </c>
    </row>
    <row r="849" spans="1:14" x14ac:dyDescent="0.35">
      <c r="A849" s="124" t="s">
        <v>1808</v>
      </c>
      <c r="B849" s="140" t="s">
        <v>1809</v>
      </c>
      <c r="C849" s="144">
        <v>4.7</v>
      </c>
      <c r="D849" s="165">
        <v>0.36</v>
      </c>
      <c r="E849" s="124" t="s">
        <v>1810</v>
      </c>
      <c r="F849" s="155">
        <v>1530</v>
      </c>
      <c r="G849" s="124" t="s">
        <v>1811</v>
      </c>
      <c r="H849" s="154">
        <v>421</v>
      </c>
      <c r="I849" s="124" t="s">
        <v>1812</v>
      </c>
      <c r="J849" s="154">
        <v>809</v>
      </c>
      <c r="K849" s="124" t="s">
        <v>1813</v>
      </c>
      <c r="L849" s="154">
        <v>86</v>
      </c>
      <c r="M849" s="124" t="s">
        <v>1814</v>
      </c>
      <c r="N849" s="154">
        <v>59</v>
      </c>
    </row>
    <row r="850" spans="1:14" x14ac:dyDescent="0.35">
      <c r="A850" s="121" t="s">
        <v>1815</v>
      </c>
      <c r="B850" s="138" t="s">
        <v>1816</v>
      </c>
      <c r="C850" s="139">
        <v>4.7</v>
      </c>
      <c r="D850" s="164">
        <v>0.42</v>
      </c>
      <c r="E850" s="121" t="s">
        <v>1817</v>
      </c>
      <c r="F850" s="153">
        <v>1760</v>
      </c>
      <c r="G850" s="121" t="s">
        <v>1818</v>
      </c>
      <c r="H850" s="152">
        <v>486</v>
      </c>
      <c r="I850" s="121" t="s">
        <v>1819</v>
      </c>
      <c r="J850" s="152">
        <v>934</v>
      </c>
      <c r="K850" s="121" t="s">
        <v>1820</v>
      </c>
      <c r="L850" s="152">
        <v>99</v>
      </c>
      <c r="M850" s="121" t="s">
        <v>1821</v>
      </c>
      <c r="N850" s="152">
        <v>68</v>
      </c>
    </row>
    <row r="851" spans="1:14" x14ac:dyDescent="0.35">
      <c r="A851" s="124" t="s">
        <v>1822</v>
      </c>
      <c r="B851" s="140" t="s">
        <v>1823</v>
      </c>
      <c r="C851" s="144">
        <v>4.7</v>
      </c>
      <c r="D851" s="165">
        <v>0.35</v>
      </c>
      <c r="E851" s="124" t="s">
        <v>1824</v>
      </c>
      <c r="F851" s="155">
        <v>1480</v>
      </c>
      <c r="G851" s="124" t="s">
        <v>1825</v>
      </c>
      <c r="H851" s="154">
        <v>407</v>
      </c>
      <c r="I851" s="124" t="s">
        <v>1826</v>
      </c>
      <c r="J851" s="154">
        <v>783</v>
      </c>
      <c r="K851" s="124" t="s">
        <v>1827</v>
      </c>
      <c r="L851" s="154">
        <v>83</v>
      </c>
      <c r="M851" s="124" t="s">
        <v>1828</v>
      </c>
      <c r="N851" s="154">
        <v>57</v>
      </c>
    </row>
    <row r="852" spans="1:14" x14ac:dyDescent="0.35">
      <c r="A852" s="121" t="s">
        <v>1829</v>
      </c>
      <c r="B852" s="138" t="s">
        <v>1830</v>
      </c>
      <c r="C852" s="139">
        <v>0.8</v>
      </c>
      <c r="D852" s="164">
        <v>0.3</v>
      </c>
      <c r="E852" s="121" t="s">
        <v>1831</v>
      </c>
      <c r="F852" s="152">
        <v>209</v>
      </c>
      <c r="G852" s="121" t="s">
        <v>1831</v>
      </c>
      <c r="H852" s="152">
        <v>57</v>
      </c>
      <c r="I852" s="121" t="s">
        <v>1832</v>
      </c>
      <c r="J852" s="152">
        <v>66</v>
      </c>
      <c r="K852" s="121" t="s">
        <v>1833</v>
      </c>
      <c r="L852" s="152">
        <v>10</v>
      </c>
      <c r="M852" s="121" t="s">
        <v>1834</v>
      </c>
      <c r="N852" s="152">
        <v>8</v>
      </c>
    </row>
    <row r="853" spans="1:14" x14ac:dyDescent="0.35">
      <c r="A853" s="124" t="s">
        <v>1835</v>
      </c>
      <c r="B853" s="140" t="s">
        <v>1836</v>
      </c>
      <c r="C853" s="144">
        <v>0.8</v>
      </c>
      <c r="D853" s="140" t="s">
        <v>1837</v>
      </c>
      <c r="E853" s="124" t="s">
        <v>1838</v>
      </c>
      <c r="F853" s="154">
        <v>237</v>
      </c>
      <c r="G853" s="124" t="s">
        <v>1838</v>
      </c>
      <c r="H853" s="154">
        <v>65</v>
      </c>
      <c r="I853" s="124" t="s">
        <v>1827</v>
      </c>
      <c r="J853" s="154">
        <v>75</v>
      </c>
      <c r="K853" s="124" t="s">
        <v>1352</v>
      </c>
      <c r="L853" s="154">
        <v>11</v>
      </c>
      <c r="M853" s="124" t="s">
        <v>1839</v>
      </c>
      <c r="N853" s="154">
        <v>9</v>
      </c>
    </row>
    <row r="854" spans="1:14" x14ac:dyDescent="0.35">
      <c r="A854" s="121" t="s">
        <v>1840</v>
      </c>
      <c r="B854" s="138" t="s">
        <v>1841</v>
      </c>
      <c r="C854" s="139">
        <v>0.8</v>
      </c>
      <c r="D854" s="164">
        <v>0.24</v>
      </c>
      <c r="E854" s="121" t="s">
        <v>1842</v>
      </c>
      <c r="F854" s="152">
        <v>163</v>
      </c>
      <c r="G854" s="121" t="s">
        <v>1842</v>
      </c>
      <c r="H854" s="152">
        <v>44</v>
      </c>
      <c r="I854" s="121" t="s">
        <v>1843</v>
      </c>
      <c r="J854" s="152">
        <v>52</v>
      </c>
      <c r="K854" s="121" t="s">
        <v>1844</v>
      </c>
      <c r="L854" s="152">
        <v>8</v>
      </c>
      <c r="M854" s="121" t="s">
        <v>1845</v>
      </c>
      <c r="N854" s="152">
        <v>6</v>
      </c>
    </row>
    <row r="855" spans="1:14" x14ac:dyDescent="0.35">
      <c r="A855" s="124" t="s">
        <v>1846</v>
      </c>
      <c r="B855" s="140" t="s">
        <v>1847</v>
      </c>
      <c r="C855" s="135">
        <v>25</v>
      </c>
      <c r="D855" s="165">
        <v>0.65</v>
      </c>
      <c r="E855" s="124" t="s">
        <v>1848</v>
      </c>
      <c r="F855" s="174">
        <v>11000</v>
      </c>
      <c r="G855" s="124" t="s">
        <v>1849</v>
      </c>
      <c r="H855" s="155">
        <v>5350</v>
      </c>
      <c r="I855" s="124" t="s">
        <v>1850</v>
      </c>
      <c r="J855" s="174">
        <v>10300</v>
      </c>
      <c r="K855" s="124" t="s">
        <v>1221</v>
      </c>
      <c r="L855" s="155">
        <v>4770</v>
      </c>
      <c r="M855" s="124" t="s">
        <v>1851</v>
      </c>
      <c r="N855" s="154">
        <v>1420</v>
      </c>
    </row>
    <row r="856" spans="1:14" ht="15" x14ac:dyDescent="0.35">
      <c r="A856" s="121" t="s">
        <v>1852</v>
      </c>
      <c r="B856" s="138" t="s">
        <v>1853</v>
      </c>
      <c r="C856" s="132">
        <v>12.9</v>
      </c>
      <c r="D856" s="164">
        <v>0.86</v>
      </c>
      <c r="E856" s="121" t="s">
        <v>1854</v>
      </c>
      <c r="F856" s="153">
        <v>8430</v>
      </c>
      <c r="G856" s="121" t="s">
        <v>1855</v>
      </c>
      <c r="H856" s="153">
        <v>2910</v>
      </c>
      <c r="I856" s="121" t="s">
        <v>1497</v>
      </c>
      <c r="J856" s="153">
        <v>6860</v>
      </c>
      <c r="K856" s="121" t="s">
        <v>1856</v>
      </c>
      <c r="L856" s="153">
        <v>1500</v>
      </c>
      <c r="M856" s="121" t="s">
        <v>1857</v>
      </c>
      <c r="N856" s="152">
        <v>442</v>
      </c>
    </row>
    <row r="857" spans="1:14" x14ac:dyDescent="0.35">
      <c r="A857" s="124" t="s">
        <v>1858</v>
      </c>
      <c r="B857" s="140" t="s">
        <v>1859</v>
      </c>
      <c r="C857" s="144">
        <v>1.9</v>
      </c>
      <c r="D857" s="165">
        <v>0.26</v>
      </c>
      <c r="E857" s="124" t="s">
        <v>1860</v>
      </c>
      <c r="F857" s="154">
        <v>668</v>
      </c>
      <c r="G857" s="124" t="s">
        <v>1860</v>
      </c>
      <c r="H857" s="154">
        <v>182</v>
      </c>
      <c r="I857" s="124" t="s">
        <v>1424</v>
      </c>
      <c r="J857" s="154">
        <v>243</v>
      </c>
      <c r="K857" s="124" t="s">
        <v>1861</v>
      </c>
      <c r="L857" s="154">
        <v>32</v>
      </c>
      <c r="M857" s="124" t="s">
        <v>1044</v>
      </c>
      <c r="N857" s="154">
        <v>25</v>
      </c>
    </row>
    <row r="858" spans="1:14" ht="19" x14ac:dyDescent="0.35">
      <c r="A858" s="121" t="s">
        <v>1862</v>
      </c>
      <c r="B858" s="138" t="s">
        <v>1863</v>
      </c>
      <c r="C858" s="132">
        <v>12.9</v>
      </c>
      <c r="D858" s="138" t="s">
        <v>1864</v>
      </c>
      <c r="E858" s="121" t="s">
        <v>1865</v>
      </c>
      <c r="F858" s="153">
        <v>7900</v>
      </c>
      <c r="G858" s="121" t="s">
        <v>1866</v>
      </c>
      <c r="H858" s="153">
        <v>2730</v>
      </c>
      <c r="I858" s="121" t="s">
        <v>1455</v>
      </c>
      <c r="J858" s="153">
        <v>6430</v>
      </c>
      <c r="K858" s="121" t="s">
        <v>1867</v>
      </c>
      <c r="L858" s="153">
        <v>1410</v>
      </c>
      <c r="M858" s="121" t="s">
        <v>1868</v>
      </c>
      <c r="N858" s="152">
        <v>415</v>
      </c>
    </row>
    <row r="859" spans="1:14" ht="19" x14ac:dyDescent="0.35">
      <c r="A859" s="124" t="s">
        <v>1869</v>
      </c>
      <c r="B859" s="140" t="s">
        <v>1870</v>
      </c>
      <c r="C859" s="135">
        <v>12.9</v>
      </c>
      <c r="D859" s="140" t="s">
        <v>1871</v>
      </c>
      <c r="E859" s="124" t="s">
        <v>1872</v>
      </c>
      <c r="F859" s="155">
        <v>8270</v>
      </c>
      <c r="G859" s="124" t="s">
        <v>1873</v>
      </c>
      <c r="H859" s="155">
        <v>2850</v>
      </c>
      <c r="I859" s="124" t="s">
        <v>958</v>
      </c>
      <c r="J859" s="155">
        <v>6730</v>
      </c>
      <c r="K859" s="124" t="s">
        <v>1874</v>
      </c>
      <c r="L859" s="155">
        <v>1480</v>
      </c>
      <c r="M859" s="124" t="s">
        <v>1875</v>
      </c>
      <c r="N859" s="154">
        <v>434</v>
      </c>
    </row>
    <row r="860" spans="1:14" ht="19" x14ac:dyDescent="0.35">
      <c r="A860" s="121" t="s">
        <v>1876</v>
      </c>
      <c r="B860" s="138" t="s">
        <v>1877</v>
      </c>
      <c r="C860" s="132">
        <v>25</v>
      </c>
      <c r="D860" s="138" t="s">
        <v>1878</v>
      </c>
      <c r="E860" s="121" t="s">
        <v>1879</v>
      </c>
      <c r="F860" s="173">
        <v>10900</v>
      </c>
      <c r="G860" s="121" t="s">
        <v>1880</v>
      </c>
      <c r="H860" s="153">
        <v>5300</v>
      </c>
      <c r="I860" s="121" t="s">
        <v>1881</v>
      </c>
      <c r="J860" s="173">
        <v>10200</v>
      </c>
      <c r="K860" s="121" t="s">
        <v>1882</v>
      </c>
      <c r="L860" s="153">
        <v>4730</v>
      </c>
      <c r="M860" s="121" t="s">
        <v>1883</v>
      </c>
      <c r="N860" s="152">
        <v>1400</v>
      </c>
    </row>
    <row r="861" spans="1:14" ht="19" x14ac:dyDescent="0.35">
      <c r="A861" s="146" t="s">
        <v>1884</v>
      </c>
      <c r="B861" s="145" t="s">
        <v>1885</v>
      </c>
      <c r="C861" s="183">
        <v>13.5</v>
      </c>
      <c r="D861" s="145" t="s">
        <v>1886</v>
      </c>
      <c r="E861" s="146" t="s">
        <v>1887</v>
      </c>
      <c r="F861" s="179">
        <v>11100</v>
      </c>
      <c r="G861" s="146" t="s">
        <v>1888</v>
      </c>
      <c r="H861" s="178">
        <v>3890</v>
      </c>
      <c r="I861" s="146" t="s">
        <v>1889</v>
      </c>
      <c r="J861" s="178">
        <v>9110</v>
      </c>
      <c r="K861" s="146" t="s">
        <v>1689</v>
      </c>
      <c r="L861" s="178">
        <v>2120</v>
      </c>
      <c r="M861" s="146" t="s">
        <v>1890</v>
      </c>
      <c r="N861" s="184">
        <v>602</v>
      </c>
    </row>
    <row r="862" spans="1:14" ht="19" x14ac:dyDescent="0.35">
      <c r="A862" s="117" t="s">
        <v>1891</v>
      </c>
      <c r="B862" s="160" t="s">
        <v>1892</v>
      </c>
      <c r="C862" s="150">
        <v>25</v>
      </c>
      <c r="D862" s="160" t="s">
        <v>1893</v>
      </c>
      <c r="E862" s="117" t="s">
        <v>1894</v>
      </c>
      <c r="F862" s="151">
        <v>15100</v>
      </c>
      <c r="G862" s="117" t="s">
        <v>1895</v>
      </c>
      <c r="H862" s="181">
        <v>7330</v>
      </c>
      <c r="I862" s="117" t="s">
        <v>1896</v>
      </c>
      <c r="J862" s="151">
        <v>14100</v>
      </c>
      <c r="K862" s="117" t="s">
        <v>1897</v>
      </c>
      <c r="L862" s="181">
        <v>6530</v>
      </c>
      <c r="M862" s="117" t="s">
        <v>1898</v>
      </c>
      <c r="N862" s="162">
        <v>1940</v>
      </c>
    </row>
    <row r="863" spans="1:14" x14ac:dyDescent="0.35">
      <c r="A863" s="121" t="s">
        <v>1899</v>
      </c>
      <c r="B863" s="138" t="s">
        <v>1900</v>
      </c>
      <c r="C863" s="139">
        <v>0.8</v>
      </c>
      <c r="D863" s="138" t="s">
        <v>1901</v>
      </c>
      <c r="E863" s="121" t="s">
        <v>966</v>
      </c>
      <c r="F863" s="152">
        <v>223</v>
      </c>
      <c r="G863" s="121" t="s">
        <v>966</v>
      </c>
      <c r="H863" s="152">
        <v>61</v>
      </c>
      <c r="I863" s="121" t="s">
        <v>1902</v>
      </c>
      <c r="J863" s="152">
        <v>70</v>
      </c>
      <c r="K863" s="121" t="s">
        <v>1903</v>
      </c>
      <c r="L863" s="152">
        <v>10</v>
      </c>
      <c r="M863" s="121" t="s">
        <v>1904</v>
      </c>
      <c r="N863" s="152">
        <v>8</v>
      </c>
    </row>
    <row r="864" spans="1:14" x14ac:dyDescent="0.35">
      <c r="A864" s="124" t="s">
        <v>1905</v>
      </c>
      <c r="B864" s="140" t="s">
        <v>1906</v>
      </c>
      <c r="C864" s="124" t="s">
        <v>1907</v>
      </c>
      <c r="D864" s="140" t="s">
        <v>1908</v>
      </c>
      <c r="E864" s="124" t="s">
        <v>1909</v>
      </c>
      <c r="F864" s="156" t="s">
        <v>1131</v>
      </c>
      <c r="G864" s="124" t="s">
        <v>1909</v>
      </c>
      <c r="H864" s="156" t="s">
        <v>1131</v>
      </c>
      <c r="I864" s="124" t="s">
        <v>1910</v>
      </c>
      <c r="J864" s="156" t="s">
        <v>1131</v>
      </c>
      <c r="K864" s="124" t="s">
        <v>1911</v>
      </c>
      <c r="L864" s="156" t="s">
        <v>1131</v>
      </c>
      <c r="M864" s="124" t="s">
        <v>1912</v>
      </c>
      <c r="N864" s="156" t="s">
        <v>1131</v>
      </c>
    </row>
    <row r="865" spans="1:14" x14ac:dyDescent="0.35">
      <c r="A865" s="121" t="s">
        <v>1913</v>
      </c>
      <c r="B865" s="138" t="s">
        <v>1914</v>
      </c>
      <c r="C865" s="139">
        <v>6.2</v>
      </c>
      <c r="D865" s="138" t="s">
        <v>1915</v>
      </c>
      <c r="E865" s="121" t="s">
        <v>1916</v>
      </c>
      <c r="F865" s="153">
        <v>3080</v>
      </c>
      <c r="G865" s="121" t="s">
        <v>1917</v>
      </c>
      <c r="H865" s="152">
        <v>871</v>
      </c>
      <c r="I865" s="121" t="s">
        <v>1714</v>
      </c>
      <c r="J865" s="153">
        <v>1880</v>
      </c>
      <c r="K865" s="121" t="s">
        <v>932</v>
      </c>
      <c r="L865" s="152">
        <v>207</v>
      </c>
      <c r="M865" s="121" t="s">
        <v>1918</v>
      </c>
      <c r="N865" s="152">
        <v>122</v>
      </c>
    </row>
    <row r="866" spans="1:14" ht="19" x14ac:dyDescent="0.35">
      <c r="A866" s="124" t="s">
        <v>1919</v>
      </c>
      <c r="B866" s="140" t="s">
        <v>1920</v>
      </c>
      <c r="C866" s="144">
        <v>1</v>
      </c>
      <c r="D866" s="140" t="s">
        <v>1921</v>
      </c>
      <c r="E866" s="124" t="s">
        <v>1922</v>
      </c>
      <c r="F866" s="154">
        <v>204</v>
      </c>
      <c r="G866" s="124" t="s">
        <v>1922</v>
      </c>
      <c r="H866" s="154">
        <v>56</v>
      </c>
      <c r="I866" s="124" t="s">
        <v>1780</v>
      </c>
      <c r="J866" s="154">
        <v>66</v>
      </c>
      <c r="K866" s="124" t="s">
        <v>1923</v>
      </c>
      <c r="L866" s="154">
        <v>10</v>
      </c>
      <c r="M866" s="124" t="s">
        <v>1924</v>
      </c>
      <c r="N866" s="154">
        <v>8</v>
      </c>
    </row>
    <row r="867" spans="1:14" x14ac:dyDescent="0.35">
      <c r="A867" s="121" t="s">
        <v>1925</v>
      </c>
      <c r="B867" s="138" t="s">
        <v>1926</v>
      </c>
      <c r="C867" s="121" t="s">
        <v>1927</v>
      </c>
      <c r="D867" s="138" t="s">
        <v>1928</v>
      </c>
      <c r="E867" s="121" t="s">
        <v>1645</v>
      </c>
      <c r="F867" s="152">
        <v>46</v>
      </c>
      <c r="G867" s="121" t="s">
        <v>1645</v>
      </c>
      <c r="H867" s="152">
        <v>13</v>
      </c>
      <c r="I867" s="121" t="s">
        <v>1929</v>
      </c>
      <c r="J867" s="152">
        <v>14</v>
      </c>
      <c r="K867" s="121" t="s">
        <v>1565</v>
      </c>
      <c r="L867" s="152">
        <v>2</v>
      </c>
      <c r="M867" s="121" t="s">
        <v>1930</v>
      </c>
      <c r="N867" s="152">
        <v>2</v>
      </c>
    </row>
    <row r="868" spans="1:14" x14ac:dyDescent="0.35">
      <c r="A868" s="124" t="s">
        <v>1931</v>
      </c>
      <c r="B868" s="140" t="s">
        <v>1932</v>
      </c>
      <c r="C868" s="144">
        <v>1.1000000000000001</v>
      </c>
      <c r="D868" s="140" t="s">
        <v>1933</v>
      </c>
      <c r="E868" s="124" t="s">
        <v>1213</v>
      </c>
      <c r="F868" s="154">
        <v>528</v>
      </c>
      <c r="G868" s="124" t="s">
        <v>1213</v>
      </c>
      <c r="H868" s="154">
        <v>144</v>
      </c>
      <c r="I868" s="124" t="s">
        <v>1934</v>
      </c>
      <c r="J868" s="154">
        <v>173</v>
      </c>
      <c r="K868" s="124" t="s">
        <v>1935</v>
      </c>
      <c r="L868" s="154">
        <v>25</v>
      </c>
      <c r="M868" s="124" t="s">
        <v>1936</v>
      </c>
      <c r="N868" s="154">
        <v>20</v>
      </c>
    </row>
    <row r="869" spans="1:14" x14ac:dyDescent="0.35">
      <c r="A869" s="121" t="s">
        <v>1937</v>
      </c>
      <c r="B869" s="138" t="s">
        <v>1938</v>
      </c>
      <c r="C869" s="139">
        <v>0.9</v>
      </c>
      <c r="D869" s="138" t="s">
        <v>1939</v>
      </c>
      <c r="E869" s="121" t="s">
        <v>1940</v>
      </c>
      <c r="F869" s="152">
        <v>479</v>
      </c>
      <c r="G869" s="121" t="s">
        <v>1940</v>
      </c>
      <c r="H869" s="152">
        <v>130</v>
      </c>
      <c r="I869" s="121" t="s">
        <v>1941</v>
      </c>
      <c r="J869" s="152">
        <v>153</v>
      </c>
      <c r="K869" s="121" t="s">
        <v>1299</v>
      </c>
      <c r="L869" s="152">
        <v>22</v>
      </c>
      <c r="M869" s="121" t="s">
        <v>1942</v>
      </c>
      <c r="N869" s="152">
        <v>18</v>
      </c>
    </row>
    <row r="870" spans="1:14" x14ac:dyDescent="0.35">
      <c r="A870" s="124" t="s">
        <v>1943</v>
      </c>
      <c r="B870" s="140" t="s">
        <v>1944</v>
      </c>
      <c r="C870" s="144">
        <v>3.3</v>
      </c>
      <c r="D870" s="140" t="s">
        <v>1945</v>
      </c>
      <c r="E870" s="124" t="s">
        <v>1785</v>
      </c>
      <c r="F870" s="155">
        <v>2260</v>
      </c>
      <c r="G870" s="124" t="s">
        <v>1946</v>
      </c>
      <c r="H870" s="154">
        <v>617</v>
      </c>
      <c r="I870" s="124" t="s">
        <v>1947</v>
      </c>
      <c r="J870" s="155">
        <v>1010</v>
      </c>
      <c r="K870" s="124" t="s">
        <v>1948</v>
      </c>
      <c r="L870" s="154">
        <v>115</v>
      </c>
      <c r="M870" s="124" t="s">
        <v>1949</v>
      </c>
      <c r="N870" s="154">
        <v>86</v>
      </c>
    </row>
    <row r="871" spans="1:14" x14ac:dyDescent="0.35">
      <c r="A871" s="121" t="s">
        <v>1950</v>
      </c>
      <c r="B871" s="138" t="s">
        <v>1951</v>
      </c>
      <c r="C871" s="139">
        <v>4.4000000000000004</v>
      </c>
      <c r="D871" s="138" t="s">
        <v>1952</v>
      </c>
      <c r="E871" s="121" t="s">
        <v>1953</v>
      </c>
      <c r="F871" s="153">
        <v>2730</v>
      </c>
      <c r="G871" s="121" t="s">
        <v>1954</v>
      </c>
      <c r="H871" s="152">
        <v>751</v>
      </c>
      <c r="I871" s="121" t="s">
        <v>1955</v>
      </c>
      <c r="J871" s="153">
        <v>1400</v>
      </c>
      <c r="K871" s="121" t="s">
        <v>1956</v>
      </c>
      <c r="L871" s="152">
        <v>150</v>
      </c>
      <c r="M871" s="121" t="s">
        <v>1606</v>
      </c>
      <c r="N871" s="152">
        <v>105</v>
      </c>
    </row>
    <row r="872" spans="1:14" x14ac:dyDescent="0.35">
      <c r="A872" s="124" t="s">
        <v>1957</v>
      </c>
      <c r="B872" s="140" t="s">
        <v>1958</v>
      </c>
      <c r="C872" s="144">
        <v>2</v>
      </c>
      <c r="D872" s="165">
        <v>0.28999999999999998</v>
      </c>
      <c r="E872" s="124" t="s">
        <v>1959</v>
      </c>
      <c r="F872" s="154">
        <v>815</v>
      </c>
      <c r="G872" s="124" t="s">
        <v>1959</v>
      </c>
      <c r="H872" s="154">
        <v>222</v>
      </c>
      <c r="I872" s="124" t="s">
        <v>1701</v>
      </c>
      <c r="J872" s="154">
        <v>301</v>
      </c>
      <c r="K872" s="124" t="s">
        <v>1960</v>
      </c>
      <c r="L872" s="154">
        <v>39</v>
      </c>
      <c r="M872" s="124" t="s">
        <v>1961</v>
      </c>
      <c r="N872" s="154">
        <v>31</v>
      </c>
    </row>
    <row r="873" spans="1:14" ht="15" x14ac:dyDescent="0.35">
      <c r="A873" s="121" t="s">
        <v>1962</v>
      </c>
      <c r="B873" s="138" t="s">
        <v>1963</v>
      </c>
      <c r="C873" s="139">
        <v>2</v>
      </c>
      <c r="D873" s="164">
        <v>0.56000000000000005</v>
      </c>
      <c r="E873" s="121" t="s">
        <v>1186</v>
      </c>
      <c r="F873" s="152">
        <v>868</v>
      </c>
      <c r="G873" s="121" t="s">
        <v>1186</v>
      </c>
      <c r="H873" s="152">
        <v>236</v>
      </c>
      <c r="I873" s="121" t="s">
        <v>1964</v>
      </c>
      <c r="J873" s="152">
        <v>320</v>
      </c>
      <c r="K873" s="121" t="s">
        <v>1965</v>
      </c>
      <c r="L873" s="152">
        <v>42</v>
      </c>
      <c r="M873" s="121" t="s">
        <v>1189</v>
      </c>
      <c r="N873" s="152">
        <v>33</v>
      </c>
    </row>
    <row r="874" spans="1:14" ht="15" x14ac:dyDescent="0.35">
      <c r="A874" s="124" t="s">
        <v>1966</v>
      </c>
      <c r="B874" s="140" t="s">
        <v>1967</v>
      </c>
      <c r="C874" s="144">
        <v>2</v>
      </c>
      <c r="D874" s="165">
        <v>0.76</v>
      </c>
      <c r="E874" s="124" t="s">
        <v>1959</v>
      </c>
      <c r="F874" s="154">
        <v>812</v>
      </c>
      <c r="G874" s="124" t="s">
        <v>1959</v>
      </c>
      <c r="H874" s="154">
        <v>221</v>
      </c>
      <c r="I874" s="124" t="s">
        <v>1968</v>
      </c>
      <c r="J874" s="154">
        <v>299</v>
      </c>
      <c r="K874" s="124" t="s">
        <v>1969</v>
      </c>
      <c r="L874" s="154">
        <v>39</v>
      </c>
      <c r="M874" s="124" t="s">
        <v>1970</v>
      </c>
      <c r="N874" s="154">
        <v>31</v>
      </c>
    </row>
    <row r="875" spans="1:14" x14ac:dyDescent="0.35">
      <c r="A875" s="121" t="s">
        <v>1971</v>
      </c>
      <c r="B875" s="138" t="s">
        <v>1972</v>
      </c>
      <c r="C875" s="132">
        <v>40</v>
      </c>
      <c r="D875" s="164">
        <v>0.48</v>
      </c>
      <c r="E875" s="121" t="s">
        <v>1973</v>
      </c>
      <c r="F875" s="153">
        <v>7170</v>
      </c>
      <c r="G875" s="121" t="s">
        <v>1974</v>
      </c>
      <c r="H875" s="153">
        <v>4550</v>
      </c>
      <c r="I875" s="121" t="s">
        <v>1975</v>
      </c>
      <c r="J875" s="153">
        <v>7090</v>
      </c>
      <c r="K875" s="121" t="s">
        <v>1976</v>
      </c>
      <c r="L875" s="153">
        <v>4690</v>
      </c>
      <c r="M875" s="121" t="s">
        <v>1344</v>
      </c>
      <c r="N875" s="152">
        <v>2040</v>
      </c>
    </row>
    <row r="876" spans="1:14" ht="19" x14ac:dyDescent="0.35">
      <c r="A876" s="124" t="s">
        <v>1977</v>
      </c>
      <c r="B876" s="140" t="s">
        <v>1978</v>
      </c>
      <c r="C876" s="124" t="s">
        <v>1979</v>
      </c>
      <c r="D876" s="165">
        <v>0.06</v>
      </c>
      <c r="E876" s="124" t="s">
        <v>1980</v>
      </c>
      <c r="F876" s="154">
        <v>2</v>
      </c>
      <c r="G876" s="124" t="s">
        <v>1980</v>
      </c>
      <c r="H876" s="156" t="s">
        <v>1131</v>
      </c>
      <c r="I876" s="124" t="s">
        <v>1981</v>
      </c>
      <c r="J876" s="156" t="s">
        <v>1131</v>
      </c>
      <c r="K876" s="124" t="s">
        <v>1982</v>
      </c>
      <c r="L876" s="156" t="s">
        <v>1131</v>
      </c>
      <c r="M876" s="124" t="s">
        <v>1983</v>
      </c>
      <c r="N876" s="156" t="s">
        <v>1131</v>
      </c>
    </row>
    <row r="877" spans="1:14" ht="19" x14ac:dyDescent="0.35">
      <c r="A877" s="121" t="s">
        <v>1984</v>
      </c>
      <c r="B877" s="138" t="s">
        <v>1985</v>
      </c>
      <c r="C877" s="121" t="s">
        <v>1979</v>
      </c>
      <c r="D877" s="164">
        <v>7.0000000000000007E-2</v>
      </c>
      <c r="E877" s="121" t="s">
        <v>1986</v>
      </c>
      <c r="F877" s="152">
        <v>1</v>
      </c>
      <c r="G877" s="121" t="s">
        <v>1986</v>
      </c>
      <c r="H877" s="157" t="s">
        <v>1131</v>
      </c>
      <c r="I877" s="121" t="s">
        <v>1987</v>
      </c>
      <c r="J877" s="157" t="s">
        <v>1131</v>
      </c>
      <c r="K877" s="121" t="s">
        <v>1988</v>
      </c>
      <c r="L877" s="157" t="s">
        <v>1131</v>
      </c>
      <c r="M877" s="121" t="s">
        <v>1989</v>
      </c>
      <c r="N877" s="157" t="s">
        <v>1131</v>
      </c>
    </row>
    <row r="878" spans="1:14" ht="19" x14ac:dyDescent="0.35">
      <c r="A878" s="140" t="s">
        <v>1990</v>
      </c>
      <c r="B878" s="140" t="s">
        <v>1991</v>
      </c>
      <c r="C878" s="124" t="s">
        <v>1979</v>
      </c>
      <c r="D878" s="165">
        <v>0.05</v>
      </c>
      <c r="E878" s="124" t="s">
        <v>1992</v>
      </c>
      <c r="F878" s="156" t="s">
        <v>1131</v>
      </c>
      <c r="G878" s="124" t="s">
        <v>1992</v>
      </c>
      <c r="H878" s="156" t="s">
        <v>1131</v>
      </c>
      <c r="I878" s="124" t="s">
        <v>1664</v>
      </c>
      <c r="J878" s="156" t="s">
        <v>1131</v>
      </c>
      <c r="K878" s="124" t="s">
        <v>1993</v>
      </c>
      <c r="L878" s="156" t="s">
        <v>1131</v>
      </c>
      <c r="M878" s="124" t="s">
        <v>1994</v>
      </c>
      <c r="N878" s="156" t="s">
        <v>1131</v>
      </c>
    </row>
    <row r="879" spans="1:14" x14ac:dyDescent="0.35">
      <c r="A879" s="121" t="s">
        <v>1995</v>
      </c>
      <c r="B879" s="138" t="s">
        <v>1996</v>
      </c>
      <c r="C879" s="139">
        <v>1.4</v>
      </c>
      <c r="D879" s="164">
        <v>0.21</v>
      </c>
      <c r="E879" s="121" t="s">
        <v>1997</v>
      </c>
      <c r="F879" s="152">
        <v>449</v>
      </c>
      <c r="G879" s="121" t="s">
        <v>1997</v>
      </c>
      <c r="H879" s="152">
        <v>122</v>
      </c>
      <c r="I879" s="121" t="s">
        <v>1941</v>
      </c>
      <c r="J879" s="152">
        <v>153</v>
      </c>
      <c r="K879" s="121" t="s">
        <v>1078</v>
      </c>
      <c r="L879" s="152">
        <v>21</v>
      </c>
      <c r="M879" s="121" t="s">
        <v>1998</v>
      </c>
      <c r="N879" s="152">
        <v>17</v>
      </c>
    </row>
    <row r="880" spans="1:14" ht="19" x14ac:dyDescent="0.35">
      <c r="A880" s="124" t="s">
        <v>1999</v>
      </c>
      <c r="B880" s="140" t="s">
        <v>2000</v>
      </c>
      <c r="C880" s="135">
        <v>800</v>
      </c>
      <c r="D880" s="165">
        <v>0.65</v>
      </c>
      <c r="E880" s="124" t="s">
        <v>2001</v>
      </c>
      <c r="F880" s="155">
        <v>7500</v>
      </c>
      <c r="G880" s="124" t="s">
        <v>2002</v>
      </c>
      <c r="H880" s="155">
        <v>9710</v>
      </c>
      <c r="I880" s="124" t="s">
        <v>2003</v>
      </c>
      <c r="J880" s="155">
        <v>8070</v>
      </c>
      <c r="K880" s="124" t="s">
        <v>2004</v>
      </c>
      <c r="L880" s="155">
        <v>9910</v>
      </c>
      <c r="M880" s="124" t="s">
        <v>1592</v>
      </c>
      <c r="N880" s="174">
        <v>11300</v>
      </c>
    </row>
    <row r="881" spans="1:14" x14ac:dyDescent="0.35">
      <c r="A881" s="121" t="s">
        <v>2005</v>
      </c>
      <c r="B881" s="138" t="s">
        <v>2006</v>
      </c>
      <c r="C881" s="121" t="s">
        <v>2007</v>
      </c>
      <c r="D881" s="164">
        <v>0.02</v>
      </c>
      <c r="E881" s="121" t="s">
        <v>2008</v>
      </c>
      <c r="F881" s="157" t="s">
        <v>1131</v>
      </c>
      <c r="G881" s="121" t="s">
        <v>2008</v>
      </c>
      <c r="H881" s="157" t="s">
        <v>1131</v>
      </c>
      <c r="I881" s="121" t="s">
        <v>2009</v>
      </c>
      <c r="J881" s="157" t="s">
        <v>1131</v>
      </c>
      <c r="K881" s="121" t="s">
        <v>2010</v>
      </c>
      <c r="L881" s="157" t="s">
        <v>1131</v>
      </c>
      <c r="M881" s="121" t="s">
        <v>2011</v>
      </c>
      <c r="N881" s="157" t="s">
        <v>1131</v>
      </c>
    </row>
    <row r="882" spans="1:14" x14ac:dyDescent="0.35">
      <c r="A882" s="124" t="s">
        <v>2012</v>
      </c>
      <c r="B882" s="140" t="s">
        <v>2013</v>
      </c>
      <c r="C882" s="144">
        <v>3.5</v>
      </c>
      <c r="D882" s="140" t="s">
        <v>2014</v>
      </c>
      <c r="E882" s="124" t="s">
        <v>2015</v>
      </c>
      <c r="F882" s="155">
        <v>2150</v>
      </c>
      <c r="G882" s="124" t="s">
        <v>2016</v>
      </c>
      <c r="H882" s="154">
        <v>588</v>
      </c>
      <c r="I882" s="124" t="s">
        <v>2017</v>
      </c>
      <c r="J882" s="154">
        <v>984</v>
      </c>
      <c r="K882" s="124" t="s">
        <v>2018</v>
      </c>
      <c r="L882" s="154">
        <v>111</v>
      </c>
      <c r="M882" s="124" t="s">
        <v>2019</v>
      </c>
      <c r="N882" s="154">
        <v>82</v>
      </c>
    </row>
    <row r="883" spans="1:14" x14ac:dyDescent="0.35">
      <c r="A883" s="121" t="s">
        <v>2020</v>
      </c>
      <c r="B883" s="138" t="s">
        <v>2021</v>
      </c>
      <c r="C883" s="139">
        <v>3.5</v>
      </c>
      <c r="D883" s="138" t="s">
        <v>2022</v>
      </c>
      <c r="E883" s="121" t="s">
        <v>1597</v>
      </c>
      <c r="F883" s="153">
        <v>2130</v>
      </c>
      <c r="G883" s="121" t="s">
        <v>2023</v>
      </c>
      <c r="H883" s="152">
        <v>580</v>
      </c>
      <c r="I883" s="121" t="s">
        <v>2024</v>
      </c>
      <c r="J883" s="152">
        <v>971</v>
      </c>
      <c r="K883" s="121" t="s">
        <v>2025</v>
      </c>
      <c r="L883" s="152">
        <v>110</v>
      </c>
      <c r="M883" s="121" t="s">
        <v>2026</v>
      </c>
      <c r="N883" s="152">
        <v>81</v>
      </c>
    </row>
    <row r="884" spans="1:14" x14ac:dyDescent="0.35">
      <c r="A884" s="124" t="s">
        <v>2027</v>
      </c>
      <c r="B884" s="140" t="s">
        <v>2028</v>
      </c>
      <c r="C884" s="144">
        <v>2.6</v>
      </c>
      <c r="D884" s="140" t="s">
        <v>2029</v>
      </c>
      <c r="E884" s="124" t="s">
        <v>1380</v>
      </c>
      <c r="F884" s="155">
        <v>1380</v>
      </c>
      <c r="G884" s="124" t="s">
        <v>1380</v>
      </c>
      <c r="H884" s="154">
        <v>376</v>
      </c>
      <c r="I884" s="124" t="s">
        <v>2030</v>
      </c>
      <c r="J884" s="154">
        <v>555</v>
      </c>
      <c r="K884" s="124" t="s">
        <v>2031</v>
      </c>
      <c r="L884" s="154">
        <v>68</v>
      </c>
      <c r="M884" s="124" t="s">
        <v>2032</v>
      </c>
      <c r="N884" s="154">
        <v>52</v>
      </c>
    </row>
    <row r="885" spans="1:14" x14ac:dyDescent="0.35">
      <c r="A885" s="121" t="s">
        <v>2033</v>
      </c>
      <c r="B885" s="138" t="s">
        <v>2034</v>
      </c>
      <c r="C885" s="139">
        <v>3</v>
      </c>
      <c r="D885" s="138" t="s">
        <v>2035</v>
      </c>
      <c r="E885" s="121" t="s">
        <v>2036</v>
      </c>
      <c r="F885" s="153">
        <v>1440</v>
      </c>
      <c r="G885" s="121" t="s">
        <v>2036</v>
      </c>
      <c r="H885" s="152">
        <v>392</v>
      </c>
      <c r="I885" s="121" t="s">
        <v>2037</v>
      </c>
      <c r="J885" s="152">
        <v>613</v>
      </c>
      <c r="K885" s="121" t="s">
        <v>2038</v>
      </c>
      <c r="L885" s="152">
        <v>72</v>
      </c>
      <c r="M885" s="121" t="s">
        <v>2039</v>
      </c>
      <c r="N885" s="152">
        <v>54</v>
      </c>
    </row>
    <row r="886" spans="1:14" x14ac:dyDescent="0.35">
      <c r="A886" s="124" t="s">
        <v>2040</v>
      </c>
      <c r="B886" s="140" t="s">
        <v>2041</v>
      </c>
      <c r="C886" s="144">
        <v>0.4</v>
      </c>
      <c r="D886" s="140" t="s">
        <v>2042</v>
      </c>
      <c r="E886" s="124" t="s">
        <v>2043</v>
      </c>
      <c r="F886" s="154">
        <v>123</v>
      </c>
      <c r="G886" s="124" t="s">
        <v>2043</v>
      </c>
      <c r="H886" s="154">
        <v>33</v>
      </c>
      <c r="I886" s="124" t="s">
        <v>2044</v>
      </c>
      <c r="J886" s="154">
        <v>37</v>
      </c>
      <c r="K886" s="124" t="s">
        <v>2045</v>
      </c>
      <c r="L886" s="154">
        <v>6</v>
      </c>
      <c r="M886" s="124" t="s">
        <v>2046</v>
      </c>
      <c r="N886" s="154">
        <v>5</v>
      </c>
    </row>
    <row r="887" spans="1:14" x14ac:dyDescent="0.35">
      <c r="A887" s="121" t="s">
        <v>2047</v>
      </c>
      <c r="B887" s="138" t="s">
        <v>2048</v>
      </c>
      <c r="C887" s="139">
        <v>0.3</v>
      </c>
      <c r="D887" s="138" t="s">
        <v>2049</v>
      </c>
      <c r="E887" s="121" t="s">
        <v>2050</v>
      </c>
      <c r="F887" s="152">
        <v>64</v>
      </c>
      <c r="G887" s="121" t="s">
        <v>2050</v>
      </c>
      <c r="H887" s="152">
        <v>17</v>
      </c>
      <c r="I887" s="121" t="s">
        <v>1078</v>
      </c>
      <c r="J887" s="152">
        <v>19</v>
      </c>
      <c r="K887" s="121" t="s">
        <v>2051</v>
      </c>
      <c r="L887" s="152">
        <v>3</v>
      </c>
      <c r="M887" s="121" t="s">
        <v>2052</v>
      </c>
      <c r="N887" s="152">
        <v>2</v>
      </c>
    </row>
    <row r="888" spans="1:14" x14ac:dyDescent="0.35">
      <c r="A888" s="124" t="s">
        <v>2053</v>
      </c>
      <c r="B888" s="140" t="s">
        <v>2054</v>
      </c>
      <c r="C888" s="144">
        <v>3.2</v>
      </c>
      <c r="D888" s="140" t="s">
        <v>1837</v>
      </c>
      <c r="E888" s="124" t="s">
        <v>2055</v>
      </c>
      <c r="F888" s="155">
        <v>1720</v>
      </c>
      <c r="G888" s="124" t="s">
        <v>2056</v>
      </c>
      <c r="H888" s="154">
        <v>470</v>
      </c>
      <c r="I888" s="124" t="s">
        <v>1381</v>
      </c>
      <c r="J888" s="154">
        <v>755</v>
      </c>
      <c r="K888" s="124" t="s">
        <v>2057</v>
      </c>
      <c r="L888" s="154">
        <v>87</v>
      </c>
      <c r="M888" s="124" t="s">
        <v>1674</v>
      </c>
      <c r="N888" s="154">
        <v>65</v>
      </c>
    </row>
    <row r="889" spans="1:14" x14ac:dyDescent="0.35">
      <c r="A889" s="121" t="s">
        <v>2058</v>
      </c>
      <c r="B889" s="138" t="s">
        <v>2059</v>
      </c>
      <c r="C889" s="139">
        <v>3.2</v>
      </c>
      <c r="D889" s="138" t="s">
        <v>2060</v>
      </c>
      <c r="E889" s="121" t="s">
        <v>2061</v>
      </c>
      <c r="F889" s="153">
        <v>1220</v>
      </c>
      <c r="G889" s="121" t="s">
        <v>2061</v>
      </c>
      <c r="H889" s="152">
        <v>333</v>
      </c>
      <c r="I889" s="121" t="s">
        <v>2062</v>
      </c>
      <c r="J889" s="152">
        <v>535</v>
      </c>
      <c r="K889" s="121" t="s">
        <v>2063</v>
      </c>
      <c r="L889" s="152">
        <v>62</v>
      </c>
      <c r="M889" s="121" t="s">
        <v>2064</v>
      </c>
      <c r="N889" s="152">
        <v>46</v>
      </c>
    </row>
    <row r="890" spans="1:14" ht="19" x14ac:dyDescent="0.35">
      <c r="A890" s="124" t="s">
        <v>2065</v>
      </c>
      <c r="B890" s="140" t="s">
        <v>2066</v>
      </c>
      <c r="C890" s="124" t="s">
        <v>2067</v>
      </c>
      <c r="D890" s="140" t="s">
        <v>2068</v>
      </c>
      <c r="E890" s="124" t="s">
        <v>2069</v>
      </c>
      <c r="F890" s="154">
        <v>6</v>
      </c>
      <c r="G890" s="124" t="s">
        <v>2069</v>
      </c>
      <c r="H890" s="154">
        <v>2</v>
      </c>
      <c r="I890" s="124" t="s">
        <v>2070</v>
      </c>
      <c r="J890" s="154">
        <v>2</v>
      </c>
      <c r="K890" s="124" t="s">
        <v>2071</v>
      </c>
      <c r="L890" s="156" t="s">
        <v>1131</v>
      </c>
      <c r="M890" s="124" t="s">
        <v>2072</v>
      </c>
      <c r="N890" s="156" t="s">
        <v>1131</v>
      </c>
    </row>
    <row r="891" spans="1:14" x14ac:dyDescent="0.35">
      <c r="A891" s="121" t="s">
        <v>2073</v>
      </c>
      <c r="B891" s="138" t="s">
        <v>2074</v>
      </c>
      <c r="C891" s="121" t="s">
        <v>2067</v>
      </c>
      <c r="D891" s="138" t="s">
        <v>2075</v>
      </c>
      <c r="E891" s="121" t="s">
        <v>2076</v>
      </c>
      <c r="F891" s="152">
        <v>6</v>
      </c>
      <c r="G891" s="121" t="s">
        <v>2076</v>
      </c>
      <c r="H891" s="152">
        <v>2</v>
      </c>
      <c r="I891" s="121" t="s">
        <v>2077</v>
      </c>
      <c r="J891" s="152">
        <v>2</v>
      </c>
      <c r="K891" s="121" t="s">
        <v>1371</v>
      </c>
      <c r="L891" s="157" t="s">
        <v>1131</v>
      </c>
      <c r="M891" s="121" t="s">
        <v>2078</v>
      </c>
      <c r="N891" s="157" t="s">
        <v>1131</v>
      </c>
    </row>
    <row r="892" spans="1:14" x14ac:dyDescent="0.35">
      <c r="A892" s="124" t="s">
        <v>2079</v>
      </c>
      <c r="B892" s="140" t="s">
        <v>2080</v>
      </c>
      <c r="C892" s="124" t="s">
        <v>2067</v>
      </c>
      <c r="D892" s="140" t="s">
        <v>2081</v>
      </c>
      <c r="E892" s="124" t="s">
        <v>930</v>
      </c>
      <c r="F892" s="154">
        <v>8</v>
      </c>
      <c r="G892" s="124" t="s">
        <v>930</v>
      </c>
      <c r="H892" s="154">
        <v>2</v>
      </c>
      <c r="I892" s="124" t="s">
        <v>2082</v>
      </c>
      <c r="J892" s="154">
        <v>2</v>
      </c>
      <c r="K892" s="124" t="s">
        <v>2083</v>
      </c>
      <c r="L892" s="156" t="s">
        <v>1131</v>
      </c>
      <c r="M892" s="124" t="s">
        <v>2084</v>
      </c>
      <c r="N892" s="156" t="s">
        <v>1131</v>
      </c>
    </row>
    <row r="893" spans="1:14" x14ac:dyDescent="0.35">
      <c r="A893" s="127" t="s">
        <v>2085</v>
      </c>
      <c r="B893" s="141" t="s">
        <v>2086</v>
      </c>
      <c r="C893" s="127" t="s">
        <v>2067</v>
      </c>
      <c r="D893" s="141" t="s">
        <v>2087</v>
      </c>
      <c r="E893" s="127" t="s">
        <v>2088</v>
      </c>
      <c r="F893" s="158">
        <v>8</v>
      </c>
      <c r="G893" s="127" t="s">
        <v>2088</v>
      </c>
      <c r="H893" s="158">
        <v>2</v>
      </c>
      <c r="I893" s="127" t="s">
        <v>2089</v>
      </c>
      <c r="J893" s="158">
        <v>2</v>
      </c>
      <c r="K893" s="127" t="s">
        <v>2090</v>
      </c>
      <c r="L893" s="159" t="s">
        <v>1131</v>
      </c>
      <c r="M893" s="127" t="s">
        <v>2091</v>
      </c>
      <c r="N893" s="159" t="s">
        <v>1131</v>
      </c>
    </row>
    <row r="894" spans="1:14" x14ac:dyDescent="0.35">
      <c r="A894" s="117" t="s">
        <v>2092</v>
      </c>
      <c r="B894" s="160" t="s">
        <v>2093</v>
      </c>
      <c r="C894" s="130">
        <v>1.8</v>
      </c>
      <c r="D894" s="160" t="s">
        <v>2087</v>
      </c>
      <c r="E894" s="117" t="s">
        <v>2094</v>
      </c>
      <c r="F894" s="162">
        <v>350</v>
      </c>
      <c r="G894" s="117" t="s">
        <v>2094</v>
      </c>
      <c r="H894" s="162">
        <v>95</v>
      </c>
      <c r="I894" s="117" t="s">
        <v>2095</v>
      </c>
      <c r="J894" s="162">
        <v>126</v>
      </c>
      <c r="K894" s="117" t="s">
        <v>2096</v>
      </c>
      <c r="L894" s="162">
        <v>17</v>
      </c>
      <c r="M894" s="117" t="s">
        <v>2097</v>
      </c>
      <c r="N894" s="162">
        <v>13</v>
      </c>
    </row>
    <row r="895" spans="1:14" x14ac:dyDescent="0.35">
      <c r="A895" s="121" t="s">
        <v>2098</v>
      </c>
      <c r="B895" s="138" t="s">
        <v>2099</v>
      </c>
      <c r="C895" s="139">
        <v>0.3</v>
      </c>
      <c r="D895" s="138" t="s">
        <v>2100</v>
      </c>
      <c r="E895" s="121" t="s">
        <v>2101</v>
      </c>
      <c r="F895" s="152">
        <v>99</v>
      </c>
      <c r="G895" s="121" t="s">
        <v>2101</v>
      </c>
      <c r="H895" s="152">
        <v>27</v>
      </c>
      <c r="I895" s="121" t="s">
        <v>2102</v>
      </c>
      <c r="J895" s="152">
        <v>30</v>
      </c>
      <c r="K895" s="121" t="s">
        <v>2103</v>
      </c>
      <c r="L895" s="152">
        <v>5</v>
      </c>
      <c r="M895" s="121" t="s">
        <v>2104</v>
      </c>
      <c r="N895" s="152">
        <v>4</v>
      </c>
    </row>
    <row r="896" spans="1:14" x14ac:dyDescent="0.35">
      <c r="A896" s="124" t="s">
        <v>2105</v>
      </c>
      <c r="B896" s="140" t="s">
        <v>2106</v>
      </c>
      <c r="C896" s="144">
        <v>0.3</v>
      </c>
      <c r="D896" s="140" t="s">
        <v>2107</v>
      </c>
      <c r="E896" s="124" t="s">
        <v>2108</v>
      </c>
      <c r="F896" s="154">
        <v>113</v>
      </c>
      <c r="G896" s="124" t="s">
        <v>2108</v>
      </c>
      <c r="H896" s="154">
        <v>31</v>
      </c>
      <c r="I896" s="124" t="s">
        <v>2109</v>
      </c>
      <c r="J896" s="154">
        <v>34</v>
      </c>
      <c r="K896" s="124" t="s">
        <v>2110</v>
      </c>
      <c r="L896" s="154">
        <v>5</v>
      </c>
      <c r="M896" s="124" t="s">
        <v>2111</v>
      </c>
      <c r="N896" s="154">
        <v>4</v>
      </c>
    </row>
    <row r="897" spans="1:14" x14ac:dyDescent="0.35">
      <c r="A897" s="121" t="s">
        <v>2112</v>
      </c>
      <c r="B897" s="138" t="s">
        <v>2113</v>
      </c>
      <c r="C897" s="121" t="s">
        <v>2067</v>
      </c>
      <c r="D897" s="138" t="s">
        <v>2114</v>
      </c>
      <c r="E897" s="121" t="s">
        <v>2115</v>
      </c>
      <c r="F897" s="152">
        <v>5</v>
      </c>
      <c r="G897" s="121" t="s">
        <v>2115</v>
      </c>
      <c r="H897" s="152">
        <v>1</v>
      </c>
      <c r="I897" s="121" t="s">
        <v>2116</v>
      </c>
      <c r="J897" s="152">
        <v>1</v>
      </c>
      <c r="K897" s="121" t="s">
        <v>2117</v>
      </c>
      <c r="L897" s="157" t="s">
        <v>1131</v>
      </c>
      <c r="M897" s="121" t="s">
        <v>2118</v>
      </c>
      <c r="N897" s="157" t="s">
        <v>1131</v>
      </c>
    </row>
    <row r="898" spans="1:14" x14ac:dyDescent="0.35">
      <c r="A898" s="124" t="s">
        <v>2119</v>
      </c>
      <c r="B898" s="140" t="s">
        <v>2120</v>
      </c>
      <c r="C898" s="124" t="s">
        <v>2121</v>
      </c>
      <c r="D898" s="140" t="s">
        <v>2122</v>
      </c>
      <c r="E898" s="124" t="s">
        <v>2123</v>
      </c>
      <c r="F898" s="154">
        <v>25</v>
      </c>
      <c r="G898" s="124" t="s">
        <v>2123</v>
      </c>
      <c r="H898" s="154">
        <v>7</v>
      </c>
      <c r="I898" s="124" t="s">
        <v>2124</v>
      </c>
      <c r="J898" s="154">
        <v>7</v>
      </c>
      <c r="K898" s="124" t="s">
        <v>2125</v>
      </c>
      <c r="L898" s="154">
        <v>1</v>
      </c>
      <c r="M898" s="124" t="s">
        <v>2126</v>
      </c>
      <c r="N898" s="156" t="s">
        <v>1131</v>
      </c>
    </row>
    <row r="899" spans="1:14" x14ac:dyDescent="0.35">
      <c r="A899" s="121" t="s">
        <v>2127</v>
      </c>
      <c r="B899" s="138" t="s">
        <v>2128</v>
      </c>
      <c r="C899" s="139">
        <v>0.6</v>
      </c>
      <c r="D899" s="138" t="s">
        <v>2129</v>
      </c>
      <c r="E899" s="121" t="s">
        <v>2130</v>
      </c>
      <c r="F899" s="152">
        <v>192</v>
      </c>
      <c r="G899" s="121" t="s">
        <v>2130</v>
      </c>
      <c r="H899" s="152">
        <v>52</v>
      </c>
      <c r="I899" s="121" t="s">
        <v>2131</v>
      </c>
      <c r="J899" s="152">
        <v>60</v>
      </c>
      <c r="K899" s="121" t="s">
        <v>2132</v>
      </c>
      <c r="L899" s="152">
        <v>9</v>
      </c>
      <c r="M899" s="121" t="s">
        <v>2133</v>
      </c>
      <c r="N899" s="152">
        <v>7</v>
      </c>
    </row>
    <row r="900" spans="1:14" x14ac:dyDescent="0.35">
      <c r="A900" s="124" t="s">
        <v>2134</v>
      </c>
      <c r="B900" s="140" t="s">
        <v>2135</v>
      </c>
      <c r="C900" s="124" t="s">
        <v>2136</v>
      </c>
      <c r="D900" s="140" t="s">
        <v>2114</v>
      </c>
      <c r="E900" s="124" t="s">
        <v>2137</v>
      </c>
      <c r="F900" s="154">
        <v>12</v>
      </c>
      <c r="G900" s="124" t="s">
        <v>2137</v>
      </c>
      <c r="H900" s="154">
        <v>3</v>
      </c>
      <c r="I900" s="124" t="s">
        <v>2138</v>
      </c>
      <c r="J900" s="154">
        <v>4</v>
      </c>
      <c r="K900" s="124" t="s">
        <v>2139</v>
      </c>
      <c r="L900" s="156" t="s">
        <v>1131</v>
      </c>
      <c r="M900" s="124" t="s">
        <v>1370</v>
      </c>
      <c r="N900" s="156" t="s">
        <v>1131</v>
      </c>
    </row>
    <row r="901" spans="1:14" x14ac:dyDescent="0.35">
      <c r="A901" s="121" t="s">
        <v>2140</v>
      </c>
      <c r="B901" s="138" t="s">
        <v>2141</v>
      </c>
      <c r="C901" s="139">
        <v>0.3</v>
      </c>
      <c r="D901" s="138" t="s">
        <v>2142</v>
      </c>
      <c r="E901" s="121" t="s">
        <v>2143</v>
      </c>
      <c r="F901" s="152">
        <v>99</v>
      </c>
      <c r="G901" s="121" t="s">
        <v>2143</v>
      </c>
      <c r="H901" s="152">
        <v>27</v>
      </c>
      <c r="I901" s="121" t="s">
        <v>2144</v>
      </c>
      <c r="J901" s="152">
        <v>30</v>
      </c>
      <c r="K901" s="121" t="s">
        <v>2145</v>
      </c>
      <c r="L901" s="152">
        <v>5</v>
      </c>
      <c r="M901" s="121" t="s">
        <v>2146</v>
      </c>
      <c r="N901" s="152">
        <v>4</v>
      </c>
    </row>
    <row r="902" spans="1:14" x14ac:dyDescent="0.35">
      <c r="A902" s="124" t="s">
        <v>2147</v>
      </c>
      <c r="B902" s="140" t="s">
        <v>2148</v>
      </c>
      <c r="C902" s="144">
        <v>0.6</v>
      </c>
      <c r="D902" s="165">
        <v>0.2</v>
      </c>
      <c r="E902" s="124" t="s">
        <v>2149</v>
      </c>
      <c r="F902" s="154">
        <v>124</v>
      </c>
      <c r="G902" s="124" t="s">
        <v>2149</v>
      </c>
      <c r="H902" s="154">
        <v>34</v>
      </c>
      <c r="I902" s="124" t="s">
        <v>1271</v>
      </c>
      <c r="J902" s="154">
        <v>38</v>
      </c>
      <c r="K902" s="124" t="s">
        <v>2150</v>
      </c>
      <c r="L902" s="154">
        <v>6</v>
      </c>
      <c r="M902" s="124" t="s">
        <v>2151</v>
      </c>
      <c r="N902" s="154">
        <v>5</v>
      </c>
    </row>
    <row r="903" spans="1:14" x14ac:dyDescent="0.35">
      <c r="A903" s="121" t="s">
        <v>2152</v>
      </c>
      <c r="B903" s="138" t="s">
        <v>2153</v>
      </c>
      <c r="C903" s="139">
        <v>9.8000000000000007</v>
      </c>
      <c r="D903" s="164">
        <v>0.35</v>
      </c>
      <c r="E903" s="121" t="s">
        <v>2154</v>
      </c>
      <c r="F903" s="153">
        <v>3970</v>
      </c>
      <c r="G903" s="121" t="s">
        <v>2155</v>
      </c>
      <c r="H903" s="153">
        <v>1240</v>
      </c>
      <c r="I903" s="121" t="s">
        <v>2156</v>
      </c>
      <c r="J903" s="153">
        <v>2960</v>
      </c>
      <c r="K903" s="121" t="s">
        <v>2157</v>
      </c>
      <c r="L903" s="152">
        <v>467</v>
      </c>
      <c r="M903" s="121" t="s">
        <v>2158</v>
      </c>
      <c r="N903" s="152">
        <v>178</v>
      </c>
    </row>
    <row r="904" spans="1:14" ht="15" x14ac:dyDescent="0.35">
      <c r="A904" s="124" t="s">
        <v>2159</v>
      </c>
      <c r="B904" s="140" t="s">
        <v>2160</v>
      </c>
      <c r="C904" s="144">
        <v>0.4</v>
      </c>
      <c r="D904" s="165">
        <v>0.19</v>
      </c>
      <c r="E904" s="124" t="s">
        <v>2161</v>
      </c>
      <c r="F904" s="154">
        <v>86</v>
      </c>
      <c r="G904" s="124" t="s">
        <v>2161</v>
      </c>
      <c r="H904" s="154">
        <v>23</v>
      </c>
      <c r="I904" s="124" t="s">
        <v>2162</v>
      </c>
      <c r="J904" s="154">
        <v>26</v>
      </c>
      <c r="K904" s="124" t="s">
        <v>2163</v>
      </c>
      <c r="L904" s="154">
        <v>4</v>
      </c>
      <c r="M904" s="124" t="s">
        <v>2164</v>
      </c>
      <c r="N904" s="154">
        <v>3</v>
      </c>
    </row>
    <row r="905" spans="1:14" ht="19" x14ac:dyDescent="0.35">
      <c r="A905" s="138" t="s">
        <v>2165</v>
      </c>
      <c r="B905" s="138" t="s">
        <v>2166</v>
      </c>
      <c r="C905" s="132">
        <v>67</v>
      </c>
      <c r="D905" s="164">
        <v>0.57999999999999996</v>
      </c>
      <c r="E905" s="121" t="s">
        <v>2167</v>
      </c>
      <c r="F905" s="153">
        <v>7940</v>
      </c>
      <c r="G905" s="121" t="s">
        <v>2168</v>
      </c>
      <c r="H905" s="153">
        <v>6490</v>
      </c>
      <c r="I905" s="121" t="s">
        <v>2169</v>
      </c>
      <c r="J905" s="153">
        <v>8140</v>
      </c>
      <c r="K905" s="121" t="s">
        <v>2170</v>
      </c>
      <c r="L905" s="153">
        <v>6960</v>
      </c>
      <c r="M905" s="121" t="s">
        <v>2171</v>
      </c>
      <c r="N905" s="152">
        <v>4380</v>
      </c>
    </row>
    <row r="906" spans="1:14" x14ac:dyDescent="0.35">
      <c r="A906" s="124" t="s">
        <v>2172</v>
      </c>
      <c r="B906" s="140" t="s">
        <v>2173</v>
      </c>
      <c r="C906" s="124" t="s">
        <v>2174</v>
      </c>
      <c r="D906" s="165">
        <v>0.11</v>
      </c>
      <c r="E906" s="124" t="s">
        <v>2175</v>
      </c>
      <c r="F906" s="154">
        <v>48</v>
      </c>
      <c r="G906" s="124" t="s">
        <v>2175</v>
      </c>
      <c r="H906" s="154">
        <v>13</v>
      </c>
      <c r="I906" s="124" t="s">
        <v>2176</v>
      </c>
      <c r="J906" s="154">
        <v>14</v>
      </c>
      <c r="K906" s="124" t="s">
        <v>2177</v>
      </c>
      <c r="L906" s="154">
        <v>2</v>
      </c>
      <c r="M906" s="124" t="s">
        <v>2178</v>
      </c>
      <c r="N906" s="154">
        <v>2</v>
      </c>
    </row>
    <row r="907" spans="1:14" x14ac:dyDescent="0.35">
      <c r="A907" s="121" t="s">
        <v>2179</v>
      </c>
      <c r="B907" s="138" t="s">
        <v>2180</v>
      </c>
      <c r="C907" s="121" t="s">
        <v>2181</v>
      </c>
      <c r="D907" s="164">
        <v>0.19</v>
      </c>
      <c r="E907" s="121" t="s">
        <v>2182</v>
      </c>
      <c r="F907" s="152">
        <v>63</v>
      </c>
      <c r="G907" s="121" t="s">
        <v>2182</v>
      </c>
      <c r="H907" s="152">
        <v>17</v>
      </c>
      <c r="I907" s="121" t="s">
        <v>2183</v>
      </c>
      <c r="J907" s="152">
        <v>19</v>
      </c>
      <c r="K907" s="121" t="s">
        <v>2164</v>
      </c>
      <c r="L907" s="152">
        <v>3</v>
      </c>
      <c r="M907" s="121" t="s">
        <v>2184</v>
      </c>
      <c r="N907" s="152">
        <v>2</v>
      </c>
    </row>
    <row r="908" spans="1:14" x14ac:dyDescent="0.35">
      <c r="A908" s="124" t="s">
        <v>2185</v>
      </c>
      <c r="B908" s="140" t="s">
        <v>2186</v>
      </c>
      <c r="C908" s="144">
        <v>0.3</v>
      </c>
      <c r="D908" s="165">
        <v>0.16</v>
      </c>
      <c r="E908" s="124" t="s">
        <v>2187</v>
      </c>
      <c r="F908" s="154">
        <v>60</v>
      </c>
      <c r="G908" s="124" t="s">
        <v>2187</v>
      </c>
      <c r="H908" s="154">
        <v>16</v>
      </c>
      <c r="I908" s="124" t="s">
        <v>2188</v>
      </c>
      <c r="J908" s="154">
        <v>18</v>
      </c>
      <c r="K908" s="124" t="s">
        <v>2189</v>
      </c>
      <c r="L908" s="154">
        <v>3</v>
      </c>
      <c r="M908" s="124" t="s">
        <v>1293</v>
      </c>
      <c r="N908" s="154">
        <v>2</v>
      </c>
    </row>
    <row r="909" spans="1:14" x14ac:dyDescent="0.35">
      <c r="A909" s="121" t="s">
        <v>2190</v>
      </c>
      <c r="B909" s="138" t="s">
        <v>2191</v>
      </c>
      <c r="C909" s="121" t="s">
        <v>2192</v>
      </c>
      <c r="D909" s="164">
        <v>0.03</v>
      </c>
      <c r="E909" s="121" t="s">
        <v>2193</v>
      </c>
      <c r="F909" s="152">
        <v>2</v>
      </c>
      <c r="G909" s="121" t="s">
        <v>2193</v>
      </c>
      <c r="H909" s="157" t="s">
        <v>1131</v>
      </c>
      <c r="I909" s="121" t="s">
        <v>2194</v>
      </c>
      <c r="J909" s="157" t="s">
        <v>1131</v>
      </c>
      <c r="K909" s="121" t="s">
        <v>2195</v>
      </c>
      <c r="L909" s="157" t="s">
        <v>1131</v>
      </c>
      <c r="M909" s="121" t="s">
        <v>2196</v>
      </c>
      <c r="N909" s="157" t="s">
        <v>1131</v>
      </c>
    </row>
    <row r="910" spans="1:14" x14ac:dyDescent="0.35">
      <c r="A910" s="124" t="s">
        <v>2197</v>
      </c>
      <c r="B910" s="140" t="s">
        <v>2198</v>
      </c>
      <c r="C910" s="124" t="s">
        <v>1298</v>
      </c>
      <c r="D910" s="165">
        <v>0.03</v>
      </c>
      <c r="E910" s="124" t="s">
        <v>2199</v>
      </c>
      <c r="F910" s="156" t="s">
        <v>1131</v>
      </c>
      <c r="G910" s="124" t="s">
        <v>2199</v>
      </c>
      <c r="H910" s="156" t="s">
        <v>1131</v>
      </c>
      <c r="I910" s="124" t="s">
        <v>2200</v>
      </c>
      <c r="J910" s="156" t="s">
        <v>1131</v>
      </c>
      <c r="K910" s="124" t="s">
        <v>2201</v>
      </c>
      <c r="L910" s="156" t="s">
        <v>1131</v>
      </c>
      <c r="M910" s="124" t="s">
        <v>2202</v>
      </c>
      <c r="N910" s="156" t="s">
        <v>1131</v>
      </c>
    </row>
    <row r="911" spans="1:14" x14ac:dyDescent="0.35">
      <c r="A911" s="121" t="s">
        <v>2203</v>
      </c>
      <c r="B911" s="138" t="s">
        <v>2204</v>
      </c>
      <c r="C911" s="121" t="s">
        <v>2205</v>
      </c>
      <c r="D911" s="182">
        <v>4.0000000000000001E-3</v>
      </c>
      <c r="E911" s="121" t="s">
        <v>2206</v>
      </c>
      <c r="F911" s="157" t="s">
        <v>1131</v>
      </c>
      <c r="G911" s="121" t="s">
        <v>2206</v>
      </c>
      <c r="H911" s="157" t="s">
        <v>1131</v>
      </c>
      <c r="I911" s="121" t="s">
        <v>2207</v>
      </c>
      <c r="J911" s="157" t="s">
        <v>1131</v>
      </c>
      <c r="K911" s="121" t="s">
        <v>2208</v>
      </c>
      <c r="L911" s="157" t="s">
        <v>1131</v>
      </c>
      <c r="M911" s="121" t="s">
        <v>2209</v>
      </c>
      <c r="N911" s="157" t="s">
        <v>1131</v>
      </c>
    </row>
    <row r="912" spans="1:14" x14ac:dyDescent="0.35">
      <c r="A912" s="124" t="s">
        <v>2210</v>
      </c>
      <c r="B912" s="140" t="s">
        <v>2211</v>
      </c>
      <c r="C912" s="124" t="s">
        <v>2212</v>
      </c>
      <c r="D912" s="165">
        <v>0.02</v>
      </c>
      <c r="E912" s="124" t="s">
        <v>2213</v>
      </c>
      <c r="F912" s="154">
        <v>3</v>
      </c>
      <c r="G912" s="124" t="s">
        <v>2213</v>
      </c>
      <c r="H912" s="156" t="s">
        <v>1131</v>
      </c>
      <c r="I912" s="124" t="s">
        <v>2214</v>
      </c>
      <c r="J912" s="156" t="s">
        <v>1131</v>
      </c>
      <c r="K912" s="124" t="s">
        <v>2215</v>
      </c>
      <c r="L912" s="156" t="s">
        <v>1131</v>
      </c>
      <c r="M912" s="124" t="s">
        <v>2216</v>
      </c>
      <c r="N912" s="156" t="s">
        <v>1131</v>
      </c>
    </row>
    <row r="913" spans="1:14" x14ac:dyDescent="0.35">
      <c r="A913" s="121" t="s">
        <v>2217</v>
      </c>
      <c r="B913" s="138" t="s">
        <v>2218</v>
      </c>
      <c r="C913" s="121" t="s">
        <v>2219</v>
      </c>
      <c r="D913" s="164">
        <v>0.04</v>
      </c>
      <c r="E913" s="121" t="s">
        <v>2220</v>
      </c>
      <c r="F913" s="152">
        <v>11</v>
      </c>
      <c r="G913" s="121" t="s">
        <v>2220</v>
      </c>
      <c r="H913" s="152">
        <v>3</v>
      </c>
      <c r="I913" s="121" t="s">
        <v>2221</v>
      </c>
      <c r="J913" s="152">
        <v>3</v>
      </c>
      <c r="K913" s="121" t="s">
        <v>1981</v>
      </c>
      <c r="L913" s="157" t="s">
        <v>1131</v>
      </c>
      <c r="M913" s="121" t="s">
        <v>2222</v>
      </c>
      <c r="N913" s="157" t="s">
        <v>1131</v>
      </c>
    </row>
    <row r="914" spans="1:14" x14ac:dyDescent="0.35">
      <c r="A914" s="124" t="s">
        <v>2223</v>
      </c>
      <c r="B914" s="140" t="s">
        <v>2224</v>
      </c>
      <c r="C914" s="144">
        <v>0.3</v>
      </c>
      <c r="D914" s="165">
        <v>0.1</v>
      </c>
      <c r="E914" s="124" t="s">
        <v>2225</v>
      </c>
      <c r="F914" s="154">
        <v>73</v>
      </c>
      <c r="G914" s="124" t="s">
        <v>2225</v>
      </c>
      <c r="H914" s="154">
        <v>20</v>
      </c>
      <c r="I914" s="124" t="s">
        <v>2226</v>
      </c>
      <c r="J914" s="154">
        <v>22</v>
      </c>
      <c r="K914" s="124" t="s">
        <v>2227</v>
      </c>
      <c r="L914" s="154">
        <v>3</v>
      </c>
      <c r="M914" s="124" t="s">
        <v>2228</v>
      </c>
      <c r="N914" s="154">
        <v>3</v>
      </c>
    </row>
    <row r="915" spans="1:14" ht="19" x14ac:dyDescent="0.35">
      <c r="A915" s="121" t="s">
        <v>2229</v>
      </c>
      <c r="B915" s="138" t="s">
        <v>2230</v>
      </c>
      <c r="C915" s="132">
        <v>26</v>
      </c>
      <c r="D915" s="138" t="s">
        <v>2231</v>
      </c>
      <c r="E915" s="121" t="s">
        <v>2232</v>
      </c>
      <c r="F915" s="153">
        <v>9910</v>
      </c>
      <c r="G915" s="121" t="s">
        <v>2233</v>
      </c>
      <c r="H915" s="153">
        <v>4920</v>
      </c>
      <c r="I915" s="121" t="s">
        <v>2234</v>
      </c>
      <c r="J915" s="153">
        <v>9320</v>
      </c>
      <c r="K915" s="121" t="s">
        <v>2235</v>
      </c>
      <c r="L915" s="153">
        <v>4460</v>
      </c>
      <c r="M915" s="121" t="s">
        <v>2236</v>
      </c>
      <c r="N915" s="152">
        <v>1360</v>
      </c>
    </row>
    <row r="916" spans="1:14" ht="19" x14ac:dyDescent="0.35">
      <c r="A916" s="140" t="s">
        <v>2237</v>
      </c>
      <c r="B916" s="140" t="s">
        <v>2238</v>
      </c>
      <c r="C916" s="135">
        <v>26</v>
      </c>
      <c r="D916" s="140" t="s">
        <v>2239</v>
      </c>
      <c r="E916" s="124" t="s">
        <v>2240</v>
      </c>
      <c r="F916" s="155">
        <v>9050</v>
      </c>
      <c r="G916" s="124" t="s">
        <v>2241</v>
      </c>
      <c r="H916" s="155">
        <v>4490</v>
      </c>
      <c r="I916" s="124" t="s">
        <v>1472</v>
      </c>
      <c r="J916" s="155">
        <v>8520</v>
      </c>
      <c r="K916" s="124" t="s">
        <v>2242</v>
      </c>
      <c r="L916" s="155">
        <v>4080</v>
      </c>
      <c r="M916" s="124" t="s">
        <v>2243</v>
      </c>
      <c r="N916" s="154">
        <v>1250</v>
      </c>
    </row>
    <row r="917" spans="1:14" ht="19" x14ac:dyDescent="0.35">
      <c r="A917" s="141" t="s">
        <v>2244</v>
      </c>
      <c r="B917" s="141" t="s">
        <v>2245</v>
      </c>
      <c r="C917" s="170">
        <v>26</v>
      </c>
      <c r="D917" s="141" t="s">
        <v>2246</v>
      </c>
      <c r="E917" s="127" t="s">
        <v>2247</v>
      </c>
      <c r="F917" s="171">
        <v>7320</v>
      </c>
      <c r="G917" s="127" t="s">
        <v>2248</v>
      </c>
      <c r="H917" s="171">
        <v>3630</v>
      </c>
      <c r="I917" s="127" t="s">
        <v>937</v>
      </c>
      <c r="J917" s="171">
        <v>6880</v>
      </c>
      <c r="K917" s="127" t="s">
        <v>2156</v>
      </c>
      <c r="L917" s="171">
        <v>3300</v>
      </c>
      <c r="M917" s="127" t="s">
        <v>2249</v>
      </c>
      <c r="N917" s="158">
        <v>1010</v>
      </c>
    </row>
    <row r="918" spans="1:14" x14ac:dyDescent="0.35">
      <c r="A918"/>
      <c r="B918"/>
      <c r="C918"/>
      <c r="D918"/>
      <c r="E918"/>
      <c r="F918"/>
      <c r="G918"/>
      <c r="H918"/>
      <c r="I918"/>
      <c r="J918"/>
      <c r="K918"/>
      <c r="L918"/>
      <c r="M918"/>
      <c r="N918"/>
    </row>
    <row r="919" spans="1:14" x14ac:dyDescent="0.35">
      <c r="A919" s="185"/>
      <c r="B919" s="186" t="s">
        <v>2250</v>
      </c>
      <c r="C919" s="186" t="s">
        <v>2251</v>
      </c>
      <c r="D919" s="187" t="s">
        <v>2252</v>
      </c>
      <c r="E919"/>
      <c r="F919"/>
      <c r="G919"/>
      <c r="H919"/>
      <c r="I919"/>
      <c r="J919"/>
      <c r="K919"/>
      <c r="L919"/>
      <c r="M919"/>
      <c r="N919"/>
    </row>
    <row r="920" spans="1:14" x14ac:dyDescent="0.35">
      <c r="A920" t="s">
        <v>2253</v>
      </c>
      <c r="B920" s="188">
        <v>1</v>
      </c>
      <c r="C920" s="188">
        <v>1</v>
      </c>
      <c r="D920" t="s">
        <v>2254</v>
      </c>
      <c r="E920"/>
      <c r="F920"/>
      <c r="G920"/>
      <c r="H920"/>
      <c r="I920"/>
      <c r="J920"/>
      <c r="K920"/>
      <c r="L920"/>
      <c r="M920"/>
      <c r="N920"/>
    </row>
    <row r="921" spans="1:14" x14ac:dyDescent="0.35">
      <c r="A921" t="s">
        <v>2255</v>
      </c>
      <c r="B921" s="188">
        <v>16.2</v>
      </c>
      <c r="C921" s="188">
        <v>5</v>
      </c>
      <c r="D921" t="s">
        <v>2256</v>
      </c>
      <c r="E921"/>
      <c r="F921"/>
      <c r="G921"/>
      <c r="H921"/>
      <c r="I921"/>
      <c r="J921"/>
      <c r="K921"/>
      <c r="L921"/>
      <c r="M921"/>
      <c r="N921"/>
    </row>
    <row r="922" spans="1:14" x14ac:dyDescent="0.35">
      <c r="A922" t="s">
        <v>518</v>
      </c>
      <c r="B922" s="188">
        <v>5.6</v>
      </c>
      <c r="C922" s="188">
        <v>1.8</v>
      </c>
      <c r="D922" t="s">
        <v>2257</v>
      </c>
      <c r="E922"/>
      <c r="F922"/>
      <c r="G922"/>
      <c r="H922"/>
      <c r="I922"/>
      <c r="J922"/>
      <c r="K922"/>
      <c r="L922"/>
      <c r="M922"/>
      <c r="N922"/>
    </row>
    <row r="923" spans="1:14" x14ac:dyDescent="0.35">
      <c r="A923" t="s">
        <v>2258</v>
      </c>
      <c r="B923" s="188">
        <v>-2.4</v>
      </c>
      <c r="C923" s="188">
        <v>-8.1999999999999993</v>
      </c>
      <c r="D923" t="s">
        <v>2259</v>
      </c>
      <c r="E923"/>
      <c r="F923"/>
      <c r="G923"/>
      <c r="H923"/>
      <c r="I923"/>
      <c r="J923"/>
      <c r="K923"/>
      <c r="L923"/>
      <c r="M923"/>
      <c r="N923"/>
    </row>
    <row r="924" spans="1:14" x14ac:dyDescent="0.35">
      <c r="A924" t="s">
        <v>2260</v>
      </c>
      <c r="B924" s="188">
        <v>0</v>
      </c>
      <c r="C924" s="188">
        <v>0</v>
      </c>
      <c r="D924" t="s">
        <v>2261</v>
      </c>
      <c r="E924"/>
      <c r="F924"/>
      <c r="G924"/>
      <c r="H924"/>
      <c r="I924"/>
      <c r="J924"/>
      <c r="K924"/>
      <c r="L924"/>
      <c r="M924"/>
      <c r="N924"/>
    </row>
    <row r="925" spans="1:14" x14ac:dyDescent="0.35">
      <c r="A925" t="s">
        <v>2262</v>
      </c>
      <c r="B925" s="188">
        <v>0</v>
      </c>
      <c r="C925" s="188">
        <v>0</v>
      </c>
      <c r="D925" t="s">
        <v>2261</v>
      </c>
      <c r="E925"/>
      <c r="F925"/>
      <c r="G925"/>
      <c r="H925"/>
      <c r="I925"/>
      <c r="J925"/>
      <c r="K925"/>
      <c r="L925"/>
      <c r="M925"/>
      <c r="N925"/>
    </row>
    <row r="926" spans="1:14" x14ac:dyDescent="0.35">
      <c r="A926" t="s">
        <v>2263</v>
      </c>
      <c r="B926" s="188">
        <v>0</v>
      </c>
      <c r="C926" s="188">
        <v>0</v>
      </c>
      <c r="D926" t="s">
        <v>2264</v>
      </c>
      <c r="E926"/>
      <c r="F926"/>
      <c r="G926"/>
      <c r="H926"/>
      <c r="I926"/>
      <c r="J926"/>
      <c r="K926"/>
      <c r="L926"/>
      <c r="M926"/>
      <c r="N926"/>
    </row>
    <row r="927" spans="1:14" x14ac:dyDescent="0.35">
      <c r="A927" t="s">
        <v>2265</v>
      </c>
      <c r="B927" s="188">
        <v>1200</v>
      </c>
      <c r="C927" s="188">
        <v>345</v>
      </c>
      <c r="D927" t="s">
        <v>2266</v>
      </c>
      <c r="E927"/>
      <c r="F927"/>
      <c r="G927"/>
      <c r="H927"/>
      <c r="I927"/>
      <c r="J927"/>
      <c r="K927"/>
      <c r="L927"/>
      <c r="M927"/>
      <c r="N927"/>
    </row>
    <row r="928" spans="1:14" x14ac:dyDescent="0.35">
      <c r="A928" t="s">
        <v>2267</v>
      </c>
      <c r="B928" s="188">
        <v>-160</v>
      </c>
      <c r="C928" s="188">
        <v>-46</v>
      </c>
      <c r="D928" t="s">
        <v>2268</v>
      </c>
      <c r="E928"/>
      <c r="F928"/>
      <c r="G928"/>
      <c r="H928"/>
      <c r="I928"/>
      <c r="J928"/>
      <c r="K928"/>
      <c r="L928"/>
      <c r="M928"/>
      <c r="N928"/>
    </row>
    <row r="929" spans="1:14" x14ac:dyDescent="0.35">
      <c r="A929" t="s">
        <v>2269</v>
      </c>
      <c r="B929" s="188">
        <v>84</v>
      </c>
      <c r="C929" s="188">
        <v>28</v>
      </c>
      <c r="D929" t="s">
        <v>2270</v>
      </c>
      <c r="E929"/>
      <c r="F929"/>
      <c r="G929"/>
      <c r="H929"/>
      <c r="I929"/>
      <c r="J929"/>
      <c r="K929"/>
      <c r="L929"/>
      <c r="M929"/>
      <c r="N929"/>
    </row>
    <row r="930" spans="1:14" x14ac:dyDescent="0.35">
      <c r="A930" t="s">
        <v>2271</v>
      </c>
      <c r="B930" s="188">
        <v>264</v>
      </c>
      <c r="C930" s="188">
        <v>265</v>
      </c>
      <c r="D930" t="s">
        <v>2272</v>
      </c>
      <c r="E930"/>
      <c r="F930"/>
      <c r="G930"/>
      <c r="H930"/>
      <c r="I930"/>
      <c r="J930"/>
      <c r="K930"/>
      <c r="L930"/>
      <c r="M930"/>
      <c r="N930"/>
    </row>
    <row r="931" spans="1:14" x14ac:dyDescent="0.35">
      <c r="A931" t="s">
        <v>2273</v>
      </c>
      <c r="B931" s="188">
        <v>1</v>
      </c>
      <c r="C931" s="188">
        <v>1</v>
      </c>
      <c r="D931" t="s">
        <v>2274</v>
      </c>
      <c r="E931"/>
      <c r="F931"/>
      <c r="G931"/>
      <c r="H931"/>
      <c r="I931"/>
      <c r="J931"/>
      <c r="K931"/>
      <c r="L931"/>
      <c r="M931"/>
      <c r="N931"/>
    </row>
    <row r="932" spans="1:14" x14ac:dyDescent="0.35">
      <c r="A932"/>
      <c r="B932"/>
      <c r="C932"/>
      <c r="D932" t="s">
        <v>2275</v>
      </c>
      <c r="E932"/>
      <c r="F932"/>
      <c r="G932"/>
      <c r="H932"/>
      <c r="I932"/>
      <c r="J932"/>
      <c r="K932"/>
      <c r="L932"/>
      <c r="M932"/>
      <c r="N932"/>
    </row>
    <row r="933" spans="1:14" x14ac:dyDescent="0.35">
      <c r="A933"/>
      <c r="B933"/>
      <c r="C933"/>
      <c r="D933" t="s">
        <v>2276</v>
      </c>
      <c r="E933"/>
      <c r="F933"/>
      <c r="G933"/>
      <c r="H933"/>
      <c r="I933"/>
      <c r="J933"/>
      <c r="K933"/>
      <c r="L933"/>
      <c r="M933"/>
      <c r="N933"/>
    </row>
  </sheetData>
  <mergeCells count="3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 ref="A409:G409"/>
    <mergeCell ref="B414:D414"/>
    <mergeCell ref="E414:G414"/>
    <mergeCell ref="H414:M414"/>
    <mergeCell ref="E74:F74"/>
    <mergeCell ref="G74:J74"/>
    <mergeCell ref="A466:Q466"/>
    <mergeCell ref="W471:AC471"/>
    <mergeCell ref="AF471:AG471"/>
    <mergeCell ref="B501:AJ501"/>
    <mergeCell ref="B518:G518"/>
    <mergeCell ref="A636:A637"/>
    <mergeCell ref="B637:H637"/>
    <mergeCell ref="U471:V471"/>
    <mergeCell ref="A604:A605"/>
    <mergeCell ref="B605:G605"/>
    <mergeCell ref="A470:A471"/>
    <mergeCell ref="B471:R471"/>
    <mergeCell ref="A632:B632"/>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N7"/>
  <sheetViews>
    <sheetView workbookViewId="0">
      <selection activeCell="K1" sqref="K1"/>
    </sheetView>
  </sheetViews>
  <sheetFormatPr defaultColWidth="10.90625" defaultRowHeight="14.5" x14ac:dyDescent="0.35"/>
  <sheetData>
    <row r="1" spans="1:14" x14ac:dyDescent="0.35">
      <c r="A1" s="460" t="s">
        <v>3499</v>
      </c>
      <c r="K1" s="460" t="s">
        <v>3507</v>
      </c>
    </row>
    <row r="2" spans="1:14" x14ac:dyDescent="0.35">
      <c r="A2" t="s">
        <v>3500</v>
      </c>
      <c r="B2" t="s">
        <v>3501</v>
      </c>
      <c r="K2" t="s">
        <v>3500</v>
      </c>
      <c r="L2" t="s">
        <v>3509</v>
      </c>
    </row>
    <row r="4" spans="1:14" x14ac:dyDescent="0.35">
      <c r="C4" t="s">
        <v>3504</v>
      </c>
      <c r="K4" s="195"/>
      <c r="L4" s="195" t="s">
        <v>3504</v>
      </c>
      <c r="M4" s="195"/>
      <c r="N4" s="195"/>
    </row>
    <row r="5" spans="1:14" x14ac:dyDescent="0.35">
      <c r="B5" t="s">
        <v>3502</v>
      </c>
      <c r="C5" t="s">
        <v>3503</v>
      </c>
      <c r="D5" t="s">
        <v>3506</v>
      </c>
      <c r="E5" t="s">
        <v>3505</v>
      </c>
      <c r="K5" s="195" t="s">
        <v>3502</v>
      </c>
      <c r="L5" s="195" t="s">
        <v>3503</v>
      </c>
      <c r="M5" s="195" t="s">
        <v>3508</v>
      </c>
      <c r="N5" s="195"/>
    </row>
    <row r="6" spans="1:14" x14ac:dyDescent="0.35">
      <c r="B6">
        <v>2030</v>
      </c>
      <c r="C6">
        <v>991</v>
      </c>
      <c r="D6" s="459">
        <f>C6-210</f>
        <v>781</v>
      </c>
      <c r="E6" s="459">
        <f>D6-137</f>
        <v>644</v>
      </c>
      <c r="K6" s="195">
        <v>2050</v>
      </c>
      <c r="L6" s="195">
        <v>399.66</v>
      </c>
      <c r="M6" s="458">
        <f>L6*0.5</f>
        <v>199.83</v>
      </c>
      <c r="N6" s="195"/>
    </row>
    <row r="7" spans="1:14" x14ac:dyDescent="0.35">
      <c r="D7" s="457">
        <f>1-D6/$C6</f>
        <v>0.21190716448032287</v>
      </c>
      <c r="E7" s="457">
        <f>1-E6/$C6</f>
        <v>0.35015136226034305</v>
      </c>
      <c r="K7" s="195"/>
      <c r="L7" s="195"/>
      <c r="M7" s="457">
        <f t="shared" ref="M7" si="0">1-M6/$L6</f>
        <v>0.5</v>
      </c>
      <c r="N7" s="45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14" t="s">
        <v>11</v>
      </c>
      <c r="B1" s="514"/>
      <c r="C1" s="514"/>
      <c r="D1" s="514"/>
      <c r="E1" s="514"/>
    </row>
    <row r="2" spans="1:5" x14ac:dyDescent="0.35">
      <c r="A2" s="515" t="s">
        <v>164</v>
      </c>
      <c r="B2" s="515"/>
      <c r="C2" s="515"/>
      <c r="D2" s="515"/>
      <c r="E2" s="515"/>
    </row>
    <row r="19" spans="1:5" x14ac:dyDescent="0.35">
      <c r="A19" s="8" t="s">
        <v>165</v>
      </c>
    </row>
    <row r="20" spans="1:5" x14ac:dyDescent="0.35">
      <c r="A20" s="8">
        <v>155400</v>
      </c>
      <c r="B20" s="8" t="s">
        <v>166</v>
      </c>
    </row>
    <row r="21" spans="1:5" x14ac:dyDescent="0.35">
      <c r="A21" s="515" t="s">
        <v>167</v>
      </c>
      <c r="B21" s="515"/>
      <c r="C21" s="515"/>
      <c r="D21" s="515"/>
      <c r="E21" s="515"/>
    </row>
    <row r="38" spans="1:5" x14ac:dyDescent="0.35">
      <c r="A38" s="8" t="s">
        <v>165</v>
      </c>
    </row>
    <row r="39" spans="1:5" x14ac:dyDescent="0.35">
      <c r="A39" s="8">
        <v>100800</v>
      </c>
      <c r="B39" s="8" t="s">
        <v>166</v>
      </c>
    </row>
    <row r="40" spans="1:5" x14ac:dyDescent="0.35">
      <c r="A40" s="515" t="s">
        <v>168</v>
      </c>
      <c r="B40" s="515"/>
      <c r="C40" s="515"/>
      <c r="D40" s="515"/>
      <c r="E40" s="515"/>
    </row>
    <row r="57" spans="1:5" ht="15" thickBot="1" x14ac:dyDescent="0.4">
      <c r="A57" s="8" t="s">
        <v>165</v>
      </c>
    </row>
    <row r="58" spans="1:5" ht="15" thickBot="1" x14ac:dyDescent="0.4">
      <c r="A58" s="10">
        <v>194000</v>
      </c>
      <c r="B58" s="8" t="s">
        <v>169</v>
      </c>
    </row>
    <row r="60" spans="1:5" x14ac:dyDescent="0.35">
      <c r="A60" s="514" t="s">
        <v>170</v>
      </c>
      <c r="B60" s="514"/>
      <c r="C60" s="514"/>
      <c r="D60" s="514"/>
      <c r="E60" s="514"/>
    </row>
    <row r="85" spans="1:37" s="11" customFormat="1" x14ac:dyDescent="0.35">
      <c r="A85" s="8" t="s">
        <v>386</v>
      </c>
      <c r="B85" s="8">
        <v>55.1</v>
      </c>
      <c r="C85" s="8" t="s">
        <v>387</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388</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389</v>
      </c>
      <c r="B88" s="13">
        <f>(B86-B85)/B85</f>
        <v>1.0254083484573502</v>
      </c>
    </row>
    <row r="89" spans="1:37" x14ac:dyDescent="0.35">
      <c r="A89" s="514" t="s">
        <v>171</v>
      </c>
      <c r="B89" s="514"/>
      <c r="C89" s="514"/>
      <c r="D89" s="514"/>
      <c r="E89" s="514"/>
    </row>
    <row r="90" spans="1:37" x14ac:dyDescent="0.35">
      <c r="A90" s="8">
        <v>6.6290250000000004</v>
      </c>
      <c r="B90" s="8" t="s">
        <v>392</v>
      </c>
      <c r="E90" s="8" t="s">
        <v>397</v>
      </c>
    </row>
    <row r="91" spans="1:37" x14ac:dyDescent="0.35">
      <c r="A91" s="8">
        <f>1/A90</f>
        <v>0.15085174667466181</v>
      </c>
      <c r="B91" s="8" t="s">
        <v>393</v>
      </c>
      <c r="E91" s="8" t="s">
        <v>176</v>
      </c>
    </row>
    <row r="92" spans="1:37" x14ac:dyDescent="0.35">
      <c r="A92" s="14">
        <v>0.5</v>
      </c>
      <c r="B92" s="8" t="s">
        <v>394</v>
      </c>
      <c r="E92" s="8" t="s">
        <v>398</v>
      </c>
    </row>
    <row r="93" spans="1:37" x14ac:dyDescent="0.35">
      <c r="A93" s="8">
        <f>A92*A91</f>
        <v>7.5425873337330904E-2</v>
      </c>
      <c r="B93" s="8" t="s">
        <v>395</v>
      </c>
      <c r="E93" s="8" t="s">
        <v>176</v>
      </c>
    </row>
    <row r="94" spans="1:37" x14ac:dyDescent="0.35">
      <c r="A94" s="8">
        <f>1/A93</f>
        <v>13.258050000000001</v>
      </c>
      <c r="B94" s="8" t="s">
        <v>396</v>
      </c>
      <c r="E94" s="8" t="s">
        <v>176</v>
      </c>
      <c r="J94" s="14"/>
    </row>
    <row r="95" spans="1:37" ht="15" thickBot="1" x14ac:dyDescent="0.4">
      <c r="A95" s="8">
        <v>8.0274920000000005</v>
      </c>
      <c r="B95" s="8" t="s">
        <v>390</v>
      </c>
      <c r="E95" s="8" t="s">
        <v>399</v>
      </c>
      <c r="J95" s="14"/>
    </row>
    <row r="96" spans="1:37" ht="15" thickBot="1" x14ac:dyDescent="0.4">
      <c r="A96" s="15">
        <f>(A94-A95)/A95</f>
        <v>0.65158059329115492</v>
      </c>
      <c r="B96" s="8" t="s">
        <v>391</v>
      </c>
      <c r="C96" s="16"/>
      <c r="E96" s="8" t="s">
        <v>176</v>
      </c>
    </row>
    <row r="98" spans="1:5" x14ac:dyDescent="0.35">
      <c r="A98" s="514" t="s">
        <v>172</v>
      </c>
      <c r="B98" s="514"/>
      <c r="C98" s="514"/>
      <c r="D98" s="514"/>
      <c r="E98" s="514"/>
    </row>
    <row r="99" spans="1:5" x14ac:dyDescent="0.35">
      <c r="A99" s="16">
        <v>0.3</v>
      </c>
      <c r="B99" s="14" t="s">
        <v>401</v>
      </c>
    </row>
    <row r="100" spans="1:5" x14ac:dyDescent="0.35">
      <c r="A100" s="8">
        <v>63.5</v>
      </c>
      <c r="B100" s="8" t="s">
        <v>402</v>
      </c>
    </row>
    <row r="101" spans="1:5" x14ac:dyDescent="0.35">
      <c r="A101" s="8">
        <f>1/A100</f>
        <v>1.5748031496062992E-2</v>
      </c>
      <c r="B101" s="8" t="s">
        <v>400</v>
      </c>
    </row>
    <row r="102" spans="1:5" x14ac:dyDescent="0.35">
      <c r="A102" s="17">
        <f>A101*(1-A99)</f>
        <v>1.1023622047244094E-2</v>
      </c>
      <c r="B102" s="8" t="s">
        <v>403</v>
      </c>
    </row>
    <row r="103" spans="1:5" x14ac:dyDescent="0.35">
      <c r="A103" s="17">
        <f>1/A102</f>
        <v>90.714285714285722</v>
      </c>
      <c r="B103" s="8" t="s">
        <v>407</v>
      </c>
    </row>
    <row r="104" spans="1:5" x14ac:dyDescent="0.35">
      <c r="A104" s="16">
        <v>0.35</v>
      </c>
      <c r="B104" s="8" t="s">
        <v>404</v>
      </c>
    </row>
    <row r="105" spans="1:5" x14ac:dyDescent="0.35">
      <c r="A105" s="8">
        <f>A102*(1-A104)</f>
        <v>7.1653543307086615E-3</v>
      </c>
      <c r="B105" s="8" t="s">
        <v>405</v>
      </c>
    </row>
    <row r="106" spans="1:5" ht="15" thickBot="1" x14ac:dyDescent="0.4">
      <c r="A106" s="8">
        <f>1/A105</f>
        <v>139.56043956043956</v>
      </c>
      <c r="B106" s="8" t="s">
        <v>406</v>
      </c>
    </row>
    <row r="107" spans="1:5" ht="15" thickBot="1" x14ac:dyDescent="0.4">
      <c r="A107" s="18">
        <f>(A106-A103)/A103</f>
        <v>0.53846153846153832</v>
      </c>
      <c r="B107" s="8" t="s">
        <v>408</v>
      </c>
    </row>
    <row r="108" spans="1:5" x14ac:dyDescent="0.35">
      <c r="A108" s="19"/>
    </row>
    <row r="109" spans="1:5" x14ac:dyDescent="0.35">
      <c r="A109" s="514" t="s">
        <v>174</v>
      </c>
      <c r="B109" s="514"/>
      <c r="C109" s="514"/>
      <c r="D109" s="514"/>
      <c r="E109" s="514"/>
    </row>
    <row r="110" spans="1:5" ht="15" thickBot="1" x14ac:dyDescent="0.4"/>
    <row r="111" spans="1:5" ht="15" thickBot="1" x14ac:dyDescent="0.4">
      <c r="A111" s="18">
        <f>A122</f>
        <v>0.20481927710843381</v>
      </c>
      <c r="B111" s="8" t="s">
        <v>410</v>
      </c>
    </row>
    <row r="113" spans="1:12" x14ac:dyDescent="0.35">
      <c r="A113" s="514" t="s">
        <v>173</v>
      </c>
      <c r="B113" s="514"/>
      <c r="C113" s="514"/>
      <c r="D113" s="514"/>
      <c r="E113" s="514"/>
    </row>
    <row r="114" spans="1:12" x14ac:dyDescent="0.35">
      <c r="A114" s="16">
        <v>0.2</v>
      </c>
      <c r="B114" s="14" t="s">
        <v>401</v>
      </c>
    </row>
    <row r="115" spans="1:12" x14ac:dyDescent="0.35">
      <c r="A115" s="8">
        <v>1.95</v>
      </c>
      <c r="B115" s="8" t="s">
        <v>409</v>
      </c>
    </row>
    <row r="116" spans="1:12" x14ac:dyDescent="0.35">
      <c r="A116" s="8">
        <f>1/A115</f>
        <v>0.51282051282051289</v>
      </c>
      <c r="B116" s="8" t="s">
        <v>400</v>
      </c>
    </row>
    <row r="117" spans="1:12" x14ac:dyDescent="0.35">
      <c r="A117" s="17">
        <f>A116*(1-A114)</f>
        <v>0.41025641025641035</v>
      </c>
      <c r="B117" s="8" t="s">
        <v>403</v>
      </c>
    </row>
    <row r="118" spans="1:12" x14ac:dyDescent="0.35">
      <c r="A118" s="17">
        <f>1/A117</f>
        <v>2.4374999999999996</v>
      </c>
      <c r="B118" s="8" t="s">
        <v>407</v>
      </c>
    </row>
    <row r="119" spans="1:12" x14ac:dyDescent="0.35">
      <c r="A119" s="16">
        <v>0.17</v>
      </c>
      <c r="B119" s="8" t="s">
        <v>404</v>
      </c>
    </row>
    <row r="120" spans="1:12" x14ac:dyDescent="0.35">
      <c r="A120" s="8">
        <f>A117*(1-A119)</f>
        <v>0.34051282051282056</v>
      </c>
      <c r="B120" s="8" t="s">
        <v>405</v>
      </c>
    </row>
    <row r="121" spans="1:12" ht="15" thickBot="1" x14ac:dyDescent="0.4">
      <c r="A121" s="8">
        <f>1/A120</f>
        <v>2.9367469879518069</v>
      </c>
      <c r="B121" s="8" t="s">
        <v>406</v>
      </c>
    </row>
    <row r="122" spans="1:12" ht="15" thickBot="1" x14ac:dyDescent="0.4">
      <c r="A122" s="18">
        <f>(A121-A118)/A118</f>
        <v>0.20481927710843381</v>
      </c>
      <c r="B122" s="8" t="s">
        <v>408</v>
      </c>
    </row>
    <row r="124" spans="1:12" x14ac:dyDescent="0.35">
      <c r="A124" s="514" t="s">
        <v>411</v>
      </c>
      <c r="B124" s="514"/>
      <c r="C124" s="514"/>
      <c r="D124" s="514"/>
      <c r="E124" s="514"/>
      <c r="J124" s="20"/>
    </row>
    <row r="125" spans="1:12" x14ac:dyDescent="0.35">
      <c r="A125" s="21">
        <v>4.4824543659231753E-4</v>
      </c>
      <c r="B125" s="8" t="s">
        <v>413</v>
      </c>
      <c r="K125" s="14"/>
      <c r="L125" s="14"/>
    </row>
    <row r="126" spans="1:12" x14ac:dyDescent="0.35">
      <c r="A126" s="8">
        <v>1.27</v>
      </c>
      <c r="B126" s="22" t="s">
        <v>417</v>
      </c>
      <c r="F126" s="23"/>
      <c r="J126" s="4"/>
      <c r="K126" s="21"/>
      <c r="L126" s="21"/>
    </row>
    <row r="127" spans="1:12" x14ac:dyDescent="0.35">
      <c r="A127" s="8">
        <f>(1/CONVERT(A125/A126,"mi","km")*0.00105505585)</f>
        <v>1.857438352962903</v>
      </c>
      <c r="B127" s="22" t="s">
        <v>414</v>
      </c>
      <c r="J127" s="24"/>
      <c r="K127" s="21"/>
      <c r="L127" s="21"/>
    </row>
    <row r="128" spans="1:12" x14ac:dyDescent="0.35">
      <c r="A128" s="8">
        <f>1/A127</f>
        <v>0.53837587578874124</v>
      </c>
      <c r="B128" s="22" t="s">
        <v>415</v>
      </c>
      <c r="F128" s="23"/>
      <c r="K128" s="16"/>
      <c r="L128" s="14"/>
    </row>
    <row r="129" spans="1:12" x14ac:dyDescent="0.35">
      <c r="A129" s="8">
        <v>1.07</v>
      </c>
      <c r="B129" s="8" t="s">
        <v>412</v>
      </c>
      <c r="F129" s="23"/>
      <c r="K129" s="16"/>
      <c r="L129" s="14"/>
    </row>
    <row r="130" spans="1:12" ht="15" thickBot="1" x14ac:dyDescent="0.4">
      <c r="A130" s="8">
        <f>1/A129</f>
        <v>0.93457943925233644</v>
      </c>
      <c r="B130" s="8" t="s">
        <v>416</v>
      </c>
      <c r="F130" s="23"/>
      <c r="K130" s="14"/>
      <c r="L130" s="14"/>
    </row>
    <row r="131" spans="1:12" ht="15" thickBot="1" x14ac:dyDescent="0.4">
      <c r="A131" s="18">
        <f>(A130-A128)/A128</f>
        <v>0.73592369435785332</v>
      </c>
      <c r="B131" s="8" t="s">
        <v>408</v>
      </c>
      <c r="F131" s="23"/>
    </row>
    <row r="133" spans="1:12" x14ac:dyDescent="0.35">
      <c r="A133" s="20"/>
      <c r="B133" s="14"/>
      <c r="C133" s="14"/>
    </row>
    <row r="134" spans="1:12" x14ac:dyDescent="0.35">
      <c r="A134" s="514" t="s">
        <v>104</v>
      </c>
      <c r="B134" s="514"/>
      <c r="C134" s="514"/>
      <c r="D134" s="514"/>
      <c r="E134" s="514"/>
    </row>
    <row r="135" spans="1:12" x14ac:dyDescent="0.35">
      <c r="A135" s="25" t="s">
        <v>429</v>
      </c>
      <c r="B135" s="26"/>
      <c r="C135" s="26"/>
      <c r="D135" s="26"/>
      <c r="E135" s="26"/>
      <c r="F135" s="26"/>
      <c r="G135" s="26"/>
    </row>
    <row r="136" spans="1:12" x14ac:dyDescent="0.35">
      <c r="A136" s="27"/>
      <c r="B136" s="511" t="s">
        <v>430</v>
      </c>
      <c r="C136" s="512"/>
      <c r="D136" s="512"/>
      <c r="E136" s="513"/>
      <c r="F136" s="26"/>
      <c r="G136" s="26"/>
    </row>
    <row r="137" spans="1:12" x14ac:dyDescent="0.35">
      <c r="A137" s="28"/>
      <c r="B137" s="511" t="s">
        <v>431</v>
      </c>
      <c r="C137" s="513"/>
      <c r="D137" s="511" t="s">
        <v>432</v>
      </c>
      <c r="E137" s="513"/>
      <c r="F137" s="26"/>
      <c r="G137" s="26"/>
    </row>
    <row r="138" spans="1:12" x14ac:dyDescent="0.35">
      <c r="A138" s="29" t="s">
        <v>433</v>
      </c>
      <c r="B138" s="30" t="s">
        <v>434</v>
      </c>
      <c r="C138" s="30" t="s">
        <v>435</v>
      </c>
      <c r="D138" s="30" t="s">
        <v>434</v>
      </c>
      <c r="E138" s="30" t="s">
        <v>435</v>
      </c>
      <c r="F138" s="26"/>
      <c r="G138" s="31" t="s">
        <v>436</v>
      </c>
    </row>
    <row r="139" spans="1:12" x14ac:dyDescent="0.35">
      <c r="A139" s="32" t="s">
        <v>437</v>
      </c>
      <c r="B139" s="33">
        <v>95</v>
      </c>
      <c r="C139" s="34">
        <v>95</v>
      </c>
      <c r="D139" s="33">
        <v>50</v>
      </c>
      <c r="E139" s="34">
        <v>50</v>
      </c>
      <c r="F139" s="31" t="s">
        <v>129</v>
      </c>
      <c r="G139" s="26">
        <f>(C139-E139)/C139</f>
        <v>0.47368421052631576</v>
      </c>
    </row>
    <row r="140" spans="1:12" x14ac:dyDescent="0.35">
      <c r="A140" s="35" t="s">
        <v>438</v>
      </c>
      <c r="B140" s="36">
        <v>100</v>
      </c>
      <c r="C140" s="37">
        <v>100</v>
      </c>
      <c r="D140" s="36">
        <v>70</v>
      </c>
      <c r="E140" s="37">
        <v>70</v>
      </c>
      <c r="F140" s="31" t="s">
        <v>129</v>
      </c>
      <c r="G140" s="26">
        <f t="shared" ref="G140:G156" si="0">(C140-E140)/C140</f>
        <v>0.3</v>
      </c>
    </row>
    <row r="141" spans="1:12" x14ac:dyDescent="0.35">
      <c r="A141" s="35" t="s">
        <v>439</v>
      </c>
      <c r="B141" s="36">
        <v>95</v>
      </c>
      <c r="C141" s="37">
        <v>95</v>
      </c>
      <c r="D141" s="36">
        <v>50</v>
      </c>
      <c r="E141" s="37">
        <v>50</v>
      </c>
      <c r="F141" s="31" t="s">
        <v>129</v>
      </c>
      <c r="G141" s="26">
        <f t="shared" si="0"/>
        <v>0.47368421052631576</v>
      </c>
    </row>
    <row r="142" spans="1:12" x14ac:dyDescent="0.35">
      <c r="A142" s="35" t="s">
        <v>440</v>
      </c>
      <c r="B142" s="36">
        <v>105</v>
      </c>
      <c r="C142" s="37">
        <v>105</v>
      </c>
      <c r="D142" s="36">
        <v>110</v>
      </c>
      <c r="E142" s="37">
        <v>110</v>
      </c>
      <c r="F142" s="38" t="s">
        <v>456</v>
      </c>
      <c r="G142" s="26">
        <f t="shared" si="0"/>
        <v>-4.7619047619047616E-2</v>
      </c>
    </row>
    <row r="143" spans="1:12" x14ac:dyDescent="0.35">
      <c r="A143" s="35" t="s">
        <v>441</v>
      </c>
      <c r="B143" s="36">
        <v>80</v>
      </c>
      <c r="C143" s="37">
        <v>80</v>
      </c>
      <c r="D143" s="36">
        <v>35</v>
      </c>
      <c r="E143" s="37">
        <v>35</v>
      </c>
      <c r="F143" s="31" t="s">
        <v>129</v>
      </c>
      <c r="G143" s="26">
        <f t="shared" si="0"/>
        <v>0.5625</v>
      </c>
    </row>
    <row r="144" spans="1:12" x14ac:dyDescent="0.35">
      <c r="A144" s="35" t="s">
        <v>442</v>
      </c>
      <c r="B144" s="36">
        <v>70</v>
      </c>
      <c r="C144" s="37">
        <v>70</v>
      </c>
      <c r="D144" s="36">
        <v>50</v>
      </c>
      <c r="E144" s="37">
        <v>50</v>
      </c>
      <c r="F144" s="31" t="s">
        <v>129</v>
      </c>
      <c r="G144" s="26">
        <f t="shared" si="0"/>
        <v>0.2857142857142857</v>
      </c>
    </row>
    <row r="145" spans="1:9" x14ac:dyDescent="0.35">
      <c r="A145" s="35" t="s">
        <v>443</v>
      </c>
      <c r="B145" s="36">
        <v>90</v>
      </c>
      <c r="C145" s="37">
        <v>90</v>
      </c>
      <c r="D145" s="36">
        <v>80</v>
      </c>
      <c r="E145" s="37">
        <v>80</v>
      </c>
      <c r="F145" s="31" t="s">
        <v>444</v>
      </c>
      <c r="G145" s="26">
        <f t="shared" si="0"/>
        <v>0.1111111111111111</v>
      </c>
    </row>
    <row r="146" spans="1:9" x14ac:dyDescent="0.35">
      <c r="A146" s="35" t="s">
        <v>445</v>
      </c>
      <c r="B146" s="36">
        <v>100</v>
      </c>
      <c r="C146" s="37">
        <v>100</v>
      </c>
      <c r="D146" s="36">
        <v>90</v>
      </c>
      <c r="E146" s="37">
        <v>90</v>
      </c>
      <c r="F146" s="31" t="s">
        <v>129</v>
      </c>
      <c r="G146" s="26">
        <f t="shared" si="0"/>
        <v>0.1</v>
      </c>
    </row>
    <row r="147" spans="1:9" x14ac:dyDescent="0.35">
      <c r="A147" s="35" t="s">
        <v>446</v>
      </c>
      <c r="B147" s="36">
        <v>80</v>
      </c>
      <c r="C147" s="37">
        <v>80</v>
      </c>
      <c r="D147" s="36">
        <v>40</v>
      </c>
      <c r="E147" s="37">
        <v>40</v>
      </c>
      <c r="F147" s="31" t="s">
        <v>129</v>
      </c>
      <c r="G147" s="26">
        <f t="shared" si="0"/>
        <v>0.5</v>
      </c>
    </row>
    <row r="148" spans="1:9" x14ac:dyDescent="0.35">
      <c r="A148" s="35" t="s">
        <v>447</v>
      </c>
      <c r="B148" s="36">
        <v>80</v>
      </c>
      <c r="C148" s="37">
        <v>80</v>
      </c>
      <c r="D148" s="36">
        <v>50</v>
      </c>
      <c r="E148" s="37">
        <v>50</v>
      </c>
      <c r="F148" s="31" t="s">
        <v>129</v>
      </c>
      <c r="G148" s="26">
        <f t="shared" si="0"/>
        <v>0.375</v>
      </c>
    </row>
    <row r="149" spans="1:9" x14ac:dyDescent="0.35">
      <c r="A149" s="35" t="s">
        <v>448</v>
      </c>
      <c r="B149" s="36">
        <v>90</v>
      </c>
      <c r="C149" s="37">
        <v>90</v>
      </c>
      <c r="D149" s="36">
        <v>80</v>
      </c>
      <c r="E149" s="37">
        <v>80</v>
      </c>
      <c r="F149" s="31" t="s">
        <v>444</v>
      </c>
      <c r="G149" s="26">
        <f t="shared" si="0"/>
        <v>0.1111111111111111</v>
      </c>
    </row>
    <row r="150" spans="1:9" x14ac:dyDescent="0.35">
      <c r="A150" s="35" t="s">
        <v>449</v>
      </c>
      <c r="B150" s="36">
        <v>95</v>
      </c>
      <c r="C150" s="37">
        <v>95</v>
      </c>
      <c r="D150" s="36">
        <v>90</v>
      </c>
      <c r="E150" s="37">
        <v>90</v>
      </c>
      <c r="F150" s="38" t="s">
        <v>456</v>
      </c>
      <c r="G150" s="26">
        <f t="shared" si="0"/>
        <v>5.2631578947368418E-2</v>
      </c>
    </row>
    <row r="151" spans="1:9" x14ac:dyDescent="0.35">
      <c r="A151" s="35" t="s">
        <v>450</v>
      </c>
      <c r="B151" s="36">
        <v>95</v>
      </c>
      <c r="C151" s="37">
        <v>95</v>
      </c>
      <c r="D151" s="36">
        <v>90</v>
      </c>
      <c r="E151" s="37">
        <v>90</v>
      </c>
      <c r="F151" s="38" t="s">
        <v>456</v>
      </c>
      <c r="G151" s="26">
        <f t="shared" si="0"/>
        <v>5.2631578947368418E-2</v>
      </c>
    </row>
    <row r="152" spans="1:9" x14ac:dyDescent="0.35">
      <c r="A152" s="35" t="s">
        <v>451</v>
      </c>
      <c r="B152" s="36">
        <v>80</v>
      </c>
      <c r="C152" s="37">
        <v>50</v>
      </c>
      <c r="D152" s="36">
        <v>30</v>
      </c>
      <c r="E152" s="37">
        <v>30</v>
      </c>
      <c r="F152" s="31" t="s">
        <v>128</v>
      </c>
      <c r="G152" s="26">
        <f>(C152-E152)/C152</f>
        <v>0.4</v>
      </c>
    </row>
    <row r="153" spans="1:9" x14ac:dyDescent="0.35">
      <c r="A153" s="35" t="s">
        <v>452</v>
      </c>
      <c r="B153" s="36">
        <v>90</v>
      </c>
      <c r="C153" s="37">
        <v>90</v>
      </c>
      <c r="D153" s="36">
        <v>70</v>
      </c>
      <c r="E153" s="37">
        <v>70</v>
      </c>
      <c r="F153" s="31" t="s">
        <v>125</v>
      </c>
      <c r="G153" s="26">
        <f t="shared" si="0"/>
        <v>0.22222222222222221</v>
      </c>
    </row>
    <row r="154" spans="1:9" x14ac:dyDescent="0.35">
      <c r="A154" s="35" t="s">
        <v>453</v>
      </c>
      <c r="B154" s="36">
        <v>95</v>
      </c>
      <c r="C154" s="37">
        <v>90</v>
      </c>
      <c r="D154" s="36">
        <v>80</v>
      </c>
      <c r="E154" s="37">
        <v>80</v>
      </c>
      <c r="F154" s="38" t="s">
        <v>456</v>
      </c>
      <c r="G154" s="26">
        <f t="shared" si="0"/>
        <v>0.1111111111111111</v>
      </c>
      <c r="I154" s="39"/>
    </row>
    <row r="155" spans="1:9" x14ac:dyDescent="0.35">
      <c r="A155" s="35" t="s">
        <v>454</v>
      </c>
      <c r="B155" s="36">
        <v>80</v>
      </c>
      <c r="C155" s="37">
        <v>65</v>
      </c>
      <c r="D155" s="36">
        <v>60</v>
      </c>
      <c r="E155" s="37">
        <v>30</v>
      </c>
      <c r="F155" s="31" t="s">
        <v>126</v>
      </c>
      <c r="G155" s="26">
        <f t="shared" si="0"/>
        <v>0.53846153846153844</v>
      </c>
    </row>
    <row r="156" spans="1:9" x14ac:dyDescent="0.35">
      <c r="A156" s="40" t="s">
        <v>455</v>
      </c>
      <c r="B156" s="41">
        <v>90</v>
      </c>
      <c r="C156" s="42">
        <v>90</v>
      </c>
      <c r="D156" s="41">
        <v>70</v>
      </c>
      <c r="E156" s="42">
        <v>70</v>
      </c>
      <c r="F156" s="31" t="s">
        <v>126</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129</v>
      </c>
      <c r="B159" s="26">
        <f>AVERAGEIF(F139:F156,A159,G139:G156)</f>
        <v>0.38382283834586467</v>
      </c>
      <c r="C159" s="26"/>
      <c r="D159" s="26"/>
      <c r="E159" s="26"/>
      <c r="F159" s="26"/>
      <c r="G159" s="26"/>
    </row>
    <row r="160" spans="1:9" x14ac:dyDescent="0.35">
      <c r="A160" s="26" t="s">
        <v>444</v>
      </c>
      <c r="B160" s="26">
        <f>AVERAGEIF(F139:F156,A160,G139:G156)</f>
        <v>0.1111111111111111</v>
      </c>
      <c r="C160" s="26"/>
      <c r="D160" s="26"/>
      <c r="E160" s="26"/>
      <c r="F160" s="26"/>
      <c r="G160" s="26"/>
    </row>
    <row r="161" spans="1:7" x14ac:dyDescent="0.35">
      <c r="A161" s="26" t="s">
        <v>128</v>
      </c>
      <c r="B161" s="26">
        <f>AVERAGEIF(F139:F156,A161,G139:G156)</f>
        <v>0.4</v>
      </c>
      <c r="C161" s="26"/>
      <c r="D161" s="26"/>
      <c r="E161" s="26"/>
      <c r="F161" s="26"/>
      <c r="G161" s="26"/>
    </row>
    <row r="162" spans="1:7" x14ac:dyDescent="0.35">
      <c r="A162" s="26" t="s">
        <v>125</v>
      </c>
      <c r="B162" s="26">
        <f>AVERAGEIF(F139:F156,A162,G139:G156)</f>
        <v>0.22222222222222221</v>
      </c>
      <c r="C162" s="26"/>
      <c r="D162" s="26"/>
      <c r="E162" s="26"/>
      <c r="F162" s="26"/>
      <c r="G162" s="26"/>
    </row>
    <row r="163" spans="1:7" x14ac:dyDescent="0.35">
      <c r="A163" s="26" t="s">
        <v>126</v>
      </c>
      <c r="B163" s="26">
        <f>AVERAGEIF(F139:F156,A163,G139:G156)</f>
        <v>0.38034188034188032</v>
      </c>
      <c r="C163" s="26"/>
      <c r="D163" s="26"/>
      <c r="E163" s="26"/>
      <c r="F163" s="26"/>
      <c r="G163" s="26"/>
    </row>
    <row r="165" spans="1:7" x14ac:dyDescent="0.35">
      <c r="A165" s="514" t="s">
        <v>177</v>
      </c>
      <c r="B165" s="514"/>
      <c r="C165" s="514"/>
      <c r="D165" s="514"/>
      <c r="E165" s="514"/>
    </row>
    <row r="166" spans="1:7" ht="15" thickBot="1" x14ac:dyDescent="0.4">
      <c r="A166" s="22" t="s">
        <v>178</v>
      </c>
      <c r="B166" s="16">
        <v>0.4</v>
      </c>
    </row>
    <row r="167" spans="1:7" ht="15" thickBot="1" x14ac:dyDescent="0.4">
      <c r="A167" s="8" t="s">
        <v>179</v>
      </c>
      <c r="B167" s="43">
        <f>(1+B166)^(1/(2020-2010))-1</f>
        <v>3.4219694129380196E-2</v>
      </c>
    </row>
    <row r="168" spans="1:7" x14ac:dyDescent="0.35">
      <c r="B168" s="44"/>
    </row>
    <row r="169" spans="1:7" x14ac:dyDescent="0.35">
      <c r="A169" s="514" t="s">
        <v>418</v>
      </c>
      <c r="B169" s="514"/>
    </row>
    <row r="170" spans="1:7" x14ac:dyDescent="0.35">
      <c r="A170" s="22" t="s">
        <v>419</v>
      </c>
      <c r="B170" s="45">
        <v>972.7</v>
      </c>
    </row>
    <row r="171" spans="1:7" ht="15" thickBot="1" x14ac:dyDescent="0.4">
      <c r="A171" s="22" t="s">
        <v>420</v>
      </c>
      <c r="B171" s="46">
        <f>400.9+53.5+276.5+255.7+63.5+462.5+B170+975.4+227.6+436.5</f>
        <v>4124.8</v>
      </c>
    </row>
    <row r="172" spans="1:7" ht="15" thickBot="1" x14ac:dyDescent="0.4">
      <c r="A172" s="22" t="s">
        <v>421</v>
      </c>
      <c r="B172" s="43">
        <f>B170/B171</f>
        <v>0.23581749418153608</v>
      </c>
    </row>
    <row r="173" spans="1:7" x14ac:dyDescent="0.35">
      <c r="B173" s="44"/>
    </row>
    <row r="174" spans="1:7" x14ac:dyDescent="0.35">
      <c r="A174" s="514" t="s">
        <v>184</v>
      </c>
      <c r="B174" s="514"/>
      <c r="C174" s="514"/>
      <c r="D174" s="514"/>
      <c r="E174" s="514"/>
    </row>
    <row r="175" spans="1:7" ht="15" thickBot="1" x14ac:dyDescent="0.4">
      <c r="A175" s="22" t="s">
        <v>428</v>
      </c>
      <c r="B175" s="44">
        <v>0.1246</v>
      </c>
    </row>
    <row r="176" spans="1:7" ht="15" thickBot="1" x14ac:dyDescent="0.4">
      <c r="A176" s="22" t="s">
        <v>423</v>
      </c>
      <c r="B176" s="43">
        <f>1-B175</f>
        <v>0.87539999999999996</v>
      </c>
    </row>
    <row r="178" spans="1:5" x14ac:dyDescent="0.35">
      <c r="A178" s="514" t="s">
        <v>180</v>
      </c>
      <c r="B178" s="514"/>
      <c r="C178" s="514"/>
      <c r="D178" s="514"/>
      <c r="E178" s="514"/>
    </row>
    <row r="179" spans="1:5" x14ac:dyDescent="0.35">
      <c r="A179" s="24" t="s">
        <v>425</v>
      </c>
      <c r="B179" s="8">
        <v>197000</v>
      </c>
    </row>
    <row r="180" spans="1:5" ht="15" thickBot="1" x14ac:dyDescent="0.4">
      <c r="A180" s="8" t="s">
        <v>426</v>
      </c>
      <c r="B180" s="8">
        <v>175000</v>
      </c>
    </row>
    <row r="181" spans="1:5" ht="15" thickBot="1" x14ac:dyDescent="0.4">
      <c r="A181" s="8" t="s">
        <v>181</v>
      </c>
      <c r="B181" s="18">
        <f>B179/B180</f>
        <v>1.1257142857142857</v>
      </c>
    </row>
    <row r="183" spans="1:5" x14ac:dyDescent="0.35">
      <c r="A183" s="514" t="s">
        <v>182</v>
      </c>
      <c r="B183" s="514"/>
      <c r="C183" s="514"/>
      <c r="D183" s="514"/>
      <c r="E183" s="514"/>
    </row>
    <row r="184" spans="1:5" x14ac:dyDescent="0.35">
      <c r="A184" s="22" t="s">
        <v>2284</v>
      </c>
      <c r="B184" s="189">
        <v>1.2E-2</v>
      </c>
    </row>
    <row r="185" spans="1:5" x14ac:dyDescent="0.35">
      <c r="A185" s="22" t="s">
        <v>2285</v>
      </c>
      <c r="B185" s="189">
        <v>2.4E-2</v>
      </c>
    </row>
    <row r="186" spans="1:5" x14ac:dyDescent="0.35">
      <c r="A186" s="22" t="s">
        <v>2286</v>
      </c>
      <c r="B186" s="8">
        <f>2050-2018+1</f>
        <v>33</v>
      </c>
    </row>
    <row r="187" spans="1:5" x14ac:dyDescent="0.35">
      <c r="A187" s="22" t="s">
        <v>2287</v>
      </c>
      <c r="B187" s="14">
        <f>(1-B184)^B186</f>
        <v>0.67139665221009714</v>
      </c>
    </row>
    <row r="188" spans="1:5" ht="15" thickBot="1" x14ac:dyDescent="0.4">
      <c r="A188" s="22" t="s">
        <v>2288</v>
      </c>
      <c r="B188" s="14">
        <f>(1-B185)^B186</f>
        <v>0.44858421050781644</v>
      </c>
    </row>
    <row r="189" spans="1:5" ht="15" thickBot="1" x14ac:dyDescent="0.4">
      <c r="A189" s="22" t="s">
        <v>2289</v>
      </c>
      <c r="B189" s="18">
        <f>(B187-B188)/B187</f>
        <v>0.33186409400289502</v>
      </c>
    </row>
    <row r="191" spans="1:5" x14ac:dyDescent="0.35">
      <c r="A191" s="514" t="s">
        <v>194</v>
      </c>
      <c r="B191" s="514"/>
      <c r="C191" s="514"/>
      <c r="D191" s="514"/>
      <c r="E191" s="514"/>
    </row>
    <row r="192" spans="1:5" x14ac:dyDescent="0.35">
      <c r="A192" s="20" t="s">
        <v>186</v>
      </c>
      <c r="B192" s="20" t="s">
        <v>187</v>
      </c>
      <c r="C192" s="20"/>
    </row>
    <row r="193" spans="1:9" x14ac:dyDescent="0.35">
      <c r="A193" s="8" t="s">
        <v>188</v>
      </c>
      <c r="B193" s="21">
        <v>15277777.777777778</v>
      </c>
      <c r="C193" s="8" t="s">
        <v>189</v>
      </c>
    </row>
    <row r="194" spans="1:9" x14ac:dyDescent="0.35">
      <c r="A194" s="8" t="s">
        <v>190</v>
      </c>
      <c r="B194" s="21">
        <f>3.4*10^6</f>
        <v>3400000</v>
      </c>
      <c r="C194" s="47"/>
    </row>
    <row r="195" spans="1:9" x14ac:dyDescent="0.35">
      <c r="A195" s="8" t="s">
        <v>191</v>
      </c>
      <c r="B195" s="8">
        <v>2</v>
      </c>
    </row>
    <row r="196" spans="1:9" ht="15" thickBot="1" x14ac:dyDescent="0.4">
      <c r="A196" s="8" t="s">
        <v>192</v>
      </c>
      <c r="B196" s="21">
        <f>B195*B194</f>
        <v>6800000</v>
      </c>
    </row>
    <row r="197" spans="1:9" ht="15" thickBot="1" x14ac:dyDescent="0.4">
      <c r="A197" s="8" t="s">
        <v>193</v>
      </c>
      <c r="B197" s="18">
        <f>B196/B193</f>
        <v>0.44509090909090909</v>
      </c>
    </row>
    <row r="199" spans="1:9" x14ac:dyDescent="0.35">
      <c r="A199" s="282" t="s">
        <v>3151</v>
      </c>
    </row>
    <row r="201" spans="1:9" x14ac:dyDescent="0.35">
      <c r="A201" s="284" t="s">
        <v>3172</v>
      </c>
      <c r="B201" s="510" t="s">
        <v>3155</v>
      </c>
      <c r="C201" s="510"/>
      <c r="D201" s="510"/>
      <c r="E201" s="510"/>
      <c r="F201" s="510"/>
      <c r="G201" s="510"/>
      <c r="H201" s="510"/>
      <c r="I201" s="510"/>
    </row>
    <row r="202" spans="1:9" x14ac:dyDescent="0.35">
      <c r="A202" s="187" t="s">
        <v>3156</v>
      </c>
      <c r="B202" s="187" t="s">
        <v>3157</v>
      </c>
      <c r="C202" s="187" t="s">
        <v>3158</v>
      </c>
      <c r="D202" s="187" t="s">
        <v>3159</v>
      </c>
      <c r="E202" s="187" t="s">
        <v>2406</v>
      </c>
      <c r="F202" s="187" t="s">
        <v>89</v>
      </c>
      <c r="G202" s="187" t="s">
        <v>3160</v>
      </c>
      <c r="H202" s="187" t="s">
        <v>3161</v>
      </c>
      <c r="I202" s="187" t="s">
        <v>3162</v>
      </c>
    </row>
    <row r="203" spans="1:9" x14ac:dyDescent="0.35">
      <c r="A203" s="187" t="s">
        <v>3163</v>
      </c>
      <c r="B203" s="195">
        <v>0</v>
      </c>
      <c r="C203" s="195">
        <v>6</v>
      </c>
      <c r="D203" s="195">
        <v>9</v>
      </c>
      <c r="E203" s="195">
        <v>25</v>
      </c>
      <c r="F203" s="195">
        <v>21</v>
      </c>
      <c r="G203" s="195">
        <v>215</v>
      </c>
      <c r="H203" s="195">
        <v>81</v>
      </c>
      <c r="I203" s="195">
        <v>134</v>
      </c>
    </row>
    <row r="204" spans="1:9" x14ac:dyDescent="0.35">
      <c r="A204" s="187" t="s">
        <v>3164</v>
      </c>
      <c r="B204" s="195">
        <v>4</v>
      </c>
      <c r="C204" s="195">
        <v>3</v>
      </c>
      <c r="D204" s="195">
        <v>15</v>
      </c>
      <c r="E204" s="195">
        <v>40</v>
      </c>
      <c r="F204" s="195">
        <v>43</v>
      </c>
      <c r="G204" s="195">
        <v>163</v>
      </c>
      <c r="H204" s="195">
        <v>56</v>
      </c>
      <c r="I204" s="195">
        <v>94</v>
      </c>
    </row>
    <row r="205" spans="1:9" ht="15" thickBot="1" x14ac:dyDescent="0.4">
      <c r="A205" s="48" t="s">
        <v>3165</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95" t="s">
        <v>3166</v>
      </c>
      <c r="B206" s="18">
        <f>SUM(G205:H205)/SUM(G203:H203)</f>
        <v>-0.26013513513513514</v>
      </c>
    </row>
    <row r="207" spans="1:9" ht="15" thickBot="1" x14ac:dyDescent="0.4">
      <c r="A207" s="263" t="s">
        <v>3167</v>
      </c>
      <c r="B207" s="18">
        <f>I205/I203</f>
        <v>-0.29850746268656714</v>
      </c>
    </row>
    <row r="209" spans="1:9" x14ac:dyDescent="0.35">
      <c r="A209" s="284" t="s">
        <v>3173</v>
      </c>
      <c r="B209" s="510" t="s">
        <v>3155</v>
      </c>
      <c r="C209" s="510"/>
      <c r="D209" s="510"/>
      <c r="E209" s="510"/>
      <c r="F209" s="510"/>
      <c r="G209" s="510"/>
      <c r="H209" s="510"/>
      <c r="I209" s="510"/>
    </row>
    <row r="210" spans="1:9" x14ac:dyDescent="0.35">
      <c r="A210" s="187" t="s">
        <v>3156</v>
      </c>
      <c r="B210" s="187" t="s">
        <v>3157</v>
      </c>
      <c r="C210" s="187" t="s">
        <v>3158</v>
      </c>
      <c r="D210" s="187" t="s">
        <v>3159</v>
      </c>
      <c r="E210" s="187" t="s">
        <v>2406</v>
      </c>
      <c r="F210" s="187" t="s">
        <v>89</v>
      </c>
      <c r="G210" s="187" t="s">
        <v>3160</v>
      </c>
      <c r="H210" s="187" t="s">
        <v>3161</v>
      </c>
      <c r="I210" s="187" t="s">
        <v>3162</v>
      </c>
    </row>
    <row r="211" spans="1:9" x14ac:dyDescent="0.35">
      <c r="A211" s="187" t="s">
        <v>3163</v>
      </c>
      <c r="B211" s="195">
        <v>0</v>
      </c>
      <c r="C211" s="195">
        <v>17</v>
      </c>
      <c r="D211" s="195">
        <v>18</v>
      </c>
      <c r="E211" s="195">
        <v>22</v>
      </c>
      <c r="F211" s="195">
        <v>12</v>
      </c>
      <c r="G211" s="195">
        <v>73</v>
      </c>
      <c r="H211" s="195">
        <v>21</v>
      </c>
      <c r="I211" s="195">
        <v>21</v>
      </c>
    </row>
    <row r="212" spans="1:9" x14ac:dyDescent="0.35">
      <c r="A212" s="187" t="s">
        <v>3164</v>
      </c>
      <c r="B212" s="195">
        <v>0</v>
      </c>
      <c r="C212" s="195">
        <v>15</v>
      </c>
      <c r="D212" s="195">
        <v>22</v>
      </c>
      <c r="E212" s="195">
        <v>39</v>
      </c>
      <c r="F212" s="195">
        <v>23</v>
      </c>
      <c r="G212" s="195">
        <v>51</v>
      </c>
      <c r="H212" s="195">
        <v>17</v>
      </c>
      <c r="I212" s="195">
        <v>19</v>
      </c>
    </row>
    <row r="213" spans="1:9" ht="15" thickBot="1" x14ac:dyDescent="0.4">
      <c r="A213" s="48" t="s">
        <v>3165</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95" t="s">
        <v>3166</v>
      </c>
      <c r="B214" s="18">
        <f>SUM(G213:H213)/SUM(G211:H211)</f>
        <v>-0.27659574468085107</v>
      </c>
    </row>
    <row r="215" spans="1:9" ht="15" thickBot="1" x14ac:dyDescent="0.4">
      <c r="A215" s="263" t="s">
        <v>3167</v>
      </c>
      <c r="B215" s="18">
        <f>I213/I211</f>
        <v>-9.5238095238095233E-2</v>
      </c>
    </row>
    <row r="217" spans="1:9" x14ac:dyDescent="0.35">
      <c r="A217" s="283" t="s">
        <v>3174</v>
      </c>
      <c r="B217" s="510" t="s">
        <v>3155</v>
      </c>
      <c r="C217" s="510"/>
      <c r="D217" s="510"/>
      <c r="E217" s="510"/>
    </row>
    <row r="218" spans="1:9" x14ac:dyDescent="0.35">
      <c r="A218" s="187" t="s">
        <v>3156</v>
      </c>
      <c r="B218" s="187" t="s">
        <v>3168</v>
      </c>
      <c r="C218" s="187" t="s">
        <v>3169</v>
      </c>
      <c r="D218" s="187" t="s">
        <v>3170</v>
      </c>
      <c r="E218" s="187" t="s">
        <v>89</v>
      </c>
    </row>
    <row r="219" spans="1:9" x14ac:dyDescent="0.35">
      <c r="A219" s="187" t="s">
        <v>3163</v>
      </c>
      <c r="B219" s="195">
        <v>112</v>
      </c>
      <c r="C219" s="195">
        <v>16</v>
      </c>
      <c r="D219" s="195">
        <v>9</v>
      </c>
      <c r="E219" s="195">
        <v>134</v>
      </c>
    </row>
    <row r="220" spans="1:9" x14ac:dyDescent="0.35">
      <c r="A220" s="187" t="s">
        <v>3164</v>
      </c>
      <c r="B220" s="195">
        <v>87</v>
      </c>
      <c r="C220" s="195">
        <v>17</v>
      </c>
      <c r="D220" s="195">
        <v>9</v>
      </c>
      <c r="E220" s="195">
        <v>151</v>
      </c>
    </row>
    <row r="221" spans="1:9" ht="15" thickBot="1" x14ac:dyDescent="0.4">
      <c r="A221" s="48" t="s">
        <v>3165</v>
      </c>
      <c r="B221" s="8">
        <f>B220-B219</f>
        <v>-25</v>
      </c>
      <c r="C221" s="8">
        <f t="shared" ref="C221:E221" si="9">C220-C219</f>
        <v>1</v>
      </c>
      <c r="D221" s="8">
        <f t="shared" si="9"/>
        <v>0</v>
      </c>
      <c r="E221" s="8">
        <f t="shared" si="9"/>
        <v>17</v>
      </c>
    </row>
    <row r="222" spans="1:9" ht="15" thickBot="1" x14ac:dyDescent="0.4">
      <c r="A222" s="263" t="s">
        <v>3171</v>
      </c>
      <c r="B222" s="18">
        <f>B221/B219</f>
        <v>-0.22321428571428573</v>
      </c>
    </row>
    <row r="226" spans="1:9" x14ac:dyDescent="0.35">
      <c r="A226" s="195"/>
      <c r="B226" s="195"/>
      <c r="C226" s="195"/>
      <c r="D226" s="195"/>
      <c r="E226" s="195"/>
      <c r="F226" s="195"/>
      <c r="G226" s="195"/>
      <c r="H226" s="195"/>
      <c r="I226" s="195"/>
    </row>
    <row r="227" spans="1:9" x14ac:dyDescent="0.35">
      <c r="A227" s="195"/>
      <c r="B227" s="195"/>
      <c r="C227" s="195"/>
      <c r="D227" s="195"/>
      <c r="E227" s="195"/>
      <c r="F227" s="195"/>
      <c r="G227" s="195"/>
      <c r="H227" s="195"/>
      <c r="I227" s="195"/>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2022-04-28T20:29:58Z</dcterms:modified>
</cp:coreProperties>
</file>