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MI\webappdata\"/>
    </mc:Choice>
  </mc:AlternateContent>
  <xr:revisionPtr revIDLastSave="0" documentId="8_{0EA466E9-38B5-4FC8-B308-E32C25AA3010}"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C1" i="25"/>
  <c r="N1" i="25"/>
  <c r="G8" i="23" s="1"/>
  <c r="AC1" i="25"/>
  <c r="W1" i="25"/>
  <c r="J1" i="25"/>
  <c r="I1" i="25"/>
  <c r="AB1" i="25"/>
  <c r="AF1" i="25"/>
  <c r="Y1" i="25"/>
  <c r="AH1" i="25"/>
  <c r="V1" i="25"/>
  <c r="D1" i="25"/>
  <c r="AE1" i="25"/>
  <c r="K1" i="25"/>
  <c r="U1" i="25"/>
  <c r="P1" i="25"/>
  <c r="Z1" i="25"/>
  <c r="G1" i="25"/>
  <c r="Q1" i="25"/>
  <c r="AA1" i="25"/>
  <c r="M1" i="25"/>
  <c r="G20" i="23" l="1"/>
  <c r="G24" i="23"/>
  <c r="N20" i="23"/>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J24" i="23" l="1"/>
  <c r="K24" i="23" s="1"/>
  <c r="N24" i="23"/>
  <c r="O24" i="23" s="1"/>
  <c r="N25" i="23"/>
  <c r="O25" i="23" s="1"/>
  <c r="J25" i="23"/>
  <c r="K25" i="23" s="1"/>
  <c r="J7" i="23"/>
  <c r="K7" i="23" s="1"/>
  <c r="N7" i="23"/>
  <c r="O7" i="23" s="1"/>
  <c r="N6" i="23"/>
  <c r="O6" i="23" s="1"/>
  <c r="J36" i="23"/>
  <c r="K36" i="23" s="1"/>
  <c r="K6" i="23"/>
  <c r="D3" i="20"/>
  <c r="A153" i="1"/>
  <c r="B153" i="1"/>
  <c r="J153" i="1"/>
  <c r="K153" i="1"/>
  <c r="L153" i="1"/>
  <c r="M153" i="1"/>
  <c r="N153" i="1"/>
  <c r="O153" i="1"/>
  <c r="P153" i="1"/>
  <c r="Q153" i="1"/>
  <c r="R153" i="1"/>
  <c r="D2" i="20" l="1"/>
  <c r="E3" i="20"/>
  <c r="E2" i="20"/>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<sst xmlns="http://schemas.openxmlformats.org/spreadsheetml/2006/main" count="43096" uniqueCount="4487">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</sst>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4029</v>
      </c>
      <c r="C1" s="380">
        <v>46294</v>
      </c>
      <c r="G1" s="381" t="s">
        <v>3985</v>
      </c>
      <c r="H1" s="381" t="s">
        <v>3986</v>
      </c>
    </row>
    <row r="2" spans="1:8" x14ac:dyDescent="0.25">
      <c r="B2" t="str">
        <f>_xlfn.XLOOKUP(B1,H:H,G:G,0,0,1)</f>
        <v>MI</v>
      </c>
      <c r="C2" t="str">
        <f>_xlfn.XLOOKUP(B2,G:G, H:H, 0,0,1)</f>
        <v>Michigan</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175.15836000000002</v>
      </c>
      <c r="E2" s="436">
        <f>SUMIFS('frozen policy trendline'!E:E,'frozen policy trendline'!$A:$A,About!$B$2)-SUMIFS('frozen policy trendline'!E:E,'frozen policy trendline'!$A:$A,About!$B$2,'frozen policy trendline'!$B:$B,"Output Total CO2e Emissions by Sector[LULUCF sector]")</f>
        <v>168.72028599999999</v>
      </c>
      <c r="F2" s="436">
        <f>SUMIFS('frozen policy trendline'!F:F,'frozen policy trendline'!$A:$A,About!$B$2)-SUMIFS('frozen policy trendline'!F:F,'frozen policy trendline'!$A:$A,About!$B$2,'frozen policy trendline'!$B:$B,"Output Total CO2e Emissions by Sector[LULUCF sector]")</f>
        <v>159.06047900000002</v>
      </c>
      <c r="G2" s="436">
        <f>SUMIFS('frozen policy trendline'!G:G,'frozen policy trendline'!$A:$A,About!$B$2)-SUMIFS('frozen policy trendline'!G:G,'frozen policy trendline'!$A:$A,About!$B$2,'frozen policy trendline'!$B:$B,"Output Total CO2e Emissions by Sector[LULUCF sector]")</f>
        <v>144.96767199999999</v>
      </c>
      <c r="H2" s="436">
        <f>SUMIFS('frozen policy trendline'!H:H,'frozen policy trendline'!$A:$A,About!$B$2)-SUMIFS('frozen policy trendline'!H:H,'frozen policy trendline'!$A:$A,About!$B$2,'frozen policy trendline'!$B:$B,"Output Total CO2e Emissions by Sector[LULUCF sector]")</f>
        <v>140.90957399999999</v>
      </c>
      <c r="I2" s="436">
        <f>SUMIFS('frozen policy trendline'!I:I,'frozen policy trendline'!$A:$A,About!$B$2)-SUMIFS('frozen policy trendline'!I:I,'frozen policy trendline'!$A:$A,About!$B$2,'frozen policy trendline'!$B:$B,"Output Total CO2e Emissions by Sector[LULUCF sector]")</f>
        <v>136.59441000000001</v>
      </c>
      <c r="J2" s="436">
        <f>SUMIFS('frozen policy trendline'!J:J,'frozen policy trendline'!$A:$A,About!$B$2)-SUMIFS('frozen policy trendline'!J:J,'frozen policy trendline'!$A:$A,About!$B$2,'frozen policy trendline'!$B:$B,"Output Total CO2e Emissions by Sector[LULUCF sector]")</f>
        <v>132.66491199999999</v>
      </c>
      <c r="K2" s="436">
        <f>SUMIFS('frozen policy trendline'!K:K,'frozen policy trendline'!$A:$A,About!$B$2)-SUMIFS('frozen policy trendline'!K:K,'frozen policy trendline'!$A:$A,About!$B$2,'frozen policy trendline'!$B:$B,"Output Total CO2e Emissions by Sector[LULUCF sector]")</f>
        <v>129.20102700000001</v>
      </c>
      <c r="L2" s="436">
        <f>SUMIFS('frozen policy trendline'!L:L,'frozen policy trendline'!$A:$A,About!$B$2)-SUMIFS('frozen policy trendline'!L:L,'frozen policy trendline'!$A:$A,About!$B$2,'frozen policy trendline'!$B:$B,"Output Total CO2e Emissions by Sector[LULUCF sector]")</f>
        <v>124.94878</v>
      </c>
      <c r="M2" s="436">
        <f>SUMIFS('frozen policy trendline'!M:M,'frozen policy trendline'!$A:$A,About!$B$2)-SUMIFS('frozen policy trendline'!M:M,'frozen policy trendline'!$A:$A,About!$B$2,'frozen policy trendline'!$B:$B,"Output Total CO2e Emissions by Sector[LULUCF sector]")</f>
        <v>120.92365700000001</v>
      </c>
      <c r="N2" s="436">
        <f>SUMIFS('frozen policy trendline'!N:N,'frozen policy trendline'!$A:$A,About!$B$2)-SUMIFS('frozen policy trendline'!N:N,'frozen policy trendline'!$A:$A,About!$B$2,'frozen policy trendline'!$B:$B,"Output Total CO2e Emissions by Sector[LULUCF sector]")</f>
        <v>117.91630500000001</v>
      </c>
      <c r="O2" s="436">
        <f>SUMIFS('frozen policy trendline'!O:O,'frozen policy trendline'!$A:$A,About!$B$2)-SUMIFS('frozen policy trendline'!O:O,'frozen policy trendline'!$A:$A,About!$B$2,'frozen policy trendline'!$B:$B,"Output Total CO2e Emissions by Sector[LULUCF sector]")</f>
        <v>117.751474</v>
      </c>
      <c r="P2" s="436">
        <f>SUMIFS('frozen policy trendline'!P:P,'frozen policy trendline'!$A:$A,About!$B$2)-SUMIFS('frozen policy trendline'!P:P,'frozen policy trendline'!$A:$A,About!$B$2,'frozen policy trendline'!$B:$B,"Output Total CO2e Emissions by Sector[LULUCF sector]")</f>
        <v>117.82019</v>
      </c>
      <c r="Q2" s="436">
        <f>SUMIFS('frozen policy trendline'!Q:Q,'frozen policy trendline'!$A:$A,About!$B$2)-SUMIFS('frozen policy trendline'!Q:Q,'frozen policy trendline'!$A:$A,About!$B$2,'frozen policy trendline'!$B:$B,"Output Total CO2e Emissions by Sector[LULUCF sector]")</f>
        <v>117.97953600000001</v>
      </c>
      <c r="R2" s="436">
        <f>SUMIFS('frozen policy trendline'!R:R,'frozen policy trendline'!$A:$A,About!$B$2)-SUMIFS('frozen policy trendline'!R:R,'frozen policy trendline'!$A:$A,About!$B$2,'frozen policy trendline'!$B:$B,"Output Total CO2e Emissions by Sector[LULUCF sector]")</f>
        <v>113.471192</v>
      </c>
      <c r="S2" s="436">
        <f>SUMIFS('frozen policy trendline'!S:S,'frozen policy trendline'!$A:$A,About!$B$2)-SUMIFS('frozen policy trendline'!S:S,'frozen policy trendline'!$A:$A,About!$B$2,'frozen policy trendline'!$B:$B,"Output Total CO2e Emissions by Sector[LULUCF sector]")</f>
        <v>106.10267400000001</v>
      </c>
      <c r="T2" s="436">
        <f>SUMIFS('frozen policy trendline'!T:T,'frozen policy trendline'!$A:$A,About!$B$2)-SUMIFS('frozen policy trendline'!T:T,'frozen policy trendline'!$A:$A,About!$B$2,'frozen policy trendline'!$B:$B,"Output Total CO2e Emissions by Sector[LULUCF sector]")</f>
        <v>101.966218</v>
      </c>
      <c r="U2" s="436">
        <f>SUMIFS('frozen policy trendline'!U:U,'frozen policy trendline'!$A:$A,About!$B$2)-SUMIFS('frozen policy trendline'!U:U,'frozen policy trendline'!$A:$A,About!$B$2,'frozen policy trendline'!$B:$B,"Output Total CO2e Emissions by Sector[LULUCF sector]")</f>
        <v>100.25387500000001</v>
      </c>
      <c r="V2" s="436">
        <f>SUMIFS('frozen policy trendline'!V:V,'frozen policy trendline'!$A:$A,About!$B$2)-SUMIFS('frozen policy trendline'!V:V,'frozen policy trendline'!$A:$A,About!$B$2,'frozen policy trendline'!$B:$B,"Output Total CO2e Emissions by Sector[LULUCF sector]")</f>
        <v>99.028092999999984</v>
      </c>
      <c r="W2" s="436">
        <f>SUMIFS('frozen policy trendline'!W:W,'frozen policy trendline'!$A:$A,About!$B$2)-SUMIFS('frozen policy trendline'!W:W,'frozen policy trendline'!$A:$A,About!$B$2,'frozen policy trendline'!$B:$B,"Output Total CO2e Emissions by Sector[LULUCF sector]")</f>
        <v>98.123755000000003</v>
      </c>
      <c r="X2" s="436">
        <f>SUMIFS('frozen policy trendline'!X:X,'frozen policy trendline'!$A:$A,About!$B$2)-SUMIFS('frozen policy trendline'!X:X,'frozen policy trendline'!$A:$A,About!$B$2,'frozen policy trendline'!$B:$B,"Output Total CO2e Emissions by Sector[LULUCF sector]")</f>
        <v>97.019285999999994</v>
      </c>
      <c r="Y2" s="436">
        <f>SUMIFS('frozen policy trendline'!Y:Y,'frozen policy trendline'!$A:$A,About!$B$2)-SUMIFS('frozen policy trendline'!Y:Y,'frozen policy trendline'!$A:$A,About!$B$2,'frozen policy trendline'!$B:$B,"Output Total CO2e Emissions by Sector[LULUCF sector]")</f>
        <v>96.047938000000016</v>
      </c>
      <c r="Z2" s="436">
        <f>SUMIFS('frozen policy trendline'!Z:Z,'frozen policy trendline'!$A:$A,About!$B$2)-SUMIFS('frozen policy trendline'!Z:Z,'frozen policy trendline'!$A:$A,About!$B$2,'frozen policy trendline'!$B:$B,"Output Total CO2e Emissions by Sector[LULUCF sector]")</f>
        <v>95.117064999999982</v>
      </c>
      <c r="AA2" s="436">
        <f>SUMIFS('frozen policy trendline'!AA:AA,'frozen policy trendline'!$A:$A,About!$B$2)-SUMIFS('frozen policy trendline'!AA:AA,'frozen policy trendline'!$A:$A,About!$B$2,'frozen policy trendline'!$B:$B,"Output Total CO2e Emissions by Sector[LULUCF sector]")</f>
        <v>94.475875000000002</v>
      </c>
      <c r="AB2" s="436">
        <f>SUMIFS('frozen policy trendline'!AB:AB,'frozen policy trendline'!$A:$A,About!$B$2)-SUMIFS('frozen policy trendline'!AB:AB,'frozen policy trendline'!$A:$A,About!$B$2,'frozen policy trendline'!$B:$B,"Output Total CO2e Emissions by Sector[LULUCF sector]")</f>
        <v>93.881050000000002</v>
      </c>
      <c r="AC2" s="436">
        <f>SUMIFS('frozen policy trendline'!AC:AC,'frozen policy trendline'!$A:$A,About!$B$2)-SUMIFS('frozen policy trendline'!AC:AC,'frozen policy trendline'!$A:$A,About!$B$2,'frozen policy trendline'!$B:$B,"Output Total CO2e Emissions by Sector[LULUCF sector]")</f>
        <v>93.379110000000011</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52% below 2005 levels by 2030</v>
      </c>
      <c r="C2" s="1">
        <f>IF(INDEX('State Targets'!I:I,MATCH(About!$C$2,'State Targets'!$B:$B,0))=0,"",INDEX('State Targets'!I:I,MATCH(About!$C$2,'State Targets'!$B:$B,0)))</f>
        <v>2030</v>
      </c>
      <c r="D2" s="1">
        <f>INDEX('State Targets'!J:J,MATCH(About!$C$2,'State Targets'!$B:$B,0))</f>
        <v>96.47999999999999</v>
      </c>
      <c r="E2" s="1">
        <f>INDEX('State Targets'!K:K,MATCH(About!$C$2,'State Targets'!$B:$B,0))</f>
        <v>96.47999999999999</v>
      </c>
      <c r="F2" s="1" t="str">
        <f>IF(INDEX('State Targets'!C:C,MATCH(About!$C$2,'State Targets'!$B:$B,0))=0,"",INDEX('State Targets'!C:C,MATCH(About!$C$2,'State Targets'!$B:$B,0)))</f>
        <v>Michigan set an executive target in 2020 to achieve economy-wide carbon neutrality by no later than 2050. The target includes interim goals reducing GHG emissions 28% by 2025, and 52% by 2030 below 2005 levels.</v>
      </c>
    </row>
    <row r="3" spans="1:6" ht="90" x14ac:dyDescent="0.25">
      <c r="A3" s="1" t="s">
        <v>3518</v>
      </c>
      <c r="B3" s="1" t="str">
        <f>IF(INDEX('State Targets'!L:L,MATCH(About!$C$2,'State Targets'!$B:$B,0))=0,"",INDEX('State Targets'!L:L,MATCH(About!$C$2,'State Targets'!$B:$B,0)))</f>
        <v>Net-zero economy by 2050</v>
      </c>
      <c r="C3" s="1">
        <f>IF(INDEX('State Targets'!M:M,MATCH(About!$C$2,'State Targets'!$B:$B,0))=0,"",INDEX('State Targets'!M:M,MATCH(About!$C$2,'State Targets'!$B:$B,0)))</f>
        <v>2050</v>
      </c>
      <c r="D3" s="1">
        <f>INDEX('State Targets'!N:N,MATCH(About!$C$2,'State Targets'!$B:$B,0))</f>
        <v>0</v>
      </c>
      <c r="E3" s="1">
        <f>INDEX('State Targets'!O:O,MATCH(About!$C$2,'State Targets'!$B:$B,0))</f>
        <v>0</v>
      </c>
      <c r="F3" s="1" t="str">
        <f>IF(INDEX('State Targets'!C:C,MATCH(About!$C$2,'State Targets'!$B:$B,0))=0,"",INDEX('State Targets'!C:C,MATCH(About!$C$2,'State Targets'!$B:$B,0)))</f>
        <v>Michigan set an executive target in 2020 to achieve economy-wide carbon neutrality by no later than 2050. The target includes interim goals reducing GHG emissions 28% by 2025, and 52% by 2030 below 2005 levels.</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201</v>
      </c>
      <c r="H24" t="s">
        <v>4142</v>
      </c>
      <c r="I24" s="402">
        <v>2030</v>
      </c>
      <c r="J24" s="402">
        <f t="shared" si="0"/>
        <v>96.47999999999999</v>
      </c>
      <c r="K24" s="402">
        <f t="shared" si="1"/>
        <v>96.47999999999999</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MI</v>
      </c>
      <c r="C1" s="409">
        <f>SUM(C4:C87)</f>
        <v>188.70935535723865</v>
      </c>
      <c r="D1" s="409">
        <f t="shared" ref="D1:AG1" si="0">SUM(D4:D87)</f>
        <v>188.10711823005624</v>
      </c>
      <c r="E1" s="409">
        <f t="shared" si="0"/>
        <v>188.48257081191133</v>
      </c>
      <c r="F1" s="409">
        <f t="shared" si="0"/>
        <v>189.02287502190637</v>
      </c>
      <c r="G1" s="409">
        <f t="shared" si="0"/>
        <v>193.86781238853919</v>
      </c>
      <c r="H1" s="409">
        <f t="shared" si="0"/>
        <v>197.49770797516447</v>
      </c>
      <c r="I1" s="409">
        <f t="shared" si="0"/>
        <v>203.33735427267843</v>
      </c>
      <c r="J1" s="409">
        <f t="shared" si="0"/>
        <v>200.96434625233786</v>
      </c>
      <c r="K1" s="409">
        <f t="shared" si="0"/>
        <v>199.78659900391804</v>
      </c>
      <c r="L1" s="409">
        <f t="shared" si="0"/>
        <v>205.02425262015058</v>
      </c>
      <c r="M1" s="409">
        <f t="shared" si="0"/>
        <v>203.69595466614982</v>
      </c>
      <c r="N1" s="409">
        <f t="shared" si="0"/>
        <v>199.61980540759907</v>
      </c>
      <c r="O1" s="409">
        <f t="shared" si="0"/>
        <v>200.33557424794404</v>
      </c>
      <c r="P1" s="409">
        <f t="shared" si="0"/>
        <v>198.33952675571697</v>
      </c>
      <c r="Q1" s="409">
        <f t="shared" si="0"/>
        <v>199.98301439273399</v>
      </c>
      <c r="R1" s="409">
        <f t="shared" si="0"/>
        <v>201.0139762518852</v>
      </c>
      <c r="S1" s="409">
        <f t="shared" si="0"/>
        <v>189.25221715161729</v>
      </c>
      <c r="T1" s="409">
        <f t="shared" si="0"/>
        <v>191.58206893308738</v>
      </c>
      <c r="U1" s="409">
        <f t="shared" si="0"/>
        <v>184.65219005767395</v>
      </c>
      <c r="V1" s="409">
        <f t="shared" si="0"/>
        <v>172.68283924132814</v>
      </c>
      <c r="W1" s="409">
        <f t="shared" si="0"/>
        <v>182.37515727509182</v>
      </c>
      <c r="X1" s="409">
        <f t="shared" si="0"/>
        <v>177.2687691441493</v>
      </c>
      <c r="Y1" s="409">
        <f t="shared" si="0"/>
        <v>169.89981624940387</v>
      </c>
      <c r="Z1" s="409">
        <f t="shared" si="0"/>
        <v>177.39616479213169</v>
      </c>
      <c r="AA1" s="409">
        <f t="shared" si="0"/>
        <v>176.9160118102134</v>
      </c>
      <c r="AB1" s="409">
        <f t="shared" si="0"/>
        <v>176.61250112113467</v>
      </c>
      <c r="AC1" s="409">
        <f t="shared" si="0"/>
        <v>167.39576727584347</v>
      </c>
      <c r="AD1" s="409">
        <f t="shared" si="0"/>
        <v>165.45278645894118</v>
      </c>
      <c r="AE1" s="409">
        <f t="shared" si="0"/>
        <v>172.03246854207413</v>
      </c>
      <c r="AF1" s="409">
        <f t="shared" si="0"/>
        <v>167.17772903592268</v>
      </c>
      <c r="AG1" s="409">
        <f t="shared" si="0"/>
        <v>145.21904783464484</v>
      </c>
      <c r="AH1" s="409">
        <f>SUM(AH4:AH87)</f>
        <v>155.85395000855854</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67.366659668641205</v>
      </c>
      <c r="D4">
        <f>SUMIFS('EPA Export Aggregation'!G:G,'EPA Export Aggregation'!$A:$A,$B4,'EPA Export Aggregation'!$D:$D,$A$1)*IF($A4="CH4",About!$D$58,IF($A4="N2O",About!$D$59,1))</f>
        <v>67.677912723008902</v>
      </c>
      <c r="E4">
        <f>SUMIFS('EPA Export Aggregation'!H:H,'EPA Export Aggregation'!$A:$A,$B4,'EPA Export Aggregation'!$D:$D,$A$1)*IF($A4="CH4",About!$D$58,IF($A4="N2O",About!$D$59,1))</f>
        <v>64.503748805590305</v>
      </c>
      <c r="F4">
        <f>SUMIFS('EPA Export Aggregation'!I:I,'EPA Export Aggregation'!$A:$A,$B4,'EPA Export Aggregation'!$D:$D,$A$1)*IF($A4="CH4",About!$D$58,IF($A4="N2O",About!$D$59,1))</f>
        <v>65.146232712541504</v>
      </c>
      <c r="G4">
        <f>SUMIFS('EPA Export Aggregation'!J:J,'EPA Export Aggregation'!$A:$A,$B4,'EPA Export Aggregation'!$D:$D,$A$1)*IF($A4="CH4",About!$D$58,IF($A4="N2O",About!$D$59,1))</f>
        <v>70.639529277007398</v>
      </c>
      <c r="H4">
        <f>SUMIFS('EPA Export Aggregation'!K:K,'EPA Export Aggregation'!$A:$A,$B4,'EPA Export Aggregation'!$D:$D,$A$1)*IF($A4="CH4",About!$D$58,IF($A4="N2O",About!$D$59,1))</f>
        <v>69.916110110764194</v>
      </c>
      <c r="I4">
        <f>SUMIFS('EPA Export Aggregation'!L:L,'EPA Export Aggregation'!$A:$A,$B4,'EPA Export Aggregation'!$D:$D,$A$1)*IF($A4="CH4",About!$D$58,IF($A4="N2O",About!$D$59,1))</f>
        <v>71.857306832007296</v>
      </c>
      <c r="J4">
        <f>SUMIFS('EPA Export Aggregation'!M:M,'EPA Export Aggregation'!$A:$A,$B4,'EPA Export Aggregation'!$D:$D,$A$1)*IF($A4="CH4",About!$D$58,IF($A4="N2O",About!$D$59,1))</f>
        <v>71.791564021183007</v>
      </c>
      <c r="K4">
        <f>SUMIFS('EPA Export Aggregation'!N:N,'EPA Export Aggregation'!$A:$A,$B4,'EPA Export Aggregation'!$D:$D,$A$1)*IF($A4="CH4",About!$D$58,IF($A4="N2O",About!$D$59,1))</f>
        <v>76.762668017638305</v>
      </c>
      <c r="L4">
        <f>SUMIFS('EPA Export Aggregation'!O:O,'EPA Export Aggregation'!$A:$A,$B4,'EPA Export Aggregation'!$D:$D,$A$1)*IF($A4="CH4",About!$D$58,IF($A4="N2O",About!$D$59,1))</f>
        <v>75.989324793397302</v>
      </c>
      <c r="M4">
        <f>SUMIFS('EPA Export Aggregation'!P:P,'EPA Export Aggregation'!$A:$A,$B4,'EPA Export Aggregation'!$D:$D,$A$1)*IF($A4="CH4",About!$D$58,IF($A4="N2O",About!$D$59,1))</f>
        <v>73.721109239441802</v>
      </c>
      <c r="N4">
        <f>SUMIFS('EPA Export Aggregation'!Q:Q,'EPA Export Aggregation'!$A:$A,$B4,'EPA Export Aggregation'!$D:$D,$A$1)*IF($A4="CH4",About!$D$58,IF($A4="N2O",About!$D$59,1))</f>
        <v>73.416079111006596</v>
      </c>
      <c r="O4">
        <f>SUMIFS('EPA Export Aggregation'!R:R,'EPA Export Aggregation'!$A:$A,$B4,'EPA Export Aggregation'!$D:$D,$A$1)*IF($A4="CH4",About!$D$58,IF($A4="N2O",About!$D$59,1))</f>
        <v>71.888487211629197</v>
      </c>
      <c r="P4">
        <f>SUMIFS('EPA Export Aggregation'!S:S,'EPA Export Aggregation'!$A:$A,$B4,'EPA Export Aggregation'!$D:$D,$A$1)*IF($A4="CH4",About!$D$58,IF($A4="N2O",About!$D$59,1))</f>
        <v>70.644932572107507</v>
      </c>
      <c r="Q4">
        <f>SUMIFS('EPA Export Aggregation'!T:T,'EPA Export Aggregation'!$A:$A,$B4,'EPA Export Aggregation'!$D:$D,$A$1)*IF($A4="CH4",About!$D$58,IF($A4="N2O",About!$D$59,1))</f>
        <v>73.995450089175407</v>
      </c>
      <c r="R4">
        <f>SUMIFS('EPA Export Aggregation'!U:U,'EPA Export Aggregation'!$A:$A,$B4,'EPA Export Aggregation'!$D:$D,$A$1)*IF($A4="CH4",About!$D$58,IF($A4="N2O",About!$D$59,1))</f>
        <v>76.478634230296606</v>
      </c>
      <c r="S4">
        <f>SUMIFS('EPA Export Aggregation'!V:V,'EPA Export Aggregation'!$A:$A,$B4,'EPA Export Aggregation'!$D:$D,$A$1)*IF($A4="CH4",About!$D$58,IF($A4="N2O",About!$D$59,1))</f>
        <v>72.388221670022901</v>
      </c>
      <c r="T4">
        <f>SUMIFS('EPA Export Aggregation'!W:W,'EPA Export Aggregation'!$A:$A,$B4,'EPA Export Aggregation'!$D:$D,$A$1)*IF($A4="CH4",About!$D$58,IF($A4="N2O",About!$D$59,1))</f>
        <v>76.032744023723595</v>
      </c>
      <c r="U4">
        <f>SUMIFS('EPA Export Aggregation'!X:X,'EPA Export Aggregation'!$A:$A,$B4,'EPA Export Aggregation'!$D:$D,$A$1)*IF($A4="CH4",About!$D$58,IF($A4="N2O",About!$D$59,1))</f>
        <v>73.404595223537399</v>
      </c>
      <c r="V4">
        <f>SUMIFS('EPA Export Aggregation'!Y:Y,'EPA Export Aggregation'!$A:$A,$B4,'EPA Export Aggregation'!$D:$D,$A$1)*IF($A4="CH4",About!$D$58,IF($A4="N2O",About!$D$59,1))</f>
        <v>69.988812991422805</v>
      </c>
      <c r="W4">
        <f>SUMIFS('EPA Export Aggregation'!Z:Z,'EPA Export Aggregation'!$A:$A,$B4,'EPA Export Aggregation'!$D:$D,$A$1)*IF($A4="CH4",About!$D$58,IF($A4="N2O",About!$D$59,1))</f>
        <v>71.091046159010205</v>
      </c>
      <c r="X4">
        <f>SUMIFS('EPA Export Aggregation'!AA:AA,'EPA Export Aggregation'!$A:$A,$B4,'EPA Export Aggregation'!$D:$D,$A$1)*IF($A4="CH4",About!$D$58,IF($A4="N2O",About!$D$59,1))</f>
        <v>65.577018312103206</v>
      </c>
      <c r="Y4">
        <f>SUMIFS('EPA Export Aggregation'!AB:AB,'EPA Export Aggregation'!$A:$A,$B4,'EPA Export Aggregation'!$D:$D,$A$1)*IF($A4="CH4",About!$D$58,IF($A4="N2O",About!$D$59,1))</f>
        <v>63.479312866023797</v>
      </c>
      <c r="Z4">
        <f>SUMIFS('EPA Export Aggregation'!AC:AC,'EPA Export Aggregation'!$A:$A,$B4,'EPA Export Aggregation'!$D:$D,$A$1)*IF($A4="CH4",About!$D$58,IF($A4="N2O",About!$D$59,1))</f>
        <v>62.710692474882897</v>
      </c>
      <c r="AA4">
        <f>SUMIFS('EPA Export Aggregation'!AD:AD,'EPA Export Aggregation'!$A:$A,$B4,'EPA Export Aggregation'!$D:$D,$A$1)*IF($A4="CH4",About!$D$58,IF($A4="N2O",About!$D$59,1))</f>
        <v>60.1711853843995</v>
      </c>
      <c r="AB4">
        <f>SUMIFS('EPA Export Aggregation'!AE:AE,'EPA Export Aggregation'!$A:$A,$B4,'EPA Export Aggregation'!$D:$D,$A$1)*IF($A4="CH4",About!$D$58,IF($A4="N2O",About!$D$59,1))</f>
        <v>63.032724371326204</v>
      </c>
      <c r="AC4">
        <f>SUMIFS('EPA Export Aggregation'!AF:AF,'EPA Export Aggregation'!$A:$A,$B4,'EPA Export Aggregation'!$D:$D,$A$1)*IF($A4="CH4",About!$D$58,IF($A4="N2O",About!$D$59,1))</f>
        <v>55.537217032148803</v>
      </c>
      <c r="AD4">
        <f>SUMIFS('EPA Export Aggregation'!AG:AG,'EPA Export Aggregation'!$A:$A,$B4,'EPA Export Aggregation'!$D:$D,$A$1)*IF($A4="CH4",About!$D$58,IF($A4="N2O",About!$D$59,1))</f>
        <v>55.756205785555501</v>
      </c>
      <c r="AE4">
        <f>SUMIFS('EPA Export Aggregation'!AH:AH,'EPA Export Aggregation'!$A:$A,$B4,'EPA Export Aggregation'!$D:$D,$A$1)*IF($A4="CH4",About!$D$58,IF($A4="N2O",About!$D$59,1))</f>
        <v>58.932445104904502</v>
      </c>
      <c r="AF4">
        <f>SUMIFS('EPA Export Aggregation'!AI:AI,'EPA Export Aggregation'!$A:$A,$B4,'EPA Export Aggregation'!$D:$D,$A$1)*IF($A4="CH4",About!$D$58,IF($A4="N2O",About!$D$59,1))</f>
        <v>54.542563367696999</v>
      </c>
      <c r="AG4">
        <f>SUMIFS('EPA Export Aggregation'!AJ:AJ,'EPA Export Aggregation'!$A:$A,$B4,'EPA Export Aggregation'!$D:$D,$A$1)*IF($A4="CH4",About!$D$58,IF($A4="N2O",About!$D$59,1))</f>
        <v>46.956725133572498</v>
      </c>
      <c r="AH4">
        <f>SUMIFS('EPA Export Aggregation'!AK:AK,'EPA Export Aggregation'!$A:$A,$B4,'EPA Export Aggregation'!$D:$D,$A$1)*IF($A4="CH4",About!$D$58,IF($A4="N2O",About!$D$59,1))</f>
        <v>52.9024606539164</v>
      </c>
    </row>
    <row r="5" spans="1:34" x14ac:dyDescent="0.25">
      <c r="A5" s="413" t="s">
        <v>2215</v>
      </c>
      <c r="B5" s="414" t="s">
        <v>4198</v>
      </c>
      <c r="C5">
        <f>SUMIFS('EPA Export Aggregation'!F:F,'EPA Export Aggregation'!$A:$A,$B5,'EPA Export Aggregation'!$D:$D,$A$1)*IF($A5="CH4",About!$D$58,IF($A5="N2O",About!$D$59,1))</f>
        <v>47.648172185494097</v>
      </c>
      <c r="D5">
        <f>SUMIFS('EPA Export Aggregation'!G:G,'EPA Export Aggregation'!$A:$A,$B5,'EPA Export Aggregation'!$D:$D,$A$1)*IF($A5="CH4",About!$D$58,IF($A5="N2O",About!$D$59,1))</f>
        <v>47.794554519197298</v>
      </c>
      <c r="E5">
        <f>SUMIFS('EPA Export Aggregation'!H:H,'EPA Export Aggregation'!$A:$A,$B5,'EPA Export Aggregation'!$D:$D,$A$1)*IF($A5="CH4",About!$D$58,IF($A5="N2O",About!$D$59,1))</f>
        <v>48.927396212954498</v>
      </c>
      <c r="F5">
        <f>SUMIFS('EPA Export Aggregation'!I:I,'EPA Export Aggregation'!$A:$A,$B5,'EPA Export Aggregation'!$D:$D,$A$1)*IF($A5="CH4",About!$D$58,IF($A5="N2O",About!$D$59,1))</f>
        <v>51.8268237429428</v>
      </c>
      <c r="G5">
        <f>SUMIFS('EPA Export Aggregation'!J:J,'EPA Export Aggregation'!$A:$A,$B5,'EPA Export Aggregation'!$D:$D,$A$1)*IF($A5="CH4",About!$D$58,IF($A5="N2O",About!$D$59,1))</f>
        <v>51.788289533839603</v>
      </c>
      <c r="H5">
        <f>SUMIFS('EPA Export Aggregation'!K:K,'EPA Export Aggregation'!$A:$A,$B5,'EPA Export Aggregation'!$D:$D,$A$1)*IF($A5="CH4",About!$D$58,IF($A5="N2O",About!$D$59,1))</f>
        <v>53.044222442551003</v>
      </c>
      <c r="I5">
        <f>SUMIFS('EPA Export Aggregation'!L:L,'EPA Export Aggregation'!$A:$A,$B5,'EPA Export Aggregation'!$D:$D,$A$1)*IF($A5="CH4",About!$D$58,IF($A5="N2O",About!$D$59,1))</f>
        <v>54.020687857659098</v>
      </c>
      <c r="J5">
        <f>SUMIFS('EPA Export Aggregation'!M:M,'EPA Export Aggregation'!$A:$A,$B5,'EPA Export Aggregation'!$D:$D,$A$1)*IF($A5="CH4",About!$D$58,IF($A5="N2O",About!$D$59,1))</f>
        <v>54.870559997619203</v>
      </c>
      <c r="K5">
        <f>SUMIFS('EPA Export Aggregation'!N:N,'EPA Export Aggregation'!$A:$A,$B5,'EPA Export Aggregation'!$D:$D,$A$1)*IF($A5="CH4",About!$D$58,IF($A5="N2O",About!$D$59,1))</f>
        <v>56.809841108699104</v>
      </c>
      <c r="L5">
        <f>SUMIFS('EPA Export Aggregation'!O:O,'EPA Export Aggregation'!$A:$A,$B5,'EPA Export Aggregation'!$D:$D,$A$1)*IF($A5="CH4",About!$D$58,IF($A5="N2O",About!$D$59,1))</f>
        <v>59.340010716653197</v>
      </c>
      <c r="M5">
        <f>SUMIFS('EPA Export Aggregation'!P:P,'EPA Export Aggregation'!$A:$A,$B5,'EPA Export Aggregation'!$D:$D,$A$1)*IF($A5="CH4",About!$D$58,IF($A5="N2O",About!$D$59,1))</f>
        <v>57.731414003944302</v>
      </c>
      <c r="N5">
        <f>SUMIFS('EPA Export Aggregation'!Q:Q,'EPA Export Aggregation'!$A:$A,$B5,'EPA Export Aggregation'!$D:$D,$A$1)*IF($A5="CH4",About!$D$58,IF($A5="N2O",About!$D$59,1))</f>
        <v>56.645813745660398</v>
      </c>
      <c r="O5">
        <f>SUMIFS('EPA Export Aggregation'!R:R,'EPA Export Aggregation'!$A:$A,$B5,'EPA Export Aggregation'!$D:$D,$A$1)*IF($A5="CH4",About!$D$58,IF($A5="N2O",About!$D$59,1))</f>
        <v>57.903978517468197</v>
      </c>
      <c r="P5">
        <f>SUMIFS('EPA Export Aggregation'!S:S,'EPA Export Aggregation'!$A:$A,$B5,'EPA Export Aggregation'!$D:$D,$A$1)*IF($A5="CH4",About!$D$58,IF($A5="N2O",About!$D$59,1))</f>
        <v>56.3921525860559</v>
      </c>
      <c r="Q5">
        <f>SUMIFS('EPA Export Aggregation'!T:T,'EPA Export Aggregation'!$A:$A,$B5,'EPA Export Aggregation'!$D:$D,$A$1)*IF($A5="CH4",About!$D$58,IF($A5="N2O",About!$D$59,1))</f>
        <v>56.194576467195901</v>
      </c>
      <c r="R5">
        <f>SUMIFS('EPA Export Aggregation'!U:U,'EPA Export Aggregation'!$A:$A,$B5,'EPA Export Aggregation'!$D:$D,$A$1)*IF($A5="CH4",About!$D$58,IF($A5="N2O",About!$D$59,1))</f>
        <v>55.105562907789498</v>
      </c>
      <c r="S5">
        <f>SUMIFS('EPA Export Aggregation'!V:V,'EPA Export Aggregation'!$A:$A,$B5,'EPA Export Aggregation'!$D:$D,$A$1)*IF($A5="CH4",About!$D$58,IF($A5="N2O",About!$D$59,1))</f>
        <v>53.770993564627297</v>
      </c>
      <c r="T5">
        <f>SUMIFS('EPA Export Aggregation'!W:W,'EPA Export Aggregation'!$A:$A,$B5,'EPA Export Aggregation'!$D:$D,$A$1)*IF($A5="CH4",About!$D$58,IF($A5="N2O",About!$D$59,1))</f>
        <v>52.588942998462798</v>
      </c>
      <c r="U5">
        <f>SUMIFS('EPA Export Aggregation'!X:X,'EPA Export Aggregation'!$A:$A,$B5,'EPA Export Aggregation'!$D:$D,$A$1)*IF($A5="CH4",About!$D$58,IF($A5="N2O",About!$D$59,1))</f>
        <v>48.942597204991401</v>
      </c>
      <c r="V5">
        <f>SUMIFS('EPA Export Aggregation'!Y:Y,'EPA Export Aggregation'!$A:$A,$B5,'EPA Export Aggregation'!$D:$D,$A$1)*IF($A5="CH4",About!$D$58,IF($A5="N2O",About!$D$59,1))</f>
        <v>47.629346507244399</v>
      </c>
      <c r="W5">
        <f>SUMIFS('EPA Export Aggregation'!Z:Z,'EPA Export Aggregation'!$A:$A,$B5,'EPA Export Aggregation'!$D:$D,$A$1)*IF($A5="CH4",About!$D$58,IF($A5="N2O",About!$D$59,1))</f>
        <v>48.637863210348797</v>
      </c>
      <c r="X5">
        <f>SUMIFS('EPA Export Aggregation'!AA:AA,'EPA Export Aggregation'!$A:$A,$B5,'EPA Export Aggregation'!$D:$D,$A$1)*IF($A5="CH4",About!$D$58,IF($A5="N2O",About!$D$59,1))</f>
        <v>47.8231797990749</v>
      </c>
      <c r="Y5">
        <f>SUMIFS('EPA Export Aggregation'!AB:AB,'EPA Export Aggregation'!$A:$A,$B5,'EPA Export Aggregation'!$D:$D,$A$1)*IF($A5="CH4",About!$D$58,IF($A5="N2O",About!$D$59,1))</f>
        <v>47.499511914762302</v>
      </c>
      <c r="Z5">
        <f>SUMIFS('EPA Export Aggregation'!AC:AC,'EPA Export Aggregation'!$A:$A,$B5,'EPA Export Aggregation'!$D:$D,$A$1)*IF($A5="CH4",About!$D$58,IF($A5="N2O",About!$D$59,1))</f>
        <v>48.724110065420902</v>
      </c>
      <c r="AA5">
        <f>SUMIFS('EPA Export Aggregation'!AD:AD,'EPA Export Aggregation'!$A:$A,$B5,'EPA Export Aggregation'!$D:$D,$A$1)*IF($A5="CH4",About!$D$58,IF($A5="N2O",About!$D$59,1))</f>
        <v>48.784859404581603</v>
      </c>
      <c r="AB5">
        <f>SUMIFS('EPA Export Aggregation'!AE:AE,'EPA Export Aggregation'!$A:$A,$B5,'EPA Export Aggregation'!$D:$D,$A$1)*IF($A5="CH4",About!$D$58,IF($A5="N2O",About!$D$59,1))</f>
        <v>49.553017454679598</v>
      </c>
      <c r="AC5">
        <f>SUMIFS('EPA Export Aggregation'!AF:AF,'EPA Export Aggregation'!$A:$A,$B5,'EPA Export Aggregation'!$D:$D,$A$1)*IF($A5="CH4",About!$D$58,IF($A5="N2O",About!$D$59,1))</f>
        <v>50.242439353444801</v>
      </c>
      <c r="AD5">
        <f>SUMIFS('EPA Export Aggregation'!AG:AG,'EPA Export Aggregation'!$A:$A,$B5,'EPA Export Aggregation'!$D:$D,$A$1)*IF($A5="CH4",About!$D$58,IF($A5="N2O",About!$D$59,1))</f>
        <v>49.503627805720797</v>
      </c>
      <c r="AE5">
        <f>SUMIFS('EPA Export Aggregation'!AH:AH,'EPA Export Aggregation'!$A:$A,$B5,'EPA Export Aggregation'!$D:$D,$A$1)*IF($A5="CH4",About!$D$58,IF($A5="N2O",About!$D$59,1))</f>
        <v>51.451966145048402</v>
      </c>
      <c r="AF5">
        <f>SUMIFS('EPA Export Aggregation'!AI:AI,'EPA Export Aggregation'!$A:$A,$B5,'EPA Export Aggregation'!$D:$D,$A$1)*IF($A5="CH4",About!$D$58,IF($A5="N2O",About!$D$59,1))</f>
        <v>50.075372149749803</v>
      </c>
      <c r="AG5">
        <f>SUMIFS('EPA Export Aggregation'!AJ:AJ,'EPA Export Aggregation'!$A:$A,$B5,'EPA Export Aggregation'!$D:$D,$A$1)*IF($A5="CH4",About!$D$58,IF($A5="N2O",About!$D$59,1))</f>
        <v>42.426418196854499</v>
      </c>
      <c r="AH5">
        <f>SUMIFS('EPA Export Aggregation'!AK:AK,'EPA Export Aggregation'!$A:$A,$B5,'EPA Export Aggregation'!$D:$D,$A$1)*IF($A5="CH4",About!$D$58,IF($A5="N2O",About!$D$59,1))</f>
        <v>46.433903859199397</v>
      </c>
    </row>
    <row r="6" spans="1:34" x14ac:dyDescent="0.25">
      <c r="A6" s="413" t="s">
        <v>2215</v>
      </c>
      <c r="B6" s="414" t="s">
        <v>4202</v>
      </c>
      <c r="C6">
        <f>SUMIFS('EPA Export Aggregation'!F:F,'EPA Export Aggregation'!$A:$A,$B6,'EPA Export Aggregation'!$D:$D,$A$1)*IF($A6="CH4",About!$D$58,IF($A6="N2O",About!$D$59,1))</f>
        <v>27.7011956275526</v>
      </c>
      <c r="D6">
        <f>SUMIFS('EPA Export Aggregation'!G:G,'EPA Export Aggregation'!$A:$A,$B6,'EPA Export Aggregation'!$D:$D,$A$1)*IF($A6="CH4",About!$D$58,IF($A6="N2O",About!$D$59,1))</f>
        <v>26.188974174481299</v>
      </c>
      <c r="E6">
        <f>SUMIFS('EPA Export Aggregation'!H:H,'EPA Export Aggregation'!$A:$A,$B6,'EPA Export Aggregation'!$D:$D,$A$1)*IF($A6="CH4",About!$D$58,IF($A6="N2O",About!$D$59,1))</f>
        <v>27.4867306829894</v>
      </c>
      <c r="F6">
        <f>SUMIFS('EPA Export Aggregation'!I:I,'EPA Export Aggregation'!$A:$A,$B6,'EPA Export Aggregation'!$D:$D,$A$1)*IF($A6="CH4",About!$D$58,IF($A6="N2O",About!$D$59,1))</f>
        <v>24.037893789623201</v>
      </c>
      <c r="G6">
        <f>SUMIFS('EPA Export Aggregation'!J:J,'EPA Export Aggregation'!$A:$A,$B6,'EPA Export Aggregation'!$D:$D,$A$1)*IF($A6="CH4",About!$D$58,IF($A6="N2O",About!$D$59,1))</f>
        <v>23.002703234398599</v>
      </c>
      <c r="H6">
        <f>SUMIFS('EPA Export Aggregation'!K:K,'EPA Export Aggregation'!$A:$A,$B6,'EPA Export Aggregation'!$D:$D,$A$1)*IF($A6="CH4",About!$D$58,IF($A6="N2O",About!$D$59,1))</f>
        <v>23.5166634487945</v>
      </c>
      <c r="I6">
        <f>SUMIFS('EPA Export Aggregation'!L:L,'EPA Export Aggregation'!$A:$A,$B6,'EPA Export Aggregation'!$D:$D,$A$1)*IF($A6="CH4",About!$D$58,IF($A6="N2O",About!$D$59,1))</f>
        <v>23.785117035588001</v>
      </c>
      <c r="J6">
        <f>SUMIFS('EPA Export Aggregation'!M:M,'EPA Export Aggregation'!$A:$A,$B6,'EPA Export Aggregation'!$D:$D,$A$1)*IF($A6="CH4",About!$D$58,IF($A6="N2O",About!$D$59,1))</f>
        <v>22.095185892031299</v>
      </c>
      <c r="K6">
        <f>SUMIFS('EPA Export Aggregation'!N:N,'EPA Export Aggregation'!$A:$A,$B6,'EPA Export Aggregation'!$D:$D,$A$1)*IF($A6="CH4",About!$D$58,IF($A6="N2O",About!$D$59,1))</f>
        <v>19.951837150614701</v>
      </c>
      <c r="L6">
        <f>SUMIFS('EPA Export Aggregation'!O:O,'EPA Export Aggregation'!$A:$A,$B6,'EPA Export Aggregation'!$D:$D,$A$1)*IF($A6="CH4",About!$D$58,IF($A6="N2O",About!$D$59,1))</f>
        <v>20.2713243912489</v>
      </c>
      <c r="M6">
        <f>SUMIFS('EPA Export Aggregation'!P:P,'EPA Export Aggregation'!$A:$A,$B6,'EPA Export Aggregation'!$D:$D,$A$1)*IF($A6="CH4",About!$D$58,IF($A6="N2O",About!$D$59,1))</f>
        <v>20.8555783101224</v>
      </c>
      <c r="N6">
        <f>SUMIFS('EPA Export Aggregation'!Q:Q,'EPA Export Aggregation'!$A:$A,$B6,'EPA Export Aggregation'!$D:$D,$A$1)*IF($A6="CH4",About!$D$58,IF($A6="N2O",About!$D$59,1))</f>
        <v>20.2191170084219</v>
      </c>
      <c r="O6">
        <f>SUMIFS('EPA Export Aggregation'!R:R,'EPA Export Aggregation'!$A:$A,$B6,'EPA Export Aggregation'!$D:$D,$A$1)*IF($A6="CH4",About!$D$58,IF($A6="N2O",About!$D$59,1))</f>
        <v>19.981578752962299</v>
      </c>
      <c r="P6">
        <f>SUMIFS('EPA Export Aggregation'!S:S,'EPA Export Aggregation'!$A:$A,$B6,'EPA Export Aggregation'!$D:$D,$A$1)*IF($A6="CH4",About!$D$58,IF($A6="N2O",About!$D$59,1))</f>
        <v>19.817515944404899</v>
      </c>
      <c r="Q6">
        <f>SUMIFS('EPA Export Aggregation'!T:T,'EPA Export Aggregation'!$A:$A,$B6,'EPA Export Aggregation'!$D:$D,$A$1)*IF($A6="CH4",About!$D$58,IF($A6="N2O",About!$D$59,1))</f>
        <v>20.099437598539598</v>
      </c>
      <c r="R6">
        <f>SUMIFS('EPA Export Aggregation'!U:U,'EPA Export Aggregation'!$A:$A,$B6,'EPA Export Aggregation'!$D:$D,$A$1)*IF($A6="CH4",About!$D$58,IF($A6="N2O",About!$D$59,1))</f>
        <v>19.963674184990801</v>
      </c>
      <c r="S6">
        <f>SUMIFS('EPA Export Aggregation'!V:V,'EPA Export Aggregation'!$A:$A,$B6,'EPA Export Aggregation'!$D:$D,$A$1)*IF($A6="CH4",About!$D$58,IF($A6="N2O",About!$D$59,1))</f>
        <v>18.969098676498302</v>
      </c>
      <c r="T6">
        <f>SUMIFS('EPA Export Aggregation'!W:W,'EPA Export Aggregation'!$A:$A,$B6,'EPA Export Aggregation'!$D:$D,$A$1)*IF($A6="CH4",About!$D$58,IF($A6="N2O",About!$D$59,1))</f>
        <v>17.319840306045698</v>
      </c>
      <c r="U6">
        <f>SUMIFS('EPA Export Aggregation'!X:X,'EPA Export Aggregation'!$A:$A,$B6,'EPA Export Aggregation'!$D:$D,$A$1)*IF($A6="CH4",About!$D$58,IF($A6="N2O",About!$D$59,1))</f>
        <v>16.062949077881601</v>
      </c>
      <c r="V6">
        <f>SUMIFS('EPA Export Aggregation'!Y:Y,'EPA Export Aggregation'!$A:$A,$B6,'EPA Export Aggregation'!$D:$D,$A$1)*IF($A6="CH4",About!$D$58,IF($A6="N2O",About!$D$59,1))</f>
        <v>12.938045433148501</v>
      </c>
      <c r="W6">
        <f>SUMIFS('EPA Export Aggregation'!Z:Z,'EPA Export Aggregation'!$A:$A,$B6,'EPA Export Aggregation'!$D:$D,$A$1)*IF($A6="CH4",About!$D$58,IF($A6="N2O",About!$D$59,1))</f>
        <v>12.654205100104001</v>
      </c>
      <c r="X6">
        <f>SUMIFS('EPA Export Aggregation'!AA:AA,'EPA Export Aggregation'!$A:$A,$B6,'EPA Export Aggregation'!$D:$D,$A$1)*IF($A6="CH4",About!$D$58,IF($A6="N2O",About!$D$59,1))</f>
        <v>12.7244914890705</v>
      </c>
      <c r="Y6">
        <f>SUMIFS('EPA Export Aggregation'!AB:AB,'EPA Export Aggregation'!$A:$A,$B6,'EPA Export Aggregation'!$D:$D,$A$1)*IF($A6="CH4",About!$D$58,IF($A6="N2O",About!$D$59,1))</f>
        <v>12.899932478292399</v>
      </c>
      <c r="Z6">
        <f>SUMIFS('EPA Export Aggregation'!AC:AC,'EPA Export Aggregation'!$A:$A,$B6,'EPA Export Aggregation'!$D:$D,$A$1)*IF($A6="CH4",About!$D$58,IF($A6="N2O",About!$D$59,1))</f>
        <v>14.9024940016649</v>
      </c>
      <c r="AA6">
        <f>SUMIFS('EPA Export Aggregation'!AD:AD,'EPA Export Aggregation'!$A:$A,$B6,'EPA Export Aggregation'!$D:$D,$A$1)*IF($A6="CH4",About!$D$58,IF($A6="N2O",About!$D$59,1))</f>
        <v>14.4570561550444</v>
      </c>
      <c r="AB6">
        <f>SUMIFS('EPA Export Aggregation'!AE:AE,'EPA Export Aggregation'!$A:$A,$B6,'EPA Export Aggregation'!$D:$D,$A$1)*IF($A6="CH4",About!$D$58,IF($A6="N2O",About!$D$59,1))</f>
        <v>14.092448679195201</v>
      </c>
      <c r="AC6">
        <f>SUMIFS('EPA Export Aggregation'!AF:AF,'EPA Export Aggregation'!$A:$A,$B6,'EPA Export Aggregation'!$D:$D,$A$1)*IF($A6="CH4",About!$D$58,IF($A6="N2O",About!$D$59,1))</f>
        <v>13.8368088700384</v>
      </c>
      <c r="AD6">
        <f>SUMIFS('EPA Export Aggregation'!AG:AG,'EPA Export Aggregation'!$A:$A,$B6,'EPA Export Aggregation'!$D:$D,$A$1)*IF($A6="CH4",About!$D$58,IF($A6="N2O",About!$D$59,1))</f>
        <v>13.944879185141501</v>
      </c>
      <c r="AE6">
        <f>SUMIFS('EPA Export Aggregation'!AH:AH,'EPA Export Aggregation'!$A:$A,$B6,'EPA Export Aggregation'!$D:$D,$A$1)*IF($A6="CH4",About!$D$58,IF($A6="N2O",About!$D$59,1))</f>
        <v>13.7221361944632</v>
      </c>
      <c r="AF6">
        <f>SUMIFS('EPA Export Aggregation'!AI:AI,'EPA Export Aggregation'!$A:$A,$B6,'EPA Export Aggregation'!$D:$D,$A$1)*IF($A6="CH4",About!$D$58,IF($A6="N2O",About!$D$59,1))</f>
        <v>13.874362864486301</v>
      </c>
      <c r="AG6">
        <f>SUMIFS('EPA Export Aggregation'!AJ:AJ,'EPA Export Aggregation'!$A:$A,$B6,'EPA Export Aggregation'!$D:$D,$A$1)*IF($A6="CH4",About!$D$58,IF($A6="N2O",About!$D$59,1))</f>
        <v>12.145135325275101</v>
      </c>
      <c r="AH6">
        <f>SUMIFS('EPA Export Aggregation'!AK:AK,'EPA Export Aggregation'!$A:$A,$B6,'EPA Export Aggregation'!$D:$D,$A$1)*IF($A6="CH4",About!$D$58,IF($A6="N2O",About!$D$59,1))</f>
        <v>12.2643831257306</v>
      </c>
    </row>
    <row r="7" spans="1:34" x14ac:dyDescent="0.25">
      <c r="A7" s="413" t="s">
        <v>2215</v>
      </c>
      <c r="B7" s="414" t="s">
        <v>4204</v>
      </c>
      <c r="C7">
        <f>SUMIFS('EPA Export Aggregation'!F:F,'EPA Export Aggregation'!$A:$A,$B7,'EPA Export Aggregation'!$D:$D,$A$1)*IF($A7="CH4",About!$D$58,IF($A7="N2O",About!$D$59,1))</f>
        <v>21.731257753859701</v>
      </c>
      <c r="D7">
        <f>SUMIFS('EPA Export Aggregation'!G:G,'EPA Export Aggregation'!$A:$A,$B7,'EPA Export Aggregation'!$D:$D,$A$1)*IF($A7="CH4",About!$D$58,IF($A7="N2O",About!$D$59,1))</f>
        <v>22.350934222726998</v>
      </c>
      <c r="E7">
        <f>SUMIFS('EPA Export Aggregation'!H:H,'EPA Export Aggregation'!$A:$A,$B7,'EPA Export Aggregation'!$D:$D,$A$1)*IF($A7="CH4",About!$D$58,IF($A7="N2O",About!$D$59,1))</f>
        <v>23.231008608881201</v>
      </c>
      <c r="F7">
        <f>SUMIFS('EPA Export Aggregation'!I:I,'EPA Export Aggregation'!$A:$A,$B7,'EPA Export Aggregation'!$D:$D,$A$1)*IF($A7="CH4",About!$D$58,IF($A7="N2O",About!$D$59,1))</f>
        <v>23.969443467327501</v>
      </c>
      <c r="G7">
        <f>SUMIFS('EPA Export Aggregation'!J:J,'EPA Export Aggregation'!$A:$A,$B7,'EPA Export Aggregation'!$D:$D,$A$1)*IF($A7="CH4",About!$D$58,IF($A7="N2O",About!$D$59,1))</f>
        <v>23.473305702627702</v>
      </c>
      <c r="H7">
        <f>SUMIFS('EPA Export Aggregation'!K:K,'EPA Export Aggregation'!$A:$A,$B7,'EPA Export Aggregation'!$D:$D,$A$1)*IF($A7="CH4",About!$D$58,IF($A7="N2O",About!$D$59,1))</f>
        <v>24.232710165379199</v>
      </c>
      <c r="I7">
        <f>SUMIFS('EPA Export Aggregation'!L:L,'EPA Export Aggregation'!$A:$A,$B7,'EPA Export Aggregation'!$D:$D,$A$1)*IF($A7="CH4",About!$D$58,IF($A7="N2O",About!$D$59,1))</f>
        <v>25.9226672037551</v>
      </c>
      <c r="J7">
        <f>SUMIFS('EPA Export Aggregation'!M:M,'EPA Export Aggregation'!$A:$A,$B7,'EPA Export Aggregation'!$D:$D,$A$1)*IF($A7="CH4",About!$D$58,IF($A7="N2O",About!$D$59,1))</f>
        <v>24.7052882443014</v>
      </c>
      <c r="K7">
        <f>SUMIFS('EPA Export Aggregation'!N:N,'EPA Export Aggregation'!$A:$A,$B7,'EPA Export Aggregation'!$D:$D,$A$1)*IF($A7="CH4",About!$D$58,IF($A7="N2O",About!$D$59,1))</f>
        <v>20.923056479496498</v>
      </c>
      <c r="L7">
        <f>SUMIFS('EPA Export Aggregation'!O:O,'EPA Export Aggregation'!$A:$A,$B7,'EPA Export Aggregation'!$D:$D,$A$1)*IF($A7="CH4",About!$D$58,IF($A7="N2O",About!$D$59,1))</f>
        <v>23.1345009905856</v>
      </c>
      <c r="M7">
        <f>SUMIFS('EPA Export Aggregation'!P:P,'EPA Export Aggregation'!$A:$A,$B7,'EPA Export Aggregation'!$D:$D,$A$1)*IF($A7="CH4",About!$D$58,IF($A7="N2O",About!$D$59,1))</f>
        <v>24.194622683386001</v>
      </c>
      <c r="N7">
        <f>SUMIFS('EPA Export Aggregation'!Q:Q,'EPA Export Aggregation'!$A:$A,$B7,'EPA Export Aggregation'!$D:$D,$A$1)*IF($A7="CH4",About!$D$58,IF($A7="N2O",About!$D$59,1))</f>
        <v>23.529278664406199</v>
      </c>
      <c r="O7">
        <f>SUMIFS('EPA Export Aggregation'!R:R,'EPA Export Aggregation'!$A:$A,$B7,'EPA Export Aggregation'!$D:$D,$A$1)*IF($A7="CH4",About!$D$58,IF($A7="N2O",About!$D$59,1))</f>
        <v>24.8105885785127</v>
      </c>
      <c r="P7">
        <f>SUMIFS('EPA Export Aggregation'!S:S,'EPA Export Aggregation'!$A:$A,$B7,'EPA Export Aggregation'!$D:$D,$A$1)*IF($A7="CH4",About!$D$58,IF($A7="N2O",About!$D$59,1))</f>
        <v>25.9315681340988</v>
      </c>
      <c r="Q7">
        <f>SUMIFS('EPA Export Aggregation'!T:T,'EPA Export Aggregation'!$A:$A,$B7,'EPA Export Aggregation'!$D:$D,$A$1)*IF($A7="CH4",About!$D$58,IF($A7="N2O",About!$D$59,1))</f>
        <v>24.017845993916499</v>
      </c>
      <c r="R7">
        <f>SUMIFS('EPA Export Aggregation'!U:U,'EPA Export Aggregation'!$A:$A,$B7,'EPA Export Aggregation'!$D:$D,$A$1)*IF($A7="CH4",About!$D$58,IF($A7="N2O",About!$D$59,1))</f>
        <v>23.942984434161801</v>
      </c>
      <c r="S7">
        <f>SUMIFS('EPA Export Aggregation'!V:V,'EPA Export Aggregation'!$A:$A,$B7,'EPA Export Aggregation'!$D:$D,$A$1)*IF($A7="CH4",About!$D$58,IF($A7="N2O",About!$D$59,1))</f>
        <v>20.076453159694601</v>
      </c>
      <c r="T7">
        <f>SUMIFS('EPA Export Aggregation'!W:W,'EPA Export Aggregation'!$A:$A,$B7,'EPA Export Aggregation'!$D:$D,$A$1)*IF($A7="CH4",About!$D$58,IF($A7="N2O",About!$D$59,1))</f>
        <v>21.090948970871299</v>
      </c>
      <c r="U7">
        <f>SUMIFS('EPA Export Aggregation'!X:X,'EPA Export Aggregation'!$A:$A,$B7,'EPA Export Aggregation'!$D:$D,$A$1)*IF($A7="CH4",About!$D$58,IF($A7="N2O",About!$D$59,1))</f>
        <v>21.513983795905201</v>
      </c>
      <c r="V7">
        <f>SUMIFS('EPA Export Aggregation'!Y:Y,'EPA Export Aggregation'!$A:$A,$B7,'EPA Export Aggregation'!$D:$D,$A$1)*IF($A7="CH4",About!$D$58,IF($A7="N2O",About!$D$59,1))</f>
        <v>20.536903669883198</v>
      </c>
      <c r="W7">
        <f>SUMIFS('EPA Export Aggregation'!Z:Z,'EPA Export Aggregation'!$A:$A,$B7,'EPA Export Aggregation'!$D:$D,$A$1)*IF($A7="CH4",About!$D$58,IF($A7="N2O",About!$D$59,1))</f>
        <v>18.959973873247598</v>
      </c>
      <c r="X7">
        <f>SUMIFS('EPA Export Aggregation'!AA:AA,'EPA Export Aggregation'!$A:$A,$B7,'EPA Export Aggregation'!$D:$D,$A$1)*IF($A7="CH4",About!$D$58,IF($A7="N2O",About!$D$59,1))</f>
        <v>19.528660642770699</v>
      </c>
      <c r="Y7">
        <f>SUMIFS('EPA Export Aggregation'!AB:AB,'EPA Export Aggregation'!$A:$A,$B7,'EPA Export Aggregation'!$D:$D,$A$1)*IF($A7="CH4",About!$D$58,IF($A7="N2O",About!$D$59,1))</f>
        <v>16.8361389971571</v>
      </c>
      <c r="Z7">
        <f>SUMIFS('EPA Export Aggregation'!AC:AC,'EPA Export Aggregation'!$A:$A,$B7,'EPA Export Aggregation'!$D:$D,$A$1)*IF($A7="CH4",About!$D$58,IF($A7="N2O",About!$D$59,1))</f>
        <v>20.643705111255802</v>
      </c>
      <c r="AA7">
        <f>SUMIFS('EPA Export Aggregation'!AD:AD,'EPA Export Aggregation'!$A:$A,$B7,'EPA Export Aggregation'!$D:$D,$A$1)*IF($A7="CH4",About!$D$58,IF($A7="N2O",About!$D$59,1))</f>
        <v>21.925794190512299</v>
      </c>
      <c r="AB7">
        <f>SUMIFS('EPA Export Aggregation'!AE:AE,'EPA Export Aggregation'!$A:$A,$B7,'EPA Export Aggregation'!$D:$D,$A$1)*IF($A7="CH4",About!$D$58,IF($A7="N2O",About!$D$59,1))</f>
        <v>19.327486014304998</v>
      </c>
      <c r="AC7">
        <f>SUMIFS('EPA Export Aggregation'!AF:AF,'EPA Export Aggregation'!$A:$A,$B7,'EPA Export Aggregation'!$D:$D,$A$1)*IF($A7="CH4",About!$D$58,IF($A7="N2O",About!$D$59,1))</f>
        <v>18.563514955092</v>
      </c>
      <c r="AD7">
        <f>SUMIFS('EPA Export Aggregation'!AG:AG,'EPA Export Aggregation'!$A:$A,$B7,'EPA Export Aggregation'!$D:$D,$A$1)*IF($A7="CH4",About!$D$58,IF($A7="N2O",About!$D$59,1))</f>
        <v>18.838604333033199</v>
      </c>
      <c r="AE7">
        <f>SUMIFS('EPA Export Aggregation'!AH:AH,'EPA Export Aggregation'!$A:$A,$B7,'EPA Export Aggregation'!$D:$D,$A$1)*IF($A7="CH4",About!$D$58,IF($A7="N2O",About!$D$59,1))</f>
        <v>20.945166143954001</v>
      </c>
      <c r="AF7">
        <f>SUMIFS('EPA Export Aggregation'!AI:AI,'EPA Export Aggregation'!$A:$A,$B7,'EPA Export Aggregation'!$D:$D,$A$1)*IF($A7="CH4",About!$D$58,IF($A7="N2O",About!$D$59,1))</f>
        <v>21.472121516793798</v>
      </c>
      <c r="AG7">
        <f>SUMIFS('EPA Export Aggregation'!AJ:AJ,'EPA Export Aggregation'!$A:$A,$B7,'EPA Export Aggregation'!$D:$D,$A$1)*IF($A7="CH4",About!$D$58,IF($A7="N2O",About!$D$59,1))</f>
        <v>19.478961304588001</v>
      </c>
      <c r="AH7">
        <f>SUMIFS('EPA Export Aggregation'!AK:AK,'EPA Export Aggregation'!$A:$A,$B7,'EPA Export Aggregation'!$D:$D,$A$1)*IF($A7="CH4",About!$D$58,IF($A7="N2O",About!$D$59,1))</f>
        <v>18.8498029854265</v>
      </c>
    </row>
    <row r="8" spans="1:34" x14ac:dyDescent="0.25">
      <c r="A8" s="413" t="s">
        <v>2215</v>
      </c>
      <c r="B8" s="414" t="s">
        <v>4206</v>
      </c>
      <c r="C8">
        <f>SUMIFS('EPA Export Aggregation'!F:F,'EPA Export Aggregation'!$A:$A,$B8,'EPA Export Aggregation'!$D:$D,$A$1)*IF($A8="CH4",About!$D$58,IF($A8="N2O",About!$D$59,1))</f>
        <v>10.621044834591199</v>
      </c>
      <c r="D8">
        <f>SUMIFS('EPA Export Aggregation'!G:G,'EPA Export Aggregation'!$A:$A,$B8,'EPA Export Aggregation'!$D:$D,$A$1)*IF($A8="CH4",About!$D$58,IF($A8="N2O",About!$D$59,1))</f>
        <v>10.9270633520623</v>
      </c>
      <c r="E8">
        <f>SUMIFS('EPA Export Aggregation'!H:H,'EPA Export Aggregation'!$A:$A,$B8,'EPA Export Aggregation'!$D:$D,$A$1)*IF($A8="CH4",About!$D$58,IF($A8="N2O",About!$D$59,1))</f>
        <v>10.9710152781562</v>
      </c>
      <c r="F8">
        <f>SUMIFS('EPA Export Aggregation'!I:I,'EPA Export Aggregation'!$A:$A,$B8,'EPA Export Aggregation'!$D:$D,$A$1)*IF($A8="CH4",About!$D$58,IF($A8="N2O",About!$D$59,1))</f>
        <v>11.046670447969801</v>
      </c>
      <c r="G8">
        <f>SUMIFS('EPA Export Aggregation'!J:J,'EPA Export Aggregation'!$A:$A,$B8,'EPA Export Aggregation'!$D:$D,$A$1)*IF($A8="CH4",About!$D$58,IF($A8="N2O",About!$D$59,1))</f>
        <v>11.3837144554633</v>
      </c>
      <c r="H8">
        <f>SUMIFS('EPA Export Aggregation'!K:K,'EPA Export Aggregation'!$A:$A,$B8,'EPA Export Aggregation'!$D:$D,$A$1)*IF($A8="CH4",About!$D$58,IF($A8="N2O",About!$D$59,1))</f>
        <v>11.9139517773196</v>
      </c>
      <c r="I8">
        <f>SUMIFS('EPA Export Aggregation'!L:L,'EPA Export Aggregation'!$A:$A,$B8,'EPA Export Aggregation'!$D:$D,$A$1)*IF($A8="CH4",About!$D$58,IF($A8="N2O",About!$D$59,1))</f>
        <v>12.4331104218947</v>
      </c>
      <c r="J8">
        <f>SUMIFS('EPA Export Aggregation'!M:M,'EPA Export Aggregation'!$A:$A,$B8,'EPA Export Aggregation'!$D:$D,$A$1)*IF($A8="CH4",About!$D$58,IF($A8="N2O",About!$D$59,1))</f>
        <v>11.8327919074096</v>
      </c>
      <c r="K8">
        <f>SUMIFS('EPA Export Aggregation'!N:N,'EPA Export Aggregation'!$A:$A,$B8,'EPA Export Aggregation'!$D:$D,$A$1)*IF($A8="CH4",About!$D$58,IF($A8="N2O",About!$D$59,1))</f>
        <v>10.0671607002778</v>
      </c>
      <c r="L8">
        <f>SUMIFS('EPA Export Aggregation'!O:O,'EPA Export Aggregation'!$A:$A,$B8,'EPA Export Aggregation'!$D:$D,$A$1)*IF($A8="CH4",About!$D$58,IF($A8="N2O",About!$D$59,1))</f>
        <v>10.584220571247</v>
      </c>
      <c r="M8">
        <f>SUMIFS('EPA Export Aggregation'!P:P,'EPA Export Aggregation'!$A:$A,$B8,'EPA Export Aggregation'!$D:$D,$A$1)*IF($A8="CH4",About!$D$58,IF($A8="N2O",About!$D$59,1))</f>
        <v>11.163450622725099</v>
      </c>
      <c r="N8">
        <f>SUMIFS('EPA Export Aggregation'!Q:Q,'EPA Export Aggregation'!$A:$A,$B8,'EPA Export Aggregation'!$D:$D,$A$1)*IF($A8="CH4",About!$D$58,IF($A8="N2O",About!$D$59,1))</f>
        <v>10.6680619965656</v>
      </c>
      <c r="O8">
        <f>SUMIFS('EPA Export Aggregation'!R:R,'EPA Export Aggregation'!$A:$A,$B8,'EPA Export Aggregation'!$D:$D,$A$1)*IF($A8="CH4",About!$D$58,IF($A8="N2O",About!$D$59,1))</f>
        <v>10.9883877111973</v>
      </c>
      <c r="P8">
        <f>SUMIFS('EPA Export Aggregation'!S:S,'EPA Export Aggregation'!$A:$A,$B8,'EPA Export Aggregation'!$D:$D,$A$1)*IF($A8="CH4",About!$D$58,IF($A8="N2O",About!$D$59,1))</f>
        <v>11.251259151420401</v>
      </c>
      <c r="Q8">
        <f>SUMIFS('EPA Export Aggregation'!T:T,'EPA Export Aggregation'!$A:$A,$B8,'EPA Export Aggregation'!$D:$D,$A$1)*IF($A8="CH4",About!$D$58,IF($A8="N2O",About!$D$59,1))</f>
        <v>10.8646948352562</v>
      </c>
      <c r="R8">
        <f>SUMIFS('EPA Export Aggregation'!U:U,'EPA Export Aggregation'!$A:$A,$B8,'EPA Export Aggregation'!$D:$D,$A$1)*IF($A8="CH4",About!$D$58,IF($A8="N2O",About!$D$59,1))</f>
        <v>10.622625296107699</v>
      </c>
      <c r="S8">
        <f>SUMIFS('EPA Export Aggregation'!V:V,'EPA Export Aggregation'!$A:$A,$B8,'EPA Export Aggregation'!$D:$D,$A$1)*IF($A8="CH4",About!$D$58,IF($A8="N2O",About!$D$59,1))</f>
        <v>9.2182839604997007</v>
      </c>
      <c r="T8">
        <f>SUMIFS('EPA Export Aggregation'!W:W,'EPA Export Aggregation'!$A:$A,$B8,'EPA Export Aggregation'!$D:$D,$A$1)*IF($A8="CH4",About!$D$58,IF($A8="N2O",About!$D$59,1))</f>
        <v>10.005048012820099</v>
      </c>
      <c r="U8">
        <f>SUMIFS('EPA Export Aggregation'!X:X,'EPA Export Aggregation'!$A:$A,$B8,'EPA Export Aggregation'!$D:$D,$A$1)*IF($A8="CH4",About!$D$58,IF($A8="N2O",About!$D$59,1))</f>
        <v>10.5596327777273</v>
      </c>
      <c r="V8">
        <f>SUMIFS('EPA Export Aggregation'!Y:Y,'EPA Export Aggregation'!$A:$A,$B8,'EPA Export Aggregation'!$D:$D,$A$1)*IF($A8="CH4",About!$D$58,IF($A8="N2O",About!$D$59,1))</f>
        <v>10.331455443557999</v>
      </c>
      <c r="W8">
        <f>SUMIFS('EPA Export Aggregation'!Z:Z,'EPA Export Aggregation'!$A:$A,$B8,'EPA Export Aggregation'!$D:$D,$A$1)*IF($A8="CH4",About!$D$58,IF($A8="N2O",About!$D$59,1))</f>
        <v>9.4059239562041999</v>
      </c>
      <c r="X8">
        <f>SUMIFS('EPA Export Aggregation'!AA:AA,'EPA Export Aggregation'!$A:$A,$B8,'EPA Export Aggregation'!$D:$D,$A$1)*IF($A8="CH4",About!$D$58,IF($A8="N2O",About!$D$59,1))</f>
        <v>9.9845518454316</v>
      </c>
      <c r="Y8">
        <f>SUMIFS('EPA Export Aggregation'!AB:AB,'EPA Export Aggregation'!$A:$A,$B8,'EPA Export Aggregation'!$D:$D,$A$1)*IF($A8="CH4",About!$D$58,IF($A8="N2O",About!$D$59,1))</f>
        <v>8.7123065883421003</v>
      </c>
      <c r="Z8">
        <f>SUMIFS('EPA Export Aggregation'!AC:AC,'EPA Export Aggregation'!$A:$A,$B8,'EPA Export Aggregation'!$D:$D,$A$1)*IF($A8="CH4",About!$D$58,IF($A8="N2O",About!$D$59,1))</f>
        <v>10.2680238898499</v>
      </c>
      <c r="AA8">
        <f>SUMIFS('EPA Export Aggregation'!AD:AD,'EPA Export Aggregation'!$A:$A,$B8,'EPA Export Aggregation'!$D:$D,$A$1)*IF($A8="CH4",About!$D$58,IF($A8="N2O",About!$D$59,1))</f>
        <v>12.025797033019201</v>
      </c>
      <c r="AB8">
        <f>SUMIFS('EPA Export Aggregation'!AE:AE,'EPA Export Aggregation'!$A:$A,$B8,'EPA Export Aggregation'!$D:$D,$A$1)*IF($A8="CH4",About!$D$58,IF($A8="N2O",About!$D$59,1))</f>
        <v>10.891157976253799</v>
      </c>
      <c r="AC8">
        <f>SUMIFS('EPA Export Aggregation'!AF:AF,'EPA Export Aggregation'!$A:$A,$B8,'EPA Export Aggregation'!$D:$D,$A$1)*IF($A8="CH4",About!$D$58,IF($A8="N2O",About!$D$59,1))</f>
        <v>10.206389142331799</v>
      </c>
      <c r="AD8">
        <f>SUMIFS('EPA Export Aggregation'!AG:AG,'EPA Export Aggregation'!$A:$A,$B8,'EPA Export Aggregation'!$D:$D,$A$1)*IF($A8="CH4",About!$D$58,IF($A8="N2O",About!$D$59,1))</f>
        <v>10.500520605126001</v>
      </c>
      <c r="AE8">
        <f>SUMIFS('EPA Export Aggregation'!AH:AH,'EPA Export Aggregation'!$A:$A,$B8,'EPA Export Aggregation'!$D:$D,$A$1)*IF($A8="CH4",About!$D$58,IF($A8="N2O",About!$D$59,1))</f>
        <v>11.227454260191999</v>
      </c>
      <c r="AF8">
        <f>SUMIFS('EPA Export Aggregation'!AI:AI,'EPA Export Aggregation'!$A:$A,$B8,'EPA Export Aggregation'!$D:$D,$A$1)*IF($A8="CH4",About!$D$58,IF($A8="N2O",About!$D$59,1))</f>
        <v>11.642240158511401</v>
      </c>
      <c r="AG8">
        <f>SUMIFS('EPA Export Aggregation'!AJ:AJ,'EPA Export Aggregation'!$A:$A,$B8,'EPA Export Aggregation'!$D:$D,$A$1)*IF($A8="CH4",About!$D$58,IF($A8="N2O",About!$D$59,1))</f>
        <v>10.489254074936399</v>
      </c>
      <c r="AH8">
        <f>SUMIFS('EPA Export Aggregation'!AK:AK,'EPA Export Aggregation'!$A:$A,$B8,'EPA Export Aggregation'!$D:$D,$A$1)*IF($A8="CH4",About!$D$58,IF($A8="N2O",About!$D$59,1))</f>
        <v>10.455690986931099</v>
      </c>
    </row>
    <row r="9" spans="1:34" x14ac:dyDescent="0.25">
      <c r="A9" s="413" t="s">
        <v>2215</v>
      </c>
      <c r="B9" s="414" t="s">
        <v>4216</v>
      </c>
      <c r="C9">
        <f>SUMIFS('EPA Export Aggregation'!F:F,'EPA Export Aggregation'!$A:$A,$B9,'EPA Export Aggregation'!$D:$D,$A$1)*IF($A9="CH4",About!$D$58,IF($A9="N2O",About!$D$59,1))</f>
        <v>2.1917410558441999</v>
      </c>
      <c r="D9">
        <f>SUMIFS('EPA Export Aggregation'!G:G,'EPA Export Aggregation'!$A:$A,$B9,'EPA Export Aggregation'!$D:$D,$A$1)*IF($A9="CH4",About!$D$58,IF($A9="N2O",About!$D$59,1))</f>
        <v>2.0282461308783999</v>
      </c>
      <c r="E9">
        <f>SUMIFS('EPA Export Aggregation'!H:H,'EPA Export Aggregation'!$A:$A,$B9,'EPA Export Aggregation'!$D:$D,$A$1)*IF($A9="CH4",About!$D$58,IF($A9="N2O",About!$D$59,1))</f>
        <v>2.1675404427478</v>
      </c>
      <c r="F9">
        <f>SUMIFS('EPA Export Aggregation'!I:I,'EPA Export Aggregation'!$A:$A,$B9,'EPA Export Aggregation'!$D:$D,$A$1)*IF($A9="CH4",About!$D$58,IF($A9="N2O",About!$D$59,1))</f>
        <v>1.7745506975773</v>
      </c>
      <c r="G9">
        <f>SUMIFS('EPA Export Aggregation'!J:J,'EPA Export Aggregation'!$A:$A,$B9,'EPA Export Aggregation'!$D:$D,$A$1)*IF($A9="CH4",About!$D$58,IF($A9="N2O",About!$D$59,1))</f>
        <v>1.9567294786286999</v>
      </c>
      <c r="H9">
        <f>SUMIFS('EPA Export Aggregation'!K:K,'EPA Export Aggregation'!$A:$A,$B9,'EPA Export Aggregation'!$D:$D,$A$1)*IF($A9="CH4",About!$D$58,IF($A9="N2O",About!$D$59,1))</f>
        <v>2.0157200090076999</v>
      </c>
      <c r="I9">
        <f>SUMIFS('EPA Export Aggregation'!L:L,'EPA Export Aggregation'!$A:$A,$B9,'EPA Export Aggregation'!$D:$D,$A$1)*IF($A9="CH4",About!$D$58,IF($A9="N2O",About!$D$59,1))</f>
        <v>1.9669523208335</v>
      </c>
      <c r="J9">
        <f>SUMIFS('EPA Export Aggregation'!M:M,'EPA Export Aggregation'!$A:$A,$B9,'EPA Export Aggregation'!$D:$D,$A$1)*IF($A9="CH4",About!$D$58,IF($A9="N2O",About!$D$59,1))</f>
        <v>1.7305619837871999</v>
      </c>
      <c r="K9">
        <f>SUMIFS('EPA Export Aggregation'!N:N,'EPA Export Aggregation'!$A:$A,$B9,'EPA Export Aggregation'!$D:$D,$A$1)*IF($A9="CH4",About!$D$58,IF($A9="N2O",About!$D$59,1))</f>
        <v>1.8565675721806001</v>
      </c>
      <c r="L9">
        <f>SUMIFS('EPA Export Aggregation'!O:O,'EPA Export Aggregation'!$A:$A,$B9,'EPA Export Aggregation'!$D:$D,$A$1)*IF($A9="CH4",About!$D$58,IF($A9="N2O",About!$D$59,1))</f>
        <v>2.3595790531685998</v>
      </c>
      <c r="M9">
        <f>SUMIFS('EPA Export Aggregation'!P:P,'EPA Export Aggregation'!$A:$A,$B9,'EPA Export Aggregation'!$D:$D,$A$1)*IF($A9="CH4",About!$D$58,IF($A9="N2O",About!$D$59,1))</f>
        <v>2.1270634453634001</v>
      </c>
      <c r="N9">
        <f>SUMIFS('EPA Export Aggregation'!Q:Q,'EPA Export Aggregation'!$A:$A,$B9,'EPA Export Aggregation'!$D:$D,$A$1)*IF($A9="CH4",About!$D$58,IF($A9="N2O",About!$D$59,1))</f>
        <v>1.7696226644437001</v>
      </c>
      <c r="O9">
        <f>SUMIFS('EPA Export Aggregation'!R:R,'EPA Export Aggregation'!$A:$A,$B9,'EPA Export Aggregation'!$D:$D,$A$1)*IF($A9="CH4",About!$D$58,IF($A9="N2O",About!$D$59,1))</f>
        <v>1.8450791130052</v>
      </c>
      <c r="P9">
        <f>SUMIFS('EPA Export Aggregation'!S:S,'EPA Export Aggregation'!$A:$A,$B9,'EPA Export Aggregation'!$D:$D,$A$1)*IF($A9="CH4",About!$D$58,IF($A9="N2O",About!$D$59,1))</f>
        <v>1.7471939868790001</v>
      </c>
      <c r="Q9">
        <f>SUMIFS('EPA Export Aggregation'!T:T,'EPA Export Aggregation'!$A:$A,$B9,'EPA Export Aggregation'!$D:$D,$A$1)*IF($A9="CH4",About!$D$58,IF($A9="N2O",About!$D$59,1))</f>
        <v>2.3583613971550998</v>
      </c>
      <c r="R9">
        <f>SUMIFS('EPA Export Aggregation'!U:U,'EPA Export Aggregation'!$A:$A,$B9,'EPA Export Aggregation'!$D:$D,$A$1)*IF($A9="CH4",About!$D$58,IF($A9="N2O",About!$D$59,1))</f>
        <v>2.1389815440450999</v>
      </c>
      <c r="S9">
        <f>SUMIFS('EPA Export Aggregation'!V:V,'EPA Export Aggregation'!$A:$A,$B9,'EPA Export Aggregation'!$D:$D,$A$1)*IF($A9="CH4",About!$D$58,IF($A9="N2O",About!$D$59,1))</f>
        <v>1.9380911732749</v>
      </c>
      <c r="T9">
        <f>SUMIFS('EPA Export Aggregation'!W:W,'EPA Export Aggregation'!$A:$A,$B9,'EPA Export Aggregation'!$D:$D,$A$1)*IF($A9="CH4",About!$D$58,IF($A9="N2O",About!$D$59,1))</f>
        <v>1.6656543059135001</v>
      </c>
      <c r="U9">
        <f>SUMIFS('EPA Export Aggregation'!X:X,'EPA Export Aggregation'!$A:$A,$B9,'EPA Export Aggregation'!$D:$D,$A$1)*IF($A9="CH4",About!$D$58,IF($A9="N2O",About!$D$59,1))</f>
        <v>1.5549024206769</v>
      </c>
      <c r="V9">
        <f>SUMIFS('EPA Export Aggregation'!Y:Y,'EPA Export Aggregation'!$A:$A,$B9,'EPA Export Aggregation'!$D:$D,$A$1)*IF($A9="CH4",About!$D$58,IF($A9="N2O",About!$D$59,1))</f>
        <v>1.2416149465154001</v>
      </c>
      <c r="W9">
        <f>SUMIFS('EPA Export Aggregation'!Z:Z,'EPA Export Aggregation'!$A:$A,$B9,'EPA Export Aggregation'!$D:$D,$A$1)*IF($A9="CH4",About!$D$58,IF($A9="N2O",About!$D$59,1))</f>
        <v>1.0406643454224001</v>
      </c>
      <c r="X9">
        <f>SUMIFS('EPA Export Aggregation'!AA:AA,'EPA Export Aggregation'!$A:$A,$B9,'EPA Export Aggregation'!$D:$D,$A$1)*IF($A9="CH4",About!$D$58,IF($A9="N2O",About!$D$59,1))</f>
        <v>1.0028040550929</v>
      </c>
      <c r="Y9">
        <f>SUMIFS('EPA Export Aggregation'!AB:AB,'EPA Export Aggregation'!$A:$A,$B9,'EPA Export Aggregation'!$D:$D,$A$1)*IF($A9="CH4",About!$D$58,IF($A9="N2O",About!$D$59,1))</f>
        <v>1.2576083169800001</v>
      </c>
      <c r="Z9">
        <f>SUMIFS('EPA Export Aggregation'!AC:AC,'EPA Export Aggregation'!$A:$A,$B9,'EPA Export Aggregation'!$D:$D,$A$1)*IF($A9="CH4",About!$D$58,IF($A9="N2O",About!$D$59,1))</f>
        <v>1.3865670764499001</v>
      </c>
      <c r="AA9">
        <f>SUMIFS('EPA Export Aggregation'!AD:AD,'EPA Export Aggregation'!$A:$A,$B9,'EPA Export Aggregation'!$D:$D,$A$1)*IF($A9="CH4",About!$D$58,IF($A9="N2O",About!$D$59,1))</f>
        <v>1.0289695019841001</v>
      </c>
      <c r="AB9">
        <f>SUMIFS('EPA Export Aggregation'!AE:AE,'EPA Export Aggregation'!$A:$A,$B9,'EPA Export Aggregation'!$D:$D,$A$1)*IF($A9="CH4",About!$D$58,IF($A9="N2O",About!$D$59,1))</f>
        <v>1.5244251773319999</v>
      </c>
      <c r="AC9">
        <f>SUMIFS('EPA Export Aggregation'!AF:AF,'EPA Export Aggregation'!$A:$A,$B9,'EPA Export Aggregation'!$D:$D,$A$1)*IF($A9="CH4",About!$D$58,IF($A9="N2O",About!$D$59,1))</f>
        <v>1.1106255168604</v>
      </c>
      <c r="AD9">
        <f>SUMIFS('EPA Export Aggregation'!AG:AG,'EPA Export Aggregation'!$A:$A,$B9,'EPA Export Aggregation'!$D:$D,$A$1)*IF($A9="CH4",About!$D$58,IF($A9="N2O",About!$D$59,1))</f>
        <v>1.3843205690111</v>
      </c>
      <c r="AE9">
        <f>SUMIFS('EPA Export Aggregation'!AH:AH,'EPA Export Aggregation'!$A:$A,$B9,'EPA Export Aggregation'!$D:$D,$A$1)*IF($A9="CH4",About!$D$58,IF($A9="N2O",About!$D$59,1))</f>
        <v>1.4706570572387001</v>
      </c>
      <c r="AF9">
        <f>SUMIFS('EPA Export Aggregation'!AI:AI,'EPA Export Aggregation'!$A:$A,$B9,'EPA Export Aggregation'!$D:$D,$A$1)*IF($A9="CH4",About!$D$58,IF($A9="N2O",About!$D$59,1))</f>
        <v>1.3677285428285</v>
      </c>
      <c r="AG9">
        <f>SUMIFS('EPA Export Aggregation'!AJ:AJ,'EPA Export Aggregation'!$A:$A,$B9,'EPA Export Aggregation'!$D:$D,$A$1)*IF($A9="CH4",About!$D$58,IF($A9="N2O",About!$D$59,1))</f>
        <v>0.97689526619849998</v>
      </c>
      <c r="AH9">
        <f>SUMIFS('EPA Export Aggregation'!AK:AK,'EPA Export Aggregation'!$A:$A,$B9,'EPA Export Aggregation'!$D:$D,$A$1)*IF($A9="CH4",About!$D$58,IF($A9="N2O",About!$D$59,1))</f>
        <v>1.4756806149427</v>
      </c>
    </row>
    <row r="10" spans="1:34" x14ac:dyDescent="0.25">
      <c r="A10" s="413" t="s">
        <v>2215</v>
      </c>
      <c r="B10" s="414" t="s">
        <v>4225</v>
      </c>
      <c r="C10">
        <f>SUMIFS('EPA Export Aggregation'!F:F,'EPA Export Aggregation'!$A:$A,$B10,'EPA Export Aggregation'!$D:$D,$A$1)*IF($A10="CH4",About!$D$58,IF($A10="N2O",About!$D$59,1))</f>
        <v>0.38507969497220002</v>
      </c>
      <c r="D10">
        <f>SUMIFS('EPA Export Aggregation'!G:G,'EPA Export Aggregation'!$A:$A,$B10,'EPA Export Aggregation'!$D:$D,$A$1)*IF($A10="CH4",About!$D$58,IF($A10="N2O",About!$D$59,1))</f>
        <v>0.41936913769619999</v>
      </c>
      <c r="E10">
        <f>SUMIFS('EPA Export Aggregation'!H:H,'EPA Export Aggregation'!$A:$A,$B10,'EPA Export Aggregation'!$D:$D,$A$1)*IF($A10="CH4",About!$D$58,IF($A10="N2O",About!$D$59,1))</f>
        <v>0.41404365129780002</v>
      </c>
      <c r="F10">
        <f>SUMIFS('EPA Export Aggregation'!I:I,'EPA Export Aggregation'!$A:$A,$B10,'EPA Export Aggregation'!$D:$D,$A$1)*IF($A10="CH4",About!$D$58,IF($A10="N2O",About!$D$59,1))</f>
        <v>0.42200313761820002</v>
      </c>
      <c r="G10">
        <f>SUMIFS('EPA Export Aggregation'!J:J,'EPA Export Aggregation'!$A:$A,$B10,'EPA Export Aggregation'!$D:$D,$A$1)*IF($A10="CH4",About!$D$58,IF($A10="N2O",About!$D$59,1))</f>
        <v>0.44618654864759999</v>
      </c>
      <c r="H10">
        <f>SUMIFS('EPA Export Aggregation'!K:K,'EPA Export Aggregation'!$A:$A,$B10,'EPA Export Aggregation'!$D:$D,$A$1)*IF($A10="CH4",About!$D$58,IF($A10="N2O",About!$D$59,1))</f>
        <v>0.44110237438630001</v>
      </c>
      <c r="I10">
        <f>SUMIFS('EPA Export Aggregation'!L:L,'EPA Export Aggregation'!$A:$A,$B10,'EPA Export Aggregation'!$D:$D,$A$1)*IF($A10="CH4",About!$D$58,IF($A10="N2O",About!$D$59,1))</f>
        <v>0.42412226966470001</v>
      </c>
      <c r="J10">
        <f>SUMIFS('EPA Export Aggregation'!M:M,'EPA Export Aggregation'!$A:$A,$B10,'EPA Export Aggregation'!$D:$D,$A$1)*IF($A10="CH4",About!$D$58,IF($A10="N2O",About!$D$59,1))</f>
        <v>0.51418649573590003</v>
      </c>
      <c r="K10">
        <f>SUMIFS('EPA Export Aggregation'!N:N,'EPA Export Aggregation'!$A:$A,$B10,'EPA Export Aggregation'!$D:$D,$A$1)*IF($A10="CH4",About!$D$58,IF($A10="N2O",About!$D$59,1))</f>
        <v>0.42409171762030001</v>
      </c>
      <c r="L10">
        <f>SUMIFS('EPA Export Aggregation'!O:O,'EPA Export Aggregation'!$A:$A,$B10,'EPA Export Aggregation'!$D:$D,$A$1)*IF($A10="CH4",About!$D$58,IF($A10="N2O",About!$D$59,1))</f>
        <v>0.39687556655759998</v>
      </c>
      <c r="M10">
        <f>SUMIFS('EPA Export Aggregation'!P:P,'EPA Export Aggregation'!$A:$A,$B10,'EPA Export Aggregation'!$D:$D,$A$1)*IF($A10="CH4",About!$D$58,IF($A10="N2O",About!$D$59,1))</f>
        <v>0.45177248907299999</v>
      </c>
      <c r="N10">
        <f>SUMIFS('EPA Export Aggregation'!Q:Q,'EPA Export Aggregation'!$A:$A,$B10,'EPA Export Aggregation'!$D:$D,$A$1)*IF($A10="CH4",About!$D$58,IF($A10="N2O",About!$D$59,1))</f>
        <v>0.4004435182171</v>
      </c>
      <c r="O10">
        <f>SUMIFS('EPA Export Aggregation'!R:R,'EPA Export Aggregation'!$A:$A,$B10,'EPA Export Aggregation'!$D:$D,$A$1)*IF($A10="CH4",About!$D$58,IF($A10="N2O",About!$D$59,1))</f>
        <v>0.41367525206209999</v>
      </c>
      <c r="P10">
        <f>SUMIFS('EPA Export Aggregation'!S:S,'EPA Export Aggregation'!$A:$A,$B10,'EPA Export Aggregation'!$D:$D,$A$1)*IF($A10="CH4",About!$D$58,IF($A10="N2O",About!$D$59,1))</f>
        <v>0.34593930229129999</v>
      </c>
      <c r="Q10">
        <f>SUMIFS('EPA Export Aggregation'!T:T,'EPA Export Aggregation'!$A:$A,$B10,'EPA Export Aggregation'!$D:$D,$A$1)*IF($A10="CH4",About!$D$58,IF($A10="N2O",About!$D$59,1))</f>
        <v>0.37193827176510003</v>
      </c>
      <c r="R10">
        <f>SUMIFS('EPA Export Aggregation'!U:U,'EPA Export Aggregation'!$A:$A,$B10,'EPA Export Aggregation'!$D:$D,$A$1)*IF($A10="CH4",About!$D$58,IF($A10="N2O",About!$D$59,1))</f>
        <v>0.36181352008110002</v>
      </c>
      <c r="S10">
        <f>SUMIFS('EPA Export Aggregation'!V:V,'EPA Export Aggregation'!$A:$A,$B10,'EPA Export Aggregation'!$D:$D,$A$1)*IF($A10="CH4",About!$D$58,IF($A10="N2O",About!$D$59,1))</f>
        <v>0.3457750758675</v>
      </c>
      <c r="T10">
        <f>SUMIFS('EPA Export Aggregation'!W:W,'EPA Export Aggregation'!$A:$A,$B10,'EPA Export Aggregation'!$D:$D,$A$1)*IF($A10="CH4",About!$D$58,IF($A10="N2O",About!$D$59,1))</f>
        <v>0.33069737779050001</v>
      </c>
      <c r="U10">
        <f>SUMIFS('EPA Export Aggregation'!X:X,'EPA Export Aggregation'!$A:$A,$B10,'EPA Export Aggregation'!$D:$D,$A$1)*IF($A10="CH4",About!$D$58,IF($A10="N2O",About!$D$59,1))</f>
        <v>0.19523975994449999</v>
      </c>
      <c r="V10">
        <f>SUMIFS('EPA Export Aggregation'!Y:Y,'EPA Export Aggregation'!$A:$A,$B10,'EPA Export Aggregation'!$D:$D,$A$1)*IF($A10="CH4",About!$D$58,IF($A10="N2O",About!$D$59,1))</f>
        <v>0.19628328779109999</v>
      </c>
      <c r="W10">
        <f>SUMIFS('EPA Export Aggregation'!Z:Z,'EPA Export Aggregation'!$A:$A,$B10,'EPA Export Aggregation'!$D:$D,$A$1)*IF($A10="CH4",About!$D$58,IF($A10="N2O",About!$D$59,1))</f>
        <v>0.16804412612149999</v>
      </c>
      <c r="X10">
        <f>SUMIFS('EPA Export Aggregation'!AA:AA,'EPA Export Aggregation'!$A:$A,$B10,'EPA Export Aggregation'!$D:$D,$A$1)*IF($A10="CH4",About!$D$58,IF($A10="N2O",About!$D$59,1))</f>
        <v>0.19401381005259999</v>
      </c>
      <c r="Y10">
        <f>SUMIFS('EPA Export Aggregation'!AB:AB,'EPA Export Aggregation'!$A:$A,$B10,'EPA Export Aggregation'!$D:$D,$A$1)*IF($A10="CH4",About!$D$58,IF($A10="N2O",About!$D$59,1))</f>
        <v>0.13371455911649999</v>
      </c>
      <c r="Z10">
        <f>SUMIFS('EPA Export Aggregation'!AC:AC,'EPA Export Aggregation'!$A:$A,$B10,'EPA Export Aggregation'!$D:$D,$A$1)*IF($A10="CH4",About!$D$58,IF($A10="N2O",About!$D$59,1))</f>
        <v>0.13972403561970001</v>
      </c>
      <c r="AA10">
        <f>SUMIFS('EPA Export Aggregation'!AD:AD,'EPA Export Aggregation'!$A:$A,$B10,'EPA Export Aggregation'!$D:$D,$A$1)*IF($A10="CH4",About!$D$58,IF($A10="N2O",About!$D$59,1))</f>
        <v>0.13013906680769999</v>
      </c>
      <c r="AB10">
        <f>SUMIFS('EPA Export Aggregation'!AE:AE,'EPA Export Aggregation'!$A:$A,$B10,'EPA Export Aggregation'!$D:$D,$A$1)*IF($A10="CH4",About!$D$58,IF($A10="N2O",About!$D$59,1))</f>
        <v>0.11157028576980001</v>
      </c>
      <c r="AC10">
        <f>SUMIFS('EPA Export Aggregation'!AF:AF,'EPA Export Aggregation'!$A:$A,$B10,'EPA Export Aggregation'!$D:$D,$A$1)*IF($A10="CH4",About!$D$58,IF($A10="N2O",About!$D$59,1))</f>
        <v>0.11468970918550001</v>
      </c>
      <c r="AD10">
        <f>SUMIFS('EPA Export Aggregation'!AG:AG,'EPA Export Aggregation'!$A:$A,$B10,'EPA Export Aggregation'!$D:$D,$A$1)*IF($A10="CH4",About!$D$58,IF($A10="N2O",About!$D$59,1))</f>
        <v>0.1374710746277</v>
      </c>
      <c r="AE10">
        <f>SUMIFS('EPA Export Aggregation'!AH:AH,'EPA Export Aggregation'!$A:$A,$B10,'EPA Export Aggregation'!$D:$D,$A$1)*IF($A10="CH4",About!$D$58,IF($A10="N2O",About!$D$59,1))</f>
        <v>0.10893876575939999</v>
      </c>
      <c r="AF10">
        <f>SUMIFS('EPA Export Aggregation'!AI:AI,'EPA Export Aggregation'!$A:$A,$B10,'EPA Export Aggregation'!$D:$D,$A$1)*IF($A10="CH4",About!$D$58,IF($A10="N2O",About!$D$59,1))</f>
        <v>0.13140336195999999</v>
      </c>
      <c r="AG10">
        <f>SUMIFS('EPA Export Aggregation'!AJ:AJ,'EPA Export Aggregation'!$A:$A,$B10,'EPA Export Aggregation'!$D:$D,$A$1)*IF($A10="CH4",About!$D$58,IF($A10="N2O",About!$D$59,1))</f>
        <v>0.1234499494915</v>
      </c>
      <c r="AH10">
        <f>SUMIFS('EPA Export Aggregation'!AK:AK,'EPA Export Aggregation'!$A:$A,$B10,'EPA Export Aggregation'!$D:$D,$A$1)*IF($A10="CH4",About!$D$58,IF($A10="N2O",About!$D$59,1))</f>
        <v>9.6460225989800003E-2</v>
      </c>
    </row>
    <row r="11" spans="1:34" x14ac:dyDescent="0.25">
      <c r="A11" s="413" t="s">
        <v>2215</v>
      </c>
      <c r="B11" s="414" t="s">
        <v>4220</v>
      </c>
      <c r="C11">
        <f>SUMIFS('EPA Export Aggregation'!F:F,'EPA Export Aggregation'!$A:$A,$B11,'EPA Export Aggregation'!$D:$D,$A$1)*IF($A11="CH4",About!$D$58,IF($A11="N2O",About!$D$59,1))</f>
        <v>2.3451513584889998</v>
      </c>
      <c r="D11">
        <f>SUMIFS('EPA Export Aggregation'!G:G,'EPA Export Aggregation'!$A:$A,$B11,'EPA Export Aggregation'!$D:$D,$A$1)*IF($A11="CH4",About!$D$58,IF($A11="N2O",About!$D$59,1))</f>
        <v>2.0631691320165002</v>
      </c>
      <c r="E11">
        <f>SUMIFS('EPA Export Aggregation'!H:H,'EPA Export Aggregation'!$A:$A,$B11,'EPA Export Aggregation'!$D:$D,$A$1)*IF($A11="CH4",About!$D$58,IF($A11="N2O",About!$D$59,1))</f>
        <v>2.0017913301730998</v>
      </c>
      <c r="F11">
        <f>SUMIFS('EPA Export Aggregation'!I:I,'EPA Export Aggregation'!$A:$A,$B11,'EPA Export Aggregation'!$D:$D,$A$1)*IF($A11="CH4",About!$D$58,IF($A11="N2O",About!$D$59,1))</f>
        <v>2.0271636624789999</v>
      </c>
      <c r="G11">
        <f>SUMIFS('EPA Export Aggregation'!J:J,'EPA Export Aggregation'!$A:$A,$B11,'EPA Export Aggregation'!$D:$D,$A$1)*IF($A11="CH4",About!$D$58,IF($A11="N2O",About!$D$59,1))</f>
        <v>2.0271612069381</v>
      </c>
      <c r="H11">
        <f>SUMIFS('EPA Export Aggregation'!K:K,'EPA Export Aggregation'!$A:$A,$B11,'EPA Export Aggregation'!$D:$D,$A$1)*IF($A11="CH4",About!$D$58,IF($A11="N2O",About!$D$59,1))</f>
        <v>2.1592299422893002</v>
      </c>
      <c r="I11">
        <f>SUMIFS('EPA Export Aggregation'!L:L,'EPA Export Aggregation'!$A:$A,$B11,'EPA Export Aggregation'!$D:$D,$A$1)*IF($A11="CH4",About!$D$58,IF($A11="N2O",About!$D$59,1))</f>
        <v>2.2127611729356</v>
      </c>
      <c r="J11">
        <f>SUMIFS('EPA Export Aggregation'!M:M,'EPA Export Aggregation'!$A:$A,$B11,'EPA Export Aggregation'!$D:$D,$A$1)*IF($A11="CH4",About!$D$58,IF($A11="N2O",About!$D$59,1))</f>
        <v>2.2133718263194999</v>
      </c>
      <c r="K11">
        <f>SUMIFS('EPA Export Aggregation'!N:N,'EPA Export Aggregation'!$A:$A,$B11,'EPA Export Aggregation'!$D:$D,$A$1)*IF($A11="CH4",About!$D$58,IF($A11="N2O",About!$D$59,1))</f>
        <v>2.1858245523996001</v>
      </c>
      <c r="L11">
        <f>SUMIFS('EPA Export Aggregation'!O:O,'EPA Export Aggregation'!$A:$A,$B11,'EPA Export Aggregation'!$D:$D,$A$1)*IF($A11="CH4",About!$D$58,IF($A11="N2O",About!$D$59,1))</f>
        <v>2.212245403177</v>
      </c>
      <c r="M11">
        <f>SUMIFS('EPA Export Aggregation'!P:P,'EPA Export Aggregation'!$A:$A,$B11,'EPA Export Aggregation'!$D:$D,$A$1)*IF($A11="CH4",About!$D$58,IF($A11="N2O",About!$D$59,1))</f>
        <v>2.2617032811734998</v>
      </c>
      <c r="N11">
        <f>SUMIFS('EPA Export Aggregation'!Q:Q,'EPA Export Aggregation'!$A:$A,$B11,'EPA Export Aggregation'!$D:$D,$A$1)*IF($A11="CH4",About!$D$58,IF($A11="N2O",About!$D$59,1))</f>
        <v>2.2398513026736002</v>
      </c>
      <c r="O11">
        <f>SUMIFS('EPA Export Aggregation'!R:R,'EPA Export Aggregation'!$A:$A,$B11,'EPA Export Aggregation'!$D:$D,$A$1)*IF($A11="CH4",About!$D$58,IF($A11="N2O",About!$D$59,1))</f>
        <v>2.1237771932160001</v>
      </c>
      <c r="P11">
        <f>SUMIFS('EPA Export Aggregation'!S:S,'EPA Export Aggregation'!$A:$A,$B11,'EPA Export Aggregation'!$D:$D,$A$1)*IF($A11="CH4",About!$D$58,IF($A11="N2O",About!$D$59,1))</f>
        <v>2.0817349969686001</v>
      </c>
      <c r="Q11">
        <f>SUMIFS('EPA Export Aggregation'!T:T,'EPA Export Aggregation'!$A:$A,$B11,'EPA Export Aggregation'!$D:$D,$A$1)*IF($A11="CH4",About!$D$58,IF($A11="N2O",About!$D$59,1))</f>
        <v>2.1212052744771999</v>
      </c>
      <c r="R11">
        <f>SUMIFS('EPA Export Aggregation'!U:U,'EPA Export Aggregation'!$A:$A,$B11,'EPA Export Aggregation'!$D:$D,$A$1)*IF($A11="CH4",About!$D$58,IF($A11="N2O",About!$D$59,1))</f>
        <v>2.1389924933998001</v>
      </c>
      <c r="S11">
        <f>SUMIFS('EPA Export Aggregation'!V:V,'EPA Export Aggregation'!$A:$A,$B11,'EPA Export Aggregation'!$D:$D,$A$1)*IF($A11="CH4",About!$D$58,IF($A11="N2O",About!$D$59,1))</f>
        <v>2.1428879804771999</v>
      </c>
      <c r="T11">
        <f>SUMIFS('EPA Export Aggregation'!W:W,'EPA Export Aggregation'!$A:$A,$B11,'EPA Export Aggregation'!$D:$D,$A$1)*IF($A11="CH4",About!$D$58,IF($A11="N2O",About!$D$59,1))</f>
        <v>2.1396699879551999</v>
      </c>
      <c r="U11">
        <f>SUMIFS('EPA Export Aggregation'!X:X,'EPA Export Aggregation'!$A:$A,$B11,'EPA Export Aggregation'!$D:$D,$A$1)*IF($A11="CH4",About!$D$58,IF($A11="N2O",About!$D$59,1))</f>
        <v>1.8449081351531</v>
      </c>
      <c r="V11">
        <f>SUMIFS('EPA Export Aggregation'!Y:Y,'EPA Export Aggregation'!$A:$A,$B11,'EPA Export Aggregation'!$D:$D,$A$1)*IF($A11="CH4",About!$D$58,IF($A11="N2O",About!$D$59,1))</f>
        <v>1.2288055751736999</v>
      </c>
      <c r="W11">
        <f>SUMIFS('EPA Export Aggregation'!Z:Z,'EPA Export Aggregation'!$A:$A,$B11,'EPA Export Aggregation'!$D:$D,$A$1)*IF($A11="CH4",About!$D$58,IF($A11="N2O",About!$D$59,1))</f>
        <v>1.567222146227</v>
      </c>
      <c r="X11">
        <f>SUMIFS('EPA Export Aggregation'!AA:AA,'EPA Export Aggregation'!$A:$A,$B11,'EPA Export Aggregation'!$D:$D,$A$1)*IF($A11="CH4",About!$D$58,IF($A11="N2O",About!$D$59,1))</f>
        <v>1.6617271407416001</v>
      </c>
      <c r="Y11">
        <f>SUMIFS('EPA Export Aggregation'!AB:AB,'EPA Export Aggregation'!$A:$A,$B11,'EPA Export Aggregation'!$D:$D,$A$1)*IF($A11="CH4",About!$D$58,IF($A11="N2O",About!$D$59,1))</f>
        <v>1.8592525283381001</v>
      </c>
      <c r="Z11">
        <f>SUMIFS('EPA Export Aggregation'!AC:AC,'EPA Export Aggregation'!$A:$A,$B11,'EPA Export Aggregation'!$D:$D,$A$1)*IF($A11="CH4",About!$D$58,IF($A11="N2O",About!$D$59,1))</f>
        <v>1.7789782353215</v>
      </c>
      <c r="AA11">
        <f>SUMIFS('EPA Export Aggregation'!AD:AD,'EPA Export Aggregation'!$A:$A,$B11,'EPA Export Aggregation'!$D:$D,$A$1)*IF($A11="CH4",About!$D$58,IF($A11="N2O",About!$D$59,1))</f>
        <v>1.6216658258918</v>
      </c>
      <c r="AB11">
        <f>SUMIFS('EPA Export Aggregation'!AE:AE,'EPA Export Aggregation'!$A:$A,$B11,'EPA Export Aggregation'!$D:$D,$A$1)*IF($A11="CH4",About!$D$58,IF($A11="N2O",About!$D$59,1))</f>
        <v>1.8500191188910999</v>
      </c>
      <c r="AC11">
        <f>SUMIFS('EPA Export Aggregation'!AF:AF,'EPA Export Aggregation'!$A:$A,$B11,'EPA Export Aggregation'!$D:$D,$A$1)*IF($A11="CH4",About!$D$58,IF($A11="N2O",About!$D$59,1))</f>
        <v>1.8294558006556001</v>
      </c>
      <c r="AD11">
        <f>SUMIFS('EPA Export Aggregation'!AG:AG,'EPA Export Aggregation'!$A:$A,$B11,'EPA Export Aggregation'!$D:$D,$A$1)*IF($A11="CH4",About!$D$58,IF($A11="N2O",About!$D$59,1))</f>
        <v>1.7175158624127</v>
      </c>
      <c r="AE11">
        <f>SUMIFS('EPA Export Aggregation'!AH:AH,'EPA Export Aggregation'!$A:$A,$B11,'EPA Export Aggregation'!$D:$D,$A$1)*IF($A11="CH4",About!$D$58,IF($A11="N2O",About!$D$59,1))</f>
        <v>1.5161410345930999</v>
      </c>
      <c r="AF11">
        <f>SUMIFS('EPA Export Aggregation'!AI:AI,'EPA Export Aggregation'!$A:$A,$B11,'EPA Export Aggregation'!$D:$D,$A$1)*IF($A11="CH4",About!$D$58,IF($A11="N2O",About!$D$59,1))</f>
        <v>1.8053971486439</v>
      </c>
      <c r="AG11">
        <f>SUMIFS('EPA Export Aggregation'!AJ:AJ,'EPA Export Aggregation'!$A:$A,$B11,'EPA Export Aggregation'!$D:$D,$A$1)*IF($A11="CH4",About!$D$58,IF($A11="N2O",About!$D$59,1))</f>
        <v>1.9535702904962</v>
      </c>
      <c r="AH11">
        <f>SUMIFS('EPA Export Aggregation'!AK:AK,'EPA Export Aggregation'!$A:$A,$B11,'EPA Export Aggregation'!$D:$D,$A$1)*IF($A11="CH4",About!$D$58,IF($A11="N2O",About!$D$59,1))</f>
        <v>1.910587125225</v>
      </c>
    </row>
    <row r="12" spans="1:34" x14ac:dyDescent="0.25">
      <c r="A12" s="413" t="s">
        <v>2215</v>
      </c>
      <c r="B12" s="414" t="s">
        <v>4231</v>
      </c>
      <c r="C12">
        <f>SUMIFS('EPA Export Aggregation'!F:F,'EPA Export Aggregation'!$A:$A,$B12,'EPA Export Aggregation'!$D:$D,$A$1)*IF($A12="CH4",About!$D$58,IF($A12="N2O",About!$D$59,1))</f>
        <v>0.80218697258969995</v>
      </c>
      <c r="D12">
        <f>SUMIFS('EPA Export Aggregation'!G:G,'EPA Export Aggregation'!$A:$A,$B12,'EPA Export Aggregation'!$D:$D,$A$1)*IF($A12="CH4",About!$D$58,IF($A12="N2O",About!$D$59,1))</f>
        <v>0.79726084954080001</v>
      </c>
      <c r="E12">
        <f>SUMIFS('EPA Export Aggregation'!H:H,'EPA Export Aggregation'!$A:$A,$B12,'EPA Export Aggregation'!$D:$D,$A$1)*IF($A12="CH4",About!$D$58,IF($A12="N2O",About!$D$59,1))</f>
        <v>0.82242697902299999</v>
      </c>
      <c r="F12">
        <f>SUMIFS('EPA Export Aggregation'!I:I,'EPA Export Aggregation'!$A:$A,$B12,'EPA Export Aggregation'!$D:$D,$A$1)*IF($A12="CH4",About!$D$58,IF($A12="N2O",About!$D$59,1))</f>
        <v>0.85087140961139995</v>
      </c>
      <c r="G12">
        <f>SUMIFS('EPA Export Aggregation'!J:J,'EPA Export Aggregation'!$A:$A,$B12,'EPA Export Aggregation'!$D:$D,$A$1)*IF($A12="CH4",About!$D$58,IF($A12="N2O",About!$D$59,1))</f>
        <v>1.0266197421136001</v>
      </c>
      <c r="H12">
        <f>SUMIFS('EPA Export Aggregation'!K:K,'EPA Export Aggregation'!$A:$A,$B12,'EPA Export Aggregation'!$D:$D,$A$1)*IF($A12="CH4",About!$D$58,IF($A12="N2O",About!$D$59,1))</f>
        <v>1.1097640472135999</v>
      </c>
      <c r="I12">
        <f>SUMIFS('EPA Export Aggregation'!L:L,'EPA Export Aggregation'!$A:$A,$B12,'EPA Export Aggregation'!$D:$D,$A$1)*IF($A12="CH4",About!$D$58,IF($A12="N2O",About!$D$59,1))</f>
        <v>1.1603997309322001</v>
      </c>
      <c r="J12">
        <f>SUMIFS('EPA Export Aggregation'!M:M,'EPA Export Aggregation'!$A:$A,$B12,'EPA Export Aggregation'!$D:$D,$A$1)*IF($A12="CH4",About!$D$58,IF($A12="N2O",About!$D$59,1))</f>
        <v>1.0607523614658001</v>
      </c>
      <c r="K12">
        <f>SUMIFS('EPA Export Aggregation'!N:N,'EPA Export Aggregation'!$A:$A,$B12,'EPA Export Aggregation'!$D:$D,$A$1)*IF($A12="CH4",About!$D$58,IF($A12="N2O",About!$D$59,1))</f>
        <v>1.0695239002818</v>
      </c>
      <c r="L12">
        <f>SUMIFS('EPA Export Aggregation'!O:O,'EPA Export Aggregation'!$A:$A,$B12,'EPA Export Aggregation'!$D:$D,$A$1)*IF($A12="CH4",About!$D$58,IF($A12="N2O",About!$D$59,1))</f>
        <v>1.0282015491965999</v>
      </c>
      <c r="M12">
        <f>SUMIFS('EPA Export Aggregation'!P:P,'EPA Export Aggregation'!$A:$A,$B12,'EPA Export Aggregation'!$D:$D,$A$1)*IF($A12="CH4",About!$D$58,IF($A12="N2O",About!$D$59,1))</f>
        <v>0.88722798330859998</v>
      </c>
      <c r="N12">
        <f>SUMIFS('EPA Export Aggregation'!Q:Q,'EPA Export Aggregation'!$A:$A,$B12,'EPA Export Aggregation'!$D:$D,$A$1)*IF($A12="CH4",About!$D$58,IF($A12="N2O",About!$D$59,1))</f>
        <v>0.75169429949209998</v>
      </c>
      <c r="O12">
        <f>SUMIFS('EPA Export Aggregation'!R:R,'EPA Export Aggregation'!$A:$A,$B12,'EPA Export Aggregation'!$D:$D,$A$1)*IF($A12="CH4",About!$D$58,IF($A12="N2O",About!$D$59,1))</f>
        <v>0.75371882115199995</v>
      </c>
      <c r="P12">
        <f>SUMIFS('EPA Export Aggregation'!S:S,'EPA Export Aggregation'!$A:$A,$B12,'EPA Export Aggregation'!$D:$D,$A$1)*IF($A12="CH4",About!$D$58,IF($A12="N2O",About!$D$59,1))</f>
        <v>0.81759310717040001</v>
      </c>
      <c r="Q12">
        <f>SUMIFS('EPA Export Aggregation'!T:T,'EPA Export Aggregation'!$A:$A,$B12,'EPA Export Aggregation'!$D:$D,$A$1)*IF($A12="CH4",About!$D$58,IF($A12="N2O",About!$D$59,1))</f>
        <v>0.90874289660480001</v>
      </c>
      <c r="R12">
        <f>SUMIFS('EPA Export Aggregation'!U:U,'EPA Export Aggregation'!$A:$A,$B12,'EPA Export Aggregation'!$D:$D,$A$1)*IF($A12="CH4",About!$D$58,IF($A12="N2O",About!$D$59,1))</f>
        <v>0.87218040648320005</v>
      </c>
      <c r="S12">
        <f>SUMIFS('EPA Export Aggregation'!V:V,'EPA Export Aggregation'!$A:$A,$B12,'EPA Export Aggregation'!$D:$D,$A$1)*IF($A12="CH4",About!$D$58,IF($A12="N2O",About!$D$59,1))</f>
        <v>0.59957599821030005</v>
      </c>
      <c r="T12">
        <f>SUMIFS('EPA Export Aggregation'!W:W,'EPA Export Aggregation'!$A:$A,$B12,'EPA Export Aggregation'!$D:$D,$A$1)*IF($A12="CH4",About!$D$58,IF($A12="N2O",About!$D$59,1))</f>
        <v>0.76575725438010001</v>
      </c>
      <c r="U12">
        <f>SUMIFS('EPA Export Aggregation'!X:X,'EPA Export Aggregation'!$A:$A,$B12,'EPA Export Aggregation'!$D:$D,$A$1)*IF($A12="CH4",About!$D$58,IF($A12="N2O",About!$D$59,1))</f>
        <v>0.91374667987439995</v>
      </c>
      <c r="V12">
        <f>SUMIFS('EPA Export Aggregation'!Y:Y,'EPA Export Aggregation'!$A:$A,$B12,'EPA Export Aggregation'!$D:$D,$A$1)*IF($A12="CH4",About!$D$58,IF($A12="N2O",About!$D$59,1))</f>
        <v>0.65907760622239997</v>
      </c>
      <c r="W12">
        <f>SUMIFS('EPA Export Aggregation'!Z:Z,'EPA Export Aggregation'!$A:$A,$B12,'EPA Export Aggregation'!$D:$D,$A$1)*IF($A12="CH4",About!$D$58,IF($A12="N2O",About!$D$59,1))</f>
        <v>0.28664635836489999</v>
      </c>
      <c r="X12">
        <f>SUMIFS('EPA Export Aggregation'!AA:AA,'EPA Export Aggregation'!$A:$A,$B12,'EPA Export Aggregation'!$D:$D,$A$1)*IF($A12="CH4",About!$D$58,IF($A12="N2O",About!$D$59,1))</f>
        <v>0.33793802724819999</v>
      </c>
      <c r="Y12">
        <f>SUMIFS('EPA Export Aggregation'!AB:AB,'EPA Export Aggregation'!$A:$A,$B12,'EPA Export Aggregation'!$D:$D,$A$1)*IF($A12="CH4",About!$D$58,IF($A12="N2O",About!$D$59,1))</f>
        <v>0.31593198396639999</v>
      </c>
      <c r="Z12">
        <f>SUMIFS('EPA Export Aggregation'!AC:AC,'EPA Export Aggregation'!$A:$A,$B12,'EPA Export Aggregation'!$D:$D,$A$1)*IF($A12="CH4",About!$D$58,IF($A12="N2O",About!$D$59,1))</f>
        <v>0.3319185111156</v>
      </c>
      <c r="AA12">
        <f>SUMIFS('EPA Export Aggregation'!AD:AD,'EPA Export Aggregation'!$A:$A,$B12,'EPA Export Aggregation'!$D:$D,$A$1)*IF($A12="CH4",About!$D$58,IF($A12="N2O",About!$D$59,1))</f>
        <v>0.33221843128299999</v>
      </c>
      <c r="AB12">
        <f>SUMIFS('EPA Export Aggregation'!AE:AE,'EPA Export Aggregation'!$A:$A,$B12,'EPA Export Aggregation'!$D:$D,$A$1)*IF($A12="CH4",About!$D$58,IF($A12="N2O",About!$D$59,1))</f>
        <v>0.2860044064408</v>
      </c>
      <c r="AC12">
        <f>SUMIFS('EPA Export Aggregation'!AF:AF,'EPA Export Aggregation'!$A:$A,$B12,'EPA Export Aggregation'!$D:$D,$A$1)*IF($A12="CH4",About!$D$58,IF($A12="N2O",About!$D$59,1))</f>
        <v>0.31940593551840002</v>
      </c>
      <c r="AD12">
        <f>SUMIFS('EPA Export Aggregation'!AG:AG,'EPA Export Aggregation'!$A:$A,$B12,'EPA Export Aggregation'!$D:$D,$A$1)*IF($A12="CH4",About!$D$58,IF($A12="N2O",About!$D$59,1))</f>
        <v>0.3237394526415</v>
      </c>
      <c r="AE12">
        <f>SUMIFS('EPA Export Aggregation'!AH:AH,'EPA Export Aggregation'!$A:$A,$B12,'EPA Export Aggregation'!$D:$D,$A$1)*IF($A12="CH4",About!$D$58,IF($A12="N2O",About!$D$59,1))</f>
        <v>0.3479195226265</v>
      </c>
      <c r="AF12">
        <f>SUMIFS('EPA Export Aggregation'!AI:AI,'EPA Export Aggregation'!$A:$A,$B12,'EPA Export Aggregation'!$D:$D,$A$1)*IF($A12="CH4",About!$D$58,IF($A12="N2O",About!$D$59,1))</f>
        <v>0.29828789501399999</v>
      </c>
      <c r="AG12">
        <f>SUMIFS('EPA Export Aggregation'!AJ:AJ,'EPA Export Aggregation'!$A:$A,$B12,'EPA Export Aggregation'!$D:$D,$A$1)*IF($A12="CH4",About!$D$58,IF($A12="N2O",About!$D$59,1))</f>
        <v>0.22679599467639999</v>
      </c>
      <c r="AH12">
        <f>SUMIFS('EPA Export Aggregation'!AK:AK,'EPA Export Aggregation'!$A:$A,$B12,'EPA Export Aggregation'!$D:$D,$A$1)*IF($A12="CH4",About!$D$58,IF($A12="N2O",About!$D$59,1))</f>
        <v>0.29876187599069998</v>
      </c>
    </row>
    <row r="13" spans="1:34" x14ac:dyDescent="0.25">
      <c r="A13" s="413" t="s">
        <v>2215</v>
      </c>
      <c r="B13" s="414" t="s">
        <v>4235</v>
      </c>
      <c r="C13">
        <f>SUMIFS('EPA Export Aggregation'!F:F,'EPA Export Aggregation'!$A:$A,$B13,'EPA Export Aggregation'!$D:$D,$A$1)*IF($A13="CH4",About!$D$58,IF($A13="N2O",About!$D$59,1))</f>
        <v>0.22896647795290001</v>
      </c>
      <c r="D13">
        <f>SUMIFS('EPA Export Aggregation'!G:G,'EPA Export Aggregation'!$A:$A,$B13,'EPA Export Aggregation'!$D:$D,$A$1)*IF($A13="CH4",About!$D$58,IF($A13="N2O",About!$D$59,1))</f>
        <v>0.2053205028076</v>
      </c>
      <c r="E13">
        <f>SUMIFS('EPA Export Aggregation'!H:H,'EPA Export Aggregation'!$A:$A,$B13,'EPA Export Aggregation'!$D:$D,$A$1)*IF($A13="CH4",About!$D$58,IF($A13="N2O",About!$D$59,1))</f>
        <v>0.20216162647559999</v>
      </c>
      <c r="F13">
        <f>SUMIFS('EPA Export Aggregation'!I:I,'EPA Export Aggregation'!$A:$A,$B13,'EPA Export Aggregation'!$D:$D,$A$1)*IF($A13="CH4",About!$D$58,IF($A13="N2O",About!$D$59,1))</f>
        <v>0.1868996169912</v>
      </c>
      <c r="G13">
        <f>SUMIFS('EPA Export Aggregation'!J:J,'EPA Export Aggregation'!$A:$A,$B13,'EPA Export Aggregation'!$D:$D,$A$1)*IF($A13="CH4",About!$D$58,IF($A13="N2O",About!$D$59,1))</f>
        <v>0.1958507969769</v>
      </c>
      <c r="H13">
        <f>SUMIFS('EPA Export Aggregation'!K:K,'EPA Export Aggregation'!$A:$A,$B13,'EPA Export Aggregation'!$D:$D,$A$1)*IF($A13="CH4",About!$D$58,IF($A13="N2O",About!$D$59,1))</f>
        <v>0.26304982621450002</v>
      </c>
      <c r="I13">
        <f>SUMIFS('EPA Export Aggregation'!L:L,'EPA Export Aggregation'!$A:$A,$B13,'EPA Export Aggregation'!$D:$D,$A$1)*IF($A13="CH4",About!$D$58,IF($A13="N2O",About!$D$59,1))</f>
        <v>0.2839137535072</v>
      </c>
      <c r="J13">
        <f>SUMIFS('EPA Export Aggregation'!M:M,'EPA Export Aggregation'!$A:$A,$B13,'EPA Export Aggregation'!$D:$D,$A$1)*IF($A13="CH4",About!$D$58,IF($A13="N2O",About!$D$59,1))</f>
        <v>0.27262107568659999</v>
      </c>
      <c r="K13">
        <f>SUMIFS('EPA Export Aggregation'!N:N,'EPA Export Aggregation'!$A:$A,$B13,'EPA Export Aggregation'!$D:$D,$A$1)*IF($A13="CH4",About!$D$58,IF($A13="N2O",About!$D$59,1))</f>
        <v>0.27605126748699998</v>
      </c>
      <c r="L13">
        <f>SUMIFS('EPA Export Aggregation'!O:O,'EPA Export Aggregation'!$A:$A,$B13,'EPA Export Aggregation'!$D:$D,$A$1)*IF($A13="CH4",About!$D$58,IF($A13="N2O",About!$D$59,1))</f>
        <v>0.30178951900939999</v>
      </c>
      <c r="M13">
        <f>SUMIFS('EPA Export Aggregation'!P:P,'EPA Export Aggregation'!$A:$A,$B13,'EPA Export Aggregation'!$D:$D,$A$1)*IF($A13="CH4",About!$D$58,IF($A13="N2O",About!$D$59,1))</f>
        <v>0.2002768661123</v>
      </c>
      <c r="N13">
        <f>SUMIFS('EPA Export Aggregation'!Q:Q,'EPA Export Aggregation'!$A:$A,$B13,'EPA Export Aggregation'!$D:$D,$A$1)*IF($A13="CH4",About!$D$58,IF($A13="N2O",About!$D$59,1))</f>
        <v>0.20657923639959999</v>
      </c>
      <c r="O13">
        <f>SUMIFS('EPA Export Aggregation'!R:R,'EPA Export Aggregation'!$A:$A,$B13,'EPA Export Aggregation'!$D:$D,$A$1)*IF($A13="CH4",About!$D$58,IF($A13="N2O",About!$D$59,1))</f>
        <v>0.2155232463899</v>
      </c>
      <c r="P13">
        <f>SUMIFS('EPA Export Aggregation'!S:S,'EPA Export Aggregation'!$A:$A,$B13,'EPA Export Aggregation'!$D:$D,$A$1)*IF($A13="CH4",About!$D$58,IF($A13="N2O",About!$D$59,1))</f>
        <v>0.16606619427120001</v>
      </c>
      <c r="Q13">
        <f>SUMIFS('EPA Export Aggregation'!T:T,'EPA Export Aggregation'!$A:$A,$B13,'EPA Export Aggregation'!$D:$D,$A$1)*IF($A13="CH4",About!$D$58,IF($A13="N2O",About!$D$59,1))</f>
        <v>0.2265252509889</v>
      </c>
      <c r="R13">
        <f>SUMIFS('EPA Export Aggregation'!U:U,'EPA Export Aggregation'!$A:$A,$B13,'EPA Export Aggregation'!$D:$D,$A$1)*IF($A13="CH4",About!$D$58,IF($A13="N2O",About!$D$59,1))</f>
        <v>0.2501370525271</v>
      </c>
      <c r="S13">
        <f>SUMIFS('EPA Export Aggregation'!V:V,'EPA Export Aggregation'!$A:$A,$B13,'EPA Export Aggregation'!$D:$D,$A$1)*IF($A13="CH4",About!$D$58,IF($A13="N2O",About!$D$59,1))</f>
        <v>0.28391791420790002</v>
      </c>
      <c r="T13">
        <f>SUMIFS('EPA Export Aggregation'!W:W,'EPA Export Aggregation'!$A:$A,$B13,'EPA Export Aggregation'!$D:$D,$A$1)*IF($A13="CH4",About!$D$58,IF($A13="N2O",About!$D$59,1))</f>
        <v>0.25761617654820002</v>
      </c>
      <c r="U13">
        <f>SUMIFS('EPA Export Aggregation'!X:X,'EPA Export Aggregation'!$A:$A,$B13,'EPA Export Aggregation'!$D:$D,$A$1)*IF($A13="CH4",About!$D$58,IF($A13="N2O",About!$D$59,1))</f>
        <v>0.21624617009</v>
      </c>
      <c r="V13">
        <f>SUMIFS('EPA Export Aggregation'!Y:Y,'EPA Export Aggregation'!$A:$A,$B13,'EPA Export Aggregation'!$D:$D,$A$1)*IF($A13="CH4",About!$D$58,IF($A13="N2O",About!$D$59,1))</f>
        <v>0.27555803425710002</v>
      </c>
      <c r="W13">
        <f>SUMIFS('EPA Export Aggregation'!Z:Z,'EPA Export Aggregation'!$A:$A,$B13,'EPA Export Aggregation'!$D:$D,$A$1)*IF($A13="CH4",About!$D$58,IF($A13="N2O",About!$D$59,1))</f>
        <v>0.33451944489919999</v>
      </c>
      <c r="X13">
        <f>SUMIFS('EPA Export Aggregation'!AA:AA,'EPA Export Aggregation'!$A:$A,$B13,'EPA Export Aggregation'!$D:$D,$A$1)*IF($A13="CH4",About!$D$58,IF($A13="N2O",About!$D$59,1))</f>
        <v>0.30435834403790002</v>
      </c>
      <c r="Y13">
        <f>SUMIFS('EPA Export Aggregation'!AB:AB,'EPA Export Aggregation'!$A:$A,$B13,'EPA Export Aggregation'!$D:$D,$A$1)*IF($A13="CH4",About!$D$58,IF($A13="N2O",About!$D$59,1))</f>
        <v>0.27829817697409998</v>
      </c>
      <c r="Z13">
        <f>SUMIFS('EPA Export Aggregation'!AC:AC,'EPA Export Aggregation'!$A:$A,$B13,'EPA Export Aggregation'!$D:$D,$A$1)*IF($A13="CH4",About!$D$58,IF($A13="N2O",About!$D$59,1))</f>
        <v>0.33759194712590002</v>
      </c>
      <c r="AA13">
        <f>SUMIFS('EPA Export Aggregation'!AD:AD,'EPA Export Aggregation'!$A:$A,$B13,'EPA Export Aggregation'!$D:$D,$A$1)*IF($A13="CH4",About!$D$58,IF($A13="N2O",About!$D$59,1))</f>
        <v>0.38771145508839999</v>
      </c>
      <c r="AB13">
        <f>SUMIFS('EPA Export Aggregation'!AE:AE,'EPA Export Aggregation'!$A:$A,$B13,'EPA Export Aggregation'!$D:$D,$A$1)*IF($A13="CH4",About!$D$58,IF($A13="N2O",About!$D$59,1))</f>
        <v>0.37167157857369998</v>
      </c>
      <c r="AC13">
        <f>SUMIFS('EPA Export Aggregation'!AF:AF,'EPA Export Aggregation'!$A:$A,$B13,'EPA Export Aggregation'!$D:$D,$A$1)*IF($A13="CH4",About!$D$58,IF($A13="N2O",About!$D$59,1))</f>
        <v>0.3292948552437</v>
      </c>
      <c r="AD13">
        <f>SUMIFS('EPA Export Aggregation'!AG:AG,'EPA Export Aggregation'!$A:$A,$B13,'EPA Export Aggregation'!$D:$D,$A$1)*IF($A13="CH4",About!$D$58,IF($A13="N2O",About!$D$59,1))</f>
        <v>0.29942554836059998</v>
      </c>
      <c r="AE13">
        <f>SUMIFS('EPA Export Aggregation'!AH:AH,'EPA Export Aggregation'!$A:$A,$B13,'EPA Export Aggregation'!$D:$D,$A$1)*IF($A13="CH4",About!$D$58,IF($A13="N2O",About!$D$59,1))</f>
        <v>0.2222135720933</v>
      </c>
      <c r="AF13">
        <f>SUMIFS('EPA Export Aggregation'!AI:AI,'EPA Export Aggregation'!$A:$A,$B13,'EPA Export Aggregation'!$D:$D,$A$1)*IF($A13="CH4",About!$D$58,IF($A13="N2O",About!$D$59,1))</f>
        <v>0.25335650918980002</v>
      </c>
      <c r="AG13">
        <f>SUMIFS('EPA Export Aggregation'!AJ:AJ,'EPA Export Aggregation'!$A:$A,$B13,'EPA Export Aggregation'!$D:$D,$A$1)*IF($A13="CH4",About!$D$58,IF($A13="N2O",About!$D$59,1))</f>
        <v>0.25230216973710001</v>
      </c>
      <c r="AH13">
        <f>SUMIFS('EPA Export Aggregation'!AK:AK,'EPA Export Aggregation'!$A:$A,$B13,'EPA Export Aggregation'!$D:$D,$A$1)*IF($A13="CH4",About!$D$58,IF($A13="N2O",About!$D$59,1))</f>
        <v>0.23818349269450001</v>
      </c>
    </row>
    <row r="14" spans="1:34" x14ac:dyDescent="0.25">
      <c r="A14" s="413" t="s">
        <v>2215</v>
      </c>
      <c r="B14" s="414" t="s">
        <v>4253</v>
      </c>
      <c r="C14">
        <f>SUMIFS('EPA Export Aggregation'!F:F,'EPA Export Aggregation'!$A:$A,$B14,'EPA Export Aggregation'!$D:$D,$A$1)*IF($A14="CH4",About!$D$58,IF($A14="N2O",About!$D$59,1))</f>
        <v>3.6494129793700002E-2</v>
      </c>
      <c r="D14">
        <f>SUMIFS('EPA Export Aggregation'!G:G,'EPA Export Aggregation'!$A:$A,$B14,'EPA Export Aggregation'!$D:$D,$A$1)*IF($A14="CH4",About!$D$58,IF($A14="N2O",About!$D$59,1))</f>
        <v>3.4655123694199999E-2</v>
      </c>
      <c r="E14">
        <f>SUMIFS('EPA Export Aggregation'!H:H,'EPA Export Aggregation'!$A:$A,$B14,'EPA Export Aggregation'!$D:$D,$A$1)*IF($A14="CH4",About!$D$58,IF($A14="N2O",About!$D$59,1))</f>
        <v>3.5031003456799999E-2</v>
      </c>
      <c r="F14">
        <f>SUMIFS('EPA Export Aggregation'!I:I,'EPA Export Aggregation'!$A:$A,$B14,'EPA Export Aggregation'!$D:$D,$A$1)*IF($A14="CH4",About!$D$58,IF($A14="N2O",About!$D$59,1))</f>
        <v>3.4976396867300003E-2</v>
      </c>
      <c r="G14">
        <f>SUMIFS('EPA Export Aggregation'!J:J,'EPA Export Aggregation'!$A:$A,$B14,'EPA Export Aggregation'!$D:$D,$A$1)*IF($A14="CH4",About!$D$58,IF($A14="N2O",About!$D$59,1))</f>
        <v>3.6067490027100003E-2</v>
      </c>
      <c r="H14">
        <f>SUMIFS('EPA Export Aggregation'!K:K,'EPA Export Aggregation'!$A:$A,$B14,'EPA Export Aggregation'!$D:$D,$A$1)*IF($A14="CH4",About!$D$58,IF($A14="N2O",About!$D$59,1))</f>
        <v>3.4312818345200002E-2</v>
      </c>
      <c r="I14">
        <f>SUMIFS('EPA Export Aggregation'!L:L,'EPA Export Aggregation'!$A:$A,$B14,'EPA Export Aggregation'!$D:$D,$A$1)*IF($A14="CH4",About!$D$58,IF($A14="N2O",About!$D$59,1))</f>
        <v>3.3808455415099997E-2</v>
      </c>
      <c r="J14">
        <f>SUMIFS('EPA Export Aggregation'!M:M,'EPA Export Aggregation'!$A:$A,$B14,'EPA Export Aggregation'!$D:$D,$A$1)*IF($A14="CH4",About!$D$58,IF($A14="N2O",About!$D$59,1))</f>
        <v>3.5257300579100002E-2</v>
      </c>
      <c r="K14">
        <f>SUMIFS('EPA Export Aggregation'!N:N,'EPA Export Aggregation'!$A:$A,$B14,'EPA Export Aggregation'!$D:$D,$A$1)*IF($A14="CH4",About!$D$58,IF($A14="N2O",About!$D$59,1))</f>
        <v>3.4638234010599997E-2</v>
      </c>
      <c r="L14">
        <f>SUMIFS('EPA Export Aggregation'!O:O,'EPA Export Aggregation'!$A:$A,$B14,'EPA Export Aggregation'!$D:$D,$A$1)*IF($A14="CH4",About!$D$58,IF($A14="N2O",About!$D$59,1))</f>
        <v>3.3361133419600002E-2</v>
      </c>
      <c r="M14">
        <f>SUMIFS('EPA Export Aggregation'!P:P,'EPA Export Aggregation'!$A:$A,$B14,'EPA Export Aggregation'!$D:$D,$A$1)*IF($A14="CH4",About!$D$58,IF($A14="N2O",About!$D$59,1))</f>
        <v>2.95774153209E-2</v>
      </c>
      <c r="N14">
        <f>SUMIFS('EPA Export Aggregation'!Q:Q,'EPA Export Aggregation'!$A:$A,$B14,'EPA Export Aggregation'!$D:$D,$A$1)*IF($A14="CH4",About!$D$58,IF($A14="N2O",About!$D$59,1))</f>
        <v>2.7819408006299999E-2</v>
      </c>
      <c r="O14">
        <f>SUMIFS('EPA Export Aggregation'!R:R,'EPA Export Aggregation'!$A:$A,$B14,'EPA Export Aggregation'!$D:$D,$A$1)*IF($A14="CH4",About!$D$58,IF($A14="N2O",About!$D$59,1))</f>
        <v>2.7013451586499999E-2</v>
      </c>
      <c r="P14">
        <f>SUMIFS('EPA Export Aggregation'!S:S,'EPA Export Aggregation'!$A:$A,$B14,'EPA Export Aggregation'!$D:$D,$A$1)*IF($A14="CH4",About!$D$58,IF($A14="N2O",About!$D$59,1))</f>
        <v>2.5936671407300001E-2</v>
      </c>
      <c r="Q14">
        <f>SUMIFS('EPA Export Aggregation'!T:T,'EPA Export Aggregation'!$A:$A,$B14,'EPA Export Aggregation'!$D:$D,$A$1)*IF($A14="CH4",About!$D$58,IF($A14="N2O",About!$D$59,1))</f>
        <v>2.5491865973299999E-2</v>
      </c>
      <c r="R14">
        <f>SUMIFS('EPA Export Aggregation'!U:U,'EPA Export Aggregation'!$A:$A,$B14,'EPA Export Aggregation'!$D:$D,$A$1)*IF($A14="CH4",About!$D$58,IF($A14="N2O",About!$D$59,1))</f>
        <v>2.4512105087999999E-2</v>
      </c>
      <c r="S14">
        <f>SUMIFS('EPA Export Aggregation'!V:V,'EPA Export Aggregation'!$A:$A,$B14,'EPA Export Aggregation'!$D:$D,$A$1)*IF($A14="CH4",About!$D$58,IF($A14="N2O",About!$D$59,1))</f>
        <v>2.3982435457899999E-2</v>
      </c>
      <c r="T14">
        <f>SUMIFS('EPA Export Aggregation'!W:W,'EPA Export Aggregation'!$A:$A,$B14,'EPA Export Aggregation'!$D:$D,$A$1)*IF($A14="CH4",About!$D$58,IF($A14="N2O",About!$D$59,1))</f>
        <v>2.3032193003199999E-2</v>
      </c>
      <c r="U14">
        <f>SUMIFS('EPA Export Aggregation'!X:X,'EPA Export Aggregation'!$A:$A,$B14,'EPA Export Aggregation'!$D:$D,$A$1)*IF($A14="CH4",About!$D$58,IF($A14="N2O",About!$D$59,1))</f>
        <v>2.1408086708400002E-2</v>
      </c>
      <c r="V14">
        <f>SUMIFS('EPA Export Aggregation'!Y:Y,'EPA Export Aggregation'!$A:$A,$B14,'EPA Export Aggregation'!$D:$D,$A$1)*IF($A14="CH4",About!$D$58,IF($A14="N2O",About!$D$59,1))</f>
        <v>1.84172984932E-2</v>
      </c>
      <c r="W14">
        <f>SUMIFS('EPA Export Aggregation'!Z:Z,'EPA Export Aggregation'!$A:$A,$B14,'EPA Export Aggregation'!$D:$D,$A$1)*IF($A14="CH4",About!$D$58,IF($A14="N2O",About!$D$59,1))</f>
        <v>4.1398564149100002E-2</v>
      </c>
      <c r="X14">
        <f>SUMIFS('EPA Export Aggregation'!AA:AA,'EPA Export Aggregation'!$A:$A,$B14,'EPA Export Aggregation'!$D:$D,$A$1)*IF($A14="CH4",About!$D$58,IF($A14="N2O",About!$D$59,1))</f>
        <v>4.6338923571099998E-2</v>
      </c>
      <c r="Y14">
        <f>SUMIFS('EPA Export Aggregation'!AB:AB,'EPA Export Aggregation'!$A:$A,$B14,'EPA Export Aggregation'!$D:$D,$A$1)*IF($A14="CH4",About!$D$58,IF($A14="N2O",About!$D$59,1))</f>
        <v>4.3815717057900001E-2</v>
      </c>
      <c r="Z14">
        <f>SUMIFS('EPA Export Aggregation'!AC:AC,'EPA Export Aggregation'!$A:$A,$B14,'EPA Export Aggregation'!$D:$D,$A$1)*IF($A14="CH4",About!$D$58,IF($A14="N2O",About!$D$59,1))</f>
        <v>3.9534082840900001E-2</v>
      </c>
      <c r="AA14">
        <f>SUMIFS('EPA Export Aggregation'!AD:AD,'EPA Export Aggregation'!$A:$A,$B14,'EPA Export Aggregation'!$D:$D,$A$1)*IF($A14="CH4",About!$D$58,IF($A14="N2O",About!$D$59,1))</f>
        <v>4.3510353458700003E-2</v>
      </c>
      <c r="AB14">
        <f>SUMIFS('EPA Export Aggregation'!AE:AE,'EPA Export Aggregation'!$A:$A,$B14,'EPA Export Aggregation'!$D:$D,$A$1)*IF($A14="CH4",About!$D$58,IF($A14="N2O",About!$D$59,1))</f>
        <v>5.21757439199E-2</v>
      </c>
      <c r="AC14">
        <f>SUMIFS('EPA Export Aggregation'!AF:AF,'EPA Export Aggregation'!$A:$A,$B14,'EPA Export Aggregation'!$D:$D,$A$1)*IF($A14="CH4",About!$D$58,IF($A14="N2O",About!$D$59,1))</f>
        <v>4.2395445466900002E-2</v>
      </c>
      <c r="AD14">
        <f>SUMIFS('EPA Export Aggregation'!AG:AG,'EPA Export Aggregation'!$A:$A,$B14,'EPA Export Aggregation'!$D:$D,$A$1)*IF($A14="CH4",About!$D$58,IF($A14="N2O",About!$D$59,1))</f>
        <v>4.3509632563700003E-2</v>
      </c>
      <c r="AE14">
        <f>SUMIFS('EPA Export Aggregation'!AH:AH,'EPA Export Aggregation'!$A:$A,$B14,'EPA Export Aggregation'!$D:$D,$A$1)*IF($A14="CH4",About!$D$58,IF($A14="N2O",About!$D$59,1))</f>
        <v>4.5191334055800003E-2</v>
      </c>
      <c r="AF14">
        <f>SUMIFS('EPA Export Aggregation'!AI:AI,'EPA Export Aggregation'!$A:$A,$B14,'EPA Export Aggregation'!$D:$D,$A$1)*IF($A14="CH4",About!$D$58,IF($A14="N2O",About!$D$59,1))</f>
        <v>4.3689322464000001E-2</v>
      </c>
      <c r="AG14">
        <f>SUMIFS('EPA Export Aggregation'!AJ:AJ,'EPA Export Aggregation'!$A:$A,$B14,'EPA Export Aggregation'!$D:$D,$A$1)*IF($A14="CH4",About!$D$58,IF($A14="N2O",About!$D$59,1))</f>
        <v>4.7248861787800002E-2</v>
      </c>
      <c r="AH14">
        <f>SUMIFS('EPA Export Aggregation'!AK:AK,'EPA Export Aggregation'!$A:$A,$B14,'EPA Export Aggregation'!$D:$D,$A$1)*IF($A14="CH4",About!$D$58,IF($A14="N2O",About!$D$59,1))</f>
        <v>4.2237561698199998E-2</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5.4066162104899999E-2</v>
      </c>
      <c r="D16">
        <f>SUMIFS('EPA Export Aggregation'!G:G,'EPA Export Aggregation'!$A:$A,$B16,'EPA Export Aggregation'!$D:$D,$A$1)*IF($A16="CH4",About!$D$58,IF($A16="N2O",About!$D$59,1))</f>
        <v>5.37720078002E-2</v>
      </c>
      <c r="E16">
        <f>SUMIFS('EPA Export Aggregation'!H:H,'EPA Export Aggregation'!$A:$A,$B16,'EPA Export Aggregation'!$D:$D,$A$1)*IF($A16="CH4",About!$D$58,IF($A16="N2O",About!$D$59,1))</f>
        <v>5.3241583478800002E-2</v>
      </c>
      <c r="F16">
        <f>SUMIFS('EPA Export Aggregation'!I:I,'EPA Export Aggregation'!$A:$A,$B16,'EPA Export Aggregation'!$D:$D,$A$1)*IF($A16="CH4",About!$D$58,IF($A16="N2O",About!$D$59,1))</f>
        <v>5.3143487666899997E-2</v>
      </c>
      <c r="G16">
        <f>SUMIFS('EPA Export Aggregation'!J:J,'EPA Export Aggregation'!$A:$A,$B16,'EPA Export Aggregation'!$D:$D,$A$1)*IF($A16="CH4",About!$D$58,IF($A16="N2O",About!$D$59,1))</f>
        <v>5.3050890201300001E-2</v>
      </c>
      <c r="H16">
        <f>SUMIFS('EPA Export Aggregation'!K:K,'EPA Export Aggregation'!$A:$A,$B16,'EPA Export Aggregation'!$D:$D,$A$1)*IF($A16="CH4",About!$D$58,IF($A16="N2O",About!$D$59,1))</f>
        <v>5.2888582248199999E-2</v>
      </c>
      <c r="I16">
        <f>SUMIFS('EPA Export Aggregation'!L:L,'EPA Export Aggregation'!$A:$A,$B16,'EPA Export Aggregation'!$D:$D,$A$1)*IF($A16="CH4",About!$D$58,IF($A16="N2O",About!$D$59,1))</f>
        <v>5.3026084764200003E-2</v>
      </c>
      <c r="J16">
        <f>SUMIFS('EPA Export Aggregation'!M:M,'EPA Export Aggregation'!$A:$A,$B16,'EPA Export Aggregation'!$D:$D,$A$1)*IF($A16="CH4",About!$D$58,IF($A16="N2O",About!$D$59,1))</f>
        <v>5.2605276146000003E-2</v>
      </c>
      <c r="K16">
        <f>SUMIFS('EPA Export Aggregation'!N:N,'EPA Export Aggregation'!$A:$A,$B16,'EPA Export Aggregation'!$D:$D,$A$1)*IF($A16="CH4",About!$D$58,IF($A16="N2O",About!$D$59,1))</f>
        <v>5.2100218288699998E-2</v>
      </c>
      <c r="L16">
        <f>SUMIFS('EPA Export Aggregation'!O:O,'EPA Export Aggregation'!$A:$A,$B16,'EPA Export Aggregation'!$D:$D,$A$1)*IF($A16="CH4",About!$D$58,IF($A16="N2O",About!$D$59,1))</f>
        <v>5.1691997057799997E-2</v>
      </c>
      <c r="M16">
        <f>SUMIFS('EPA Export Aggregation'!P:P,'EPA Export Aggregation'!$A:$A,$B16,'EPA Export Aggregation'!$D:$D,$A$1)*IF($A16="CH4",About!$D$58,IF($A16="N2O",About!$D$59,1))</f>
        <v>5.1363676474099999E-2</v>
      </c>
      <c r="N16">
        <f>SUMIFS('EPA Export Aggregation'!Q:Q,'EPA Export Aggregation'!$A:$A,$B16,'EPA Export Aggregation'!$D:$D,$A$1)*IF($A16="CH4",About!$D$58,IF($A16="N2O",About!$D$59,1))</f>
        <v>3.0870838922200002E-2</v>
      </c>
      <c r="O16">
        <f>SUMIFS('EPA Export Aggregation'!R:R,'EPA Export Aggregation'!$A:$A,$B16,'EPA Export Aggregation'!$D:$D,$A$1)*IF($A16="CH4",About!$D$58,IF($A16="N2O",About!$D$59,1))</f>
        <v>3.5940029789800002E-2</v>
      </c>
      <c r="P16">
        <f>SUMIFS('EPA Export Aggregation'!S:S,'EPA Export Aggregation'!$A:$A,$B16,'EPA Export Aggregation'!$D:$D,$A$1)*IF($A16="CH4",About!$D$58,IF($A16="N2O",About!$D$59,1))</f>
        <v>4.65583796701E-2</v>
      </c>
      <c r="Q16">
        <f>SUMIFS('EPA Export Aggregation'!T:T,'EPA Export Aggregation'!$A:$A,$B16,'EPA Export Aggregation'!$D:$D,$A$1)*IF($A16="CH4",About!$D$58,IF($A16="N2O",About!$D$59,1))</f>
        <v>4.2633641274800002E-2</v>
      </c>
      <c r="R16">
        <f>SUMIFS('EPA Export Aggregation'!U:U,'EPA Export Aggregation'!$A:$A,$B16,'EPA Export Aggregation'!$D:$D,$A$1)*IF($A16="CH4",About!$D$58,IF($A16="N2O",About!$D$59,1))</f>
        <v>4.6102900019199998E-2</v>
      </c>
      <c r="S16">
        <f>SUMIFS('EPA Export Aggregation'!V:V,'EPA Export Aggregation'!$A:$A,$B16,'EPA Export Aggregation'!$D:$D,$A$1)*IF($A16="CH4",About!$D$58,IF($A16="N2O",About!$D$59,1))</f>
        <v>5.8314888547899998E-2</v>
      </c>
      <c r="T16">
        <f>SUMIFS('EPA Export Aggregation'!W:W,'EPA Export Aggregation'!$A:$A,$B16,'EPA Export Aggregation'!$D:$D,$A$1)*IF($A16="CH4",About!$D$58,IF($A16="N2O",About!$D$59,1))</f>
        <v>6.2932812748299996E-2</v>
      </c>
      <c r="U16">
        <f>SUMIFS('EPA Export Aggregation'!X:X,'EPA Export Aggregation'!$A:$A,$B16,'EPA Export Aggregation'!$D:$D,$A$1)*IF($A16="CH4",About!$D$58,IF($A16="N2O",About!$D$59,1))</f>
        <v>5.9169010499099998E-2</v>
      </c>
      <c r="V16">
        <f>SUMIFS('EPA Export Aggregation'!Y:Y,'EPA Export Aggregation'!$A:$A,$B16,'EPA Export Aggregation'!$D:$D,$A$1)*IF($A16="CH4",About!$D$58,IF($A16="N2O",About!$D$59,1))</f>
        <v>5.7160866472999998E-2</v>
      </c>
      <c r="W16">
        <f>SUMIFS('EPA Export Aggregation'!Z:Z,'EPA Export Aggregation'!$A:$A,$B16,'EPA Export Aggregation'!$D:$D,$A$1)*IF($A16="CH4",About!$D$58,IF($A16="N2O",About!$D$59,1))</f>
        <v>0.13945572816179999</v>
      </c>
      <c r="X16">
        <f>SUMIFS('EPA Export Aggregation'!AA:AA,'EPA Export Aggregation'!$A:$A,$B16,'EPA Export Aggregation'!$D:$D,$A$1)*IF($A16="CH4",About!$D$58,IF($A16="N2O",About!$D$59,1))</f>
        <v>0.12783995945439999</v>
      </c>
      <c r="Y16">
        <f>SUMIFS('EPA Export Aggregation'!AB:AB,'EPA Export Aggregation'!$A:$A,$B16,'EPA Export Aggregation'!$D:$D,$A$1)*IF($A16="CH4",About!$D$58,IF($A16="N2O",About!$D$59,1))</f>
        <v>0.12514296388089999</v>
      </c>
      <c r="Z16">
        <f>SUMIFS('EPA Export Aggregation'!AC:AC,'EPA Export Aggregation'!$A:$A,$B16,'EPA Export Aggregation'!$D:$D,$A$1)*IF($A16="CH4",About!$D$58,IF($A16="N2O",About!$D$59,1))</f>
        <v>0.12973101292479999</v>
      </c>
      <c r="AA16">
        <f>SUMIFS('EPA Export Aggregation'!AD:AD,'EPA Export Aggregation'!$A:$A,$B16,'EPA Export Aggregation'!$D:$D,$A$1)*IF($A16="CH4",About!$D$58,IF($A16="N2O",About!$D$59,1))</f>
        <v>0.13778521080280001</v>
      </c>
      <c r="AB16">
        <f>SUMIFS('EPA Export Aggregation'!AE:AE,'EPA Export Aggregation'!$A:$A,$B16,'EPA Export Aggregation'!$D:$D,$A$1)*IF($A16="CH4",About!$D$58,IF($A16="N2O",About!$D$59,1))</f>
        <v>0.15119419363180001</v>
      </c>
      <c r="AC16">
        <f>SUMIFS('EPA Export Aggregation'!AF:AF,'EPA Export Aggregation'!$A:$A,$B16,'EPA Export Aggregation'!$D:$D,$A$1)*IF($A16="CH4",About!$D$58,IF($A16="N2O",About!$D$59,1))</f>
        <v>0.1413068051893</v>
      </c>
      <c r="AD16">
        <f>SUMIFS('EPA Export Aggregation'!AG:AG,'EPA Export Aggregation'!$A:$A,$B16,'EPA Export Aggregation'!$D:$D,$A$1)*IF($A16="CH4",About!$D$58,IF($A16="N2O",About!$D$59,1))</f>
        <v>0.1389600209371</v>
      </c>
      <c r="AE16">
        <f>SUMIFS('EPA Export Aggregation'!AH:AH,'EPA Export Aggregation'!$A:$A,$B16,'EPA Export Aggregation'!$D:$D,$A$1)*IF($A16="CH4",About!$D$58,IF($A16="N2O",About!$D$59,1))</f>
        <v>0.12483803377320001</v>
      </c>
      <c r="AF16">
        <f>SUMIFS('EPA Export Aggregation'!AI:AI,'EPA Export Aggregation'!$A:$A,$B16,'EPA Export Aggregation'!$D:$D,$A$1)*IF($A16="CH4",About!$D$58,IF($A16="N2O",About!$D$59,1))</f>
        <v>0.14650835600420001</v>
      </c>
      <c r="AG16">
        <f>SUMIFS('EPA Export Aggregation'!AJ:AJ,'EPA Export Aggregation'!$A:$A,$B16,'EPA Export Aggregation'!$D:$D,$A$1)*IF($A16="CH4",About!$D$58,IF($A16="N2O",About!$D$59,1))</f>
        <v>0.1492922535564</v>
      </c>
      <c r="AH16">
        <f>SUMIFS('EPA Export Aggregation'!AK:AK,'EPA Export Aggregation'!$A:$A,$B16,'EPA Export Aggregation'!$D:$D,$A$1)*IF($A16="CH4",About!$D$58,IF($A16="N2O",About!$D$59,1))</f>
        <v>0.1494755853519</v>
      </c>
    </row>
    <row r="17" spans="1:34" x14ac:dyDescent="0.25">
      <c r="A17" s="413" t="s">
        <v>2215</v>
      </c>
      <c r="B17" s="414" t="s">
        <v>4233</v>
      </c>
      <c r="C17">
        <f>SUMIFS('EPA Export Aggregation'!F:F,'EPA Export Aggregation'!$A:$A,$B17,'EPA Export Aggregation'!$D:$D,$A$1)*IF($A17="CH4",About!$D$58,IF($A17="N2O",About!$D$59,1))</f>
        <v>0.2215760201826</v>
      </c>
      <c r="D17">
        <f>SUMIFS('EPA Export Aggregation'!G:G,'EPA Export Aggregation'!$A:$A,$B17,'EPA Export Aggregation'!$D:$D,$A$1)*IF($A17="CH4",About!$D$58,IF($A17="N2O",About!$D$59,1))</f>
        <v>0.90098642706450005</v>
      </c>
      <c r="E17">
        <f>SUMIFS('EPA Export Aggregation'!H:H,'EPA Export Aggregation'!$A:$A,$B17,'EPA Export Aggregation'!$D:$D,$A$1)*IF($A17="CH4",About!$D$58,IF($A17="N2O",About!$D$59,1))</f>
        <v>0.91054796710139996</v>
      </c>
      <c r="F17">
        <f>SUMIFS('EPA Export Aggregation'!I:I,'EPA Export Aggregation'!$A:$A,$B17,'EPA Export Aggregation'!$D:$D,$A$1)*IF($A17="CH4",About!$D$58,IF($A17="N2O",About!$D$59,1))</f>
        <v>0.94319494692420003</v>
      </c>
      <c r="G17">
        <f>SUMIFS('EPA Export Aggregation'!J:J,'EPA Export Aggregation'!$A:$A,$B17,'EPA Export Aggregation'!$D:$D,$A$1)*IF($A17="CH4",About!$D$58,IF($A17="N2O",About!$D$59,1))</f>
        <v>0.60810723207469997</v>
      </c>
      <c r="H17">
        <f>SUMIFS('EPA Export Aggregation'!K:K,'EPA Export Aggregation'!$A:$A,$B17,'EPA Export Aggregation'!$D:$D,$A$1)*IF($A17="CH4",About!$D$58,IF($A17="N2O",About!$D$59,1))</f>
        <v>0.62116389723620002</v>
      </c>
      <c r="I17">
        <f>SUMIFS('EPA Export Aggregation'!L:L,'EPA Export Aggregation'!$A:$A,$B17,'EPA Export Aggregation'!$D:$D,$A$1)*IF($A17="CH4",About!$D$58,IF($A17="N2O",About!$D$59,1))</f>
        <v>0.65612535351449996</v>
      </c>
      <c r="J17">
        <f>SUMIFS('EPA Export Aggregation'!M:M,'EPA Export Aggregation'!$A:$A,$B17,'EPA Export Aggregation'!$D:$D,$A$1)*IF($A17="CH4",About!$D$58,IF($A17="N2O",About!$D$59,1))</f>
        <v>0.68422487073789995</v>
      </c>
      <c r="K17">
        <f>SUMIFS('EPA Export Aggregation'!N:N,'EPA Export Aggregation'!$A:$A,$B17,'EPA Export Aggregation'!$D:$D,$A$1)*IF($A17="CH4",About!$D$58,IF($A17="N2O",About!$D$59,1))</f>
        <v>0.44468718466419999</v>
      </c>
      <c r="L17">
        <f>SUMIFS('EPA Export Aggregation'!O:O,'EPA Export Aggregation'!$A:$A,$B17,'EPA Export Aggregation'!$D:$D,$A$1)*IF($A17="CH4",About!$D$58,IF($A17="N2O",About!$D$59,1))</f>
        <v>0.44965247965479999</v>
      </c>
      <c r="M17">
        <f>SUMIFS('EPA Export Aggregation'!P:P,'EPA Export Aggregation'!$A:$A,$B17,'EPA Export Aggregation'!$D:$D,$A$1)*IF($A17="CH4",About!$D$58,IF($A17="N2O",About!$D$59,1))</f>
        <v>0.79191695935689999</v>
      </c>
      <c r="N17">
        <f>SUMIFS('EPA Export Aggregation'!Q:Q,'EPA Export Aggregation'!$A:$A,$B17,'EPA Export Aggregation'!$D:$D,$A$1)*IF($A17="CH4",About!$D$58,IF($A17="N2O",About!$D$59,1))</f>
        <v>0.64849028773149997</v>
      </c>
      <c r="O17">
        <f>SUMIFS('EPA Export Aggregation'!R:R,'EPA Export Aggregation'!$A:$A,$B17,'EPA Export Aggregation'!$D:$D,$A$1)*IF($A17="CH4",About!$D$58,IF($A17="N2O",About!$D$59,1))</f>
        <v>0.54080989895880005</v>
      </c>
      <c r="P17">
        <f>SUMIFS('EPA Export Aggregation'!S:S,'EPA Export Aggregation'!$A:$A,$B17,'EPA Export Aggregation'!$D:$D,$A$1)*IF($A17="CH4",About!$D$58,IF($A17="N2O",About!$D$59,1))</f>
        <v>0.47894661820009998</v>
      </c>
      <c r="Q17">
        <f>SUMIFS('EPA Export Aggregation'!T:T,'EPA Export Aggregation'!$A:$A,$B17,'EPA Export Aggregation'!$D:$D,$A$1)*IF($A17="CH4",About!$D$58,IF($A17="N2O",About!$D$59,1))</f>
        <v>0.41642615768359997</v>
      </c>
      <c r="R17">
        <f>SUMIFS('EPA Export Aggregation'!U:U,'EPA Export Aggregation'!$A:$A,$B17,'EPA Export Aggregation'!$D:$D,$A$1)*IF($A17="CH4",About!$D$58,IF($A17="N2O",About!$D$59,1))</f>
        <v>0.39489701967750002</v>
      </c>
      <c r="S17">
        <f>SUMIFS('EPA Export Aggregation'!V:V,'EPA Export Aggregation'!$A:$A,$B17,'EPA Export Aggregation'!$D:$D,$A$1)*IF($A17="CH4",About!$D$58,IF($A17="N2O",About!$D$59,1))</f>
        <v>0.52224566509159998</v>
      </c>
      <c r="T17">
        <f>SUMIFS('EPA Export Aggregation'!W:W,'EPA Export Aggregation'!$A:$A,$B17,'EPA Export Aggregation'!$D:$D,$A$1)*IF($A17="CH4",About!$D$58,IF($A17="N2O",About!$D$59,1))</f>
        <v>0.52985846258570002</v>
      </c>
      <c r="U17">
        <f>SUMIFS('EPA Export Aggregation'!X:X,'EPA Export Aggregation'!$A:$A,$B17,'EPA Export Aggregation'!$D:$D,$A$1)*IF($A17="CH4",About!$D$58,IF($A17="N2O",About!$D$59,1))</f>
        <v>0.50065277497570004</v>
      </c>
      <c r="V17">
        <f>SUMIFS('EPA Export Aggregation'!Y:Y,'EPA Export Aggregation'!$A:$A,$B17,'EPA Export Aggregation'!$D:$D,$A$1)*IF($A17="CH4",About!$D$58,IF($A17="N2O",About!$D$59,1))</f>
        <v>0.4003056624263</v>
      </c>
      <c r="W17">
        <f>SUMIFS('EPA Export Aggregation'!Z:Z,'EPA Export Aggregation'!$A:$A,$B17,'EPA Export Aggregation'!$D:$D,$A$1)*IF($A17="CH4",About!$D$58,IF($A17="N2O",About!$D$59,1))</f>
        <v>0.36500573864489999</v>
      </c>
      <c r="X17">
        <f>SUMIFS('EPA Export Aggregation'!AA:AA,'EPA Export Aggregation'!$A:$A,$B17,'EPA Export Aggregation'!$D:$D,$A$1)*IF($A17="CH4",About!$D$58,IF($A17="N2O",About!$D$59,1))</f>
        <v>0.3496005141513</v>
      </c>
      <c r="Y17">
        <f>SUMIFS('EPA Export Aggregation'!AB:AB,'EPA Export Aggregation'!$A:$A,$B17,'EPA Export Aggregation'!$D:$D,$A$1)*IF($A17="CH4",About!$D$58,IF($A17="N2O",About!$D$59,1))</f>
        <v>0.41452824519589998</v>
      </c>
      <c r="Z17">
        <f>SUMIFS('EPA Export Aggregation'!AC:AC,'EPA Export Aggregation'!$A:$A,$B17,'EPA Export Aggregation'!$D:$D,$A$1)*IF($A17="CH4",About!$D$58,IF($A17="N2O",About!$D$59,1))</f>
        <v>0.39253457440290002</v>
      </c>
      <c r="AA17">
        <f>SUMIFS('EPA Export Aggregation'!AD:AD,'EPA Export Aggregation'!$A:$A,$B17,'EPA Export Aggregation'!$D:$D,$A$1)*IF($A17="CH4",About!$D$58,IF($A17="N2O",About!$D$59,1))</f>
        <v>0.41265340088270003</v>
      </c>
      <c r="AB17">
        <f>SUMIFS('EPA Export Aggregation'!AE:AE,'EPA Export Aggregation'!$A:$A,$B17,'EPA Export Aggregation'!$D:$D,$A$1)*IF($A17="CH4",About!$D$58,IF($A17="N2O",About!$D$59,1))</f>
        <v>0.49803547134550002</v>
      </c>
      <c r="AC17">
        <f>SUMIFS('EPA Export Aggregation'!AF:AF,'EPA Export Aggregation'!$A:$A,$B17,'EPA Export Aggregation'!$D:$D,$A$1)*IF($A17="CH4",About!$D$58,IF($A17="N2O",About!$D$59,1))</f>
        <v>0.49654020785870001</v>
      </c>
      <c r="AD17">
        <f>SUMIFS('EPA Export Aggregation'!AG:AG,'EPA Export Aggregation'!$A:$A,$B17,'EPA Export Aggregation'!$D:$D,$A$1)*IF($A17="CH4",About!$D$58,IF($A17="N2O",About!$D$59,1))</f>
        <v>0.37636008371700003</v>
      </c>
      <c r="AE17">
        <f>SUMIFS('EPA Export Aggregation'!AH:AH,'EPA Export Aggregation'!$A:$A,$B17,'EPA Export Aggregation'!$D:$D,$A$1)*IF($A17="CH4",About!$D$58,IF($A17="N2O",About!$D$59,1))</f>
        <v>0.37758515922899999</v>
      </c>
      <c r="AF17">
        <f>SUMIFS('EPA Export Aggregation'!AI:AI,'EPA Export Aggregation'!$A:$A,$B17,'EPA Export Aggregation'!$D:$D,$A$1)*IF($A17="CH4",About!$D$58,IF($A17="N2O",About!$D$59,1))</f>
        <v>0.15900791792989999</v>
      </c>
      <c r="AG17">
        <f>SUMIFS('EPA Export Aggregation'!AJ:AJ,'EPA Export Aggregation'!$A:$A,$B17,'EPA Export Aggregation'!$D:$D,$A$1)*IF($A17="CH4",About!$D$58,IF($A17="N2O",About!$D$59,1))</f>
        <v>8.7310520905700004E-2</v>
      </c>
      <c r="AH17">
        <f>SUMIFS('EPA Export Aggregation'!AK:AK,'EPA Export Aggregation'!$A:$A,$B17,'EPA Export Aggregation'!$D:$D,$A$1)*IF($A17="CH4",About!$D$58,IF($A17="N2O",About!$D$59,1))</f>
        <v>9.4074496501100002E-2</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6.8108836336860996</v>
      </c>
      <c r="D20">
        <f>SUMIFS('EPA Export Aggregation'!G:G,'EPA Export Aggregation'!$A:$A,$B20,'EPA Export Aggregation'!$D:$D,$A$1)*IF($A20="CH4",About!$D$58,IF($A20="N2O",About!$D$59,1))</f>
        <v>6.1391774421441001</v>
      </c>
      <c r="E20">
        <f>SUMIFS('EPA Export Aggregation'!H:H,'EPA Export Aggregation'!$A:$A,$B20,'EPA Export Aggregation'!$D:$D,$A$1)*IF($A20="CH4",About!$D$58,IF($A20="N2O",About!$D$59,1))</f>
        <v>6.1777734578854</v>
      </c>
      <c r="F20">
        <f>SUMIFS('EPA Export Aggregation'!I:I,'EPA Export Aggregation'!$A:$A,$B20,'EPA Export Aggregation'!$D:$D,$A$1)*IF($A20="CH4",About!$D$58,IF($A20="N2O",About!$D$59,1))</f>
        <v>5.9567421916505996</v>
      </c>
      <c r="G20">
        <f>SUMIFS('EPA Export Aggregation'!J:J,'EPA Export Aggregation'!$A:$A,$B20,'EPA Export Aggregation'!$D:$D,$A$1)*IF($A20="CH4",About!$D$58,IF($A20="N2O",About!$D$59,1))</f>
        <v>6.2273330426682003</v>
      </c>
      <c r="H20">
        <f>SUMIFS('EPA Export Aggregation'!K:K,'EPA Export Aggregation'!$A:$A,$B20,'EPA Export Aggregation'!$D:$D,$A$1)*IF($A20="CH4",About!$D$58,IF($A20="N2O",About!$D$59,1))</f>
        <v>6.4790864028100996</v>
      </c>
      <c r="I20">
        <f>SUMIFS('EPA Export Aggregation'!L:L,'EPA Export Aggregation'!$A:$A,$B20,'EPA Export Aggregation'!$D:$D,$A$1)*IF($A20="CH4",About!$D$58,IF($A20="N2O",About!$D$59,1))</f>
        <v>6.3622287307110996</v>
      </c>
      <c r="J20">
        <f>SUMIFS('EPA Export Aggregation'!M:M,'EPA Export Aggregation'!$A:$A,$B20,'EPA Export Aggregation'!$D:$D,$A$1)*IF($A20="CH4",About!$D$58,IF($A20="N2O",About!$D$59,1))</f>
        <v>6.4704314372688003</v>
      </c>
      <c r="K20">
        <f>SUMIFS('EPA Export Aggregation'!N:N,'EPA Export Aggregation'!$A:$A,$B20,'EPA Export Aggregation'!$D:$D,$A$1)*IF($A20="CH4",About!$D$58,IF($A20="N2O",About!$D$59,1))</f>
        <v>5.9681757940712004</v>
      </c>
      <c r="L20">
        <f>SUMIFS('EPA Export Aggregation'!O:O,'EPA Export Aggregation'!$A:$A,$B20,'EPA Export Aggregation'!$D:$D,$A$1)*IF($A20="CH4",About!$D$58,IF($A20="N2O",About!$D$59,1))</f>
        <v>5.6088232599251002</v>
      </c>
      <c r="M20">
        <f>SUMIFS('EPA Export Aggregation'!P:P,'EPA Export Aggregation'!$A:$A,$B20,'EPA Export Aggregation'!$D:$D,$A$1)*IF($A20="CH4",About!$D$58,IF($A20="N2O",About!$D$59,1))</f>
        <v>5.7640763639796999</v>
      </c>
      <c r="N20">
        <f>SUMIFS('EPA Export Aggregation'!Q:Q,'EPA Export Aggregation'!$A:$A,$B20,'EPA Export Aggregation'!$D:$D,$A$1)*IF($A20="CH4",About!$D$58,IF($A20="N2O",About!$D$59,1))</f>
        <v>5.4128280564912998</v>
      </c>
      <c r="O20">
        <f>SUMIFS('EPA Export Aggregation'!R:R,'EPA Export Aggregation'!$A:$A,$B20,'EPA Export Aggregation'!$D:$D,$A$1)*IF($A20="CH4",About!$D$58,IF($A20="N2O",About!$D$59,1))</f>
        <v>5.0389021867941004</v>
      </c>
      <c r="P20">
        <f>SUMIFS('EPA Export Aggregation'!S:S,'EPA Export Aggregation'!$A:$A,$B20,'EPA Export Aggregation'!$D:$D,$A$1)*IF($A20="CH4",About!$D$58,IF($A20="N2O",About!$D$59,1))</f>
        <v>4.6155960667849003</v>
      </c>
      <c r="Q20">
        <f>SUMIFS('EPA Export Aggregation'!T:T,'EPA Export Aggregation'!$A:$A,$B20,'EPA Export Aggregation'!$D:$D,$A$1)*IF($A20="CH4",About!$D$58,IF($A20="N2O",About!$D$59,1))</f>
        <v>4.1798207672804004</v>
      </c>
      <c r="R20">
        <f>SUMIFS('EPA Export Aggregation'!U:U,'EPA Export Aggregation'!$A:$A,$B20,'EPA Export Aggregation'!$D:$D,$A$1)*IF($A20="CH4",About!$D$58,IF($A20="N2O",About!$D$59,1))</f>
        <v>4.4209468276515</v>
      </c>
      <c r="S20">
        <f>SUMIFS('EPA Export Aggregation'!V:V,'EPA Export Aggregation'!$A:$A,$B20,'EPA Export Aggregation'!$D:$D,$A$1)*IF($A20="CH4",About!$D$58,IF($A20="N2O",About!$D$59,1))</f>
        <v>4.4684566347377004</v>
      </c>
      <c r="T20">
        <f>SUMIFS('EPA Export Aggregation'!W:W,'EPA Export Aggregation'!$A:$A,$B20,'EPA Export Aggregation'!$D:$D,$A$1)*IF($A20="CH4",About!$D$58,IF($A20="N2O",About!$D$59,1))</f>
        <v>4.0379458283528997</v>
      </c>
      <c r="U20">
        <f>SUMIFS('EPA Export Aggregation'!X:X,'EPA Export Aggregation'!$A:$A,$B20,'EPA Export Aggregation'!$D:$D,$A$1)*IF($A20="CH4",About!$D$58,IF($A20="N2O",About!$D$59,1))</f>
        <v>3.7047957460209999</v>
      </c>
      <c r="V20">
        <f>SUMIFS('EPA Export Aggregation'!Y:Y,'EPA Export Aggregation'!$A:$A,$B20,'EPA Export Aggregation'!$D:$D,$A$1)*IF($A20="CH4",About!$D$58,IF($A20="N2O",About!$D$59,1))</f>
        <v>2.0103033092123002</v>
      </c>
      <c r="W20">
        <f>SUMIFS('EPA Export Aggregation'!Z:Z,'EPA Export Aggregation'!$A:$A,$B20,'EPA Export Aggregation'!$D:$D,$A$1)*IF($A20="CH4",About!$D$58,IF($A20="N2O",About!$D$59,1))</f>
        <v>12.0008019370689</v>
      </c>
      <c r="X20">
        <f>SUMIFS('EPA Export Aggregation'!AA:AA,'EPA Export Aggregation'!$A:$A,$B20,'EPA Export Aggregation'!$D:$D,$A$1)*IF($A20="CH4",About!$D$58,IF($A20="N2O",About!$D$59,1))</f>
        <v>11.828823244469501</v>
      </c>
      <c r="Y20">
        <f>SUMIFS('EPA Export Aggregation'!AB:AB,'EPA Export Aggregation'!$A:$A,$B20,'EPA Export Aggregation'!$D:$D,$A$1)*IF($A20="CH4",About!$D$58,IF($A20="N2O",About!$D$59,1))</f>
        <v>9.9867791818694993</v>
      </c>
      <c r="Z20">
        <f>SUMIFS('EPA Export Aggregation'!AC:AC,'EPA Export Aggregation'!$A:$A,$B20,'EPA Export Aggregation'!$D:$D,$A$1)*IF($A20="CH4",About!$D$58,IF($A20="N2O",About!$D$59,1))</f>
        <v>9.4089378796919991</v>
      </c>
      <c r="AA20">
        <f>SUMIFS('EPA Export Aggregation'!AD:AD,'EPA Export Aggregation'!$A:$A,$B20,'EPA Export Aggregation'!$D:$D,$A$1)*IF($A20="CH4",About!$D$58,IF($A20="N2O",About!$D$59,1))</f>
        <v>9.8172430495047998</v>
      </c>
      <c r="AB20">
        <f>SUMIFS('EPA Export Aggregation'!AE:AE,'EPA Export Aggregation'!$A:$A,$B20,'EPA Export Aggregation'!$D:$D,$A$1)*IF($A20="CH4",About!$D$58,IF($A20="N2O",About!$D$59,1))</f>
        <v>9.0909661433350006</v>
      </c>
      <c r="AC20">
        <f>SUMIFS('EPA Export Aggregation'!AF:AF,'EPA Export Aggregation'!$A:$A,$B20,'EPA Export Aggregation'!$D:$D,$A$1)*IF($A20="CH4",About!$D$58,IF($A20="N2O",About!$D$59,1))</f>
        <v>9.1514208668180004</v>
      </c>
      <c r="AD20">
        <f>SUMIFS('EPA Export Aggregation'!AG:AG,'EPA Export Aggregation'!$A:$A,$B20,'EPA Export Aggregation'!$D:$D,$A$1)*IF($A20="CH4",About!$D$58,IF($A20="N2O",About!$D$59,1))</f>
        <v>6.2993931688079998</v>
      </c>
      <c r="AE20">
        <f>SUMIFS('EPA Export Aggregation'!AH:AH,'EPA Export Aggregation'!$A:$A,$B20,'EPA Export Aggregation'!$D:$D,$A$1)*IF($A20="CH4",About!$D$58,IF($A20="N2O",About!$D$59,1))</f>
        <v>6.4113269575949001</v>
      </c>
      <c r="AF20">
        <f>SUMIFS('EPA Export Aggregation'!AI:AI,'EPA Export Aggregation'!$A:$A,$B20,'EPA Export Aggregation'!$D:$D,$A$1)*IF($A20="CH4",About!$D$58,IF($A20="N2O",About!$D$59,1))</f>
        <v>6.2190255033891004</v>
      </c>
      <c r="AG20">
        <f>SUMIFS('EPA Export Aggregation'!AJ:AJ,'EPA Export Aggregation'!$A:$A,$B20,'EPA Export Aggregation'!$D:$D,$A$1)*IF($A20="CH4",About!$D$58,IF($A20="N2O",About!$D$59,1))</f>
        <v>5.1176794421276997</v>
      </c>
      <c r="AH20">
        <f>SUMIFS('EPA Export Aggregation'!AK:AK,'EPA Export Aggregation'!$A:$A,$B20,'EPA Export Aggregation'!$D:$D,$A$1)*IF($A20="CH4",About!$D$58,IF($A20="N2O",About!$D$59,1))</f>
        <v>5.7672893748082004</v>
      </c>
    </row>
    <row r="21" spans="1:34" x14ac:dyDescent="0.25">
      <c r="A21" s="413" t="s">
        <v>2215</v>
      </c>
      <c r="B21" s="414" t="s">
        <v>4245</v>
      </c>
      <c r="C21" s="415">
        <f>SUMIFS('EPA Export Aggregation'!F:F,'EPA Export Aggregation'!$A:$A,$B21,'EPA Export Aggregation'!$D:$D,$A$1)*IF($A21="CH4",About!$D$58,IF($A21="N2O",About!$D$59,1))</f>
        <v>0.23989587222219999</v>
      </c>
      <c r="D21" s="415">
        <f>SUMIFS('EPA Export Aggregation'!G:G,'EPA Export Aggregation'!$A:$A,$B21,'EPA Export Aggregation'!$D:$D,$A$1)*IF($A21="CH4",About!$D$58,IF($A21="N2O",About!$D$59,1))</f>
        <v>0.2028534972222</v>
      </c>
      <c r="E21" s="415">
        <f>SUMIFS('EPA Export Aggregation'!H:H,'EPA Export Aggregation'!$A:$A,$B21,'EPA Export Aggregation'!$D:$D,$A$1)*IF($A21="CH4",About!$D$58,IF($A21="N2O",About!$D$59,1))</f>
        <v>0.20751087222219999</v>
      </c>
      <c r="F21" s="415">
        <f>SUMIFS('EPA Export Aggregation'!I:I,'EPA Export Aggregation'!$A:$A,$B21,'EPA Export Aggregation'!$D:$D,$A$1)*IF($A21="CH4",About!$D$58,IF($A21="N2O",About!$D$59,1))</f>
        <v>0.19869341388889999</v>
      </c>
      <c r="G21" s="415">
        <f>SUMIFS('EPA Export Aggregation'!J:J,'EPA Export Aggregation'!$A:$A,$B21,'EPA Export Aggregation'!$D:$D,$A$1)*IF($A21="CH4",About!$D$58,IF($A21="N2O",About!$D$59,1))</f>
        <v>0.1869033904762</v>
      </c>
      <c r="H21" s="415">
        <f>SUMIFS('EPA Export Aggregation'!K:K,'EPA Export Aggregation'!$A:$A,$B21,'EPA Export Aggregation'!$D:$D,$A$1)*IF($A21="CH4",About!$D$58,IF($A21="N2O",About!$D$59,1))</f>
        <v>0.18908196190480001</v>
      </c>
      <c r="I21" s="415">
        <f>SUMIFS('EPA Export Aggregation'!L:L,'EPA Export Aggregation'!$A:$A,$B21,'EPA Export Aggregation'!$D:$D,$A$1)*IF($A21="CH4",About!$D$58,IF($A21="N2O",About!$D$59,1))</f>
        <v>0.20297481904760001</v>
      </c>
      <c r="J21" s="415">
        <f>SUMIFS('EPA Export Aggregation'!M:M,'EPA Export Aggregation'!$A:$A,$B21,'EPA Export Aggregation'!$D:$D,$A$1)*IF($A21="CH4",About!$D$58,IF($A21="N2O",About!$D$59,1))</f>
        <v>0.21618910476190001</v>
      </c>
      <c r="K21">
        <f>SUMIFS('EPA Export Aggregation'!N:N,'EPA Export Aggregation'!$A:$A,$B21,'EPA Export Aggregation'!$D:$D,$A$1)*IF($A21="CH4",About!$D$58,IF($A21="N2O",About!$D$59,1))</f>
        <v>0.19575497142859999</v>
      </c>
      <c r="L21">
        <f>SUMIFS('EPA Export Aggregation'!O:O,'EPA Export Aggregation'!$A:$A,$B21,'EPA Export Aggregation'!$D:$D,$A$1)*IF($A21="CH4",About!$D$58,IF($A21="N2O",About!$D$59,1))</f>
        <v>0.17215231428569999</v>
      </c>
      <c r="M21">
        <f>SUMIFS('EPA Export Aggregation'!P:P,'EPA Export Aggregation'!$A:$A,$B21,'EPA Export Aggregation'!$D:$D,$A$1)*IF($A21="CH4",About!$D$58,IF($A21="N2O",About!$D$59,1))</f>
        <v>0.1303666</v>
      </c>
      <c r="N21">
        <f>SUMIFS('EPA Export Aggregation'!Q:Q,'EPA Export Aggregation'!$A:$A,$B21,'EPA Export Aggregation'!$D:$D,$A$1)*IF($A21="CH4",About!$D$58,IF($A21="N2O",About!$D$59,1))</f>
        <v>6.83666E-2</v>
      </c>
      <c r="O21">
        <f>SUMIFS('EPA Export Aggregation'!R:R,'EPA Export Aggregation'!$A:$A,$B21,'EPA Export Aggregation'!$D:$D,$A$1)*IF($A21="CH4",About!$D$58,IF($A21="N2O",About!$D$59,1))</f>
        <v>5.2780885714300001E-2</v>
      </c>
      <c r="P21">
        <f>SUMIFS('EPA Export Aggregation'!S:S,'EPA Export Aggregation'!$A:$A,$B21,'EPA Export Aggregation'!$D:$D,$A$1)*IF($A21="CH4",About!$D$58,IF($A21="N2O",About!$D$59,1))</f>
        <v>4.6366600000000001E-2</v>
      </c>
      <c r="Q21">
        <f>SUMIFS('EPA Export Aggregation'!T:T,'EPA Export Aggregation'!$A:$A,$B21,'EPA Export Aggregation'!$D:$D,$A$1)*IF($A21="CH4",About!$D$58,IF($A21="N2O",About!$D$59,1))</f>
        <v>6.2752314285699995E-2</v>
      </c>
      <c r="R21">
        <f>SUMIFS('EPA Export Aggregation'!U:U,'EPA Export Aggregation'!$A:$A,$B21,'EPA Export Aggregation'!$D:$D,$A$1)*IF($A21="CH4",About!$D$58,IF($A21="N2O",About!$D$59,1))</f>
        <v>5.8852314285700001E-2</v>
      </c>
      <c r="S21">
        <f>SUMIFS('EPA Export Aggregation'!V:V,'EPA Export Aggregation'!$A:$A,$B21,'EPA Export Aggregation'!$D:$D,$A$1)*IF($A21="CH4",About!$D$58,IF($A21="N2O",About!$D$59,1))</f>
        <v>5.4439599999999998E-2</v>
      </c>
      <c r="T21">
        <f>SUMIFS('EPA Export Aggregation'!W:W,'EPA Export Aggregation'!$A:$A,$B21,'EPA Export Aggregation'!$D:$D,$A$1)*IF($A21="CH4",About!$D$58,IF($A21="N2O",About!$D$59,1))</f>
        <v>6.1239599999999998E-2</v>
      </c>
      <c r="U21">
        <f>SUMIFS('EPA Export Aggregation'!X:X,'EPA Export Aggregation'!$A:$A,$B21,'EPA Export Aggregation'!$D:$D,$A$1)*IF($A21="CH4",About!$D$58,IF($A21="N2O",About!$D$59,1))</f>
        <v>6.7825314285700003E-2</v>
      </c>
      <c r="V21">
        <f>SUMIFS('EPA Export Aggregation'!Y:Y,'EPA Export Aggregation'!$A:$A,$B21,'EPA Export Aggregation'!$D:$D,$A$1)*IF($A21="CH4",About!$D$58,IF($A21="N2O",About!$D$59,1))</f>
        <v>4.9361028571399998E-2</v>
      </c>
      <c r="W21">
        <f>SUMIFS('EPA Export Aggregation'!Z:Z,'EPA Export Aggregation'!$A:$A,$B21,'EPA Export Aggregation'!$D:$D,$A$1)*IF($A21="CH4",About!$D$58,IF($A21="N2O",About!$D$59,1))</f>
        <v>8.04725142857E-2</v>
      </c>
      <c r="X21">
        <f>SUMIFS('EPA Export Aggregation'!AA:AA,'EPA Export Aggregation'!$A:$A,$B21,'EPA Export Aggregation'!$D:$D,$A$1)*IF($A21="CH4",About!$D$58,IF($A21="N2O",About!$D$59,1))</f>
        <v>8.9089413499299996E-2</v>
      </c>
      <c r="Y21">
        <f>SUMIFS('EPA Export Aggregation'!AB:AB,'EPA Export Aggregation'!$A:$A,$B21,'EPA Export Aggregation'!$D:$D,$A$1)*IF($A21="CH4",About!$D$58,IF($A21="N2O",About!$D$59,1))</f>
        <v>0.1060100176933</v>
      </c>
      <c r="Z21">
        <f>SUMIFS('EPA Export Aggregation'!AC:AC,'EPA Export Aggregation'!$A:$A,$B21,'EPA Export Aggregation'!$D:$D,$A$1)*IF($A21="CH4",About!$D$58,IF($A21="N2O",About!$D$59,1))</f>
        <v>0.1156893498034</v>
      </c>
      <c r="AA21">
        <f>SUMIFS('EPA Export Aggregation'!AD:AD,'EPA Export Aggregation'!$A:$A,$B21,'EPA Export Aggregation'!$D:$D,$A$1)*IF($A21="CH4",About!$D$58,IF($A21="N2O",About!$D$59,1))</f>
        <v>0.1458134865007</v>
      </c>
      <c r="AB21">
        <f>SUMIFS('EPA Export Aggregation'!AE:AE,'EPA Export Aggregation'!$A:$A,$B21,'EPA Export Aggregation'!$D:$D,$A$1)*IF($A21="CH4",About!$D$58,IF($A21="N2O",About!$D$59,1))</f>
        <v>0.1514132749672</v>
      </c>
      <c r="AC21">
        <f>SUMIFS('EPA Export Aggregation'!AF:AF,'EPA Export Aggregation'!$A:$A,$B21,'EPA Export Aggregation'!$D:$D,$A$1)*IF($A21="CH4",About!$D$58,IF($A21="N2O",About!$D$59,1))</f>
        <v>0.1657781781346</v>
      </c>
      <c r="AD21">
        <f>SUMIFS('EPA Export Aggregation'!AG:AG,'EPA Export Aggregation'!$A:$A,$B21,'EPA Export Aggregation'!$D:$D,$A$1)*IF($A21="CH4",About!$D$58,IF($A21="N2O",About!$D$59,1))</f>
        <v>0.16866471972479999</v>
      </c>
      <c r="AE21">
        <f>SUMIFS('EPA Export Aggregation'!AH:AH,'EPA Export Aggregation'!$A:$A,$B21,'EPA Export Aggregation'!$D:$D,$A$1)*IF($A21="CH4",About!$D$58,IF($A21="N2O",About!$D$59,1))</f>
        <v>0.19131388440370001</v>
      </c>
      <c r="AF21">
        <f>SUMIFS('EPA Export Aggregation'!AI:AI,'EPA Export Aggregation'!$A:$A,$B21,'EPA Export Aggregation'!$D:$D,$A$1)*IF($A21="CH4",About!$D$58,IF($A21="N2O",About!$D$59,1))</f>
        <v>0.12795014204890001</v>
      </c>
      <c r="AG21">
        <f>SUMIFS('EPA Export Aggregation'!AJ:AJ,'EPA Export Aggregation'!$A:$A,$B21,'EPA Export Aggregation'!$D:$D,$A$1)*IF($A21="CH4",About!$D$58,IF($A21="N2O",About!$D$59,1))</f>
        <v>9.5894265902099998E-2</v>
      </c>
      <c r="AH21">
        <f>SUMIFS('EPA Export Aggregation'!AK:AK,'EPA Export Aggregation'!$A:$A,$B21,'EPA Export Aggregation'!$D:$D,$A$1)*IF($A21="CH4",About!$D$58,IF($A21="N2O",About!$D$59,1))</f>
        <v>0.1089877108563</v>
      </c>
    </row>
    <row r="22" spans="1:34" x14ac:dyDescent="0.2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0.1390049597568</v>
      </c>
      <c r="D23">
        <f>SUMIFS('EPA Export Aggregation'!G:G,'EPA Export Aggregation'!$A:$A,$B23,'EPA Export Aggregation'!$D:$D,$A$1)*IF($A23="CH4",About!$D$58,IF($A23="N2O",About!$D$59,1))</f>
        <v>0.12812534604709999</v>
      </c>
      <c r="E23">
        <f>SUMIFS('EPA Export Aggregation'!H:H,'EPA Export Aggregation'!$A:$A,$B23,'EPA Export Aggregation'!$D:$D,$A$1)*IF($A23="CH4",About!$D$58,IF($A23="N2O",About!$D$59,1))</f>
        <v>0.1405935483065</v>
      </c>
      <c r="F23">
        <f>SUMIFS('EPA Export Aggregation'!I:I,'EPA Export Aggregation'!$A:$A,$B23,'EPA Export Aggregation'!$D:$D,$A$1)*IF($A23="CH4",About!$D$58,IF($A23="N2O",About!$D$59,1))</f>
        <v>0.16516967782770001</v>
      </c>
      <c r="G23">
        <f>SUMIFS('EPA Export Aggregation'!J:J,'EPA Export Aggregation'!$A:$A,$B23,'EPA Export Aggregation'!$D:$D,$A$1)*IF($A23="CH4",About!$D$58,IF($A23="N2O",About!$D$59,1))</f>
        <v>0.1533615719352</v>
      </c>
      <c r="H23">
        <f>SUMIFS('EPA Export Aggregation'!K:K,'EPA Export Aggregation'!$A:$A,$B23,'EPA Export Aggregation'!$D:$D,$A$1)*IF($A23="CH4",About!$D$58,IF($A23="N2O",About!$D$59,1))</f>
        <v>0.1523065003853</v>
      </c>
      <c r="I23">
        <f>SUMIFS('EPA Export Aggregation'!L:L,'EPA Export Aggregation'!$A:$A,$B23,'EPA Export Aggregation'!$D:$D,$A$1)*IF($A23="CH4",About!$D$58,IF($A23="N2O",About!$D$59,1))</f>
        <v>0.1377268576922</v>
      </c>
      <c r="J23">
        <f>SUMIFS('EPA Export Aggregation'!M:M,'EPA Export Aggregation'!$A:$A,$B23,'EPA Export Aggregation'!$D:$D,$A$1)*IF($A23="CH4",About!$D$58,IF($A23="N2O",About!$D$59,1))</f>
        <v>0.13934143784149999</v>
      </c>
      <c r="K23">
        <f>SUMIFS('EPA Export Aggregation'!N:N,'EPA Export Aggregation'!$A:$A,$B23,'EPA Export Aggregation'!$D:$D,$A$1)*IF($A23="CH4",About!$D$58,IF($A23="N2O",About!$D$59,1))</f>
        <v>0.1703772234349</v>
      </c>
      <c r="L23">
        <f>SUMIFS('EPA Export Aggregation'!O:O,'EPA Export Aggregation'!$A:$A,$B23,'EPA Export Aggregation'!$D:$D,$A$1)*IF($A23="CH4",About!$D$58,IF($A23="N2O",About!$D$59,1))</f>
        <v>0.16250460171110001</v>
      </c>
      <c r="M23">
        <f>SUMIFS('EPA Export Aggregation'!P:P,'EPA Export Aggregation'!$A:$A,$B23,'EPA Export Aggregation'!$D:$D,$A$1)*IF($A23="CH4",About!$D$58,IF($A23="N2O",About!$D$59,1))</f>
        <v>0.147033548071</v>
      </c>
      <c r="N23">
        <f>SUMIFS('EPA Export Aggregation'!Q:Q,'EPA Export Aggregation'!$A:$A,$B23,'EPA Export Aggregation'!$D:$D,$A$1)*IF($A23="CH4",About!$D$58,IF($A23="N2O",About!$D$59,1))</f>
        <v>0.14068170284590001</v>
      </c>
      <c r="O23">
        <f>SUMIFS('EPA Export Aggregation'!R:R,'EPA Export Aggregation'!$A:$A,$B23,'EPA Export Aggregation'!$D:$D,$A$1)*IF($A23="CH4",About!$D$58,IF($A23="N2O",About!$D$59,1))</f>
        <v>0.12697982176979999</v>
      </c>
      <c r="P23">
        <f>SUMIFS('EPA Export Aggregation'!S:S,'EPA Export Aggregation'!$A:$A,$B23,'EPA Export Aggregation'!$D:$D,$A$1)*IF($A23="CH4",About!$D$58,IF($A23="N2O",About!$D$59,1))</f>
        <v>0.12137274419169999</v>
      </c>
      <c r="Q23">
        <f>SUMIFS('EPA Export Aggregation'!T:T,'EPA Export Aggregation'!$A:$A,$B23,'EPA Export Aggregation'!$D:$D,$A$1)*IF($A23="CH4",About!$D$58,IF($A23="N2O",About!$D$59,1))</f>
        <v>0.1243450666699</v>
      </c>
      <c r="R23">
        <f>SUMIFS('EPA Export Aggregation'!U:U,'EPA Export Aggregation'!$A:$A,$B23,'EPA Export Aggregation'!$D:$D,$A$1)*IF($A23="CH4",About!$D$58,IF($A23="N2O",About!$D$59,1))</f>
        <v>0.1224973441584</v>
      </c>
      <c r="S23">
        <f>SUMIFS('EPA Export Aggregation'!V:V,'EPA Export Aggregation'!$A:$A,$B23,'EPA Export Aggregation'!$D:$D,$A$1)*IF($A23="CH4",About!$D$58,IF($A23="N2O",About!$D$59,1))</f>
        <v>0.1167245810088</v>
      </c>
      <c r="T23">
        <f>SUMIFS('EPA Export Aggregation'!W:W,'EPA Export Aggregation'!$A:$A,$B23,'EPA Export Aggregation'!$D:$D,$A$1)*IF($A23="CH4",About!$D$58,IF($A23="N2O",About!$D$59,1))</f>
        <v>0.16189178450960001</v>
      </c>
      <c r="U23">
        <f>SUMIFS('EPA Export Aggregation'!X:X,'EPA Export Aggregation'!$A:$A,$B23,'EPA Export Aggregation'!$D:$D,$A$1)*IF($A23="CH4",About!$D$58,IF($A23="N2O",About!$D$59,1))</f>
        <v>0.13117045497070001</v>
      </c>
      <c r="V23">
        <f>SUMIFS('EPA Export Aggregation'!Y:Y,'EPA Export Aggregation'!$A:$A,$B23,'EPA Export Aggregation'!$D:$D,$A$1)*IF($A23="CH4",About!$D$58,IF($A23="N2O",About!$D$59,1))</f>
        <v>0.1091459709579</v>
      </c>
      <c r="W23">
        <f>SUMIFS('EPA Export Aggregation'!Z:Z,'EPA Export Aggregation'!$A:$A,$B23,'EPA Export Aggregation'!$D:$D,$A$1)*IF($A23="CH4",About!$D$58,IF($A23="N2O",About!$D$59,1))</f>
        <v>0.14906420716839999</v>
      </c>
      <c r="X23">
        <f>SUMIFS('EPA Export Aggregation'!AA:AA,'EPA Export Aggregation'!$A:$A,$B23,'EPA Export Aggregation'!$D:$D,$A$1)*IF($A23="CH4",About!$D$58,IF($A23="N2O",About!$D$59,1))</f>
        <v>0.15947130363879999</v>
      </c>
      <c r="Y23">
        <f>SUMIFS('EPA Export Aggregation'!AB:AB,'EPA Export Aggregation'!$A:$A,$B23,'EPA Export Aggregation'!$D:$D,$A$1)*IF($A23="CH4",About!$D$58,IF($A23="N2O",About!$D$59,1))</f>
        <v>0.15007141494580001</v>
      </c>
      <c r="Z23">
        <f>SUMIFS('EPA Export Aggregation'!AC:AC,'EPA Export Aggregation'!$A:$A,$B23,'EPA Export Aggregation'!$D:$D,$A$1)*IF($A23="CH4",About!$D$58,IF($A23="N2O",About!$D$59,1))</f>
        <v>0.1411598402824</v>
      </c>
      <c r="AA23">
        <f>SUMIFS('EPA Export Aggregation'!AD:AD,'EPA Export Aggregation'!$A:$A,$B23,'EPA Export Aggregation'!$D:$D,$A$1)*IF($A23="CH4",About!$D$58,IF($A23="N2O",About!$D$59,1))</f>
        <v>5.5740014642700002E-2</v>
      </c>
      <c r="AB23">
        <f>SUMIFS('EPA Export Aggregation'!AE:AE,'EPA Export Aggregation'!$A:$A,$B23,'EPA Export Aggregation'!$D:$D,$A$1)*IF($A23="CH4",About!$D$58,IF($A23="N2O",About!$D$59,1))</f>
        <v>0.14160005298209999</v>
      </c>
      <c r="AC23">
        <f>SUMIFS('EPA Export Aggregation'!AF:AF,'EPA Export Aggregation'!$A:$A,$B23,'EPA Export Aggregation'!$D:$D,$A$1)*IF($A23="CH4",About!$D$58,IF($A23="N2O",About!$D$59,1))</f>
        <v>0.16107729112640001</v>
      </c>
      <c r="AD23">
        <f>SUMIFS('EPA Export Aggregation'!AG:AG,'EPA Export Aggregation'!$A:$A,$B23,'EPA Export Aggregation'!$D:$D,$A$1)*IF($A23="CH4",About!$D$58,IF($A23="N2O",About!$D$59,1))</f>
        <v>0.15658652056290001</v>
      </c>
      <c r="AE23">
        <f>SUMIFS('EPA Export Aggregation'!AH:AH,'EPA Export Aggregation'!$A:$A,$B23,'EPA Export Aggregation'!$D:$D,$A$1)*IF($A23="CH4",About!$D$58,IF($A23="N2O",About!$D$59,1))</f>
        <v>0.18470568942890001</v>
      </c>
      <c r="AF23">
        <f>SUMIFS('EPA Export Aggregation'!AI:AI,'EPA Export Aggregation'!$A:$A,$B23,'EPA Export Aggregation'!$D:$D,$A$1)*IF($A23="CH4",About!$D$58,IF($A23="N2O",About!$D$59,1))</f>
        <v>0.18513101700840001</v>
      </c>
      <c r="AG23">
        <f>SUMIFS('EPA Export Aggregation'!AJ:AJ,'EPA Export Aggregation'!$A:$A,$B23,'EPA Export Aggregation'!$D:$D,$A$1)*IF($A23="CH4",About!$D$58,IF($A23="N2O",About!$D$59,1))</f>
        <v>0.17465317444030001</v>
      </c>
      <c r="AH23">
        <f>SUMIFS('EPA Export Aggregation'!AK:AK,'EPA Export Aggregation'!$A:$A,$B23,'EPA Export Aggregation'!$D:$D,$A$1)*IF($A23="CH4",About!$D$58,IF($A23="N2O",About!$D$59,1))</f>
        <v>0.1494531994252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2.6757278299999999E-3</v>
      </c>
      <c r="D26">
        <f>SUMIFS('EPA Export Aggregation'!G:G,'EPA Export Aggregation'!$A:$A,$B26,'EPA Export Aggregation'!$D:$D,$A$1)*IF($A26="CH4",About!$D$58,IF($A26="N2O",About!$D$59,1))</f>
        <v>1.9872811615999999E-3</v>
      </c>
      <c r="E26">
        <f>SUMIFS('EPA Export Aggregation'!H:H,'EPA Export Aggregation'!$A:$A,$B26,'EPA Export Aggregation'!$D:$D,$A$1)*IF($A26="CH4",About!$D$58,IF($A26="N2O",About!$D$59,1))</f>
        <v>2.4138403772E-3</v>
      </c>
      <c r="F26">
        <f>SUMIFS('EPA Export Aggregation'!I:I,'EPA Export Aggregation'!$A:$A,$B26,'EPA Export Aggregation'!$D:$D,$A$1)*IF($A26="CH4",About!$D$58,IF($A26="N2O",About!$D$59,1))</f>
        <v>2.6563321957999999E-3</v>
      </c>
      <c r="G26">
        <f>SUMIFS('EPA Export Aggregation'!J:J,'EPA Export Aggregation'!$A:$A,$B26,'EPA Export Aggregation'!$D:$D,$A$1)*IF($A26="CH4",About!$D$58,IF($A26="N2O",About!$D$59,1))</f>
        <v>2.7535326548000002E-3</v>
      </c>
      <c r="H26">
        <f>SUMIFS('EPA Export Aggregation'!K:K,'EPA Export Aggregation'!$A:$A,$B26,'EPA Export Aggregation'!$D:$D,$A$1)*IF($A26="CH4",About!$D$58,IF($A26="N2O",About!$D$59,1))</f>
        <v>3.7008728986999999E-3</v>
      </c>
      <c r="I26">
        <f>SUMIFS('EPA Export Aggregation'!L:L,'EPA Export Aggregation'!$A:$A,$B26,'EPA Export Aggregation'!$D:$D,$A$1)*IF($A26="CH4",About!$D$58,IF($A26="N2O",About!$D$59,1))</f>
        <v>4.1147774678000001E-3</v>
      </c>
      <c r="J26">
        <f>SUMIFS('EPA Export Aggregation'!M:M,'EPA Export Aggregation'!$A:$A,$B26,'EPA Export Aggregation'!$D:$D,$A$1)*IF($A26="CH4",About!$D$58,IF($A26="N2O",About!$D$59,1))</f>
        <v>5.0847722882999997E-3</v>
      </c>
      <c r="K26">
        <f>SUMIFS('EPA Export Aggregation'!N:N,'EPA Export Aggregation'!$A:$A,$B26,'EPA Export Aggregation'!$D:$D,$A$1)*IF($A26="CH4",About!$D$58,IF($A26="N2O",About!$D$59,1))</f>
        <v>5.7502578847999997E-3</v>
      </c>
      <c r="L26">
        <f>SUMIFS('EPA Export Aggregation'!O:O,'EPA Export Aggregation'!$A:$A,$B26,'EPA Export Aggregation'!$D:$D,$A$1)*IF($A26="CH4",About!$D$58,IF($A26="N2O",About!$D$59,1))</f>
        <v>3.7189147210999998E-3</v>
      </c>
      <c r="M26">
        <f>SUMIFS('EPA Export Aggregation'!P:P,'EPA Export Aggregation'!$A:$A,$B26,'EPA Export Aggregation'!$D:$D,$A$1)*IF($A26="CH4",About!$D$58,IF($A26="N2O",About!$D$59,1))</f>
        <v>4.0531540358999998E-3</v>
      </c>
      <c r="N26">
        <f>SUMIFS('EPA Export Aggregation'!Q:Q,'EPA Export Aggregation'!$A:$A,$B26,'EPA Export Aggregation'!$D:$D,$A$1)*IF($A26="CH4",About!$D$58,IF($A26="N2O",About!$D$59,1))</f>
        <v>2.9369599028999998E-3</v>
      </c>
      <c r="O26">
        <f>SUMIFS('EPA Export Aggregation'!R:R,'EPA Export Aggregation'!$A:$A,$B26,'EPA Export Aggregation'!$D:$D,$A$1)*IF($A26="CH4",About!$D$58,IF($A26="N2O",About!$D$59,1))</f>
        <v>3.4194747750999998E-3</v>
      </c>
      <c r="P26">
        <f>SUMIFS('EPA Export Aggregation'!S:S,'EPA Export Aggregation'!$A:$A,$B26,'EPA Export Aggregation'!$D:$D,$A$1)*IF($A26="CH4",About!$D$58,IF($A26="N2O",About!$D$59,1))</f>
        <v>3.5802692346000001E-3</v>
      </c>
      <c r="Q26">
        <f>SUMIFS('EPA Export Aggregation'!T:T,'EPA Export Aggregation'!$A:$A,$B26,'EPA Export Aggregation'!$D:$D,$A$1)*IF($A26="CH4",About!$D$58,IF($A26="N2O",About!$D$59,1))</f>
        <v>4.2759271566E-3</v>
      </c>
      <c r="R26">
        <f>SUMIFS('EPA Export Aggregation'!U:U,'EPA Export Aggregation'!$A:$A,$B26,'EPA Export Aggregation'!$D:$D,$A$1)*IF($A26="CH4",About!$D$58,IF($A26="N2O",About!$D$59,1))</f>
        <v>4.0595666984999997E-3</v>
      </c>
      <c r="S26">
        <f>SUMIFS('EPA Export Aggregation'!V:V,'EPA Export Aggregation'!$A:$A,$B26,'EPA Export Aggregation'!$D:$D,$A$1)*IF($A26="CH4",About!$D$58,IF($A26="N2O",About!$D$59,1))</f>
        <v>3.6466352479000001E-3</v>
      </c>
      <c r="T26">
        <f>SUMIFS('EPA Export Aggregation'!W:W,'EPA Export Aggregation'!$A:$A,$B26,'EPA Export Aggregation'!$D:$D,$A$1)*IF($A26="CH4",About!$D$58,IF($A26="N2O",About!$D$59,1))</f>
        <v>3.2366129413E-3</v>
      </c>
      <c r="U26">
        <f>SUMIFS('EPA Export Aggregation'!X:X,'EPA Export Aggregation'!$A:$A,$B26,'EPA Export Aggregation'!$D:$D,$A$1)*IF($A26="CH4",About!$D$58,IF($A26="N2O",About!$D$59,1))</f>
        <v>2.5715886786000001E-3</v>
      </c>
      <c r="V26">
        <f>SUMIFS('EPA Export Aggregation'!Y:Y,'EPA Export Aggregation'!$A:$A,$B26,'EPA Export Aggregation'!$D:$D,$A$1)*IF($A26="CH4",About!$D$58,IF($A26="N2O",About!$D$59,1))</f>
        <v>1.6160034582E-3</v>
      </c>
      <c r="W26">
        <f>SUMIFS('EPA Export Aggregation'!Z:Z,'EPA Export Aggregation'!$A:$A,$B26,'EPA Export Aggregation'!$D:$D,$A$1)*IF($A26="CH4",About!$D$58,IF($A26="N2O",About!$D$59,1))</f>
        <v>2.6778674237E-3</v>
      </c>
      <c r="X26">
        <f>SUMIFS('EPA Export Aggregation'!AA:AA,'EPA Export Aggregation'!$A:$A,$B26,'EPA Export Aggregation'!$D:$D,$A$1)*IF($A26="CH4",About!$D$58,IF($A26="N2O",About!$D$59,1))</f>
        <v>2.3451745797999999E-3</v>
      </c>
      <c r="Y26">
        <f>SUMIFS('EPA Export Aggregation'!AB:AB,'EPA Export Aggregation'!$A:$A,$B26,'EPA Export Aggregation'!$D:$D,$A$1)*IF($A26="CH4",About!$D$58,IF($A26="N2O",About!$D$59,1))</f>
        <v>1.9562411207E-3</v>
      </c>
      <c r="Z26">
        <f>SUMIFS('EPA Export Aggregation'!AC:AC,'EPA Export Aggregation'!$A:$A,$B26,'EPA Export Aggregation'!$D:$D,$A$1)*IF($A26="CH4",About!$D$58,IF($A26="N2O",About!$D$59,1))</f>
        <v>2.2834787087E-3</v>
      </c>
      <c r="AA26">
        <f>SUMIFS('EPA Export Aggregation'!AD:AD,'EPA Export Aggregation'!$A:$A,$B26,'EPA Export Aggregation'!$D:$D,$A$1)*IF($A26="CH4",About!$D$58,IF($A26="N2O",About!$D$59,1))</f>
        <v>2.3844775544000002E-3</v>
      </c>
      <c r="AB26">
        <f>SUMIFS('EPA Export Aggregation'!AE:AE,'EPA Export Aggregation'!$A:$A,$B26,'EPA Export Aggregation'!$D:$D,$A$1)*IF($A26="CH4",About!$D$58,IF($A26="N2O",About!$D$59,1))</f>
        <v>2.5826134974000002E-3</v>
      </c>
      <c r="AC26">
        <f>SUMIFS('EPA Export Aggregation'!AF:AF,'EPA Export Aggregation'!$A:$A,$B26,'EPA Export Aggregation'!$D:$D,$A$1)*IF($A26="CH4",About!$D$58,IF($A26="N2O",About!$D$59,1))</f>
        <v>2.3793770906999998E-3</v>
      </c>
      <c r="AD26">
        <f>SUMIFS('EPA Export Aggregation'!AG:AG,'EPA Export Aggregation'!$A:$A,$B26,'EPA Export Aggregation'!$D:$D,$A$1)*IF($A26="CH4",About!$D$58,IF($A26="N2O",About!$D$59,1))</f>
        <v>2.7272792418000001E-3</v>
      </c>
      <c r="AE26">
        <f>SUMIFS('EPA Export Aggregation'!AH:AH,'EPA Export Aggregation'!$A:$A,$B26,'EPA Export Aggregation'!$D:$D,$A$1)*IF($A26="CH4",About!$D$58,IF($A26="N2O",About!$D$59,1))</f>
        <v>2.8007033883000001E-3</v>
      </c>
      <c r="AF26">
        <f>SUMIFS('EPA Export Aggregation'!AI:AI,'EPA Export Aggregation'!$A:$A,$B26,'EPA Export Aggregation'!$D:$D,$A$1)*IF($A26="CH4",About!$D$58,IF($A26="N2O",About!$D$59,1))</f>
        <v>2.5208904257999999E-3</v>
      </c>
      <c r="AG26">
        <f>SUMIFS('EPA Export Aggregation'!AJ:AJ,'EPA Export Aggregation'!$A:$A,$B26,'EPA Export Aggregation'!$D:$D,$A$1)*IF($A26="CH4",About!$D$58,IF($A26="N2O",About!$D$59,1))</f>
        <v>1.8786653021999999E-3</v>
      </c>
      <c r="AH26">
        <f>SUMIFS('EPA Export Aggregation'!AK:AK,'EPA Export Aggregation'!$A:$A,$B26,'EPA Export Aggregation'!$D:$D,$A$1)*IF($A26="CH4",About!$D$58,IF($A26="N2O",About!$D$59,1))</f>
        <v>2.4095805644E-3</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3.5993945504000001E-2</v>
      </c>
      <c r="D29">
        <f>SUMIFS('EPA Export Aggregation'!G:G,'EPA Export Aggregation'!$A:$A,$B29,'EPA Export Aggregation'!$D:$D,$A$1)*IF($A29="CH4",About!$D$58,IF($A29="N2O",About!$D$59,1))</f>
        <v>3.5852861729100002E-2</v>
      </c>
      <c r="E29">
        <f>SUMIFS('EPA Export Aggregation'!H:H,'EPA Export Aggregation'!$A:$A,$B29,'EPA Export Aggregation'!$D:$D,$A$1)*IF($A29="CH4",About!$D$58,IF($A29="N2O",About!$D$59,1))</f>
        <v>3.6063292198699998E-2</v>
      </c>
      <c r="F29">
        <f>SUMIFS('EPA Export Aggregation'!I:I,'EPA Export Aggregation'!$A:$A,$B29,'EPA Export Aggregation'!$D:$D,$A$1)*IF($A29="CH4",About!$D$58,IF($A29="N2O",About!$D$59,1))</f>
        <v>3.55346521461E-2</v>
      </c>
      <c r="G29">
        <f>SUMIFS('EPA Export Aggregation'!J:J,'EPA Export Aggregation'!$A:$A,$B29,'EPA Export Aggregation'!$D:$D,$A$1)*IF($A29="CH4",About!$D$58,IF($A29="N2O",About!$D$59,1))</f>
        <v>3.5775405709900003E-2</v>
      </c>
      <c r="H29">
        <f>SUMIFS('EPA Export Aggregation'!K:K,'EPA Export Aggregation'!$A:$A,$B29,'EPA Export Aggregation'!$D:$D,$A$1)*IF($A29="CH4",About!$D$58,IF($A29="N2O",About!$D$59,1))</f>
        <v>3.5525488041400002E-2</v>
      </c>
      <c r="I29">
        <f>SUMIFS('EPA Export Aggregation'!L:L,'EPA Export Aggregation'!$A:$A,$B29,'EPA Export Aggregation'!$D:$D,$A$1)*IF($A29="CH4",About!$D$58,IF($A29="N2O",About!$D$59,1))</f>
        <v>3.6593655816999998E-2</v>
      </c>
      <c r="J29">
        <f>SUMIFS('EPA Export Aggregation'!M:M,'EPA Export Aggregation'!$A:$A,$B29,'EPA Export Aggregation'!$D:$D,$A$1)*IF($A29="CH4",About!$D$58,IF($A29="N2O",About!$D$59,1))</f>
        <v>4.3807711522599997E-2</v>
      </c>
      <c r="K29">
        <f>SUMIFS('EPA Export Aggregation'!N:N,'EPA Export Aggregation'!$A:$A,$B29,'EPA Export Aggregation'!$D:$D,$A$1)*IF($A29="CH4",About!$D$58,IF($A29="N2O",About!$D$59,1))</f>
        <v>4.3265671314399998E-2</v>
      </c>
      <c r="L29">
        <f>SUMIFS('EPA Export Aggregation'!O:O,'EPA Export Aggregation'!$A:$A,$B29,'EPA Export Aggregation'!$D:$D,$A$1)*IF($A29="CH4",About!$D$58,IF($A29="N2O",About!$D$59,1))</f>
        <v>4.1744301685100002E-2</v>
      </c>
      <c r="M29">
        <f>SUMIFS('EPA Export Aggregation'!P:P,'EPA Export Aggregation'!$A:$A,$B29,'EPA Export Aggregation'!$D:$D,$A$1)*IF($A29="CH4",About!$D$58,IF($A29="N2O",About!$D$59,1))</f>
        <v>3.06535247189E-2</v>
      </c>
      <c r="N29">
        <f>SUMIFS('EPA Export Aggregation'!Q:Q,'EPA Export Aggregation'!$A:$A,$B29,'EPA Export Aggregation'!$D:$D,$A$1)*IF($A29="CH4",About!$D$58,IF($A29="N2O",About!$D$59,1))</f>
        <v>3.04890719648E-2</v>
      </c>
      <c r="O29">
        <f>SUMIFS('EPA Export Aggregation'!R:R,'EPA Export Aggregation'!$A:$A,$B29,'EPA Export Aggregation'!$D:$D,$A$1)*IF($A29="CH4",About!$D$58,IF($A29="N2O",About!$D$59,1))</f>
        <v>3.02608059981E-2</v>
      </c>
      <c r="P29">
        <f>SUMIFS('EPA Export Aggregation'!S:S,'EPA Export Aggregation'!$A:$A,$B29,'EPA Export Aggregation'!$D:$D,$A$1)*IF($A29="CH4",About!$D$58,IF($A29="N2O",About!$D$59,1))</f>
        <v>2.9772395383299999E-2</v>
      </c>
      <c r="Q29">
        <f>SUMIFS('EPA Export Aggregation'!T:T,'EPA Export Aggregation'!$A:$A,$B29,'EPA Export Aggregation'!$D:$D,$A$1)*IF($A29="CH4",About!$D$58,IF($A29="N2O",About!$D$59,1))</f>
        <v>2.9275789838399999E-2</v>
      </c>
      <c r="R29">
        <f>SUMIFS('EPA Export Aggregation'!U:U,'EPA Export Aggregation'!$A:$A,$B29,'EPA Export Aggregation'!$D:$D,$A$1)*IF($A29="CH4",About!$D$58,IF($A29="N2O",About!$D$59,1))</f>
        <v>2.8809695506600001E-2</v>
      </c>
      <c r="S29">
        <f>SUMIFS('EPA Export Aggregation'!V:V,'EPA Export Aggregation'!$A:$A,$B29,'EPA Export Aggregation'!$D:$D,$A$1)*IF($A29="CH4",About!$D$58,IF($A29="N2O",About!$D$59,1))</f>
        <v>3.6039074095999997E-2</v>
      </c>
      <c r="T29">
        <f>SUMIFS('EPA Export Aggregation'!W:W,'EPA Export Aggregation'!$A:$A,$B29,'EPA Export Aggregation'!$D:$D,$A$1)*IF($A29="CH4",About!$D$58,IF($A29="N2O",About!$D$59,1))</f>
        <v>3.5385812202400002E-2</v>
      </c>
      <c r="U29">
        <f>SUMIFS('EPA Export Aggregation'!X:X,'EPA Export Aggregation'!$A:$A,$B29,'EPA Export Aggregation'!$D:$D,$A$1)*IF($A29="CH4",About!$D$58,IF($A29="N2O",About!$D$59,1))</f>
        <v>3.6643771463599997E-2</v>
      </c>
      <c r="V29">
        <f>SUMIFS('EPA Export Aggregation'!Y:Y,'EPA Export Aggregation'!$A:$A,$B29,'EPA Export Aggregation'!$D:$D,$A$1)*IF($A29="CH4",About!$D$58,IF($A29="N2O",About!$D$59,1))</f>
        <v>3.6450698599100002E-2</v>
      </c>
      <c r="W29">
        <f>SUMIFS('EPA Export Aggregation'!Z:Z,'EPA Export Aggregation'!$A:$A,$B29,'EPA Export Aggregation'!$D:$D,$A$1)*IF($A29="CH4",About!$D$58,IF($A29="N2O",About!$D$59,1))</f>
        <v>3.3002850869199997E-2</v>
      </c>
      <c r="X29">
        <f>SUMIFS('EPA Export Aggregation'!AA:AA,'EPA Export Aggregation'!$A:$A,$B29,'EPA Export Aggregation'!$D:$D,$A$1)*IF($A29="CH4",About!$D$58,IF($A29="N2O",About!$D$59,1))</f>
        <v>3.52449791296E-2</v>
      </c>
      <c r="Y29">
        <f>SUMIFS('EPA Export Aggregation'!AB:AB,'EPA Export Aggregation'!$A:$A,$B29,'EPA Export Aggregation'!$D:$D,$A$1)*IF($A29="CH4",About!$D$58,IF($A29="N2O",About!$D$59,1))</f>
        <v>3.4960141828299998E-2</v>
      </c>
      <c r="Z29">
        <f>SUMIFS('EPA Export Aggregation'!AC:AC,'EPA Export Aggregation'!$A:$A,$B29,'EPA Export Aggregation'!$D:$D,$A$1)*IF($A29="CH4",About!$D$58,IF($A29="N2O",About!$D$59,1))</f>
        <v>4.2547899665100003E-2</v>
      </c>
      <c r="AA29">
        <f>SUMIFS('EPA Export Aggregation'!AD:AD,'EPA Export Aggregation'!$A:$A,$B29,'EPA Export Aggregation'!$D:$D,$A$1)*IF($A29="CH4",About!$D$58,IF($A29="N2O",About!$D$59,1))</f>
        <v>4.0943546440599998E-2</v>
      </c>
      <c r="AB29">
        <f>SUMIFS('EPA Export Aggregation'!AE:AE,'EPA Export Aggregation'!$A:$A,$B29,'EPA Export Aggregation'!$D:$D,$A$1)*IF($A29="CH4",About!$D$58,IF($A29="N2O",About!$D$59,1))</f>
        <v>4.19978623594E-2</v>
      </c>
      <c r="AC29">
        <f>SUMIFS('EPA Export Aggregation'!AF:AF,'EPA Export Aggregation'!$A:$A,$B29,'EPA Export Aggregation'!$D:$D,$A$1)*IF($A29="CH4",About!$D$58,IF($A29="N2O",About!$D$59,1))</f>
        <v>3.9049453408E-2</v>
      </c>
      <c r="AD29">
        <f>SUMIFS('EPA Export Aggregation'!AG:AG,'EPA Export Aggregation'!$A:$A,$B29,'EPA Export Aggregation'!$D:$D,$A$1)*IF($A29="CH4",About!$D$58,IF($A29="N2O",About!$D$59,1))</f>
        <v>3.4871826426700003E-2</v>
      </c>
      <c r="AE29">
        <f>SUMIFS('EPA Export Aggregation'!AH:AH,'EPA Export Aggregation'!$A:$A,$B29,'EPA Export Aggregation'!$D:$D,$A$1)*IF($A29="CH4",About!$D$58,IF($A29="N2O",About!$D$59,1))</f>
        <v>2.9655653506399999E-2</v>
      </c>
      <c r="AF29">
        <f>SUMIFS('EPA Export Aggregation'!AI:AI,'EPA Export Aggregation'!$A:$A,$B29,'EPA Export Aggregation'!$D:$D,$A$1)*IF($A29="CH4",About!$D$58,IF($A29="N2O",About!$D$59,1))</f>
        <v>3.8173387519700001E-2</v>
      </c>
      <c r="AG29">
        <f>SUMIFS('EPA Export Aggregation'!AJ:AJ,'EPA Export Aggregation'!$A:$A,$B29,'EPA Export Aggregation'!$D:$D,$A$1)*IF($A29="CH4",About!$D$58,IF($A29="N2O",About!$D$59,1))</f>
        <v>3.0906356253800001E-2</v>
      </c>
      <c r="AH29">
        <f>SUMIFS('EPA Export Aggregation'!AK:AK,'EPA Export Aggregation'!$A:$A,$B29,'EPA Export Aggregation'!$D:$D,$A$1)*IF($A29="CH4",About!$D$58,IF($A29="N2O",About!$D$59,1))</f>
        <v>3.1307511603300003E-2</v>
      </c>
    </row>
    <row r="30" spans="1:34" x14ac:dyDescent="0.25">
      <c r="A30" s="413" t="s">
        <v>2215</v>
      </c>
      <c r="B30" s="414" t="s">
        <v>4266</v>
      </c>
      <c r="C30">
        <f>SUMIFS('EPA Export Aggregation'!F:F,'EPA Export Aggregation'!$A:$A,$B30,'EPA Export Aggregation'!$D:$D,$A$1)*IF($A30="CH4",About!$D$58,IF($A30="N2O",About!$D$59,1))</f>
        <v>3.5458823100000001E-5</v>
      </c>
      <c r="D30">
        <f>SUMIFS('EPA Export Aggregation'!G:G,'EPA Export Aggregation'!$A:$A,$B30,'EPA Export Aggregation'!$D:$D,$A$1)*IF($A30="CH4",About!$D$58,IF($A30="N2O",About!$D$59,1))</f>
        <v>3.66924831E-5</v>
      </c>
      <c r="E30">
        <f>SUMIFS('EPA Export Aggregation'!H:H,'EPA Export Aggregation'!$A:$A,$B30,'EPA Export Aggregation'!$D:$D,$A$1)*IF($A30="CH4",About!$D$58,IF($A30="N2O",About!$D$59,1))</f>
        <v>3.7517562100000002E-5</v>
      </c>
      <c r="F30">
        <f>SUMIFS('EPA Export Aggregation'!I:I,'EPA Export Aggregation'!$A:$A,$B30,'EPA Export Aggregation'!$D:$D,$A$1)*IF($A30="CH4",About!$D$58,IF($A30="N2O",About!$D$59,1))</f>
        <v>3.8749652599999998E-5</v>
      </c>
      <c r="G30">
        <f>SUMIFS('EPA Export Aggregation'!J:J,'EPA Export Aggregation'!$A:$A,$B30,'EPA Export Aggregation'!$D:$D,$A$1)*IF($A30="CH4",About!$D$58,IF($A30="N2O",About!$D$59,1))</f>
        <v>4.0553314800000001E-5</v>
      </c>
      <c r="H30">
        <f>SUMIFS('EPA Export Aggregation'!K:K,'EPA Export Aggregation'!$A:$A,$B30,'EPA Export Aggregation'!$D:$D,$A$1)*IF($A30="CH4",About!$D$58,IF($A30="N2O",About!$D$59,1))</f>
        <v>4.07178833E-5</v>
      </c>
      <c r="I30">
        <f>SUMIFS('EPA Export Aggregation'!L:L,'EPA Export Aggregation'!$A:$A,$B30,'EPA Export Aggregation'!$D:$D,$A$1)*IF($A30="CH4",About!$D$58,IF($A30="N2O",About!$D$59,1))</f>
        <v>4.1435993299999997E-5</v>
      </c>
      <c r="J30">
        <f>SUMIFS('EPA Export Aggregation'!M:M,'EPA Export Aggregation'!$A:$A,$B30,'EPA Export Aggregation'!$D:$D,$A$1)*IF($A30="CH4",About!$D$58,IF($A30="N2O",About!$D$59,1))</f>
        <v>4.2002941199999999E-5</v>
      </c>
      <c r="K30">
        <f>SUMIFS('EPA Export Aggregation'!N:N,'EPA Export Aggregation'!$A:$A,$B30,'EPA Export Aggregation'!$D:$D,$A$1)*IF($A30="CH4",About!$D$58,IF($A30="N2O",About!$D$59,1))</f>
        <v>4.1719890499999997E-5</v>
      </c>
      <c r="L30">
        <f>SUMIFS('EPA Export Aggregation'!O:O,'EPA Export Aggregation'!$A:$A,$B30,'EPA Export Aggregation'!$D:$D,$A$1)*IF($A30="CH4",About!$D$58,IF($A30="N2O",About!$D$59,1))</f>
        <v>4.1248247600000001E-5</v>
      </c>
      <c r="M30">
        <f>SUMIFS('EPA Export Aggregation'!P:P,'EPA Export Aggregation'!$A:$A,$B30,'EPA Export Aggregation'!$D:$D,$A$1)*IF($A30="CH4",About!$D$58,IF($A30="N2O",About!$D$59,1))</f>
        <v>4.0268239700000003E-5</v>
      </c>
      <c r="N30">
        <f>SUMIFS('EPA Export Aggregation'!Q:Q,'EPA Export Aggregation'!$A:$A,$B30,'EPA Export Aggregation'!$D:$D,$A$1)*IF($A30="CH4",About!$D$58,IF($A30="N2O",About!$D$59,1))</f>
        <v>3.9319892499999999E-5</v>
      </c>
      <c r="O30">
        <f>SUMIFS('EPA Export Aggregation'!R:R,'EPA Export Aggregation'!$A:$A,$B30,'EPA Export Aggregation'!$D:$D,$A$1)*IF($A30="CH4",About!$D$58,IF($A30="N2O",About!$D$59,1))</f>
        <v>3.8557841799999997E-5</v>
      </c>
      <c r="P30">
        <f>SUMIFS('EPA Export Aggregation'!S:S,'EPA Export Aggregation'!$A:$A,$B30,'EPA Export Aggregation'!$D:$D,$A$1)*IF($A30="CH4",About!$D$58,IF($A30="N2O",About!$D$59,1))</f>
        <v>3.7702350699999998E-5</v>
      </c>
      <c r="Q30">
        <f>SUMIFS('EPA Export Aggregation'!T:T,'EPA Export Aggregation'!$A:$A,$B30,'EPA Export Aggregation'!$D:$D,$A$1)*IF($A30="CH4",About!$D$58,IF($A30="N2O",About!$D$59,1))</f>
        <v>3.6477245300000002E-5</v>
      </c>
      <c r="R30">
        <f>SUMIFS('EPA Export Aggregation'!U:U,'EPA Export Aggregation'!$A:$A,$B30,'EPA Export Aggregation'!$D:$D,$A$1)*IF($A30="CH4",About!$D$58,IF($A30="N2O",About!$D$59,1))</f>
        <v>3.5016732199999997E-5</v>
      </c>
      <c r="S30">
        <f>SUMIFS('EPA Export Aggregation'!V:V,'EPA Export Aggregation'!$A:$A,$B30,'EPA Export Aggregation'!$D:$D,$A$1)*IF($A30="CH4",About!$D$58,IF($A30="N2O",About!$D$59,1))</f>
        <v>3.3556219000000001E-5</v>
      </c>
      <c r="T30">
        <f>SUMIFS('EPA Export Aggregation'!W:W,'EPA Export Aggregation'!$A:$A,$B30,'EPA Export Aggregation'!$D:$D,$A$1)*IF($A30="CH4",About!$D$58,IF($A30="N2O",About!$D$59,1))</f>
        <v>3.2095705799999998E-5</v>
      </c>
      <c r="U30">
        <f>SUMIFS('EPA Export Aggregation'!X:X,'EPA Export Aggregation'!$A:$A,$B30,'EPA Export Aggregation'!$D:$D,$A$1)*IF($A30="CH4",About!$D$58,IF($A30="N2O",About!$D$59,1))</f>
        <v>3.0635192600000002E-5</v>
      </c>
      <c r="V30">
        <f>SUMIFS('EPA Export Aggregation'!Y:Y,'EPA Export Aggregation'!$A:$A,$B30,'EPA Export Aggregation'!$D:$D,$A$1)*IF($A30="CH4",About!$D$58,IF($A30="N2O",About!$D$59,1))</f>
        <v>2.9174679500000001E-5</v>
      </c>
      <c r="W30">
        <f>SUMIFS('EPA Export Aggregation'!Z:Z,'EPA Export Aggregation'!$A:$A,$B30,'EPA Export Aggregation'!$D:$D,$A$1)*IF($A30="CH4",About!$D$58,IF($A30="N2O",About!$D$59,1))</f>
        <v>2.7714166300000002E-5</v>
      </c>
      <c r="X30">
        <f>SUMIFS('EPA Export Aggregation'!AA:AA,'EPA Export Aggregation'!$A:$A,$B30,'EPA Export Aggregation'!$D:$D,$A$1)*IF($A30="CH4",About!$D$58,IF($A30="N2O",About!$D$59,1))</f>
        <v>2.6253653099999999E-5</v>
      </c>
      <c r="Y30">
        <f>SUMIFS('EPA Export Aggregation'!AB:AB,'EPA Export Aggregation'!$A:$A,$B30,'EPA Export Aggregation'!$D:$D,$A$1)*IF($A30="CH4",About!$D$58,IF($A30="N2O",About!$D$59,1))</f>
        <v>2.4797213100000001E-5</v>
      </c>
      <c r="Z30">
        <f>SUMIFS('EPA Export Aggregation'!AC:AC,'EPA Export Aggregation'!$A:$A,$B30,'EPA Export Aggregation'!$D:$D,$A$1)*IF($A30="CH4",About!$D$58,IF($A30="N2O",About!$D$59,1))</f>
        <v>2.3341128999999998E-5</v>
      </c>
      <c r="AA30">
        <f>SUMIFS('EPA Export Aggregation'!AD:AD,'EPA Export Aggregation'!$A:$A,$B30,'EPA Export Aggregation'!$D:$D,$A$1)*IF($A30="CH4",About!$D$58,IF($A30="N2O",About!$D$59,1))</f>
        <v>2.1882218000000001E-5</v>
      </c>
      <c r="AB30">
        <f>SUMIFS('EPA Export Aggregation'!AE:AE,'EPA Export Aggregation'!$A:$A,$B30,'EPA Export Aggregation'!$D:$D,$A$1)*IF($A30="CH4",About!$D$58,IF($A30="N2O",About!$D$59,1))</f>
        <v>2.0435049000000001E-5</v>
      </c>
      <c r="AC30">
        <f>SUMIFS('EPA Export Aggregation'!AF:AF,'EPA Export Aggregation'!$A:$A,$B30,'EPA Export Aggregation'!$D:$D,$A$1)*IF($A30="CH4",About!$D$58,IF($A30="N2O",About!$D$59,1))</f>
        <v>1.8980314E-5</v>
      </c>
      <c r="AD30">
        <f>SUMIFS('EPA Export Aggregation'!AG:AG,'EPA Export Aggregation'!$A:$A,$B30,'EPA Export Aggregation'!$D:$D,$A$1)*IF($A30="CH4",About!$D$58,IF($A30="N2O",About!$D$59,1))</f>
        <v>1.75213294E-5</v>
      </c>
      <c r="AE30">
        <f>SUMIFS('EPA Export Aggregation'!AH:AH,'EPA Export Aggregation'!$A:$A,$B30,'EPA Export Aggregation'!$D:$D,$A$1)*IF($A30="CH4",About!$D$58,IF($A30="N2O",About!$D$59,1))</f>
        <v>1.6063129400000001E-5</v>
      </c>
      <c r="AF30">
        <f>SUMIFS('EPA Export Aggregation'!AI:AI,'EPA Export Aggregation'!$A:$A,$B30,'EPA Export Aggregation'!$D:$D,$A$1)*IF($A30="CH4",About!$D$58,IF($A30="N2O",About!$D$59,1))</f>
        <v>1.4606208400000001E-5</v>
      </c>
      <c r="AG30">
        <f>SUMIFS('EPA Export Aggregation'!AJ:AJ,'EPA Export Aggregation'!$A:$A,$B30,'EPA Export Aggregation'!$D:$D,$A$1)*IF($A30="CH4",About!$D$58,IF($A30="N2O",About!$D$59,1))</f>
        <v>1.31420203E-5</v>
      </c>
      <c r="AH30">
        <f>SUMIFS('EPA Export Aggregation'!AK:AK,'EPA Export Aggregation'!$A:$A,$B30,'EPA Export Aggregation'!$D:$D,$A$1)*IF($A30="CH4",About!$D$58,IF($A30="N2O",About!$D$59,1))</f>
        <v>1.31420203E-5</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6.4853676226899998E-2</v>
      </c>
      <c r="D33">
        <f>SUMIFS('EPA Export Aggregation'!G:G,'EPA Export Aggregation'!$A:$A,$B33,'EPA Export Aggregation'!$D:$D,$A$1)*IF($A33="CH4",About!$D$58,IF($A33="N2O",About!$D$59,1))</f>
        <v>6.9275662690500006E-2</v>
      </c>
      <c r="E33">
        <f>SUMIFS('EPA Export Aggregation'!H:H,'EPA Export Aggregation'!$A:$A,$B33,'EPA Export Aggregation'!$D:$D,$A$1)*IF($A33="CH4",About!$D$58,IF($A33="N2O",About!$D$59,1))</f>
        <v>6.1348072106600003E-2</v>
      </c>
      <c r="F33">
        <f>SUMIFS('EPA Export Aggregation'!I:I,'EPA Export Aggregation'!$A:$A,$B33,'EPA Export Aggregation'!$D:$D,$A$1)*IF($A33="CH4",About!$D$58,IF($A33="N2O",About!$D$59,1))</f>
        <v>5.2571529008800001E-2</v>
      </c>
      <c r="G33" s="415">
        <f>SUMIFS('EPA Export Aggregation'!J:J,'EPA Export Aggregation'!$A:$A,$B33,'EPA Export Aggregation'!$D:$D,$A$1)*IF($A33="CH4",About!$D$58,IF($A33="N2O",About!$D$59,1))</f>
        <v>0</v>
      </c>
      <c r="H33">
        <f>SUMIFS('EPA Export Aggregation'!K:K,'EPA Export Aggregation'!$A:$A,$B33,'EPA Export Aggregation'!$D:$D,$A$1)*IF($A33="CH4",About!$D$58,IF($A33="N2O",About!$D$59,1))</f>
        <v>4.0482857751000002E-2</v>
      </c>
      <c r="I33">
        <f>SUMIFS('EPA Export Aggregation'!L:L,'EPA Export Aggregation'!$A:$A,$B33,'EPA Export Aggregation'!$D:$D,$A$1)*IF($A33="CH4",About!$D$58,IF($A33="N2O",About!$D$59,1))</f>
        <v>3.5728232271999998E-2</v>
      </c>
      <c r="J33">
        <f>SUMIFS('EPA Export Aggregation'!M:M,'EPA Export Aggregation'!$A:$A,$B33,'EPA Export Aggregation'!$D:$D,$A$1)*IF($A33="CH4",About!$D$58,IF($A33="N2O",About!$D$59,1))</f>
        <v>3.5139110187399999E-2</v>
      </c>
      <c r="K33">
        <f>SUMIFS('EPA Export Aggregation'!N:N,'EPA Export Aggregation'!$A:$A,$B33,'EPA Export Aggregation'!$D:$D,$A$1)*IF($A33="CH4",About!$D$58,IF($A33="N2O",About!$D$59,1))</f>
        <v>3.7327384008400001E-2</v>
      </c>
      <c r="L33">
        <f>SUMIFS('EPA Export Aggregation'!O:O,'EPA Export Aggregation'!$A:$A,$B33,'EPA Export Aggregation'!$D:$D,$A$1)*IF($A33="CH4",About!$D$58,IF($A33="N2O",About!$D$59,1))</f>
        <v>3.9901555138900001E-2</v>
      </c>
      <c r="M33">
        <f>SUMIFS('EPA Export Aggregation'!P:P,'EPA Export Aggregation'!$A:$A,$B33,'EPA Export Aggregation'!$D:$D,$A$1)*IF($A33="CH4",About!$D$58,IF($A33="N2O",About!$D$59,1))</f>
        <v>2.4702374385999998E-2</v>
      </c>
      <c r="N33">
        <f>SUMIFS('EPA Export Aggregation'!Q:Q,'EPA Export Aggregation'!$A:$A,$B33,'EPA Export Aggregation'!$D:$D,$A$1)*IF($A33="CH4",About!$D$58,IF($A33="N2O",About!$D$59,1))</f>
        <v>2.9921016202000002E-2</v>
      </c>
      <c r="O33" s="415">
        <f>SUMIFS('EPA Export Aggregation'!R:R,'EPA Export Aggregation'!$A:$A,$B33,'EPA Export Aggregation'!$D:$D,$A$1)*IF($A33="CH4",About!$D$58,IF($A33="N2O",About!$D$59,1))</f>
        <v>0</v>
      </c>
      <c r="P33" s="415">
        <f>SUMIFS('EPA Export Aggregation'!S:S,'EPA Export Aggregation'!$A:$A,$B33,'EPA Export Aggregation'!$D:$D,$A$1)*IF($A33="CH4",About!$D$58,IF($A33="N2O",About!$D$59,1))</f>
        <v>5.8907679534099998E-2</v>
      </c>
      <c r="Q33">
        <f>SUMIFS('EPA Export Aggregation'!T:T,'EPA Export Aggregation'!$A:$A,$B33,'EPA Export Aggregation'!$D:$D,$A$1)*IF($A33="CH4",About!$D$58,IF($A33="N2O",About!$D$59,1))</f>
        <v>8.9870122435899993E-2</v>
      </c>
      <c r="R33" s="415">
        <f>SUMIFS('EPA Export Aggregation'!U:U,'EPA Export Aggregation'!$A:$A,$B33,'EPA Export Aggregation'!$D:$D,$A$1)*IF($A33="CH4",About!$D$58,IF($A33="N2O",About!$D$59,1))</f>
        <v>6.0901280287699998E-2</v>
      </c>
      <c r="S33" s="415">
        <f>SUMIFS('EPA Export Aggregation'!V:V,'EPA Export Aggregation'!$A:$A,$B33,'EPA Export Aggregation'!$D:$D,$A$1)*IF($A33="CH4",About!$D$58,IF($A33="N2O",About!$D$59,1))</f>
        <v>5.31918058734E-2</v>
      </c>
      <c r="T33" s="415">
        <f>SUMIFS('EPA Export Aggregation'!W:W,'EPA Export Aggregation'!$A:$A,$B33,'EPA Export Aggregation'!$D:$D,$A$1)*IF($A33="CH4",About!$D$58,IF($A33="N2O",About!$D$59,1))</f>
        <v>5.8075895825499997E-2</v>
      </c>
      <c r="U33">
        <f>SUMIFS('EPA Export Aggregation'!X:X,'EPA Export Aggregation'!$A:$A,$B33,'EPA Export Aggregation'!$D:$D,$A$1)*IF($A33="CH4",About!$D$58,IF($A33="N2O",About!$D$59,1))</f>
        <v>0.27221294913939997</v>
      </c>
      <c r="V33" s="415">
        <f>SUMIFS('EPA Export Aggregation'!Y:Y,'EPA Export Aggregation'!$A:$A,$B33,'EPA Export Aggregation'!$D:$D,$A$1)*IF($A33="CH4",About!$D$58,IF($A33="N2O",About!$D$59,1))</f>
        <v>0.10852699819849999</v>
      </c>
      <c r="W33">
        <f>SUMIFS('EPA Export Aggregation'!Z:Z,'EPA Export Aggregation'!$A:$A,$B33,'EPA Export Aggregation'!$D:$D,$A$1)*IF($A33="CH4",About!$D$58,IF($A33="N2O",About!$D$59,1))</f>
        <v>9.0220015971699999E-2</v>
      </c>
      <c r="X33">
        <f>SUMIFS('EPA Export Aggregation'!AA:AA,'EPA Export Aggregation'!$A:$A,$B33,'EPA Export Aggregation'!$D:$D,$A$1)*IF($A33="CH4",About!$D$58,IF($A33="N2O",About!$D$59,1))</f>
        <v>6.0923170817099997E-2</v>
      </c>
      <c r="Y33" s="415">
        <f>SUMIFS('EPA Export Aggregation'!AB:AB,'EPA Export Aggregation'!$A:$A,$B33,'EPA Export Aggregation'!$D:$D,$A$1)*IF($A33="CH4",About!$D$58,IF($A33="N2O",About!$D$59,1))</f>
        <v>0.13172850502360001</v>
      </c>
      <c r="Z33">
        <f>SUMIFS('EPA Export Aggregation'!AC:AC,'EPA Export Aggregation'!$A:$A,$B33,'EPA Export Aggregation'!$D:$D,$A$1)*IF($A33="CH4",About!$D$58,IF($A33="N2O",About!$D$59,1))</f>
        <v>0.3184263026927</v>
      </c>
      <c r="AA33" s="415">
        <f>SUMIFS('EPA Export Aggregation'!AD:AD,'EPA Export Aggregation'!$A:$A,$B33,'EPA Export Aggregation'!$D:$D,$A$1)*IF($A33="CH4",About!$D$58,IF($A33="N2O",About!$D$59,1))</f>
        <v>0.34895107330019998</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0.34917185299679998</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2.5601576945199999E-2</v>
      </c>
      <c r="AH33" s="415">
        <f>SUMIFS('EPA Export Aggregation'!AK:AK,'EPA Export Aggregation'!$A:$A,$B33,'EPA Export Aggregation'!$D:$D,$A$1)*IF($A33="CH4",About!$D$58,IF($A33="N2O",About!$D$59,1))</f>
        <v>2.6756871925200001E-2</v>
      </c>
    </row>
    <row r="34" spans="1:34" x14ac:dyDescent="0.25">
      <c r="A34" s="413" t="s">
        <v>2215</v>
      </c>
      <c r="B34" s="414" t="s">
        <v>4237</v>
      </c>
      <c r="C34">
        <f>SUMIFS('EPA Export Aggregation'!F:F,'EPA Export Aggregation'!$A:$A,$B34,'EPA Export Aggregation'!$D:$D,$A$1)*IF($A34="CH4",About!$D$58,IF($A34="N2O",About!$D$59,1))</f>
        <v>7.3135456409299998E-2</v>
      </c>
      <c r="D34">
        <f>SUMIFS('EPA Export Aggregation'!G:G,'EPA Export Aggregation'!$A:$A,$B34,'EPA Export Aggregation'!$D:$D,$A$1)*IF($A34="CH4",About!$D$58,IF($A34="N2O",About!$D$59,1))</f>
        <v>6.8128134264700005E-2</v>
      </c>
      <c r="E34">
        <f>SUMIFS('EPA Export Aggregation'!H:H,'EPA Export Aggregation'!$A:$A,$B34,'EPA Export Aggregation'!$D:$D,$A$1)*IF($A34="CH4",About!$D$58,IF($A34="N2O",About!$D$59,1))</f>
        <v>6.4469365750400007E-2</v>
      </c>
      <c r="F34">
        <f>SUMIFS('EPA Export Aggregation'!I:I,'EPA Export Aggregation'!$A:$A,$B34,'EPA Export Aggregation'!$D:$D,$A$1)*IF($A34="CH4",About!$D$58,IF($A34="N2O",About!$D$59,1))</f>
        <v>6.4748012458800006E-2</v>
      </c>
      <c r="G34">
        <f>SUMIFS('EPA Export Aggregation'!J:J,'EPA Export Aggregation'!$A:$A,$B34,'EPA Export Aggregation'!$D:$D,$A$1)*IF($A34="CH4",About!$D$58,IF($A34="N2O",About!$D$59,1))</f>
        <v>6.7490208110300001E-2</v>
      </c>
      <c r="H34">
        <f>SUMIFS('EPA Export Aggregation'!K:K,'EPA Export Aggregation'!$A:$A,$B34,'EPA Export Aggregation'!$D:$D,$A$1)*IF($A34="CH4",About!$D$58,IF($A34="N2O",About!$D$59,1))</f>
        <v>6.1114939550600003E-2</v>
      </c>
      <c r="I34">
        <f>SUMIFS('EPA Export Aggregation'!L:L,'EPA Export Aggregation'!$A:$A,$B34,'EPA Export Aggregation'!$D:$D,$A$1)*IF($A34="CH4",About!$D$58,IF($A34="N2O",About!$D$59,1))</f>
        <v>5.6948447307099997E-2</v>
      </c>
      <c r="J34">
        <f>SUMIFS('EPA Export Aggregation'!M:M,'EPA Export Aggregation'!$A:$A,$B34,'EPA Export Aggregation'!$D:$D,$A$1)*IF($A34="CH4",About!$D$58,IF($A34="N2O",About!$D$59,1))</f>
        <v>5.8228167528499998E-2</v>
      </c>
      <c r="K34">
        <f>SUMIFS('EPA Export Aggregation'!N:N,'EPA Export Aggregation'!$A:$A,$B34,'EPA Export Aggregation'!$D:$D,$A$1)*IF($A34="CH4",About!$D$58,IF($A34="N2O",About!$D$59,1))</f>
        <v>6.1164219178099999E-2</v>
      </c>
      <c r="L34">
        <f>SUMIFS('EPA Export Aggregation'!O:O,'EPA Export Aggregation'!$A:$A,$B34,'EPA Export Aggregation'!$D:$D,$A$1)*IF($A34="CH4",About!$D$58,IF($A34="N2O",About!$D$59,1))</f>
        <v>7.2250083643300003E-2</v>
      </c>
      <c r="M34">
        <f>SUMIFS('EPA Export Aggregation'!P:P,'EPA Export Aggregation'!$A:$A,$B34,'EPA Export Aggregation'!$D:$D,$A$1)*IF($A34="CH4",About!$D$58,IF($A34="N2O",About!$D$59,1))</f>
        <v>8.0251099579700003E-2</v>
      </c>
      <c r="N34">
        <f>SUMIFS('EPA Export Aggregation'!Q:Q,'EPA Export Aggregation'!$A:$A,$B34,'EPA Export Aggregation'!$D:$D,$A$1)*IF($A34="CH4",About!$D$58,IF($A34="N2O",About!$D$59,1))</f>
        <v>7.2546056790300004E-2</v>
      </c>
      <c r="O34">
        <f>SUMIFS('EPA Export Aggregation'!R:R,'EPA Export Aggregation'!$A:$A,$B34,'EPA Export Aggregation'!$D:$D,$A$1)*IF($A34="CH4",About!$D$58,IF($A34="N2O",About!$D$59,1))</f>
        <v>7.1516695757399995E-2</v>
      </c>
      <c r="P34">
        <f>SUMIFS('EPA Export Aggregation'!S:S,'EPA Export Aggregation'!$A:$A,$B34,'EPA Export Aggregation'!$D:$D,$A$1)*IF($A34="CH4",About!$D$58,IF($A34="N2O",About!$D$59,1))</f>
        <v>7.7555309564800001E-2</v>
      </c>
      <c r="Q34">
        <f>SUMIFS('EPA Export Aggregation'!T:T,'EPA Export Aggregation'!$A:$A,$B34,'EPA Export Aggregation'!$D:$D,$A$1)*IF($A34="CH4",About!$D$58,IF($A34="N2O",About!$D$59,1))</f>
        <v>8.2397273458499995E-2</v>
      </c>
      <c r="R34">
        <f>SUMIFS('EPA Export Aggregation'!U:U,'EPA Export Aggregation'!$A:$A,$B34,'EPA Export Aggregation'!$D:$D,$A$1)*IF($A34="CH4",About!$D$58,IF($A34="N2O",About!$D$59,1))</f>
        <v>7.1874552844100006E-2</v>
      </c>
      <c r="S34">
        <f>SUMIFS('EPA Export Aggregation'!V:V,'EPA Export Aggregation'!$A:$A,$B34,'EPA Export Aggregation'!$D:$D,$A$1)*IF($A34="CH4",About!$D$58,IF($A34="N2O",About!$D$59,1))</f>
        <v>7.4284995494299996E-2</v>
      </c>
      <c r="T34">
        <f>SUMIFS('EPA Export Aggregation'!W:W,'EPA Export Aggregation'!$A:$A,$B34,'EPA Export Aggregation'!$D:$D,$A$1)*IF($A34="CH4",About!$D$58,IF($A34="N2O",About!$D$59,1))</f>
        <v>8.3269324745200005E-2</v>
      </c>
      <c r="U34">
        <f>SUMIFS('EPA Export Aggregation'!X:X,'EPA Export Aggregation'!$A:$A,$B34,'EPA Export Aggregation'!$D:$D,$A$1)*IF($A34="CH4",About!$D$58,IF($A34="N2O",About!$D$59,1))</f>
        <v>8.1055717197399998E-2</v>
      </c>
      <c r="V34">
        <f>SUMIFS('EPA Export Aggregation'!Y:Y,'EPA Export Aggregation'!$A:$A,$B34,'EPA Export Aggregation'!$D:$D,$A$1)*IF($A34="CH4",About!$D$58,IF($A34="N2O",About!$D$59,1))</f>
        <v>5.7823075871699998E-2</v>
      </c>
      <c r="W34">
        <f>SUMIFS('EPA Export Aggregation'!Z:Z,'EPA Export Aggregation'!$A:$A,$B34,'EPA Export Aggregation'!$D:$D,$A$1)*IF($A34="CH4",About!$D$58,IF($A34="N2O",About!$D$59,1))</f>
        <v>5.4380069551500002E-2</v>
      </c>
      <c r="X34">
        <f>SUMIFS('EPA Export Aggregation'!AA:AA,'EPA Export Aggregation'!$A:$A,$B34,'EPA Export Aggregation'!$D:$D,$A$1)*IF($A34="CH4",About!$D$58,IF($A34="N2O",About!$D$59,1))</f>
        <v>6.1424123741299998E-2</v>
      </c>
      <c r="Y34">
        <f>SUMIFS('EPA Export Aggregation'!AB:AB,'EPA Export Aggregation'!$A:$A,$B34,'EPA Export Aggregation'!$D:$D,$A$1)*IF($A34="CH4",About!$D$58,IF($A34="N2O",About!$D$59,1))</f>
        <v>6.7329698388199993E-2</v>
      </c>
      <c r="Z34">
        <f>SUMIFS('EPA Export Aggregation'!AC:AC,'EPA Export Aggregation'!$A:$A,$B34,'EPA Export Aggregation'!$D:$D,$A$1)*IF($A34="CH4",About!$D$58,IF($A34="N2O",About!$D$59,1))</f>
        <v>7.8380091687100001E-2</v>
      </c>
      <c r="AA34">
        <f>SUMIFS('EPA Export Aggregation'!AD:AD,'EPA Export Aggregation'!$A:$A,$B34,'EPA Export Aggregation'!$D:$D,$A$1)*IF($A34="CH4",About!$D$58,IF($A34="N2O",About!$D$59,1))</f>
        <v>6.9767714052399996E-2</v>
      </c>
      <c r="AB34">
        <f>SUMIFS('EPA Export Aggregation'!AE:AE,'EPA Export Aggregation'!$A:$A,$B34,'EPA Export Aggregation'!$D:$D,$A$1)*IF($A34="CH4",About!$D$58,IF($A34="N2O",About!$D$59,1))</f>
        <v>7.2524414043400001E-2</v>
      </c>
      <c r="AC34">
        <f>SUMIFS('EPA Export Aggregation'!AF:AF,'EPA Export Aggregation'!$A:$A,$B34,'EPA Export Aggregation'!$D:$D,$A$1)*IF($A34="CH4",About!$D$58,IF($A34="N2O",About!$D$59,1))</f>
        <v>7.9061087786100007E-2</v>
      </c>
      <c r="AD34">
        <f>SUMIFS('EPA Export Aggregation'!AG:AG,'EPA Export Aggregation'!$A:$A,$B34,'EPA Export Aggregation'!$D:$D,$A$1)*IF($A34="CH4",About!$D$58,IF($A34="N2O",About!$D$59,1))</f>
        <v>5.8617401671100001E-2</v>
      </c>
      <c r="AE34">
        <f>SUMIFS('EPA Export Aggregation'!AH:AH,'EPA Export Aggregation'!$A:$A,$B34,'EPA Export Aggregation'!$D:$D,$A$1)*IF($A34="CH4",About!$D$58,IF($A34="N2O",About!$D$59,1))</f>
        <v>6.1930359449400001E-2</v>
      </c>
      <c r="AF34">
        <f>SUMIFS('EPA Export Aggregation'!AI:AI,'EPA Export Aggregation'!$A:$A,$B34,'EPA Export Aggregation'!$D:$D,$A$1)*IF($A34="CH4",About!$D$58,IF($A34="N2O",About!$D$59,1))</f>
        <v>6.0148049086000001E-2</v>
      </c>
      <c r="AG34">
        <f>SUMIFS('EPA Export Aggregation'!AJ:AJ,'EPA Export Aggregation'!$A:$A,$B34,'EPA Export Aggregation'!$D:$D,$A$1)*IF($A34="CH4",About!$D$58,IF($A34="N2O",About!$D$59,1))</f>
        <v>5.8365738722499998E-2</v>
      </c>
      <c r="AH34">
        <f>SUMIFS('EPA Export Aggregation'!AK:AK,'EPA Export Aggregation'!$A:$A,$B34,'EPA Export Aggregation'!$D:$D,$A$1)*IF($A34="CH4",About!$D$58,IF($A34="N2O",About!$D$59,1))</f>
        <v>5.6583428359099998E-2</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9.2846847122E-3</v>
      </c>
      <c r="D74">
        <f>SUMIFS('EPA Export Aggregation'!G:G,'EPA Export Aggregation'!$A:$A,$B74,'EPA Export Aggregation'!$D:$D,$A$1)*IF($A74="CH4",About!$D$58,IF($A74="N2O",About!$D$59,1))</f>
        <v>1.9463009338600002E-2</v>
      </c>
      <c r="E74">
        <f>SUMIFS('EPA Export Aggregation'!H:H,'EPA Export Aggregation'!$A:$A,$B74,'EPA Export Aggregation'!$D:$D,$A$1)*IF($A74="CH4",About!$D$58,IF($A74="N2O",About!$D$59,1))</f>
        <v>6.5676673176399997E-2</v>
      </c>
      <c r="F74">
        <f>SUMIFS('EPA Export Aggregation'!I:I,'EPA Export Aggregation'!$A:$A,$B74,'EPA Export Aggregation'!$D:$D,$A$1)*IF($A74="CH4",About!$D$58,IF($A74="N2O",About!$D$59,1))</f>
        <v>0.2268529469368</v>
      </c>
      <c r="G74">
        <f>SUMIFS('EPA Export Aggregation'!J:J,'EPA Export Aggregation'!$A:$A,$B74,'EPA Export Aggregation'!$D:$D,$A$1)*IF($A74="CH4",About!$D$58,IF($A74="N2O",About!$D$59,1))</f>
        <v>0.5568390947252001</v>
      </c>
      <c r="H74">
        <f>SUMIFS('EPA Export Aggregation'!K:K,'EPA Export Aggregation'!$A:$A,$B74,'EPA Export Aggregation'!$D:$D,$A$1)*IF($A74="CH4",About!$D$58,IF($A74="N2O",About!$D$59,1))</f>
        <v>1.2154787921897998</v>
      </c>
      <c r="I74">
        <f>SUMIFS('EPA Export Aggregation'!L:L,'EPA Export Aggregation'!$A:$A,$B74,'EPA Export Aggregation'!$D:$D,$A$1)*IF($A74="CH4",About!$D$58,IF($A74="N2O",About!$D$59,1))</f>
        <v>1.6909988238990996</v>
      </c>
      <c r="J74">
        <f>SUMIFS('EPA Export Aggregation'!M:M,'EPA Export Aggregation'!$A:$A,$B74,'EPA Export Aggregation'!$D:$D,$A$1)*IF($A74="CH4",About!$D$58,IF($A74="N2O",About!$D$59,1))</f>
        <v>2.1371112549951001</v>
      </c>
      <c r="K74">
        <f>SUMIFS('EPA Export Aggregation'!N:N,'EPA Export Aggregation'!$A:$A,$B74,'EPA Export Aggregation'!$D:$D,$A$1)*IF($A74="CH4",About!$D$58,IF($A74="N2O",About!$D$59,1))</f>
        <v>2.4466936590479005</v>
      </c>
      <c r="L74">
        <f>SUMIFS('EPA Export Aggregation'!O:O,'EPA Export Aggregation'!$A:$A,$B74,'EPA Export Aggregation'!$D:$D,$A$1)*IF($A74="CH4",About!$D$58,IF($A74="N2O",About!$D$59,1))</f>
        <v>2.7703381764193002</v>
      </c>
      <c r="M74">
        <f>SUMIFS('EPA Export Aggregation'!P:P,'EPA Export Aggregation'!$A:$A,$B74,'EPA Export Aggregation'!$D:$D,$A$1)*IF($A74="CH4",About!$D$58,IF($A74="N2O",About!$D$59,1))</f>
        <v>3.0477007573366008</v>
      </c>
      <c r="N74">
        <f>SUMIFS('EPA Export Aggregation'!Q:Q,'EPA Export Aggregation'!$A:$A,$B74,'EPA Export Aggregation'!$D:$D,$A$1)*IF($A74="CH4",About!$D$58,IF($A74="N2O",About!$D$59,1))</f>
        <v>3.3082745415626</v>
      </c>
      <c r="O74">
        <f>SUMIFS('EPA Export Aggregation'!R:R,'EPA Export Aggregation'!$A:$A,$B74,'EPA Export Aggregation'!$D:$D,$A$1)*IF($A74="CH4",About!$D$58,IF($A74="N2O",About!$D$59,1))</f>
        <v>3.4831180413634999</v>
      </c>
      <c r="P74">
        <f>SUMIFS('EPA Export Aggregation'!S:S,'EPA Export Aggregation'!$A:$A,$B74,'EPA Export Aggregation'!$D:$D,$A$1)*IF($A74="CH4",About!$D$58,IF($A74="N2O",About!$D$59,1))</f>
        <v>3.6389403437274002</v>
      </c>
      <c r="Q74">
        <f>SUMIFS('EPA Export Aggregation'!T:T,'EPA Export Aggregation'!$A:$A,$B74,'EPA Export Aggregation'!$D:$D,$A$1)*IF($A74="CH4",About!$D$58,IF($A74="N2O",About!$D$59,1))</f>
        <v>3.7669109143568997</v>
      </c>
      <c r="R74">
        <f>SUMIFS('EPA Export Aggregation'!U:U,'EPA Export Aggregation'!$A:$A,$B74,'EPA Export Aggregation'!$D:$D,$A$1)*IF($A74="CH4",About!$D$58,IF($A74="N2O",About!$D$59,1))</f>
        <v>3.9049015590531009</v>
      </c>
      <c r="S74">
        <f>SUMIFS('EPA Export Aggregation'!V:V,'EPA Export Aggregation'!$A:$A,$B74,'EPA Export Aggregation'!$D:$D,$A$1)*IF($A74="CH4",About!$D$58,IF($A74="N2O",About!$D$59,1))</f>
        <v>4.1075581064622</v>
      </c>
      <c r="T74">
        <f>SUMIFS('EPA Export Aggregation'!W:W,'EPA Export Aggregation'!$A:$A,$B74,'EPA Export Aggregation'!$D:$D,$A$1)*IF($A74="CH4",About!$D$58,IF($A74="N2O",About!$D$59,1))</f>
        <v>4.3282490959565001</v>
      </c>
      <c r="U74">
        <f>SUMIFS('EPA Export Aggregation'!X:X,'EPA Export Aggregation'!$A:$A,$B74,'EPA Export Aggregation'!$D:$D,$A$1)*IF($A74="CH4",About!$D$58,IF($A74="N2O",About!$D$59,1))</f>
        <v>4.5658527627599996</v>
      </c>
      <c r="V74">
        <f>SUMIFS('EPA Export Aggregation'!Y:Y,'EPA Export Aggregation'!$A:$A,$B74,'EPA Export Aggregation'!$D:$D,$A$1)*IF($A74="CH4",About!$D$58,IF($A74="N2O",About!$D$59,1))</f>
        <v>4.8077956591704005</v>
      </c>
      <c r="W74">
        <f>SUMIFS('EPA Export Aggregation'!Z:Z,'EPA Export Aggregation'!$A:$A,$B74,'EPA Export Aggregation'!$D:$D,$A$1)*IF($A74="CH4",About!$D$58,IF($A74="N2O",About!$D$59,1))</f>
        <v>5.2725413476808001</v>
      </c>
      <c r="X74">
        <f>SUMIFS('EPA Export Aggregation'!AA:AA,'EPA Export Aggregation'!$A:$A,$B74,'EPA Export Aggregation'!$D:$D,$A$1)*IF($A74="CH4",About!$D$58,IF($A74="N2O",About!$D$59,1))</f>
        <v>5.3688986178198999</v>
      </c>
      <c r="Y74">
        <f>SUMIFS('EPA Export Aggregation'!AB:AB,'EPA Export Aggregation'!$A:$A,$B74,'EPA Export Aggregation'!$D:$D,$A$1)*IF($A74="CH4",About!$D$58,IF($A74="N2O",About!$D$59,1))</f>
        <v>5.5654609152339001</v>
      </c>
      <c r="Z74">
        <f>SUMIFS('EPA Export Aggregation'!AC:AC,'EPA Export Aggregation'!$A:$A,$B74,'EPA Export Aggregation'!$D:$D,$A$1)*IF($A74="CH4",About!$D$58,IF($A74="N2O",About!$D$59,1))</f>
        <v>5.5031115895957008</v>
      </c>
      <c r="AA74">
        <f>SUMIFS('EPA Export Aggregation'!AD:AD,'EPA Export Aggregation'!$A:$A,$B74,'EPA Export Aggregation'!$D:$D,$A$1)*IF($A74="CH4",About!$D$58,IF($A74="N2O",About!$D$59,1))</f>
        <v>4.9758011522434007</v>
      </c>
      <c r="AB74">
        <f>SUMIFS('EPA Export Aggregation'!AE:AE,'EPA Export Aggregation'!$A:$A,$B74,'EPA Export Aggregation'!$D:$D,$A$1)*IF($A74="CH4",About!$D$58,IF($A74="N2O",About!$D$59,1))</f>
        <v>5.3694658532367017</v>
      </c>
      <c r="AC74">
        <f>SUMIFS('EPA Export Aggregation'!AF:AF,'EPA Export Aggregation'!$A:$A,$B74,'EPA Export Aggregation'!$D:$D,$A$1)*IF($A74="CH4",About!$D$58,IF($A74="N2O",About!$D$59,1))</f>
        <v>5.0268984121313993</v>
      </c>
      <c r="AD74">
        <f>SUMIFS('EPA Export Aggregation'!AG:AG,'EPA Export Aggregation'!$A:$A,$B74,'EPA Export Aggregation'!$D:$D,$A$1)*IF($A74="CH4",About!$D$58,IF($A74="N2O",About!$D$59,1))</f>
        <v>5.4175962093311991</v>
      </c>
      <c r="AE74">
        <f>SUMIFS('EPA Export Aggregation'!AH:AH,'EPA Export Aggregation'!$A:$A,$B74,'EPA Export Aggregation'!$D:$D,$A$1)*IF($A74="CH4",About!$D$58,IF($A74="N2O",About!$D$59,1))</f>
        <v>4.6580669032420001</v>
      </c>
      <c r="AF74">
        <f>SUMIFS('EPA Export Aggregation'!AI:AI,'EPA Export Aggregation'!$A:$A,$B74,'EPA Export Aggregation'!$D:$D,$A$1)*IF($A74="CH4",About!$D$58,IF($A74="N2O",About!$D$59,1))</f>
        <v>4.7327263289637997</v>
      </c>
      <c r="AG74">
        <f>SUMIFS('EPA Export Aggregation'!AJ:AJ,'EPA Export Aggregation'!$A:$A,$B74,'EPA Export Aggregation'!$D:$D,$A$1)*IF($A74="CH4",About!$D$58,IF($A74="N2O",About!$D$59,1))</f>
        <v>4.4006961308546009</v>
      </c>
      <c r="AH74">
        <f>SUMIFS('EPA Export Aggregation'!AK:AK,'EPA Export Aggregation'!$A:$A,$B74,'EPA Export Aggregation'!$D:$D,$A$1)*IF($A74="CH4",About!$D$58,IF($A74="N2O",About!$D$59,1))</f>
        <v>4.4994465993987012</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2026-09-29T17:52:54Z</dcterms:modified>
</cp:coreProperties>
</file>