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bldgs\CiDESCTY\"/>
    </mc:Choice>
  </mc:AlternateContent>
  <xr:revisionPtr revIDLastSave="0" documentId="8_{7B5CA584-684E-4407-960D-7DB87F3C5B2D}"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E8" i="19"/>
  <c r="Z8" i="18"/>
  <c r="C8" i="18"/>
  <c r="B8" i="18"/>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Q8" i="10"/>
  <c r="I8" i="17"/>
  <c r="S8" i="18"/>
  <c r="R8" i="18"/>
  <c r="J8" i="17"/>
  <c r="T8" i="18"/>
  <c r="H8" i="25"/>
  <c r="X8" i="25"/>
  <c r="R8" i="25"/>
  <c r="Q8" i="7" s="1"/>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Y8" i="7" s="1"/>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A8" i="6" s="1"/>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M8" i="7" l="1"/>
  <c r="AC8" i="10"/>
  <c r="K8" i="10"/>
  <c r="I8" i="10"/>
  <c r="C8" i="6"/>
  <c r="S30" i="14"/>
  <c r="S26" i="14"/>
  <c r="G8" i="6"/>
  <c r="M8" i="6"/>
  <c r="O8" i="6"/>
  <c r="E8" i="7"/>
  <c r="C8" i="10"/>
  <c r="S30" i="22"/>
  <c r="AE8" i="10"/>
  <c r="S26" i="22"/>
  <c r="AA8" i="10"/>
  <c r="G8" i="10"/>
  <c r="S8" i="7"/>
  <c r="W8" i="7"/>
  <c r="E8" i="10"/>
  <c r="U8" i="7"/>
  <c r="G8" i="7"/>
  <c r="O8" i="7"/>
  <c r="AC8" i="7"/>
  <c r="I8" i="7"/>
  <c r="W8" i="6"/>
  <c r="U8" i="6"/>
  <c r="S8" i="10"/>
  <c r="E8" i="6"/>
  <c r="AC8" i="6"/>
  <c r="K8" i="6"/>
  <c r="I8" i="6"/>
  <c r="U8" i="10"/>
  <c r="C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<sst xmlns="http://schemas.openxmlformats.org/spreadsheetml/2006/main" count="55111" uniqueCount="1381">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</sst>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1293</v>
      </c>
      <c r="C1" s="71">
        <v>45686</v>
      </c>
      <c r="D1" s="13"/>
      <c r="E1" s="13"/>
      <c r="F1" s="72" t="s">
        <v>59</v>
      </c>
      <c r="G1" s="72" t="s">
        <v>59</v>
      </c>
    </row>
    <row r="2" spans="1:7" x14ac:dyDescent="0.75">
      <c r="B2" t="str">
        <f>LOOKUP(B1,F2:G51,G2:G51)</f>
        <v>MI</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b">
        <f>IF(A26=About!$B$1,SUM('BDESC-rural-residential'!$AF$8,'BDESC-urban-residential'!$AF$8,'BDESC-commercial'!$AF$8)='REEDS calc'!Q26,"NA")</f>
        <v>1</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b">
        <f>IF(A26=About!$B$1,SUM('DESC-rural-residential'!$AF$8,'DESC-urban-residential'!$AF$8,'DESC-commercial'!$AF$8)='REEDS calc-noIRA'!Q26,"NA")</f>
        <v>1</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MICHIGAN</v>
      </c>
    </row>
    <row r="3" spans="1:7" x14ac:dyDescent="0.65">
      <c r="A3" s="52" t="s">
        <v>1327</v>
      </c>
      <c r="B3" s="52">
        <v>0.59</v>
      </c>
      <c r="C3" s="52">
        <v>0.41</v>
      </c>
      <c r="F3" s="52" t="s">
        <v>10</v>
      </c>
      <c r="G3" s="52">
        <f>SUMIFS(B:B,A:A,G2)</f>
        <v>0.746</v>
      </c>
    </row>
    <row r="4" spans="1:7" x14ac:dyDescent="0.65">
      <c r="A4" s="52" t="s">
        <v>1328</v>
      </c>
      <c r="B4" s="52">
        <v>0.66</v>
      </c>
      <c r="C4" s="52">
        <v>0.33999999999999903</v>
      </c>
      <c r="F4" s="52" t="s">
        <v>11</v>
      </c>
      <c r="G4" s="52">
        <f>SUMIFS(C:C,A:A,G2)</f>
        <v>0.254</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15.884640225243366</v>
      </c>
      <c r="C8" s="65">
        <f>INDEX('REEDS calc'!$C$64:$AG$113,MATCH(About!$B$2,'REEDS calc'!$B$64:$B$113,0),MATCH(C$1,'REEDS calc'!$C$63:$AG$63,0))*SUMIFS('res v com'!$E$3:$E$52,'res v com'!$B$3:$B$52,About!$B$2)*SUMIFS('Urban and Rural'!$C$2:$C$53,'Urban and Rural'!$A$2:$A$53,About!$B$1)</f>
        <v>15.884640225243366</v>
      </c>
      <c r="D8" s="65">
        <f>INDEX('REEDS calc'!$C$64:$AG$113,MATCH(About!$B$2,'REEDS calc'!$B$64:$B$113,0),MATCH(D$1,'REEDS calc'!$C$63:$AG$63,0))*SUMIFS('res v com'!$E$3:$E$52,'res v com'!$B$3:$B$52,About!$B$2)*SUMIFS('Urban and Rural'!$C$2:$C$53,'Urban and Rural'!$A$2:$A$53,About!$B$1)</f>
        <v>15.884640225243366</v>
      </c>
      <c r="E8" s="65">
        <f>INDEX('REEDS calc'!$C$64:$AG$113,MATCH(About!$B$2,'REEDS calc'!$B$64:$B$113,0),MATCH(E$1,'REEDS calc'!$C$63:$AG$63,0))*SUMIFS('res v com'!$E$3:$E$52,'res v com'!$B$3:$B$52,About!$B$2)*SUMIFS('Urban and Rural'!$C$2:$C$53,'Urban and Rural'!$A$2:$A$53,About!$B$1)</f>
        <v>28.299242972710381</v>
      </c>
      <c r="F8" s="65">
        <f>INDEX('REEDS calc'!$C$64:$AG$113,MATCH(About!$B$2,'REEDS calc'!$B$64:$B$113,0),MATCH(F$1,'REEDS calc'!$C$63:$AG$63,0))*SUMIFS('res v com'!$E$3:$E$52,'res v com'!$B$3:$B$52,About!$B$2)*SUMIFS('Urban and Rural'!$C$2:$C$53,'Urban and Rural'!$A$2:$A$53,About!$B$1)</f>
        <v>40.713845720177396</v>
      </c>
      <c r="G8" s="65">
        <f>INDEX('REEDS calc'!$C$64:$AG$113,MATCH(About!$B$2,'REEDS calc'!$B$64:$B$113,0),MATCH(G$1,'REEDS calc'!$C$63:$AG$63,0))*SUMIFS('res v com'!$E$3:$E$52,'res v com'!$B$3:$B$52,About!$B$2)*SUMIFS('Urban and Rural'!$C$2:$C$53,'Urban and Rural'!$A$2:$A$53,About!$B$1)</f>
        <v>59.633586845601215</v>
      </c>
      <c r="H8" s="65">
        <f>INDEX('REEDS calc'!$C$64:$AG$113,MATCH(About!$B$2,'REEDS calc'!$B$64:$B$113,0),MATCH(H$1,'REEDS calc'!$C$63:$AG$63,0))*SUMIFS('res v com'!$E$3:$E$52,'res v com'!$B$3:$B$52,About!$B$2)*SUMIFS('Urban and Rural'!$C$2:$C$53,'Urban and Rural'!$A$2:$A$53,About!$B$1)</f>
        <v>78.553327971025027</v>
      </c>
      <c r="I8" s="65">
        <f>INDEX('REEDS calc'!$C$64:$AG$113,MATCH(About!$B$2,'REEDS calc'!$B$64:$B$113,0),MATCH(I$1,'REEDS calc'!$C$63:$AG$63,0))*SUMIFS('res v com'!$E$3:$E$52,'res v com'!$B$3:$B$52,About!$B$2)*SUMIFS('Urban and Rural'!$C$2:$C$53,'Urban and Rural'!$A$2:$A$53,About!$B$1)</f>
        <v>116.92229822938076</v>
      </c>
      <c r="J8" s="65">
        <f>INDEX('REEDS calc'!$C$64:$AG$113,MATCH(About!$B$2,'REEDS calc'!$B$64:$B$113,0),MATCH(J$1,'REEDS calc'!$C$63:$AG$63,0))*SUMIFS('res v com'!$E$3:$E$52,'res v com'!$B$3:$B$52,About!$B$2)*SUMIFS('Urban and Rural'!$C$2:$C$53,'Urban and Rural'!$A$2:$A$53,About!$B$1)</f>
        <v>155.29126848773652</v>
      </c>
      <c r="K8" s="65">
        <f>INDEX('REEDS calc'!$C$64:$AG$113,MATCH(About!$B$2,'REEDS calc'!$B$64:$B$113,0),MATCH(K$1,'REEDS calc'!$C$63:$AG$63,0))*SUMIFS('res v com'!$E$3:$E$52,'res v com'!$B$3:$B$52,About!$B$2)*SUMIFS('Urban and Rural'!$C$2:$C$53,'Urban and Rural'!$A$2:$A$53,About!$B$1)</f>
        <v>219.87935026073507</v>
      </c>
      <c r="L8" s="65">
        <f>INDEX('REEDS calc'!$C$64:$AG$113,MATCH(About!$B$2,'REEDS calc'!$B$64:$B$113,0),MATCH(L$1,'REEDS calc'!$C$63:$AG$63,0))*SUMIFS('res v com'!$E$3:$E$52,'res v com'!$B$3:$B$52,About!$B$2)*SUMIFS('Urban and Rural'!$C$2:$C$53,'Urban and Rural'!$A$2:$A$53,About!$B$1)</f>
        <v>284.46743203373359</v>
      </c>
      <c r="M8" s="65">
        <f>INDEX('REEDS calc'!$C$64:$AG$113,MATCH(About!$B$2,'REEDS calc'!$B$64:$B$113,0),MATCH(M$1,'REEDS calc'!$C$63:$AG$63,0))*SUMIFS('res v com'!$E$3:$E$52,'res v com'!$B$3:$B$52,About!$B$2)*SUMIFS('Urban and Rural'!$C$2:$C$53,'Urban and Rural'!$A$2:$A$53,About!$B$1)</f>
        <v>361.51739226915527</v>
      </c>
      <c r="N8" s="65">
        <f>INDEX('REEDS calc'!$C$64:$AG$113,MATCH(About!$B$2,'REEDS calc'!$B$64:$B$113,0),MATCH(N$1,'REEDS calc'!$C$63:$AG$63,0))*SUMIFS('res v com'!$E$3:$E$52,'res v com'!$B$3:$B$52,About!$B$2)*SUMIFS('Urban and Rural'!$C$2:$C$53,'Urban and Rural'!$A$2:$A$53,About!$B$1)</f>
        <v>438.56735250457689</v>
      </c>
      <c r="O8" s="65">
        <f>INDEX('REEDS calc'!$C$64:$AG$113,MATCH(About!$B$2,'REEDS calc'!$B$64:$B$113,0),MATCH(O$1,'REEDS calc'!$C$63:$AG$63,0))*SUMIFS('res v com'!$E$3:$E$52,'res v com'!$B$3:$B$52,About!$B$2)*SUMIFS('Urban and Rural'!$C$2:$C$53,'Urban and Rural'!$A$2:$A$53,About!$B$1)</f>
        <v>513.51827099594857</v>
      </c>
      <c r="P8" s="65">
        <f>INDEX('REEDS calc'!$C$64:$AG$113,MATCH(About!$B$2,'REEDS calc'!$B$64:$B$113,0),MATCH(P$1,'REEDS calc'!$C$63:$AG$63,0))*SUMIFS('res v com'!$E$3:$E$52,'res v com'!$B$3:$B$52,About!$B$2)*SUMIFS('Urban and Rural'!$C$2:$C$53,'Urban and Rural'!$A$2:$A$53,About!$B$1)</f>
        <v>588.46918948732014</v>
      </c>
      <c r="Q8" s="65">
        <f>INDEX('REEDS calc'!$C$64:$AG$113,MATCH(About!$B$2,'REEDS calc'!$B$64:$B$113,0),MATCH(Q$1,'REEDS calc'!$C$63:$AG$63,0))*SUMIFS('res v com'!$E$3:$E$52,'res v com'!$B$3:$B$52,About!$B$2)*SUMIFS('Urban and Rural'!$C$2:$C$53,'Urban and Rural'!$A$2:$A$53,About!$B$1)</f>
        <v>612.25832925322038</v>
      </c>
      <c r="R8" s="65">
        <f>INDEX('REEDS calc'!$C$64:$AG$113,MATCH(About!$B$2,'REEDS calc'!$B$64:$B$113,0),MATCH(R$1,'REEDS calc'!$C$63:$AG$63,0))*SUMIFS('res v com'!$E$3:$E$52,'res v com'!$B$3:$B$52,About!$B$2)*SUMIFS('Urban and Rural'!$C$2:$C$53,'Urban and Rural'!$A$2:$A$53,About!$B$1)</f>
        <v>636.04746901912051</v>
      </c>
      <c r="S8" s="65">
        <f>INDEX('REEDS calc'!$C$64:$AG$113,MATCH(About!$B$2,'REEDS calc'!$B$64:$B$113,0),MATCH(S$1,'REEDS calc'!$C$63:$AG$63,0))*SUMIFS('res v com'!$E$3:$E$52,'res v com'!$B$3:$B$52,About!$B$2)*SUMIFS('Urban and Rural'!$C$2:$C$53,'Urban and Rural'!$A$2:$A$53,About!$B$1)</f>
        <v>653.24637412014295</v>
      </c>
      <c r="T8" s="65">
        <f>INDEX('REEDS calc'!$C$64:$AG$113,MATCH(About!$B$2,'REEDS calc'!$B$64:$B$113,0),MATCH(T$1,'REEDS calc'!$C$63:$AG$63,0))*SUMIFS('res v com'!$E$3:$E$52,'res v com'!$B$3:$B$52,About!$B$2)*SUMIFS('Urban and Rural'!$C$2:$C$53,'Urban and Rural'!$A$2:$A$53,About!$B$1)</f>
        <v>670.44527922116549</v>
      </c>
      <c r="U8" s="65">
        <f>INDEX('REEDS calc'!$C$64:$AG$113,MATCH(About!$B$2,'REEDS calc'!$B$64:$B$113,0),MATCH(U$1,'REEDS calc'!$C$63:$AG$63,0))*SUMIFS('res v com'!$E$3:$E$52,'res v com'!$B$3:$B$52,About!$B$2)*SUMIFS('Urban and Rural'!$C$2:$C$53,'Urban and Rural'!$A$2:$A$53,About!$B$1)</f>
        <v>684.67526942294592</v>
      </c>
      <c r="V8" s="65">
        <f>INDEX('REEDS calc'!$C$64:$AG$113,MATCH(About!$B$2,'REEDS calc'!$B$64:$B$113,0),MATCH(V$1,'REEDS calc'!$C$63:$AG$63,0))*SUMIFS('res v com'!$E$3:$E$52,'res v com'!$B$3:$B$52,About!$B$2)*SUMIFS('Urban and Rural'!$C$2:$C$53,'Urban and Rural'!$A$2:$A$53,About!$B$1)</f>
        <v>698.90525962472657</v>
      </c>
      <c r="W8" s="65">
        <f>INDEX('REEDS calc'!$C$64:$AG$113,MATCH(About!$B$2,'REEDS calc'!$B$64:$B$113,0),MATCH(W$1,'REEDS calc'!$C$63:$AG$63,0))*SUMIFS('res v com'!$E$3:$E$52,'res v com'!$B$3:$B$52,About!$B$2)*SUMIFS('Urban and Rural'!$C$2:$C$53,'Urban and Rural'!$A$2:$A$53,About!$B$1)</f>
        <v>717.79663532117672</v>
      </c>
      <c r="X8" s="65">
        <f>INDEX('REEDS calc'!$C$64:$AG$113,MATCH(About!$B$2,'REEDS calc'!$B$64:$B$113,0),MATCH(X$1,'REEDS calc'!$C$63:$AG$63,0))*SUMIFS('res v com'!$E$3:$E$52,'res v com'!$B$3:$B$52,About!$B$2)*SUMIFS('Urban and Rural'!$C$2:$C$53,'Urban and Rural'!$A$2:$A$53,About!$B$1)</f>
        <v>736.68801101762676</v>
      </c>
      <c r="Y8" s="65">
        <f>INDEX('REEDS calc'!$C$64:$AG$113,MATCH(About!$B$2,'REEDS calc'!$B$64:$B$113,0),MATCH(Y$1,'REEDS calc'!$C$63:$AG$63,0))*SUMIFS('res v com'!$E$3:$E$52,'res v com'!$B$3:$B$52,About!$B$2)*SUMIFS('Urban and Rural'!$C$2:$C$53,'Urban and Rural'!$A$2:$A$53,About!$B$1)</f>
        <v>757.4325947403554</v>
      </c>
      <c r="Z8" s="65">
        <f>INDEX('REEDS calc'!$C$64:$AG$113,MATCH(About!$B$2,'REEDS calc'!$B$64:$B$113,0),MATCH(Z$1,'REEDS calc'!$C$63:$AG$63,0))*SUMIFS('res v com'!$E$3:$E$52,'res v com'!$B$3:$B$52,About!$B$2)*SUMIFS('Urban and Rural'!$C$2:$C$53,'Urban and Rural'!$A$2:$A$53,About!$B$1)</f>
        <v>778.17717846308403</v>
      </c>
      <c r="AA8" s="65">
        <f>INDEX('REEDS calc'!$C$64:$AG$113,MATCH(About!$B$2,'REEDS calc'!$B$64:$B$113,0),MATCH(AA$1,'REEDS calc'!$C$63:$AG$63,0))*SUMIFS('res v com'!$E$3:$E$52,'res v com'!$B$3:$B$52,About!$B$2)*SUMIFS('Urban and Rural'!$C$2:$C$53,'Urban and Rural'!$A$2:$A$53,About!$B$1)</f>
        <v>792.87047067143408</v>
      </c>
      <c r="AB8" s="65">
        <f>INDEX('REEDS calc'!$C$64:$AG$113,MATCH(About!$B$2,'REEDS calc'!$B$64:$B$113,0),MATCH(AB$1,'REEDS calc'!$C$63:$AG$63,0))*SUMIFS('res v com'!$E$3:$E$52,'res v com'!$B$3:$B$52,About!$B$2)*SUMIFS('Urban and Rural'!$C$2:$C$53,'Urban and Rural'!$A$2:$A$53,About!$B$1)</f>
        <v>807.56376287978424</v>
      </c>
      <c r="AC8" s="65">
        <f>INDEX('REEDS calc'!$C$64:$AG$113,MATCH(About!$B$2,'REEDS calc'!$B$64:$B$113,0),MATCH(AC$1,'REEDS calc'!$C$63:$AG$63,0))*SUMIFS('res v com'!$E$3:$E$52,'res v com'!$B$3:$B$52,About!$B$2)*SUMIFS('Urban and Rural'!$C$2:$C$53,'Urban and Rural'!$A$2:$A$53,About!$B$1)</f>
        <v>830.71940806527289</v>
      </c>
      <c r="AD8" s="65">
        <f>INDEX('REEDS calc'!$C$64:$AG$113,MATCH(About!$B$2,'REEDS calc'!$B$64:$B$113,0),MATCH(AD$1,'REEDS calc'!$C$63:$AG$63,0))*SUMIFS('res v com'!$E$3:$E$52,'res v com'!$B$3:$B$52,About!$B$2)*SUMIFS('Urban and Rural'!$C$2:$C$53,'Urban and Rural'!$A$2:$A$53,About!$B$1)</f>
        <v>853.87505325076154</v>
      </c>
      <c r="AE8" s="65">
        <f>INDEX('REEDS calc'!$C$64:$AG$113,MATCH(About!$B$2,'REEDS calc'!$B$64:$B$113,0),MATCH(AE$1,'REEDS calc'!$C$63:$AG$63,0))*SUMIFS('res v com'!$E$3:$E$52,'res v com'!$B$3:$B$52,About!$B$2)*SUMIFS('Urban and Rural'!$C$2:$C$53,'Urban and Rural'!$A$2:$A$53,About!$B$1)</f>
        <v>879.27156732516869</v>
      </c>
      <c r="AF8" s="65">
        <f>INDEX('REEDS calc'!$C$64:$AG$113,MATCH(About!$B$2,'REEDS calc'!$B$64:$B$113,0),MATCH(AF$1,'REEDS calc'!$C$63:$AG$63,0))*SUMIFS('res v com'!$E$3:$E$52,'res v com'!$B$3:$B$52,About!$B$2)*SUMIFS('Urban and Rural'!$C$2:$C$53,'Urban and Rural'!$A$2:$A$53,About!$B$1)</f>
        <v>904.66808139957561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46.653313417447052</v>
      </c>
      <c r="C8" s="65">
        <f>INDEX('REEDS calc'!$C$64:$AG$113,MATCH(About!$B$2,'REEDS calc'!$B$64:$B$113,0),MATCH(C$1,'REEDS calc'!$C$63:$AG$63,0))*SUMIFS('res v com'!$E$3:$E$52,'res v com'!$B$3:$B$52,About!$B$2)*SUMIFS('Urban and Rural'!$B$2:$B$53,'Urban and Rural'!$A$2:$A$53,About!$B$1)</f>
        <v>46.653313417447052</v>
      </c>
      <c r="D8" s="65">
        <f>INDEX('REEDS calc'!$C$64:$AG$113,MATCH(About!$B$2,'REEDS calc'!$B$64:$B$113,0),MATCH(D$1,'REEDS calc'!$C$63:$AG$63,0))*SUMIFS('res v com'!$E$3:$E$52,'res v com'!$B$3:$B$52,About!$B$2)*SUMIFS('Urban and Rural'!$B$2:$B$53,'Urban and Rural'!$A$2:$A$53,About!$B$1)</f>
        <v>46.653313417447052</v>
      </c>
      <c r="E8" s="65">
        <f>INDEX('REEDS calc'!$C$64:$AG$113,MATCH(About!$B$2,'REEDS calc'!$B$64:$B$113,0),MATCH(E$1,'REEDS calc'!$C$63:$AG$63,0))*SUMIFS('res v com'!$E$3:$E$52,'res v com'!$B$3:$B$52,About!$B$2)*SUMIFS('Urban and Rural'!$B$2:$B$53,'Urban and Rural'!$A$2:$A$53,About!$B$1)</f>
        <v>83.115099439535214</v>
      </c>
      <c r="F8" s="65">
        <f>INDEX('REEDS calc'!$C$64:$AG$113,MATCH(About!$B$2,'REEDS calc'!$B$64:$B$113,0),MATCH(F$1,'REEDS calc'!$C$63:$AG$63,0))*SUMIFS('res v com'!$E$3:$E$52,'res v com'!$B$3:$B$52,About!$B$2)*SUMIFS('Urban and Rural'!$B$2:$B$53,'Urban and Rural'!$A$2:$A$53,About!$B$1)</f>
        <v>119.57688546162338</v>
      </c>
      <c r="G8" s="65">
        <f>INDEX('REEDS calc'!$C$64:$AG$113,MATCH(About!$B$2,'REEDS calc'!$B$64:$B$113,0),MATCH(G$1,'REEDS calc'!$C$63:$AG$63,0))*SUMIFS('res v com'!$E$3:$E$52,'res v com'!$B$3:$B$52,About!$B$2)*SUMIFS('Urban and Rural'!$B$2:$B$53,'Urban and Rural'!$A$2:$A$53,About!$B$1)</f>
        <v>175.14431412133271</v>
      </c>
      <c r="H8" s="65">
        <f>INDEX('REEDS calc'!$C$64:$AG$113,MATCH(About!$B$2,'REEDS calc'!$B$64:$B$113,0),MATCH(H$1,'REEDS calc'!$C$63:$AG$63,0))*SUMIFS('res v com'!$E$3:$E$52,'res v com'!$B$3:$B$52,About!$B$2)*SUMIFS('Urban and Rural'!$B$2:$B$53,'Urban and Rural'!$A$2:$A$53,About!$B$1)</f>
        <v>230.71174278104198</v>
      </c>
      <c r="I8" s="65">
        <f>INDEX('REEDS calc'!$C$64:$AG$113,MATCH(About!$B$2,'REEDS calc'!$B$64:$B$113,0),MATCH(I$1,'REEDS calc'!$C$63:$AG$63,0))*SUMIFS('res v com'!$E$3:$E$52,'res v com'!$B$3:$B$52,About!$B$2)*SUMIFS('Urban and Rural'!$B$2:$B$53,'Urban and Rural'!$A$2:$A$53,About!$B$1)</f>
        <v>343.40171054770883</v>
      </c>
      <c r="J8" s="65">
        <f>INDEX('REEDS calc'!$C$64:$AG$113,MATCH(About!$B$2,'REEDS calc'!$B$64:$B$113,0),MATCH(J$1,'REEDS calc'!$C$63:$AG$63,0))*SUMIFS('res v com'!$E$3:$E$52,'res v com'!$B$3:$B$52,About!$B$2)*SUMIFS('Urban and Rural'!$B$2:$B$53,'Urban and Rural'!$A$2:$A$53,About!$B$1)</f>
        <v>456.09167831437577</v>
      </c>
      <c r="K8" s="65">
        <f>INDEX('REEDS calc'!$C$64:$AG$113,MATCH(About!$B$2,'REEDS calc'!$B$64:$B$113,0),MATCH(K$1,'REEDS calc'!$C$63:$AG$63,0))*SUMIFS('res v com'!$E$3:$E$52,'res v com'!$B$3:$B$52,About!$B$2)*SUMIFS('Urban and Rural'!$B$2:$B$53,'Urban and Rural'!$A$2:$A$53,About!$B$1)</f>
        <v>645.78738304924548</v>
      </c>
      <c r="L8" s="65">
        <f>INDEX('REEDS calc'!$C$64:$AG$113,MATCH(About!$B$2,'REEDS calc'!$B$64:$B$113,0),MATCH(L$1,'REEDS calc'!$C$63:$AG$63,0))*SUMIFS('res v com'!$E$3:$E$52,'res v com'!$B$3:$B$52,About!$B$2)*SUMIFS('Urban and Rural'!$B$2:$B$53,'Urban and Rural'!$A$2:$A$53,About!$B$1)</f>
        <v>835.48308778411513</v>
      </c>
      <c r="M8" s="65">
        <f>INDEX('REEDS calc'!$C$64:$AG$113,MATCH(About!$B$2,'REEDS calc'!$B$64:$B$113,0),MATCH(M$1,'REEDS calc'!$C$63:$AG$63,0))*SUMIFS('res v com'!$E$3:$E$52,'res v com'!$B$3:$B$52,About!$B$2)*SUMIFS('Urban and Rural'!$B$2:$B$53,'Urban and Rural'!$A$2:$A$53,About!$B$1)</f>
        <v>1061.7794276881489</v>
      </c>
      <c r="N8" s="65">
        <f>INDEX('REEDS calc'!$C$64:$AG$113,MATCH(About!$B$2,'REEDS calc'!$B$64:$B$113,0),MATCH(N$1,'REEDS calc'!$C$63:$AG$63,0))*SUMIFS('res v com'!$E$3:$E$52,'res v com'!$B$3:$B$52,About!$B$2)*SUMIFS('Urban and Rural'!$B$2:$B$53,'Urban and Rural'!$A$2:$A$53,About!$B$1)</f>
        <v>1288.0757675921825</v>
      </c>
      <c r="O8" s="65">
        <f>INDEX('REEDS calc'!$C$64:$AG$113,MATCH(About!$B$2,'REEDS calc'!$B$64:$B$113,0),MATCH(O$1,'REEDS calc'!$C$63:$AG$63,0))*SUMIFS('res v com'!$E$3:$E$52,'res v com'!$B$3:$B$52,About!$B$2)*SUMIFS('Urban and Rural'!$B$2:$B$53,'Urban and Rural'!$A$2:$A$53,About!$B$1)</f>
        <v>1508.2072053660536</v>
      </c>
      <c r="P8" s="65">
        <f>INDEX('REEDS calc'!$C$64:$AG$113,MATCH(About!$B$2,'REEDS calc'!$B$64:$B$113,0),MATCH(P$1,'REEDS calc'!$C$63:$AG$63,0))*SUMIFS('res v com'!$E$3:$E$52,'res v com'!$B$3:$B$52,About!$B$2)*SUMIFS('Urban and Rural'!$B$2:$B$53,'Urban and Rural'!$A$2:$A$53,About!$B$1)</f>
        <v>1728.3386431399247</v>
      </c>
      <c r="Q8" s="65">
        <f>INDEX('REEDS calc'!$C$64:$AG$113,MATCH(About!$B$2,'REEDS calc'!$B$64:$B$113,0),MATCH(Q$1,'REEDS calc'!$C$63:$AG$63,0))*SUMIFS('res v com'!$E$3:$E$52,'res v com'!$B$3:$B$52,About!$B$2)*SUMIFS('Urban and Rural'!$B$2:$B$53,'Urban and Rural'!$A$2:$A$53,About!$B$1)</f>
        <v>1798.2075339484345</v>
      </c>
      <c r="R8" s="65">
        <f>INDEX('REEDS calc'!$C$64:$AG$113,MATCH(About!$B$2,'REEDS calc'!$B$64:$B$113,0),MATCH(R$1,'REEDS calc'!$C$63:$AG$63,0))*SUMIFS('res v com'!$E$3:$E$52,'res v com'!$B$3:$B$52,About!$B$2)*SUMIFS('Urban and Rural'!$B$2:$B$53,'Urban and Rural'!$A$2:$A$53,About!$B$1)</f>
        <v>1868.0764247569446</v>
      </c>
      <c r="S8" s="65">
        <f>INDEX('REEDS calc'!$C$64:$AG$113,MATCH(About!$B$2,'REEDS calc'!$B$64:$B$113,0),MATCH(S$1,'REEDS calc'!$C$63:$AG$63,0))*SUMIFS('res v com'!$E$3:$E$52,'res v com'!$B$3:$B$52,About!$B$2)*SUMIFS('Urban and Rural'!$B$2:$B$53,'Urban and Rural'!$A$2:$A$53,About!$B$1)</f>
        <v>1918.5897444630971</v>
      </c>
      <c r="T8" s="65">
        <f>INDEX('REEDS calc'!$C$64:$AG$113,MATCH(About!$B$2,'REEDS calc'!$B$64:$B$113,0),MATCH(T$1,'REEDS calc'!$C$63:$AG$63,0))*SUMIFS('res v com'!$E$3:$E$52,'res v com'!$B$3:$B$52,About!$B$2)*SUMIFS('Urban and Rural'!$B$2:$B$53,'Urban and Rural'!$A$2:$A$53,About!$B$1)</f>
        <v>1969.1030641692496</v>
      </c>
      <c r="U8" s="65">
        <f>INDEX('REEDS calc'!$C$64:$AG$113,MATCH(About!$B$2,'REEDS calc'!$B$64:$B$113,0),MATCH(U$1,'REEDS calc'!$C$63:$AG$63,0))*SUMIFS('res v com'!$E$3:$E$52,'res v com'!$B$3:$B$52,About!$B$2)*SUMIFS('Urban and Rural'!$B$2:$B$53,'Urban and Rural'!$A$2:$A$53,About!$B$1)</f>
        <v>2010.8966574390458</v>
      </c>
      <c r="V8" s="65">
        <f>INDEX('REEDS calc'!$C$64:$AG$113,MATCH(About!$B$2,'REEDS calc'!$B$64:$B$113,0),MATCH(V$1,'REEDS calc'!$C$63:$AG$63,0))*SUMIFS('res v com'!$E$3:$E$52,'res v com'!$B$3:$B$52,About!$B$2)*SUMIFS('Urban and Rural'!$B$2:$B$53,'Urban and Rural'!$A$2:$A$53,About!$B$1)</f>
        <v>2052.6902507088425</v>
      </c>
      <c r="W8" s="65">
        <f>INDEX('REEDS calc'!$C$64:$AG$113,MATCH(About!$B$2,'REEDS calc'!$B$64:$B$113,0),MATCH(W$1,'REEDS calc'!$C$63:$AG$63,0))*SUMIFS('res v com'!$E$3:$E$52,'res v com'!$B$3:$B$52,About!$B$2)*SUMIFS('Urban and Rural'!$B$2:$B$53,'Urban and Rural'!$A$2:$A$53,About!$B$1)</f>
        <v>2108.1743698803061</v>
      </c>
      <c r="X8" s="65">
        <f>INDEX('REEDS calc'!$C$64:$AG$113,MATCH(About!$B$2,'REEDS calc'!$B$64:$B$113,0),MATCH(X$1,'REEDS calc'!$C$63:$AG$63,0))*SUMIFS('res v com'!$E$3:$E$52,'res v com'!$B$3:$B$52,About!$B$2)*SUMIFS('Urban and Rural'!$B$2:$B$53,'Urban and Rural'!$A$2:$A$53,About!$B$1)</f>
        <v>2163.6584890517702</v>
      </c>
      <c r="Y8" s="65">
        <f>INDEX('REEDS calc'!$C$64:$AG$113,MATCH(About!$B$2,'REEDS calc'!$B$64:$B$113,0),MATCH(Y$1,'REEDS calc'!$C$63:$AG$63,0))*SUMIFS('res v com'!$E$3:$E$52,'res v com'!$B$3:$B$52,About!$B$2)*SUMIFS('Urban and Rural'!$B$2:$B$53,'Urban and Rural'!$A$2:$A$53,About!$B$1)</f>
        <v>2224.5854947886028</v>
      </c>
      <c r="Z8" s="65">
        <f>INDEX('REEDS calc'!$C$64:$AG$113,MATCH(About!$B$2,'REEDS calc'!$B$64:$B$113,0),MATCH(Z$1,'REEDS calc'!$C$63:$AG$63,0))*SUMIFS('res v com'!$E$3:$E$52,'res v com'!$B$3:$B$52,About!$B$2)*SUMIFS('Urban and Rural'!$B$2:$B$53,'Urban and Rural'!$A$2:$A$53,About!$B$1)</f>
        <v>2285.5125005254358</v>
      </c>
      <c r="AA8" s="65">
        <f>INDEX('REEDS calc'!$C$64:$AG$113,MATCH(About!$B$2,'REEDS calc'!$B$64:$B$113,0),MATCH(AA$1,'REEDS calc'!$C$63:$AG$63,0))*SUMIFS('res v com'!$E$3:$E$52,'res v com'!$B$3:$B$52,About!$B$2)*SUMIFS('Urban and Rural'!$B$2:$B$53,'Urban and Rural'!$A$2:$A$53,About!$B$1)</f>
        <v>2328.6668154365739</v>
      </c>
      <c r="AB8" s="65">
        <f>INDEX('REEDS calc'!$C$64:$AG$113,MATCH(About!$B$2,'REEDS calc'!$B$64:$B$113,0),MATCH(AB$1,'REEDS calc'!$C$63:$AG$63,0))*SUMIFS('res v com'!$E$3:$E$52,'res v com'!$B$3:$B$52,About!$B$2)*SUMIFS('Urban and Rural'!$B$2:$B$53,'Urban and Rural'!$A$2:$A$53,About!$B$1)</f>
        <v>2371.8211303477128</v>
      </c>
      <c r="AC8" s="65">
        <f>INDEX('REEDS calc'!$C$64:$AG$113,MATCH(About!$B$2,'REEDS calc'!$B$64:$B$113,0),MATCH(AC$1,'REEDS calc'!$C$63:$AG$63,0))*SUMIFS('res v com'!$E$3:$E$52,'res v com'!$B$3:$B$52,About!$B$2)*SUMIFS('Urban and Rural'!$B$2:$B$53,'Urban and Rural'!$A$2:$A$53,About!$B$1)</f>
        <v>2439.8294425854078</v>
      </c>
      <c r="AD8" s="65">
        <f>INDEX('REEDS calc'!$C$64:$AG$113,MATCH(About!$B$2,'REEDS calc'!$B$64:$B$113,0),MATCH(AD$1,'REEDS calc'!$C$63:$AG$63,0))*SUMIFS('res v com'!$E$3:$E$52,'res v com'!$B$3:$B$52,About!$B$2)*SUMIFS('Urban and Rural'!$B$2:$B$53,'Urban and Rural'!$A$2:$A$53,About!$B$1)</f>
        <v>2507.8377548231028</v>
      </c>
      <c r="AE8" s="65">
        <f>INDEX('REEDS calc'!$C$64:$AG$113,MATCH(About!$B$2,'REEDS calc'!$B$64:$B$113,0),MATCH(AE$1,'REEDS calc'!$C$63:$AG$63,0))*SUMIFS('res v com'!$E$3:$E$52,'res v com'!$B$3:$B$52,About!$B$2)*SUMIFS('Urban and Rural'!$B$2:$B$53,'Urban and Rural'!$A$2:$A$53,About!$B$1)</f>
        <v>2582.4275166321881</v>
      </c>
      <c r="AF8" s="65">
        <f>INDEX('REEDS calc'!$C$64:$AG$113,MATCH(About!$B$2,'REEDS calc'!$B$64:$B$113,0),MATCH(AF$1,'REEDS calc'!$C$63:$AG$63,0))*SUMIFS('res v com'!$E$3:$E$52,'res v com'!$B$3:$B$52,About!$B$2)*SUMIFS('Urban and Rural'!$B$2:$B$53,'Urban and Rural'!$A$2:$A$53,About!$B$1)</f>
        <v>2657.017278441273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21.462046357309482</v>
      </c>
      <c r="C8" s="65">
        <f>INDEX('REEDS calc'!$C$64:$AG$113,MATCH(About!$B$2,'REEDS calc'!$B$64:$B$113,0),MATCH(C$1,'REEDS calc'!$C$63:$AG$63,0))*SUMIFS('res v com'!$F$3:$F$52,'res v com'!$B$3:$B$52,About!$B$2)</f>
        <v>21.462046357309482</v>
      </c>
      <c r="D8" s="65">
        <f>INDEX('REEDS calc'!$C$64:$AG$113,MATCH(About!$B$2,'REEDS calc'!$B$64:$B$113,0),MATCH(D$1,'REEDS calc'!$C$63:$AG$63,0))*SUMIFS('res v com'!$F$3:$F$52,'res v com'!$B$3:$B$52,About!$B$2)</f>
        <v>21.462046357309482</v>
      </c>
      <c r="E8" s="65">
        <f>INDEX('REEDS calc'!$C$64:$AG$113,MATCH(About!$B$2,'REEDS calc'!$B$64:$B$113,0),MATCH(E$1,'REEDS calc'!$C$63:$AG$63,0))*SUMIFS('res v com'!$F$3:$F$52,'res v com'!$B$3:$B$52,About!$B$2)</f>
        <v>38.235657587754368</v>
      </c>
      <c r="F8" s="65">
        <f>INDEX('REEDS calc'!$C$64:$AG$113,MATCH(About!$B$2,'REEDS calc'!$B$64:$B$113,0),MATCH(F$1,'REEDS calc'!$C$63:$AG$63,0))*SUMIFS('res v com'!$F$3:$F$52,'res v com'!$B$3:$B$52,About!$B$2)</f>
        <v>55.009268818199253</v>
      </c>
      <c r="G8" s="65">
        <f>INDEX('REEDS calc'!$C$64:$AG$113,MATCH(About!$B$2,'REEDS calc'!$B$64:$B$113,0),MATCH(G$1,'REEDS calc'!$C$63:$AG$63,0))*SUMIFS('res v com'!$F$3:$F$52,'res v com'!$B$3:$B$52,About!$B$2)</f>
        <v>80.572099033066124</v>
      </c>
      <c r="H8" s="65">
        <f>INDEX('REEDS calc'!$C$64:$AG$113,MATCH(About!$B$2,'REEDS calc'!$B$64:$B$113,0),MATCH(H$1,'REEDS calc'!$C$63:$AG$63,0))*SUMIFS('res v com'!$F$3:$F$52,'res v com'!$B$3:$B$52,About!$B$2)</f>
        <v>106.13492924793297</v>
      </c>
      <c r="I8" s="65">
        <f>INDEX('REEDS calc'!$C$64:$AG$113,MATCH(About!$B$2,'REEDS calc'!$B$64:$B$113,0),MATCH(I$1,'REEDS calc'!$C$63:$AG$63,0))*SUMIFS('res v com'!$F$3:$F$52,'res v com'!$B$3:$B$52,About!$B$2)</f>
        <v>157.97599122291032</v>
      </c>
      <c r="J8" s="65">
        <f>INDEX('REEDS calc'!$C$64:$AG$113,MATCH(About!$B$2,'REEDS calc'!$B$64:$B$113,0),MATCH(J$1,'REEDS calc'!$C$63:$AG$63,0))*SUMIFS('res v com'!$F$3:$F$52,'res v com'!$B$3:$B$52,About!$B$2)</f>
        <v>209.81705319788773</v>
      </c>
      <c r="K8" s="65">
        <f>INDEX('REEDS calc'!$C$64:$AG$113,MATCH(About!$B$2,'REEDS calc'!$B$64:$B$113,0),MATCH(K$1,'REEDS calc'!$C$63:$AG$63,0))*SUMIFS('res v com'!$F$3:$F$52,'res v com'!$B$3:$B$52,About!$B$2)</f>
        <v>297.0832666900194</v>
      </c>
      <c r="L8" s="65">
        <f>INDEX('REEDS calc'!$C$64:$AG$113,MATCH(About!$B$2,'REEDS calc'!$B$64:$B$113,0),MATCH(L$1,'REEDS calc'!$C$63:$AG$63,0))*SUMIFS('res v com'!$F$3:$F$52,'res v com'!$B$3:$B$52,About!$B$2)</f>
        <v>384.34948018215107</v>
      </c>
      <c r="M8" s="65">
        <f>INDEX('REEDS calc'!$C$64:$AG$113,MATCH(About!$B$2,'REEDS calc'!$B$64:$B$113,0),MATCH(M$1,'REEDS calc'!$C$63:$AG$63,0))*SUMIFS('res v com'!$F$3:$F$52,'res v com'!$B$3:$B$52,About!$B$2)</f>
        <v>488.45318004269586</v>
      </c>
      <c r="N8" s="65">
        <f>INDEX('REEDS calc'!$C$64:$AG$113,MATCH(About!$B$2,'REEDS calc'!$B$64:$B$113,0),MATCH(N$1,'REEDS calc'!$C$63:$AG$63,0))*SUMIFS('res v com'!$F$3:$F$52,'res v com'!$B$3:$B$52,About!$B$2)</f>
        <v>592.55687990324054</v>
      </c>
      <c r="O8" s="65">
        <f>INDEX('REEDS calc'!$C$64:$AG$113,MATCH(About!$B$2,'REEDS calc'!$B$64:$B$113,0),MATCH(O$1,'REEDS calc'!$C$63:$AG$63,0))*SUMIFS('res v com'!$F$3:$F$52,'res v com'!$B$3:$B$52,About!$B$2)</f>
        <v>693.82452363799803</v>
      </c>
      <c r="P8" s="65">
        <f>INDEX('REEDS calc'!$C$64:$AG$113,MATCH(About!$B$2,'REEDS calc'!$B$64:$B$113,0),MATCH(P$1,'REEDS calc'!$C$63:$AG$63,0))*SUMIFS('res v com'!$F$3:$F$52,'res v com'!$B$3:$B$52,About!$B$2)</f>
        <v>795.09216737275551</v>
      </c>
      <c r="Q8" s="65">
        <f>INDEX('REEDS calc'!$C$64:$AG$113,MATCH(About!$B$2,'REEDS calc'!$B$64:$B$113,0),MATCH(Q$1,'REEDS calc'!$C$63:$AG$63,0))*SUMIFS('res v com'!$F$3:$F$52,'res v com'!$B$3:$B$52,About!$B$2)</f>
        <v>827.23413679834516</v>
      </c>
      <c r="R8" s="65">
        <f>INDEX('REEDS calc'!$C$64:$AG$113,MATCH(About!$B$2,'REEDS calc'!$B$64:$B$113,0),MATCH(R$1,'REEDS calc'!$C$63:$AG$63,0))*SUMIFS('res v com'!$F$3:$F$52,'res v com'!$B$3:$B$52,About!$B$2)</f>
        <v>859.37610622393493</v>
      </c>
      <c r="S8" s="65">
        <f>INDEX('REEDS calc'!$C$64:$AG$113,MATCH(About!$B$2,'REEDS calc'!$B$64:$B$113,0),MATCH(S$1,'REEDS calc'!$C$63:$AG$63,0))*SUMIFS('res v com'!$F$3:$F$52,'res v com'!$B$3:$B$52,About!$B$2)</f>
        <v>882.6138814167598</v>
      </c>
      <c r="T8" s="65">
        <f>INDEX('REEDS calc'!$C$64:$AG$113,MATCH(About!$B$2,'REEDS calc'!$B$64:$B$113,0),MATCH(T$1,'REEDS calc'!$C$63:$AG$63,0))*SUMIFS('res v com'!$F$3:$F$52,'res v com'!$B$3:$B$52,About!$B$2)</f>
        <v>905.85165660958489</v>
      </c>
      <c r="U8" s="65">
        <f>INDEX('REEDS calc'!$C$64:$AG$113,MATCH(About!$B$2,'REEDS calc'!$B$64:$B$113,0),MATCH(U$1,'REEDS calc'!$C$63:$AG$63,0))*SUMIFS('res v com'!$F$3:$F$52,'res v com'!$B$3:$B$52,About!$B$2)</f>
        <v>925.07807313800799</v>
      </c>
      <c r="V8" s="65">
        <f>INDEX('REEDS calc'!$C$64:$AG$113,MATCH(About!$B$2,'REEDS calc'!$B$64:$B$113,0),MATCH(V$1,'REEDS calc'!$C$63:$AG$63,0))*SUMIFS('res v com'!$F$3:$F$52,'res v com'!$B$3:$B$52,About!$B$2)</f>
        <v>944.3044896664311</v>
      </c>
      <c r="W8" s="65">
        <f>INDEX('REEDS calc'!$C$64:$AG$113,MATCH(About!$B$2,'REEDS calc'!$B$64:$B$113,0),MATCH(W$1,'REEDS calc'!$C$63:$AG$63,0))*SUMIFS('res v com'!$F$3:$F$52,'res v com'!$B$3:$B$52,About!$B$2)</f>
        <v>969.8289947985171</v>
      </c>
      <c r="X8" s="65">
        <f>INDEX('REEDS calc'!$C$64:$AG$113,MATCH(About!$B$2,'REEDS calc'!$B$64:$B$113,0),MATCH(X$1,'REEDS calc'!$C$63:$AG$63,0))*SUMIFS('res v com'!$F$3:$F$52,'res v com'!$B$3:$B$52,About!$B$2)</f>
        <v>995.35349993060299</v>
      </c>
      <c r="Y8" s="65">
        <f>INDEX('REEDS calc'!$C$64:$AG$113,MATCH(About!$B$2,'REEDS calc'!$B$64:$B$113,0),MATCH(Y$1,'REEDS calc'!$C$63:$AG$63,0))*SUMIFS('res v com'!$F$3:$F$52,'res v com'!$B$3:$B$52,About!$B$2)</f>
        <v>1023.3819104710417</v>
      </c>
      <c r="Z8" s="65">
        <f>INDEX('REEDS calc'!$C$64:$AG$113,MATCH(About!$B$2,'REEDS calc'!$B$64:$B$113,0),MATCH(Z$1,'REEDS calc'!$C$63:$AG$63,0))*SUMIFS('res v com'!$F$3:$F$52,'res v com'!$B$3:$B$52,About!$B$2)</f>
        <v>1051.4103210114806</v>
      </c>
      <c r="AA8" s="65">
        <f>INDEX('REEDS calc'!$C$64:$AG$113,MATCH(About!$B$2,'REEDS calc'!$B$64:$B$113,0),MATCH(AA$1,'REEDS calc'!$C$63:$AG$63,0))*SUMIFS('res v com'!$F$3:$F$52,'res v com'!$B$3:$B$52,About!$B$2)</f>
        <v>1071.2627138919918</v>
      </c>
      <c r="AB8" s="65">
        <f>INDEX('REEDS calc'!$C$64:$AG$113,MATCH(About!$B$2,'REEDS calc'!$B$64:$B$113,0),MATCH(AB$1,'REEDS calc'!$C$63:$AG$63,0))*SUMIFS('res v com'!$F$3:$F$52,'res v com'!$B$3:$B$52,About!$B$2)</f>
        <v>1091.1151067725029</v>
      </c>
      <c r="AC8" s="65">
        <f>INDEX('REEDS calc'!$C$64:$AG$113,MATCH(About!$B$2,'REEDS calc'!$B$64:$B$113,0),MATCH(AC$1,'REEDS calc'!$C$63:$AG$63,0))*SUMIFS('res v com'!$F$3:$F$52,'res v com'!$B$3:$B$52,About!$B$2)</f>
        <v>1122.401149349319</v>
      </c>
      <c r="AD8" s="65">
        <f>INDEX('REEDS calc'!$C$64:$AG$113,MATCH(About!$B$2,'REEDS calc'!$B$64:$B$113,0),MATCH(AD$1,'REEDS calc'!$C$63:$AG$63,0))*SUMIFS('res v com'!$F$3:$F$52,'res v com'!$B$3:$B$52,About!$B$2)</f>
        <v>1153.687191926135</v>
      </c>
      <c r="AE8" s="65">
        <f>INDEX('REEDS calc'!$C$64:$AG$113,MATCH(About!$B$2,'REEDS calc'!$B$64:$B$113,0),MATCH(AE$1,'REEDS calc'!$C$63:$AG$63,0))*SUMIFS('res v com'!$F$3:$F$52,'res v com'!$B$3:$B$52,About!$B$2)</f>
        <v>1188.000916042643</v>
      </c>
      <c r="AF8" s="65">
        <f>INDEX('REEDS calc'!$C$64:$AG$113,MATCH(About!$B$2,'REEDS calc'!$B$64:$B$113,0),MATCH(AF$1,'REEDS calc'!$C$63:$AG$63,0))*SUMIFS('res v com'!$F$3:$F$52,'res v com'!$B$3:$B$52,About!$B$2)</f>
        <v>1222.3146401591509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15.884640225243366</v>
      </c>
      <c r="C8" s="65">
        <f>INDEX('REEDS calc-noIRA'!$C$64:$AG$113,MATCH(About!$B$2,'REEDS calc-noIRA'!$B$64:$B$113,0),MATCH(C$1,'REEDS calc-noIRA'!$C$63:$AG$63,0))*SUMIFS('res v com'!$E$3:$E$52,'res v com'!$B$3:$B$52,About!$B$2)*SUMIFS('Urban and Rural'!$C$2:$C$53,'Urban and Rural'!$A$2:$A$53,About!$B$1)</f>
        <v>15.884640225243366</v>
      </c>
      <c r="D8" s="65">
        <f>INDEX('REEDS calc-noIRA'!$C$64:$AG$113,MATCH(About!$B$2,'REEDS calc-noIRA'!$B$64:$B$113,0),MATCH(D$1,'REEDS calc-noIRA'!$C$63:$AG$63,0))*SUMIFS('res v com'!$E$3:$E$52,'res v com'!$B$3:$B$52,About!$B$2)*SUMIFS('Urban and Rural'!$C$2:$C$53,'Urban and Rural'!$A$2:$A$53,About!$B$1)</f>
        <v>15.884640225243366</v>
      </c>
      <c r="E8" s="65">
        <f>INDEX('REEDS calc-noIRA'!$C$64:$AG$113,MATCH(About!$B$2,'REEDS calc-noIRA'!$B$64:$B$113,0),MATCH(E$1,'REEDS calc-noIRA'!$C$63:$AG$63,0))*SUMIFS('res v com'!$E$3:$E$52,'res v com'!$B$3:$B$52,About!$B$2)*SUMIFS('Urban and Rural'!$C$2:$C$53,'Urban and Rural'!$A$2:$A$53,About!$B$1)</f>
        <v>19.795631189791905</v>
      </c>
      <c r="F8" s="65">
        <f>INDEX('REEDS calc-noIRA'!$C$64:$AG$113,MATCH(About!$B$2,'REEDS calc-noIRA'!$B$64:$B$113,0),MATCH(F$1,'REEDS calc-noIRA'!$C$63:$AG$63,0))*SUMIFS('res v com'!$E$3:$E$52,'res v com'!$B$3:$B$52,About!$B$2)*SUMIFS('Urban and Rural'!$C$2:$C$53,'Urban and Rural'!$A$2:$A$53,About!$B$1)</f>
        <v>23.70662215434044</v>
      </c>
      <c r="G8" s="65">
        <f>INDEX('REEDS calc-noIRA'!$C$64:$AG$113,MATCH(About!$B$2,'REEDS calc-noIRA'!$B$64:$B$113,0),MATCH(G$1,'REEDS calc-noIRA'!$C$63:$AG$63,0))*SUMIFS('res v com'!$E$3:$E$52,'res v com'!$B$3:$B$52,About!$B$2)*SUMIFS('Urban and Rural'!$C$2:$C$53,'Urban and Rural'!$A$2:$A$53,About!$B$1)</f>
        <v>32.15608175467279</v>
      </c>
      <c r="H8" s="65">
        <f>INDEX('REEDS calc-noIRA'!$C$64:$AG$113,MATCH(About!$B$2,'REEDS calc-noIRA'!$B$64:$B$113,0),MATCH(H$1,'REEDS calc-noIRA'!$C$63:$AG$63,0))*SUMIFS('res v com'!$E$3:$E$52,'res v com'!$B$3:$B$52,About!$B$2)*SUMIFS('Urban and Rural'!$C$2:$C$53,'Urban and Rural'!$A$2:$A$53,About!$B$1)</f>
        <v>40.605541355005137</v>
      </c>
      <c r="I8" s="65">
        <f>INDEX('REEDS calc-noIRA'!$C$64:$AG$113,MATCH(About!$B$2,'REEDS calc-noIRA'!$B$64:$B$113,0),MATCH(I$1,'REEDS calc-noIRA'!$C$63:$AG$63,0))*SUMIFS('res v com'!$E$3:$E$52,'res v com'!$B$3:$B$52,About!$B$2)*SUMIFS('Urban and Rural'!$C$2:$C$53,'Urban and Rural'!$A$2:$A$53,About!$B$1)</f>
        <v>58.045982381530543</v>
      </c>
      <c r="J8" s="65">
        <f>INDEX('REEDS calc-noIRA'!$C$64:$AG$113,MATCH(About!$B$2,'REEDS calc-noIRA'!$B$64:$B$113,0),MATCH(J$1,'REEDS calc-noIRA'!$C$63:$AG$63,0))*SUMIFS('res v com'!$E$3:$E$52,'res v com'!$B$3:$B$52,About!$B$2)*SUMIFS('Urban and Rural'!$C$2:$C$53,'Urban and Rural'!$A$2:$A$53,About!$B$1)</f>
        <v>75.486423408055913</v>
      </c>
      <c r="K8" s="65">
        <f>INDEX('REEDS calc-noIRA'!$C$64:$AG$113,MATCH(About!$B$2,'REEDS calc-noIRA'!$B$64:$B$113,0),MATCH(K$1,'REEDS calc-noIRA'!$C$63:$AG$63,0))*SUMIFS('res v com'!$E$3:$E$52,'res v com'!$B$3:$B$52,About!$B$2)*SUMIFS('Urban and Rural'!$C$2:$C$53,'Urban and Rural'!$A$2:$A$53,About!$B$1)</f>
        <v>111.75979015617668</v>
      </c>
      <c r="L8" s="65">
        <f>INDEX('REEDS calc-noIRA'!$C$64:$AG$113,MATCH(About!$B$2,'REEDS calc-noIRA'!$B$64:$B$113,0),MATCH(L$1,'REEDS calc-noIRA'!$C$63:$AG$63,0))*SUMIFS('res v com'!$E$3:$E$52,'res v com'!$B$3:$B$52,About!$B$2)*SUMIFS('Urban and Rural'!$C$2:$C$53,'Urban and Rural'!$A$2:$A$53,About!$B$1)</f>
        <v>148.03315690429744</v>
      </c>
      <c r="M8" s="65">
        <f>INDEX('REEDS calc-noIRA'!$C$64:$AG$113,MATCH(About!$B$2,'REEDS calc-noIRA'!$B$64:$B$113,0),MATCH(M$1,'REEDS calc-noIRA'!$C$63:$AG$63,0))*SUMIFS('res v com'!$E$3:$E$52,'res v com'!$B$3:$B$52,About!$B$2)*SUMIFS('Urban and Rural'!$C$2:$C$53,'Urban and Rural'!$A$2:$A$53,About!$B$1)</f>
        <v>191.21737362054304</v>
      </c>
      <c r="N8" s="65">
        <f>INDEX('REEDS calc-noIRA'!$C$64:$AG$113,MATCH(About!$B$2,'REEDS calc-noIRA'!$B$64:$B$113,0),MATCH(N$1,'REEDS calc-noIRA'!$C$63:$AG$63,0))*SUMIFS('res v com'!$E$3:$E$52,'res v com'!$B$3:$B$52,About!$B$2)*SUMIFS('Urban and Rural'!$C$2:$C$53,'Urban and Rural'!$A$2:$A$53,About!$B$1)</f>
        <v>234.40159033678867</v>
      </c>
      <c r="O8" s="65">
        <f>INDEX('REEDS calc-noIRA'!$C$64:$AG$113,MATCH(About!$B$2,'REEDS calc-noIRA'!$B$64:$B$113,0),MATCH(O$1,'REEDS calc-noIRA'!$C$63:$AG$63,0))*SUMIFS('res v com'!$E$3:$E$52,'res v com'!$B$3:$B$52,About!$B$2)*SUMIFS('Urban and Rural'!$C$2:$C$53,'Urban and Rural'!$A$2:$A$53,About!$B$1)</f>
        <v>278.48834342946833</v>
      </c>
      <c r="P8" s="65">
        <f>INDEX('REEDS calc-noIRA'!$C$64:$AG$113,MATCH(About!$B$2,'REEDS calc-noIRA'!$B$64:$B$113,0),MATCH(P$1,'REEDS calc-noIRA'!$C$63:$AG$63,0))*SUMIFS('res v com'!$E$3:$E$52,'res v com'!$B$3:$B$52,About!$B$2)*SUMIFS('Urban and Rural'!$C$2:$C$53,'Urban and Rural'!$A$2:$A$53,About!$B$1)</f>
        <v>322.57509652214804</v>
      </c>
      <c r="Q8" s="65">
        <f>INDEX('REEDS calc-noIRA'!$C$64:$AG$113,MATCH(About!$B$2,'REEDS calc-noIRA'!$B$64:$B$113,0),MATCH(Q$1,'REEDS calc-noIRA'!$C$63:$AG$63,0))*SUMIFS('res v com'!$E$3:$E$52,'res v com'!$B$3:$B$52,About!$B$2)*SUMIFS('Urban and Rural'!$C$2:$C$53,'Urban and Rural'!$A$2:$A$53,About!$B$1)</f>
        <v>362.4672043605442</v>
      </c>
      <c r="R8" s="65">
        <f>INDEX('REEDS calc-noIRA'!$C$64:$AG$113,MATCH(About!$B$2,'REEDS calc-noIRA'!$B$64:$B$113,0),MATCH(R$1,'REEDS calc-noIRA'!$C$63:$AG$63,0))*SUMIFS('res v com'!$E$3:$E$52,'res v com'!$B$3:$B$52,About!$B$2)*SUMIFS('Urban and Rural'!$C$2:$C$53,'Urban and Rural'!$A$2:$A$53,About!$B$1)</f>
        <v>402.35931219894036</v>
      </c>
      <c r="S8" s="65">
        <f>INDEX('REEDS calc-noIRA'!$C$64:$AG$113,MATCH(About!$B$2,'REEDS calc-noIRA'!$B$64:$B$113,0),MATCH(S$1,'REEDS calc-noIRA'!$C$63:$AG$63,0))*SUMIFS('res v com'!$E$3:$E$52,'res v com'!$B$3:$B$52,About!$B$2)*SUMIFS('Urban and Rural'!$C$2:$C$53,'Urban and Rural'!$A$2:$A$53,About!$B$1)</f>
        <v>436.3290622910186</v>
      </c>
      <c r="T8" s="65">
        <f>INDEX('REEDS calc-noIRA'!$C$64:$AG$113,MATCH(About!$B$2,'REEDS calc-noIRA'!$B$64:$B$113,0),MATCH(T$1,'REEDS calc-noIRA'!$C$63:$AG$63,0))*SUMIFS('res v com'!$E$3:$E$52,'res v com'!$B$3:$B$52,About!$B$2)*SUMIFS('Urban and Rural'!$C$2:$C$53,'Urban and Rural'!$A$2:$A$53,About!$B$1)</f>
        <v>470.2988123830969</v>
      </c>
      <c r="U8" s="65">
        <f>INDEX('REEDS calc-noIRA'!$C$64:$AG$113,MATCH(About!$B$2,'REEDS calc-noIRA'!$B$64:$B$113,0),MATCH(U$1,'REEDS calc-noIRA'!$C$63:$AG$63,0))*SUMIFS('res v com'!$E$3:$E$52,'res v com'!$B$3:$B$52,About!$B$2)*SUMIFS('Urban and Rural'!$C$2:$C$53,'Urban and Rural'!$A$2:$A$53,About!$B$1)</f>
        <v>497.46085952150031</v>
      </c>
      <c r="V8" s="65">
        <f>INDEX('REEDS calc-noIRA'!$C$64:$AG$113,MATCH(About!$B$2,'REEDS calc-noIRA'!$B$64:$B$113,0),MATCH(V$1,'REEDS calc-noIRA'!$C$63:$AG$63,0))*SUMIFS('res v com'!$E$3:$E$52,'res v com'!$B$3:$B$52,About!$B$2)*SUMIFS('Urban and Rural'!$C$2:$C$53,'Urban and Rural'!$A$2:$A$53,About!$B$1)</f>
        <v>524.62290665990383</v>
      </c>
      <c r="W8" s="65">
        <f>INDEX('REEDS calc-noIRA'!$C$64:$AG$113,MATCH(About!$B$2,'REEDS calc-noIRA'!$B$64:$B$113,0),MATCH(W$1,'REEDS calc-noIRA'!$C$63:$AG$63,0))*SUMIFS('res v com'!$E$3:$E$52,'res v com'!$B$3:$B$52,About!$B$2)*SUMIFS('Urban and Rural'!$C$2:$C$53,'Urban and Rural'!$A$2:$A$53,About!$B$1)</f>
        <v>547.89115400283356</v>
      </c>
      <c r="X8" s="65">
        <f>INDEX('REEDS calc-noIRA'!$C$64:$AG$113,MATCH(About!$B$2,'REEDS calc-noIRA'!$B$64:$B$113,0),MATCH(X$1,'REEDS calc-noIRA'!$C$63:$AG$63,0))*SUMIFS('res v com'!$E$3:$E$52,'res v com'!$B$3:$B$52,About!$B$2)*SUMIFS('Urban and Rural'!$C$2:$C$53,'Urban and Rural'!$A$2:$A$53,About!$B$1)</f>
        <v>571.15940134576317</v>
      </c>
      <c r="Y8" s="65">
        <f>INDEX('REEDS calc-noIRA'!$C$64:$AG$113,MATCH(About!$B$2,'REEDS calc-noIRA'!$B$64:$B$113,0),MATCH(Y$1,'REEDS calc-noIRA'!$C$63:$AG$63,0))*SUMIFS('res v com'!$E$3:$E$52,'res v com'!$B$3:$B$52,About!$B$2)*SUMIFS('Urban and Rural'!$C$2:$C$53,'Urban and Rural'!$A$2:$A$53,About!$B$1)</f>
        <v>586.70021818950806</v>
      </c>
      <c r="Z8" s="65">
        <f>INDEX('REEDS calc-noIRA'!$C$64:$AG$113,MATCH(About!$B$2,'REEDS calc-noIRA'!$B$64:$B$113,0),MATCH(Z$1,'REEDS calc-noIRA'!$C$63:$AG$63,0))*SUMIFS('res v com'!$E$3:$E$52,'res v com'!$B$3:$B$52,About!$B$2)*SUMIFS('Urban and Rural'!$C$2:$C$53,'Urban and Rural'!$A$2:$A$53,About!$B$1)</f>
        <v>602.24103503325296</v>
      </c>
      <c r="AA8" s="65">
        <f>INDEX('REEDS calc-noIRA'!$C$64:$AG$113,MATCH(About!$B$2,'REEDS calc-noIRA'!$B$64:$B$113,0),MATCH(AA$1,'REEDS calc-noIRA'!$C$63:$AG$63,0))*SUMIFS('res v com'!$E$3:$E$52,'res v com'!$B$3:$B$52,About!$B$2)*SUMIFS('Urban and Rural'!$C$2:$C$53,'Urban and Rural'!$A$2:$A$53,About!$B$1)</f>
        <v>628.82717800764487</v>
      </c>
      <c r="AB8" s="65">
        <f>INDEX('REEDS calc-noIRA'!$C$64:$AG$113,MATCH(About!$B$2,'REEDS calc-noIRA'!$B$64:$B$113,0),MATCH(AB$1,'REEDS calc-noIRA'!$C$63:$AG$63,0))*SUMIFS('res v com'!$E$3:$E$52,'res v com'!$B$3:$B$52,About!$B$2)*SUMIFS('Urban and Rural'!$C$2:$C$53,'Urban and Rural'!$A$2:$A$53,About!$B$1)</f>
        <v>655.41332098203691</v>
      </c>
      <c r="AC8" s="65">
        <f>INDEX('REEDS calc-noIRA'!$C$64:$AG$113,MATCH(About!$B$2,'REEDS calc-noIRA'!$B$64:$B$113,0),MATCH(AC$1,'REEDS calc-noIRA'!$C$63:$AG$63,0))*SUMIFS('res v com'!$E$3:$E$52,'res v com'!$B$3:$B$52,About!$B$2)*SUMIFS('Urban and Rural'!$C$2:$C$53,'Urban and Rural'!$A$2:$A$53,About!$B$1)</f>
        <v>681.58687589863098</v>
      </c>
      <c r="AD8" s="65">
        <f>INDEX('REEDS calc-noIRA'!$C$64:$AG$113,MATCH(About!$B$2,'REEDS calc-noIRA'!$B$64:$B$113,0),MATCH(AD$1,'REEDS calc-noIRA'!$C$63:$AG$63,0))*SUMIFS('res v com'!$E$3:$E$52,'res v com'!$B$3:$B$52,About!$B$2)*SUMIFS('Urban and Rural'!$C$2:$C$53,'Urban and Rural'!$A$2:$A$53,About!$B$1)</f>
        <v>707.76043081522494</v>
      </c>
      <c r="AE8" s="65">
        <f>INDEX('REEDS calc-noIRA'!$C$64:$AG$113,MATCH(About!$B$2,'REEDS calc-noIRA'!$B$64:$B$113,0),MATCH(AE$1,'REEDS calc-noIRA'!$C$63:$AG$63,0))*SUMIFS('res v com'!$E$3:$E$52,'res v com'!$B$3:$B$52,About!$B$2)*SUMIFS('Urban and Rural'!$C$2:$C$53,'Urban and Rural'!$A$2:$A$53,About!$B$1)</f>
        <v>728.92275994647537</v>
      </c>
      <c r="AF8" s="65">
        <f>INDEX('REEDS calc-noIRA'!$C$64:$AG$113,MATCH(About!$B$2,'REEDS calc-noIRA'!$B$64:$B$113,0),MATCH(AF$1,'REEDS calc-noIRA'!$C$63:$AG$63,0))*SUMIFS('res v com'!$E$3:$E$52,'res v com'!$B$3:$B$52,About!$B$2)*SUMIFS('Urban and Rural'!$C$2:$C$53,'Urban and Rural'!$A$2:$A$53,About!$B$1)</f>
        <v>750.08508907772568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46.653313417447052</v>
      </c>
      <c r="C8" s="65">
        <f>INDEX('REEDS calc-noIRA'!$C$64:$AG$113,MATCH(About!$B$2,'REEDS calc-noIRA'!$B$64:$B$113,0),MATCH(C$1,'REEDS calc-noIRA'!$C$63:$AG$63,0))*SUMIFS('res v com'!$E$3:$E$52,'res v com'!$B$3:$B$52,About!$B$2)*SUMIFS('Urban and Rural'!$B$2:$B$53,'Urban and Rural'!$A$2:$A$53,About!$B$1)</f>
        <v>46.653313417447052</v>
      </c>
      <c r="D8" s="65">
        <f>INDEX('REEDS calc-noIRA'!$C$64:$AG$113,MATCH(About!$B$2,'REEDS calc-noIRA'!$B$64:$B$113,0),MATCH(D$1,'REEDS calc-noIRA'!$C$63:$AG$63,0))*SUMIFS('res v com'!$E$3:$E$52,'res v com'!$B$3:$B$52,About!$B$2)*SUMIFS('Urban and Rural'!$B$2:$B$53,'Urban and Rural'!$A$2:$A$53,About!$B$1)</f>
        <v>46.653313417447052</v>
      </c>
      <c r="E8" s="65">
        <f>INDEX('REEDS calc-noIRA'!$C$64:$AG$113,MATCH(About!$B$2,'REEDS calc-noIRA'!$B$64:$B$113,0),MATCH(E$1,'REEDS calc-noIRA'!$C$63:$AG$63,0))*SUMIFS('res v com'!$E$3:$E$52,'res v com'!$B$3:$B$52,About!$B$2)*SUMIFS('Urban and Rural'!$B$2:$B$53,'Urban and Rural'!$A$2:$A$53,About!$B$1)</f>
        <v>58.139924675530551</v>
      </c>
      <c r="F8" s="65">
        <f>INDEX('REEDS calc-noIRA'!$C$64:$AG$113,MATCH(About!$B$2,'REEDS calc-noIRA'!$B$64:$B$113,0),MATCH(F$1,'REEDS calc-noIRA'!$C$63:$AG$63,0))*SUMIFS('res v com'!$E$3:$E$52,'res v com'!$B$3:$B$52,About!$B$2)*SUMIFS('Urban and Rural'!$B$2:$B$53,'Urban and Rural'!$A$2:$A$53,About!$B$1)</f>
        <v>69.626535933614051</v>
      </c>
      <c r="G8" s="65">
        <f>INDEX('REEDS calc-noIRA'!$C$64:$AG$113,MATCH(About!$B$2,'REEDS calc-noIRA'!$B$64:$B$113,0),MATCH(G$1,'REEDS calc-noIRA'!$C$63:$AG$63,0))*SUMIFS('res v com'!$E$3:$E$52,'res v com'!$B$3:$B$52,About!$B$2)*SUMIFS('Urban and Rural'!$B$2:$B$53,'Urban and Rural'!$A$2:$A$53,About!$B$1)</f>
        <v>94.44266531096811</v>
      </c>
      <c r="H8" s="65">
        <f>INDEX('REEDS calc-noIRA'!$C$64:$AG$113,MATCH(About!$B$2,'REEDS calc-noIRA'!$B$64:$B$113,0),MATCH(H$1,'REEDS calc-noIRA'!$C$63:$AG$63,0))*SUMIFS('res v com'!$E$3:$E$52,'res v com'!$B$3:$B$52,About!$B$2)*SUMIFS('Urban and Rural'!$B$2:$B$53,'Urban and Rural'!$A$2:$A$53,About!$B$1)</f>
        <v>119.25879468832217</v>
      </c>
      <c r="I8" s="65">
        <f>INDEX('REEDS calc-noIRA'!$C$64:$AG$113,MATCH(About!$B$2,'REEDS calc-noIRA'!$B$64:$B$113,0),MATCH(I$1,'REEDS calc-noIRA'!$C$63:$AG$63,0))*SUMIFS('res v com'!$E$3:$E$52,'res v com'!$B$3:$B$52,About!$B$2)*SUMIFS('Urban and Rural'!$B$2:$B$53,'Urban and Rural'!$A$2:$A$53,About!$B$1)</f>
        <v>170.48150730953458</v>
      </c>
      <c r="J8" s="65">
        <f>INDEX('REEDS calc-noIRA'!$C$64:$AG$113,MATCH(About!$B$2,'REEDS calc-noIRA'!$B$64:$B$113,0),MATCH(J$1,'REEDS calc-noIRA'!$C$63:$AG$63,0))*SUMIFS('res v com'!$E$3:$E$52,'res v com'!$B$3:$B$52,About!$B$2)*SUMIFS('Urban and Rural'!$B$2:$B$53,'Urban and Rural'!$A$2:$A$53,About!$B$1)</f>
        <v>221.70421993074692</v>
      </c>
      <c r="K8" s="65">
        <f>INDEX('REEDS calc-noIRA'!$C$64:$AG$113,MATCH(About!$B$2,'REEDS calc-noIRA'!$B$64:$B$113,0),MATCH(K$1,'REEDS calc-noIRA'!$C$63:$AG$63,0))*SUMIFS('res v com'!$E$3:$E$52,'res v com'!$B$3:$B$52,About!$B$2)*SUMIFS('Urban and Rural'!$B$2:$B$53,'Urban and Rural'!$A$2:$A$53,About!$B$1)</f>
        <v>328.23938368703858</v>
      </c>
      <c r="L8" s="65">
        <f>INDEX('REEDS calc-noIRA'!$C$64:$AG$113,MATCH(About!$B$2,'REEDS calc-noIRA'!$B$64:$B$113,0),MATCH(L$1,'REEDS calc-noIRA'!$C$63:$AG$63,0))*SUMIFS('res v com'!$E$3:$E$52,'res v com'!$B$3:$B$52,About!$B$2)*SUMIFS('Urban and Rural'!$B$2:$B$53,'Urban and Rural'!$A$2:$A$53,About!$B$1)</f>
        <v>434.77454744333028</v>
      </c>
      <c r="M8" s="65">
        <f>INDEX('REEDS calc-noIRA'!$C$64:$AG$113,MATCH(About!$B$2,'REEDS calc-noIRA'!$B$64:$B$113,0),MATCH(M$1,'REEDS calc-noIRA'!$C$63:$AG$63,0))*SUMIFS('res v com'!$E$3:$E$52,'res v com'!$B$3:$B$52,About!$B$2)*SUMIFS('Urban and Rural'!$B$2:$B$53,'Urban and Rural'!$A$2:$A$53,About!$B$1)</f>
        <v>561.60693197214607</v>
      </c>
      <c r="N8" s="65">
        <f>INDEX('REEDS calc-noIRA'!$C$64:$AG$113,MATCH(About!$B$2,'REEDS calc-noIRA'!$B$64:$B$113,0),MATCH(N$1,'REEDS calc-noIRA'!$C$63:$AG$63,0))*SUMIFS('res v com'!$E$3:$E$52,'res v com'!$B$3:$B$52,About!$B$2)*SUMIFS('Urban and Rural'!$B$2:$B$53,'Urban and Rural'!$A$2:$A$53,About!$B$1)</f>
        <v>688.43931650096204</v>
      </c>
      <c r="O8" s="65">
        <f>INDEX('REEDS calc-noIRA'!$C$64:$AG$113,MATCH(About!$B$2,'REEDS calc-noIRA'!$B$64:$B$113,0),MATCH(O$1,'REEDS calc-noIRA'!$C$63:$AG$63,0))*SUMIFS('res v com'!$E$3:$E$52,'res v com'!$B$3:$B$52,About!$B$2)*SUMIFS('Urban and Rural'!$B$2:$B$53,'Urban and Rural'!$A$2:$A$53,About!$B$1)</f>
        <v>817.92245747395032</v>
      </c>
      <c r="P8" s="65">
        <f>INDEX('REEDS calc-noIRA'!$C$64:$AG$113,MATCH(About!$B$2,'REEDS calc-noIRA'!$B$64:$B$113,0),MATCH(P$1,'REEDS calc-noIRA'!$C$63:$AG$63,0))*SUMIFS('res v com'!$E$3:$E$52,'res v com'!$B$3:$B$52,About!$B$2)*SUMIFS('Urban and Rural'!$B$2:$B$53,'Urban and Rural'!$A$2:$A$53,About!$B$1)</f>
        <v>947.40559844693871</v>
      </c>
      <c r="Q8" s="65">
        <f>INDEX('REEDS calc-noIRA'!$C$64:$AG$113,MATCH(About!$B$2,'REEDS calc-noIRA'!$B$64:$B$113,0),MATCH(Q$1,'REEDS calc-noIRA'!$C$63:$AG$63,0))*SUMIFS('res v com'!$E$3:$E$52,'res v com'!$B$3:$B$52,About!$B$2)*SUMIFS('Urban and Rural'!$B$2:$B$53,'Urban and Rural'!$A$2:$A$53,About!$B$1)</f>
        <v>1064.5690332793936</v>
      </c>
      <c r="R8" s="65">
        <f>INDEX('REEDS calc-noIRA'!$C$64:$AG$113,MATCH(About!$B$2,'REEDS calc-noIRA'!$B$64:$B$113,0),MATCH(R$1,'REEDS calc-noIRA'!$C$63:$AG$63,0))*SUMIFS('res v com'!$E$3:$E$52,'res v com'!$B$3:$B$52,About!$B$2)*SUMIFS('Urban and Rural'!$B$2:$B$53,'Urban and Rural'!$A$2:$A$53,About!$B$1)</f>
        <v>1181.7324681118484</v>
      </c>
      <c r="S8" s="65">
        <f>INDEX('REEDS calc-noIRA'!$C$64:$AG$113,MATCH(About!$B$2,'REEDS calc-noIRA'!$B$64:$B$113,0),MATCH(S$1,'REEDS calc-noIRA'!$C$63:$AG$63,0))*SUMIFS('res v com'!$E$3:$E$52,'res v com'!$B$3:$B$52,About!$B$2)*SUMIFS('Urban and Rural'!$B$2:$B$53,'Urban and Rural'!$A$2:$A$53,About!$B$1)</f>
        <v>1281.5018916106294</v>
      </c>
      <c r="T8" s="65">
        <f>INDEX('REEDS calc-noIRA'!$C$64:$AG$113,MATCH(About!$B$2,'REEDS calc-noIRA'!$B$64:$B$113,0),MATCH(T$1,'REEDS calc-noIRA'!$C$63:$AG$63,0))*SUMIFS('res v com'!$E$3:$E$52,'res v com'!$B$3:$B$52,About!$B$2)*SUMIFS('Urban and Rural'!$B$2:$B$53,'Urban and Rural'!$A$2:$A$53,About!$B$1)</f>
        <v>1381.2713151094106</v>
      </c>
      <c r="U8" s="65">
        <f>INDEX('REEDS calc-noIRA'!$C$64:$AG$113,MATCH(About!$B$2,'REEDS calc-noIRA'!$B$64:$B$113,0),MATCH(U$1,'REEDS calc-noIRA'!$C$63:$AG$63,0))*SUMIFS('res v com'!$E$3:$E$52,'res v com'!$B$3:$B$52,About!$B$2)*SUMIFS('Urban and Rural'!$B$2:$B$53,'Urban and Rural'!$A$2:$A$53,About!$B$1)</f>
        <v>1461.0464614292882</v>
      </c>
      <c r="V8" s="65">
        <f>INDEX('REEDS calc-noIRA'!$C$64:$AG$113,MATCH(About!$B$2,'REEDS calc-noIRA'!$B$64:$B$113,0),MATCH(V$1,'REEDS calc-noIRA'!$C$63:$AG$63,0))*SUMIFS('res v com'!$E$3:$E$52,'res v com'!$B$3:$B$52,About!$B$2)*SUMIFS('Urban and Rural'!$B$2:$B$53,'Urban and Rural'!$A$2:$A$53,About!$B$1)</f>
        <v>1540.8216077491663</v>
      </c>
      <c r="W8" s="65">
        <f>INDEX('REEDS calc-noIRA'!$C$64:$AG$113,MATCH(About!$B$2,'REEDS calc-noIRA'!$B$64:$B$113,0),MATCH(W$1,'REEDS calc-noIRA'!$C$63:$AG$63,0))*SUMIFS('res v com'!$E$3:$E$52,'res v com'!$B$3:$B$52,About!$B$2)*SUMIFS('Urban and Rural'!$B$2:$B$53,'Urban and Rural'!$A$2:$A$53,About!$B$1)</f>
        <v>1609.1606334098969</v>
      </c>
      <c r="X8" s="65">
        <f>INDEX('REEDS calc-noIRA'!$C$64:$AG$113,MATCH(About!$B$2,'REEDS calc-noIRA'!$B$64:$B$113,0),MATCH(X$1,'REEDS calc-noIRA'!$C$63:$AG$63,0))*SUMIFS('res v com'!$E$3:$E$52,'res v com'!$B$3:$B$52,About!$B$2)*SUMIFS('Urban and Rural'!$B$2:$B$53,'Urban and Rural'!$A$2:$A$53,About!$B$1)</f>
        <v>1677.4996590706271</v>
      </c>
      <c r="Y8" s="65">
        <f>INDEX('REEDS calc-noIRA'!$C$64:$AG$113,MATCH(About!$B$2,'REEDS calc-noIRA'!$B$64:$B$113,0),MATCH(Y$1,'REEDS calc-noIRA'!$C$63:$AG$63,0))*SUMIFS('res v com'!$E$3:$E$52,'res v com'!$B$3:$B$52,About!$B$2)*SUMIFS('Urban and Rural'!$B$2:$B$53,'Urban and Rural'!$A$2:$A$53,About!$B$1)</f>
        <v>1723.1431605093426</v>
      </c>
      <c r="Z8" s="65">
        <f>INDEX('REEDS calc-noIRA'!$C$64:$AG$113,MATCH(About!$B$2,'REEDS calc-noIRA'!$B$64:$B$113,0),MATCH(Z$1,'REEDS calc-noIRA'!$C$63:$AG$63,0))*SUMIFS('res v com'!$E$3:$E$52,'res v com'!$B$3:$B$52,About!$B$2)*SUMIFS('Urban and Rural'!$B$2:$B$53,'Urban and Rural'!$A$2:$A$53,About!$B$1)</f>
        <v>1768.7866619480578</v>
      </c>
      <c r="AA8" s="65">
        <f>INDEX('REEDS calc-noIRA'!$C$64:$AG$113,MATCH(About!$B$2,'REEDS calc-noIRA'!$B$64:$B$113,0),MATCH(AA$1,'REEDS calc-noIRA'!$C$63:$AG$63,0))*SUMIFS('res v com'!$E$3:$E$52,'res v com'!$B$3:$B$52,About!$B$2)*SUMIFS('Urban and Rural'!$B$2:$B$53,'Urban and Rural'!$A$2:$A$53,About!$B$1)</f>
        <v>1846.8703732035553</v>
      </c>
      <c r="AB8" s="65">
        <f>INDEX('REEDS calc-noIRA'!$C$64:$AG$113,MATCH(About!$B$2,'REEDS calc-noIRA'!$B$64:$B$113,0),MATCH(AB$1,'REEDS calc-noIRA'!$C$63:$AG$63,0))*SUMIFS('res v com'!$E$3:$E$52,'res v com'!$B$3:$B$52,About!$B$2)*SUMIFS('Urban and Rural'!$B$2:$B$53,'Urban and Rural'!$A$2:$A$53,About!$B$1)</f>
        <v>1924.9540844590533</v>
      </c>
      <c r="AC8" s="65">
        <f>INDEX('REEDS calc-noIRA'!$C$64:$AG$113,MATCH(About!$B$2,'REEDS calc-noIRA'!$B$64:$B$113,0),MATCH(AC$1,'REEDS calc-noIRA'!$C$63:$AG$63,0))*SUMIFS('res v com'!$E$3:$E$52,'res v com'!$B$3:$B$52,About!$B$2)*SUMIFS('Urban and Rural'!$B$2:$B$53,'Urban and Rural'!$A$2:$A$53,About!$B$1)</f>
        <v>2001.8260213400738</v>
      </c>
      <c r="AD8" s="65">
        <f>INDEX('REEDS calc-noIRA'!$C$64:$AG$113,MATCH(About!$B$2,'REEDS calc-noIRA'!$B$64:$B$113,0),MATCH(AD$1,'REEDS calc-noIRA'!$C$63:$AG$63,0))*SUMIFS('res v com'!$E$3:$E$52,'res v com'!$B$3:$B$52,About!$B$2)*SUMIFS('Urban and Rural'!$B$2:$B$53,'Urban and Rural'!$A$2:$A$53,About!$B$1)</f>
        <v>2078.6979582210938</v>
      </c>
      <c r="AE8" s="65">
        <f>INDEX('REEDS calc-noIRA'!$C$64:$AG$113,MATCH(About!$B$2,'REEDS calc-noIRA'!$B$64:$B$113,0),MATCH(AE$1,'REEDS calc-noIRA'!$C$63:$AG$63,0))*SUMIFS('res v com'!$E$3:$E$52,'res v com'!$B$3:$B$52,About!$B$2)*SUMIFS('Urban and Rural'!$B$2:$B$53,'Urban and Rural'!$A$2:$A$53,About!$B$1)</f>
        <v>2140.8518855120892</v>
      </c>
      <c r="AF8" s="65">
        <f>INDEX('REEDS calc-noIRA'!$C$64:$AG$113,MATCH(About!$B$2,'REEDS calc-noIRA'!$B$64:$B$113,0),MATCH(AF$1,'REEDS calc-noIRA'!$C$63:$AG$63,0))*SUMIFS('res v com'!$E$3:$E$52,'res v com'!$B$3:$B$52,About!$B$2)*SUMIFS('Urban and Rural'!$B$2:$B$53,'Urban and Rural'!$A$2:$A$53,About!$B$1)</f>
        <v>2203.0058128030842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21.462046357309482</v>
      </c>
      <c r="C8" s="65">
        <f>INDEX('REEDS calc-noIRA'!$C$64:$AG$113,MATCH(About!$B$2,'REEDS calc-noIRA'!$B$64:$B$113,0),MATCH(C$1,'REEDS calc-noIRA'!$C$63:$AG$63,0))*SUMIFS('res v com'!$F$3:$F$52,'res v com'!$B$3:$B$52,About!$B$2)</f>
        <v>21.462046357309482</v>
      </c>
      <c r="D8" s="65">
        <f>INDEX('REEDS calc-noIRA'!$C$64:$AG$113,MATCH(About!$B$2,'REEDS calc-noIRA'!$B$64:$B$113,0),MATCH(D$1,'REEDS calc-noIRA'!$C$63:$AG$63,0))*SUMIFS('res v com'!$F$3:$F$52,'res v com'!$B$3:$B$52,About!$B$2)</f>
        <v>21.462046357309482</v>
      </c>
      <c r="E8" s="65">
        <f>INDEX('REEDS calc-noIRA'!$C$64:$AG$113,MATCH(About!$B$2,'REEDS calc-noIRA'!$B$64:$B$113,0),MATCH(E$1,'REEDS calc-noIRA'!$C$63:$AG$63,0))*SUMIFS('res v com'!$F$3:$F$52,'res v com'!$B$3:$B$52,About!$B$2)</f>
        <v>26.746262316495503</v>
      </c>
      <c r="F8" s="65">
        <f>INDEX('REEDS calc-noIRA'!$C$64:$AG$113,MATCH(About!$B$2,'REEDS calc-noIRA'!$B$64:$B$113,0),MATCH(F$1,'REEDS calc-noIRA'!$C$63:$AG$63,0))*SUMIFS('res v com'!$F$3:$F$52,'res v com'!$B$3:$B$52,About!$B$2)</f>
        <v>32.030478275681524</v>
      </c>
      <c r="G8" s="65">
        <f>INDEX('REEDS calc-noIRA'!$C$64:$AG$113,MATCH(About!$B$2,'REEDS calc-noIRA'!$B$64:$B$113,0),MATCH(G$1,'REEDS calc-noIRA'!$C$63:$AG$63,0))*SUMIFS('res v com'!$F$3:$F$52,'res v com'!$B$3:$B$52,About!$B$2)</f>
        <v>43.446707479813099</v>
      </c>
      <c r="H8" s="65">
        <f>INDEX('REEDS calc-noIRA'!$C$64:$AG$113,MATCH(About!$B$2,'REEDS calc-noIRA'!$B$64:$B$113,0),MATCH(H$1,'REEDS calc-noIRA'!$C$63:$AG$63,0))*SUMIFS('res v com'!$F$3:$F$52,'res v com'!$B$3:$B$52,About!$B$2)</f>
        <v>54.862936683944682</v>
      </c>
      <c r="I8" s="65">
        <f>INDEX('REEDS calc-noIRA'!$C$64:$AG$113,MATCH(About!$B$2,'REEDS calc-noIRA'!$B$64:$B$113,0),MATCH(I$1,'REEDS calc-noIRA'!$C$63:$AG$63,0))*SUMIFS('res v com'!$F$3:$F$52,'res v com'!$B$3:$B$52,About!$B$2)</f>
        <v>78.427055763479927</v>
      </c>
      <c r="J8" s="65">
        <f>INDEX('REEDS calc-noIRA'!$C$64:$AG$113,MATCH(About!$B$2,'REEDS calc-noIRA'!$B$64:$B$113,0),MATCH(J$1,'REEDS calc-noIRA'!$C$63:$AG$63,0))*SUMIFS('res v com'!$F$3:$F$52,'res v com'!$B$3:$B$52,About!$B$2)</f>
        <v>101.99117484301516</v>
      </c>
      <c r="K8" s="65">
        <f>INDEX('REEDS calc-noIRA'!$C$64:$AG$113,MATCH(About!$B$2,'REEDS calc-noIRA'!$B$64:$B$113,0),MATCH(K$1,'REEDS calc-noIRA'!$C$63:$AG$63,0))*SUMIFS('res v com'!$F$3:$F$52,'res v com'!$B$3:$B$52,About!$B$2)</f>
        <v>151.00082615678474</v>
      </c>
      <c r="L8" s="65">
        <f>INDEX('REEDS calc-noIRA'!$C$64:$AG$113,MATCH(About!$B$2,'REEDS calc-noIRA'!$B$64:$B$113,0),MATCH(L$1,'REEDS calc-noIRA'!$C$63:$AG$63,0))*SUMIFS('res v com'!$F$3:$F$52,'res v com'!$B$3:$B$52,About!$B$2)</f>
        <v>200.01047747055435</v>
      </c>
      <c r="M8" s="65">
        <f>INDEX('REEDS calc-noIRA'!$C$64:$AG$113,MATCH(About!$B$2,'REEDS calc-noIRA'!$B$64:$B$113,0),MATCH(M$1,'REEDS calc-noIRA'!$C$63:$AG$63,0))*SUMIFS('res v com'!$F$3:$F$52,'res v com'!$B$3:$B$52,About!$B$2)</f>
        <v>258.35751258912677</v>
      </c>
      <c r="N8" s="65">
        <f>INDEX('REEDS calc-noIRA'!$C$64:$AG$113,MATCH(About!$B$2,'REEDS calc-noIRA'!$B$64:$B$113,0),MATCH(N$1,'REEDS calc-noIRA'!$C$63:$AG$63,0))*SUMIFS('res v com'!$F$3:$F$52,'res v com'!$B$3:$B$52,About!$B$2)</f>
        <v>316.70454770769919</v>
      </c>
      <c r="O8" s="65">
        <f>INDEX('REEDS calc-noIRA'!$C$64:$AG$113,MATCH(About!$B$2,'REEDS calc-noIRA'!$B$64:$B$113,0),MATCH(O$1,'REEDS calc-noIRA'!$C$63:$AG$63,0))*SUMIFS('res v com'!$F$3:$F$52,'res v com'!$B$3:$B$52,About!$B$2)</f>
        <v>376.27101727839113</v>
      </c>
      <c r="P8" s="65">
        <f>INDEX('REEDS calc-noIRA'!$C$64:$AG$113,MATCH(About!$B$2,'REEDS calc-noIRA'!$B$64:$B$113,0),MATCH(P$1,'REEDS calc-noIRA'!$C$63:$AG$63,0))*SUMIFS('res v com'!$F$3:$F$52,'res v com'!$B$3:$B$52,About!$B$2)</f>
        <v>435.83748684908312</v>
      </c>
      <c r="Q8" s="65">
        <f>INDEX('REEDS calc-noIRA'!$C$64:$AG$113,MATCH(About!$B$2,'REEDS calc-noIRA'!$B$64:$B$113,0),MATCH(Q$1,'REEDS calc-noIRA'!$C$63:$AG$63,0))*SUMIFS('res v com'!$F$3:$F$52,'res v com'!$B$3:$B$52,About!$B$2)</f>
        <v>489.73648963278197</v>
      </c>
      <c r="R8" s="65">
        <f>INDEX('REEDS calc-noIRA'!$C$64:$AG$113,MATCH(About!$B$2,'REEDS calc-noIRA'!$B$64:$B$113,0),MATCH(R$1,'REEDS calc-noIRA'!$C$63:$AG$63,0))*SUMIFS('res v com'!$F$3:$F$52,'res v com'!$B$3:$B$52,About!$B$2)</f>
        <v>543.63549241648093</v>
      </c>
      <c r="S8" s="65">
        <f>INDEX('REEDS calc-noIRA'!$C$64:$AG$113,MATCH(About!$B$2,'REEDS calc-noIRA'!$B$64:$B$113,0),MATCH(S$1,'REEDS calc-noIRA'!$C$63:$AG$63,0))*SUMIFS('res v com'!$F$3:$F$52,'res v com'!$B$3:$B$52,About!$B$2)</f>
        <v>589.53268246198161</v>
      </c>
      <c r="T8" s="65">
        <f>INDEX('REEDS calc-noIRA'!$C$64:$AG$113,MATCH(About!$B$2,'REEDS calc-noIRA'!$B$64:$B$113,0),MATCH(T$1,'REEDS calc-noIRA'!$C$63:$AG$63,0))*SUMIFS('res v com'!$F$3:$F$52,'res v com'!$B$3:$B$52,About!$B$2)</f>
        <v>635.42987250748251</v>
      </c>
      <c r="U8" s="65">
        <f>INDEX('REEDS calc-noIRA'!$C$64:$AG$113,MATCH(About!$B$2,'REEDS calc-noIRA'!$B$64:$B$113,0),MATCH(U$1,'REEDS calc-noIRA'!$C$63:$AG$63,0))*SUMIFS('res v com'!$F$3:$F$52,'res v com'!$B$3:$B$52,About!$B$2)</f>
        <v>672.12904268556622</v>
      </c>
      <c r="V8" s="65">
        <f>INDEX('REEDS calc-noIRA'!$C$64:$AG$113,MATCH(About!$B$2,'REEDS calc-noIRA'!$B$64:$B$113,0),MATCH(V$1,'REEDS calc-noIRA'!$C$63:$AG$63,0))*SUMIFS('res v com'!$F$3:$F$52,'res v com'!$B$3:$B$52,About!$B$2)</f>
        <v>708.82821286365004</v>
      </c>
      <c r="W8" s="65">
        <f>INDEX('REEDS calc-noIRA'!$C$64:$AG$113,MATCH(About!$B$2,'REEDS calc-noIRA'!$B$64:$B$113,0),MATCH(W$1,'REEDS calc-noIRA'!$C$63:$AG$63,0))*SUMIFS('res v com'!$F$3:$F$52,'res v com'!$B$3:$B$52,About!$B$2)</f>
        <v>740.26639440544488</v>
      </c>
      <c r="X8" s="65">
        <f>INDEX('REEDS calc-noIRA'!$C$64:$AG$113,MATCH(About!$B$2,'REEDS calc-noIRA'!$B$64:$B$113,0),MATCH(X$1,'REEDS calc-noIRA'!$C$63:$AG$63,0))*SUMIFS('res v com'!$F$3:$F$52,'res v com'!$B$3:$B$52,About!$B$2)</f>
        <v>771.70457594723985</v>
      </c>
      <c r="Y8" s="65">
        <f>INDEX('REEDS calc-noIRA'!$C$64:$AG$113,MATCH(About!$B$2,'REEDS calc-noIRA'!$B$64:$B$113,0),MATCH(Y$1,'REEDS calc-noIRA'!$C$63:$AG$63,0))*SUMIFS('res v com'!$F$3:$F$52,'res v com'!$B$3:$B$52,About!$B$2)</f>
        <v>792.70207584659931</v>
      </c>
      <c r="Z8" s="65">
        <f>INDEX('REEDS calc-noIRA'!$C$64:$AG$113,MATCH(About!$B$2,'REEDS calc-noIRA'!$B$64:$B$113,0),MATCH(Z$1,'REEDS calc-noIRA'!$C$63:$AG$63,0))*SUMIFS('res v com'!$F$3:$F$52,'res v com'!$B$3:$B$52,About!$B$2)</f>
        <v>813.6995757459589</v>
      </c>
      <c r="AA8" s="65">
        <f>INDEX('REEDS calc-noIRA'!$C$64:$AG$113,MATCH(About!$B$2,'REEDS calc-noIRA'!$B$64:$B$113,0),MATCH(AA$1,'REEDS calc-noIRA'!$C$63:$AG$63,0))*SUMIFS('res v com'!$F$3:$F$52,'res v com'!$B$3:$B$52,About!$B$2)</f>
        <v>849.62063060697426</v>
      </c>
      <c r="AB8" s="65">
        <f>INDEX('REEDS calc-noIRA'!$C$64:$AG$113,MATCH(About!$B$2,'REEDS calc-noIRA'!$B$64:$B$113,0),MATCH(AB$1,'REEDS calc-noIRA'!$C$63:$AG$63,0))*SUMIFS('res v com'!$F$3:$F$52,'res v com'!$B$3:$B$52,About!$B$2)</f>
        <v>885.54168546798962</v>
      </c>
      <c r="AC8" s="65">
        <f>INDEX('REEDS calc-noIRA'!$C$64:$AG$113,MATCH(About!$B$2,'REEDS calc-noIRA'!$B$64:$B$113,0),MATCH(AC$1,'REEDS calc-noIRA'!$C$63:$AG$63,0))*SUMIFS('res v com'!$F$3:$F$52,'res v com'!$B$3:$B$52,About!$B$2)</f>
        <v>920.90528457946539</v>
      </c>
      <c r="AD8" s="65">
        <f>INDEX('REEDS calc-noIRA'!$C$64:$AG$113,MATCH(About!$B$2,'REEDS calc-noIRA'!$B$64:$B$113,0),MATCH(AD$1,'REEDS calc-noIRA'!$C$63:$AG$63,0))*SUMIFS('res v com'!$F$3:$F$52,'res v com'!$B$3:$B$52,About!$B$2)</f>
        <v>956.26888369094092</v>
      </c>
      <c r="AE8" s="65">
        <f>INDEX('REEDS calc-noIRA'!$C$64:$AG$113,MATCH(About!$B$2,'REEDS calc-noIRA'!$B$64:$B$113,0),MATCH(AE$1,'REEDS calc-noIRA'!$C$63:$AG$63,0))*SUMIFS('res v com'!$F$3:$F$52,'res v com'!$B$3:$B$52,About!$B$2)</f>
        <v>984.86171817779041</v>
      </c>
      <c r="AF8" s="65">
        <f>INDEX('REEDS calc-noIRA'!$C$64:$AG$113,MATCH(About!$B$2,'REEDS calc-noIRA'!$B$64:$B$113,0),MATCH(AF$1,'REEDS calc-noIRA'!$C$63:$AG$63,0))*SUMIFS('res v com'!$F$3:$F$52,'res v com'!$B$3:$B$52,About!$B$2)</f>
        <v>1013.45455266464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-24.975174764004663</v>
      </c>
      <c r="E8" s="74">
        <f>'DESC-urban-residential'!F8-'BDESC-urban-residential'!F8</f>
        <v>-49.950349528009326</v>
      </c>
      <c r="F8" s="74">
        <f>'DESC-urban-residential'!G8-'BDESC-urban-residential'!G8</f>
        <v>-80.701648810364603</v>
      </c>
      <c r="G8" s="74">
        <f>'DESC-urban-residential'!H8-'BDESC-urban-residential'!H8</f>
        <v>-111.45294809271981</v>
      </c>
      <c r="H8" s="74">
        <f>'DESC-urban-residential'!I8-'BDESC-urban-residential'!I8</f>
        <v>-172.92020323817425</v>
      </c>
      <c r="I8" s="74">
        <f>'DESC-urban-residential'!J8-'BDESC-urban-residential'!J8</f>
        <v>-234.38745838362885</v>
      </c>
      <c r="J8" s="74">
        <f>'DESC-urban-residential'!K8-'BDESC-urban-residential'!K8</f>
        <v>-317.54799936220689</v>
      </c>
      <c r="K8" s="74">
        <f>'DESC-urban-residential'!L8-'BDESC-urban-residential'!L8</f>
        <v>-400.70854034078485</v>
      </c>
      <c r="L8" s="74">
        <f>'DESC-urban-residential'!M8-'BDESC-urban-residential'!M8</f>
        <v>-500.1724957160028</v>
      </c>
      <c r="M8" s="74">
        <f>'DESC-urban-residential'!N8-'BDESC-urban-residential'!N8</f>
        <v>-599.63645109122047</v>
      </c>
      <c r="N8" s="74">
        <f>'DESC-urban-residential'!O8-'BDESC-urban-residential'!O8</f>
        <v>-690.28474789210327</v>
      </c>
      <c r="O8" s="74">
        <f>'DESC-urban-residential'!P8-'BDESC-urban-residential'!P8</f>
        <v>-780.93304469298596</v>
      </c>
      <c r="P8" s="74">
        <f>'DESC-urban-residential'!Q8-'BDESC-urban-residential'!Q8</f>
        <v>-733.63850066904092</v>
      </c>
      <c r="Q8" s="74">
        <f>'DESC-urban-residential'!R8-'BDESC-urban-residential'!R8</f>
        <v>-686.34395664509611</v>
      </c>
      <c r="R8" s="74">
        <f>'DESC-urban-residential'!S8-'BDESC-urban-residential'!S8</f>
        <v>-637.08785285246768</v>
      </c>
      <c r="S8" s="74">
        <f>'DESC-urban-residential'!T8-'BDESC-urban-residential'!T8</f>
        <v>-587.83174905983901</v>
      </c>
      <c r="T8" s="74">
        <f>'DESC-urban-residential'!U8-'BDESC-urban-residential'!U8</f>
        <v>-549.85019600975761</v>
      </c>
      <c r="U8" s="74">
        <f>'DESC-urban-residential'!V8-'BDESC-urban-residential'!V8</f>
        <v>-511.86864295967621</v>
      </c>
      <c r="V8" s="74">
        <f>'DESC-urban-residential'!W8-'BDESC-urban-residential'!W8</f>
        <v>-499.01373647040919</v>
      </c>
      <c r="W8" s="74">
        <f>'DESC-urban-residential'!X8-'BDESC-urban-residential'!X8</f>
        <v>-486.15882998114307</v>
      </c>
      <c r="X8" s="74">
        <f>'DESC-urban-residential'!Y8-'BDESC-urban-residential'!Y8</f>
        <v>-501.44233427926019</v>
      </c>
      <c r="Y8" s="74">
        <f>'DESC-urban-residential'!Z8-'BDESC-urban-residential'!Z8</f>
        <v>-516.725838577378</v>
      </c>
      <c r="Z8" s="74">
        <f>'DESC-urban-residential'!AA8-'BDESC-urban-residential'!AA8</f>
        <v>-481.79644223301852</v>
      </c>
      <c r="AA8" s="74">
        <f>'DESC-urban-residential'!AB8-'BDESC-urban-residential'!AB8</f>
        <v>-446.8670458886595</v>
      </c>
      <c r="AB8" s="74">
        <f>'DESC-urban-residential'!AC8-'BDESC-urban-residential'!AC8</f>
        <v>-438.00342124533404</v>
      </c>
      <c r="AC8" s="74">
        <f>'DESC-urban-residential'!AD8-'BDESC-urban-residential'!AD8</f>
        <v>-429.13979660200903</v>
      </c>
      <c r="AD8" s="74">
        <f>'DESC-urban-residential'!AE8-'BDESC-urban-residential'!AE8</f>
        <v>-441.57563112009893</v>
      </c>
      <c r="AE8" s="74">
        <f>'DESC-urban-residential'!AF8-'BDESC-urban-residential'!AF8</f>
        <v>-454.01146563818884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-8.5036117829184761</v>
      </c>
      <c r="E8" s="74">
        <f>'DESC-rural-residential'!F8-'BDESC-rural-residential'!F8</f>
        <v>-17.007223565836956</v>
      </c>
      <c r="F8" s="74">
        <f>'DESC-rural-residential'!G8-'BDESC-rural-residential'!G8</f>
        <v>-27.477505090928425</v>
      </c>
      <c r="G8" s="74">
        <f>'DESC-rural-residential'!H8-'BDESC-rural-residential'!H8</f>
        <v>-37.94778661601989</v>
      </c>
      <c r="H8" s="74">
        <f>'DESC-rural-residential'!I8-'BDESC-rural-residential'!I8</f>
        <v>-58.876315847850215</v>
      </c>
      <c r="I8" s="74">
        <f>'DESC-rural-residential'!J8-'BDESC-rural-residential'!J8</f>
        <v>-79.804845079680604</v>
      </c>
      <c r="J8" s="74">
        <f>'DESC-rural-residential'!K8-'BDESC-rural-residential'!K8</f>
        <v>-108.11956010455839</v>
      </c>
      <c r="K8" s="74">
        <f>'DESC-rural-residential'!L8-'BDESC-rural-residential'!L8</f>
        <v>-136.43427512943614</v>
      </c>
      <c r="L8" s="74">
        <f>'DESC-rural-residential'!M8-'BDESC-rural-residential'!M8</f>
        <v>-170.30001864861222</v>
      </c>
      <c r="M8" s="74">
        <f>'DESC-rural-residential'!N8-'BDESC-rural-residential'!N8</f>
        <v>-204.16576216778822</v>
      </c>
      <c r="N8" s="74">
        <f>'DESC-rural-residential'!O8-'BDESC-rural-residential'!O8</f>
        <v>-235.02992756648024</v>
      </c>
      <c r="O8" s="74">
        <f>'DESC-rural-residential'!P8-'BDESC-rural-residential'!P8</f>
        <v>-265.89409296517209</v>
      </c>
      <c r="P8" s="74">
        <f>'DESC-rural-residential'!Q8-'BDESC-rural-residential'!Q8</f>
        <v>-249.79112489267618</v>
      </c>
      <c r="Q8" s="74">
        <f>'DESC-rural-residential'!R8-'BDESC-rural-residential'!R8</f>
        <v>-233.68815682018015</v>
      </c>
      <c r="R8" s="74">
        <f>'DESC-rural-residential'!S8-'BDESC-rural-residential'!S8</f>
        <v>-216.91731182912434</v>
      </c>
      <c r="S8" s="74">
        <f>'DESC-rural-residential'!T8-'BDESC-rural-residential'!T8</f>
        <v>-200.14646683806859</v>
      </c>
      <c r="T8" s="74">
        <f>'DESC-rural-residential'!U8-'BDESC-rural-residential'!U8</f>
        <v>-187.21440990144561</v>
      </c>
      <c r="U8" s="74">
        <f>'DESC-rural-residential'!V8-'BDESC-rural-residential'!V8</f>
        <v>-174.28235296482273</v>
      </c>
      <c r="V8" s="74">
        <f>'DESC-rural-residential'!W8-'BDESC-rural-residential'!W8</f>
        <v>-169.90548131834316</v>
      </c>
      <c r="W8" s="74">
        <f>'DESC-rural-residential'!X8-'BDESC-rural-residential'!X8</f>
        <v>-165.52860967186359</v>
      </c>
      <c r="X8" s="74">
        <f>'DESC-rural-residential'!Y8-'BDESC-rural-residential'!Y8</f>
        <v>-170.73237655084733</v>
      </c>
      <c r="Y8" s="74">
        <f>'DESC-rural-residential'!Z8-'BDESC-rural-residential'!Z8</f>
        <v>-175.93614342983108</v>
      </c>
      <c r="Z8" s="74">
        <f>'DESC-rural-residential'!AA8-'BDESC-rural-residential'!AA8</f>
        <v>-164.0432926637892</v>
      </c>
      <c r="AA8" s="74">
        <f>'DESC-rural-residential'!AB8-'BDESC-rural-residential'!AB8</f>
        <v>-152.15044189774733</v>
      </c>
      <c r="AB8" s="74">
        <f>'DESC-rural-residential'!AC8-'BDESC-rural-residential'!AC8</f>
        <v>-149.13253216664191</v>
      </c>
      <c r="AC8" s="74">
        <f>'DESC-rural-residential'!AD8-'BDESC-rural-residential'!AD8</f>
        <v>-146.1146224355366</v>
      </c>
      <c r="AD8" s="74">
        <f>'DESC-rural-residential'!AE8-'BDESC-rural-residential'!AE8</f>
        <v>-150.34880737869332</v>
      </c>
      <c r="AE8" s="74">
        <f>'DESC-rural-residential'!AF8-'BDESC-rural-residential'!AF8</f>
        <v>-154.58299232184993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-11.489395271258864</v>
      </c>
      <c r="E8" s="74">
        <f>'DESC-commercial'!F8-'BDESC-commercial'!F8</f>
        <v>-22.978790542517729</v>
      </c>
      <c r="F8" s="74">
        <f>'DESC-commercial'!G8-'BDESC-commercial'!G8</f>
        <v>-37.125391553253024</v>
      </c>
      <c r="G8" s="74">
        <f>'DESC-commercial'!H8-'BDESC-commercial'!H8</f>
        <v>-51.271992563988292</v>
      </c>
      <c r="H8" s="74">
        <f>'DESC-commercial'!I8-'BDESC-commercial'!I8</f>
        <v>-79.548935459430396</v>
      </c>
      <c r="I8" s="74">
        <f>'DESC-commercial'!J8-'BDESC-commercial'!J8</f>
        <v>-107.82587835487257</v>
      </c>
      <c r="J8" s="74">
        <f>'DESC-commercial'!K8-'BDESC-commercial'!K8</f>
        <v>-146.08244053323466</v>
      </c>
      <c r="K8" s="74">
        <f>'DESC-commercial'!L8-'BDESC-commercial'!L8</f>
        <v>-184.33900271159672</v>
      </c>
      <c r="L8" s="74">
        <f>'DESC-commercial'!M8-'BDESC-commercial'!M8</f>
        <v>-230.09566745356909</v>
      </c>
      <c r="M8" s="74">
        <f>'DESC-commercial'!N8-'BDESC-commercial'!N8</f>
        <v>-275.85233219554135</v>
      </c>
      <c r="N8" s="74">
        <f>'DESC-commercial'!O8-'BDESC-commercial'!O8</f>
        <v>-317.5535063596069</v>
      </c>
      <c r="O8" s="74">
        <f>'DESC-commercial'!P8-'BDESC-commercial'!P8</f>
        <v>-359.25468052367239</v>
      </c>
      <c r="P8" s="74">
        <f>'DESC-commercial'!Q8-'BDESC-commercial'!Q8</f>
        <v>-337.49764716556319</v>
      </c>
      <c r="Q8" s="74">
        <f>'DESC-commercial'!R8-'BDESC-commercial'!R8</f>
        <v>-315.740613807454</v>
      </c>
      <c r="R8" s="74">
        <f>'DESC-commercial'!S8-'BDESC-commercial'!S8</f>
        <v>-293.08119895477819</v>
      </c>
      <c r="S8" s="74">
        <f>'DESC-commercial'!T8-'BDESC-commercial'!T8</f>
        <v>-270.42178410210238</v>
      </c>
      <c r="T8" s="74">
        <f>'DESC-commercial'!U8-'BDESC-commercial'!U8</f>
        <v>-252.94903045244178</v>
      </c>
      <c r="U8" s="74">
        <f>'DESC-commercial'!V8-'BDESC-commercial'!V8</f>
        <v>-235.47627680278106</v>
      </c>
      <c r="V8" s="74">
        <f>'DESC-commercial'!W8-'BDESC-commercial'!W8</f>
        <v>-229.56260039307222</v>
      </c>
      <c r="W8" s="74">
        <f>'DESC-commercial'!X8-'BDESC-commercial'!X8</f>
        <v>-223.64892398336315</v>
      </c>
      <c r="X8" s="74">
        <f>'DESC-commercial'!Y8-'BDESC-commercial'!Y8</f>
        <v>-230.67983462444238</v>
      </c>
      <c r="Y8" s="74">
        <f>'DESC-commercial'!Z8-'BDESC-commercial'!Z8</f>
        <v>-237.71074526552172</v>
      </c>
      <c r="Z8" s="74">
        <f>'DESC-commercial'!AA8-'BDESC-commercial'!AA8</f>
        <v>-221.64208328501752</v>
      </c>
      <c r="AA8" s="74">
        <f>'DESC-commercial'!AB8-'BDESC-commercial'!AB8</f>
        <v>-205.57342130451332</v>
      </c>
      <c r="AB8" s="74">
        <f>'DESC-commercial'!AC8-'BDESC-commercial'!AC8</f>
        <v>-201.4958647698536</v>
      </c>
      <c r="AC8" s="74">
        <f>'DESC-commercial'!AD8-'BDESC-commercial'!AD8</f>
        <v>-197.4183082351941</v>
      </c>
      <c r="AD8" s="74">
        <f>'DESC-commercial'!AE8-'BDESC-commercial'!AE8</f>
        <v>-203.13919786485258</v>
      </c>
      <c r="AE8" s="74">
        <f>'DESC-commercial'!AF8-'BDESC-commercial'!AF8</f>
        <v>-208.86008749451094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2025-01-29T23:37:35Z</dcterms:modified>
</cp:coreProperties>
</file>