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I/bldgs/BCEU/"/>
    </mc:Choice>
  </mc:AlternateContent>
  <xr:revisionPtr revIDLastSave="0" documentId="8_{AC0E22F3-369B-D049-ACB6-B3D2FB52ABC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82" i="36" l="1"/>
  <c r="AB11" i="16" s="1"/>
  <c r="AG182" i="36"/>
  <c r="T11" i="16" s="1"/>
  <c r="Y182" i="36"/>
  <c r="L11" i="16" s="1"/>
  <c r="AO156" i="36"/>
  <c r="AB11" i="14" s="1"/>
  <c r="AG156" i="36"/>
  <c r="T11" i="14" s="1"/>
  <c r="Y156" i="36"/>
  <c r="L11" i="14" s="1"/>
  <c r="AS151" i="36"/>
  <c r="AF6" i="14" s="1"/>
  <c r="AK151" i="36"/>
  <c r="X6" i="14" s="1"/>
  <c r="AC151" i="36"/>
  <c r="P6" i="14" s="1"/>
  <c r="U151" i="36"/>
  <c r="H6" i="14" s="1"/>
  <c r="AN182" i="36"/>
  <c r="AA11" i="16" s="1"/>
  <c r="AF182" i="36"/>
  <c r="S11" i="16" s="1"/>
  <c r="X182" i="36"/>
  <c r="K11" i="16" s="1"/>
  <c r="AN156" i="36"/>
  <c r="AA11" i="14" s="1"/>
  <c r="AF156" i="36"/>
  <c r="S11" i="14" s="1"/>
  <c r="X156" i="36"/>
  <c r="K11" i="14" s="1"/>
  <c r="AR151" i="36"/>
  <c r="AE6" i="14" s="1"/>
  <c r="AJ151" i="36"/>
  <c r="W6" i="14" s="1"/>
  <c r="T151" i="36"/>
  <c r="G6" i="14" s="1"/>
  <c r="AM182" i="36"/>
  <c r="Z11" i="16" s="1"/>
  <c r="AE182" i="36"/>
  <c r="R11" i="16" s="1"/>
  <c r="W182" i="36"/>
  <c r="J11" i="16" s="1"/>
  <c r="AM156" i="36"/>
  <c r="Z11" i="14" s="1"/>
  <c r="AE156" i="36"/>
  <c r="R11" i="14" s="1"/>
  <c r="W156" i="36"/>
  <c r="J11" i="14" s="1"/>
  <c r="AQ151" i="36"/>
  <c r="AD6" i="14" s="1"/>
  <c r="AI151" i="36"/>
  <c r="V6" i="14" s="1"/>
  <c r="AA151" i="36"/>
  <c r="N6" i="14" s="1"/>
  <c r="S151" i="36"/>
  <c r="F6" i="14" s="1"/>
  <c r="AL182" i="36"/>
  <c r="Y11" i="16" s="1"/>
  <c r="AD182" i="36"/>
  <c r="Q11" i="16" s="1"/>
  <c r="V182" i="36"/>
  <c r="I11" i="16" s="1"/>
  <c r="AL156" i="36"/>
  <c r="Y11" i="14" s="1"/>
  <c r="AD156" i="36"/>
  <c r="Q11" i="14" s="1"/>
  <c r="V156" i="36"/>
  <c r="I11" i="14" s="1"/>
  <c r="AP151" i="36"/>
  <c r="AC6" i="14" s="1"/>
  <c r="AH151" i="36"/>
  <c r="U6" i="14" s="1"/>
  <c r="Z151" i="36"/>
  <c r="M6" i="14" s="1"/>
  <c r="R151" i="36"/>
  <c r="E6" i="14" s="1"/>
  <c r="AS156" i="36"/>
  <c r="AF11" i="14" s="1"/>
  <c r="AK156" i="36"/>
  <c r="X11" i="14" s="1"/>
  <c r="AC156" i="36"/>
  <c r="P11" i="14" s="1"/>
  <c r="U156" i="36"/>
  <c r="H11" i="14" s="1"/>
  <c r="AO151" i="36"/>
  <c r="AB6" i="14" s="1"/>
  <c r="AG151" i="36"/>
  <c r="T6" i="14" s="1"/>
  <c r="Y151" i="36"/>
  <c r="L6" i="14" s="1"/>
  <c r="AS182" i="36"/>
  <c r="AF11" i="16" s="1"/>
  <c r="AK182" i="36"/>
  <c r="X11" i="16" s="1"/>
  <c r="AC182" i="36"/>
  <c r="P11" i="16" s="1"/>
  <c r="U182" i="36"/>
  <c r="H11" i="16" s="1"/>
  <c r="AR182" i="36"/>
  <c r="AE11" i="16" s="1"/>
  <c r="AJ182" i="36"/>
  <c r="W11" i="16" s="1"/>
  <c r="AB182" i="36"/>
  <c r="O11" i="16" s="1"/>
  <c r="T182" i="36"/>
  <c r="G11" i="16" s="1"/>
  <c r="AJ156" i="36"/>
  <c r="W11" i="14" s="1"/>
  <c r="AN151" i="36"/>
  <c r="AA6" i="14" s="1"/>
  <c r="AB151" i="36"/>
  <c r="O6" i="14" s="1"/>
  <c r="AR156" i="36"/>
  <c r="AE11" i="14" s="1"/>
  <c r="AB156" i="36"/>
  <c r="O11" i="14" s="1"/>
  <c r="T156" i="36"/>
  <c r="G11" i="14" s="1"/>
  <c r="AF151" i="36"/>
  <c r="S6" i="14" s="1"/>
  <c r="X151" i="36"/>
  <c r="K6" i="14"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C2" i="24" s="1"/>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Z2" i="18" s="1"/>
  <c r="AB4" i="36"/>
  <c r="N2" i="18" s="1"/>
  <c r="AA4" i="36"/>
  <c r="AG4" i="36"/>
  <c r="S2" i="18" s="1"/>
  <c r="AO4" i="36"/>
  <c r="T4" i="36"/>
  <c r="F2" i="18" s="1"/>
  <c r="AQ4" i="36"/>
  <c r="AC2" i="18" s="1"/>
  <c r="AH4" i="36"/>
  <c r="T2" i="18" s="1"/>
  <c r="AP4" i="36"/>
  <c r="U4" i="36"/>
  <c r="G2" i="18" s="1"/>
  <c r="V4" i="36"/>
  <c r="H2" i="18" s="1"/>
  <c r="AJ4" i="36"/>
  <c r="V2" i="18" s="1"/>
  <c r="AR4" i="36"/>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AD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<sst xmlns="http://schemas.openxmlformats.org/spreadsheetml/2006/main" count="211474" uniqueCount="1097">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</sst>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122382000000000.02</c:v>
                </c:pt>
                <c:pt idx="1">
                  <c:v>122382000000000.02</c:v>
                </c:pt>
                <c:pt idx="2">
                  <c:v>122418283180084.09</c:v>
                </c:pt>
                <c:pt idx="3">
                  <c:v>122471944608654.36</c:v>
                </c:pt>
                <c:pt idx="4">
                  <c:v>122597811252238.39</c:v>
                </c:pt>
                <c:pt idx="5">
                  <c:v>122798807528124.25</c:v>
                </c:pt>
                <c:pt idx="6">
                  <c:v>123022515716011.09</c:v>
                </c:pt>
                <c:pt idx="7">
                  <c:v>123383125494033.59</c:v>
                </c:pt>
                <c:pt idx="8">
                  <c:v>123847513319701.19</c:v>
                </c:pt>
                <c:pt idx="9">
                  <c:v>124350024263017.52</c:v>
                </c:pt>
                <c:pt idx="10">
                  <c:v>124890082408769.59</c:v>
                </c:pt>
                <c:pt idx="11">
                  <c:v>125527042269809.98</c:v>
                </c:pt>
                <c:pt idx="12">
                  <c:v>126249591612720.47</c:v>
                </c:pt>
                <c:pt idx="13">
                  <c:v>127067930619316.48</c:v>
                </c:pt>
                <c:pt idx="14">
                  <c:v>127970475519030.22</c:v>
                </c:pt>
                <c:pt idx="15">
                  <c:v>128923060900843.84</c:v>
                </c:pt>
                <c:pt idx="16">
                  <c:v>129843620591745.94</c:v>
                </c:pt>
                <c:pt idx="17">
                  <c:v>130768516930123.78</c:v>
                </c:pt>
                <c:pt idx="18">
                  <c:v>131724906448931.95</c:v>
                </c:pt>
                <c:pt idx="19">
                  <c:v>132676937302095.72</c:v>
                </c:pt>
                <c:pt idx="20">
                  <c:v>133590222523853.59</c:v>
                </c:pt>
                <c:pt idx="21">
                  <c:v>133772059868512.31</c:v>
                </c:pt>
                <c:pt idx="22">
                  <c:v>133973516832516.62</c:v>
                </c:pt>
                <c:pt idx="23">
                  <c:v>134191040195888.16</c:v>
                </c:pt>
                <c:pt idx="24">
                  <c:v>134394263219462.16</c:v>
                </c:pt>
                <c:pt idx="25">
                  <c:v>134564628045676.77</c:v>
                </c:pt>
                <c:pt idx="26">
                  <c:v>134748234164615.45</c:v>
                </c:pt>
                <c:pt idx="27">
                  <c:v>134922661609316.33</c:v>
                </c:pt>
                <c:pt idx="28">
                  <c:v>135101547778513.41</c:v>
                </c:pt>
                <c:pt idx="29">
                  <c:v>135304328887364.11</c:v>
                </c:pt>
                <c:pt idx="30">
                  <c:v>135508780193247.64</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125769000000000</c:v>
                </c:pt>
                <c:pt idx="1">
                  <c:v>125769000000000</c:v>
                </c:pt>
                <c:pt idx="2">
                  <c:v>126316203388781.03</c:v>
                </c:pt>
                <c:pt idx="3">
                  <c:v>126814875954424.8</c:v>
                </c:pt>
                <c:pt idx="4">
                  <c:v>127364200010908.83</c:v>
                </c:pt>
                <c:pt idx="5">
                  <c:v>127895840016841.69</c:v>
                </c:pt>
                <c:pt idx="6">
                  <c:v>128450930605875.25</c:v>
                </c:pt>
                <c:pt idx="7">
                  <c:v>129012931689144.61</c:v>
                </c:pt>
                <c:pt idx="8">
                  <c:v>129598778431021.8</c:v>
                </c:pt>
                <c:pt idx="9">
                  <c:v>130239783929749.14</c:v>
                </c:pt>
                <c:pt idx="10">
                  <c:v>130935465983110.78</c:v>
                </c:pt>
                <c:pt idx="11">
                  <c:v>131715390144212.3</c:v>
                </c:pt>
                <c:pt idx="12">
                  <c:v>132614664448642.94</c:v>
                </c:pt>
                <c:pt idx="13">
                  <c:v>133593812723303.39</c:v>
                </c:pt>
                <c:pt idx="14">
                  <c:v>134664493997155.34</c:v>
                </c:pt>
                <c:pt idx="15">
                  <c:v>135809147875295.75</c:v>
                </c:pt>
                <c:pt idx="16">
                  <c:v>136992120885745.86</c:v>
                </c:pt>
                <c:pt idx="17">
                  <c:v>138267179094345.66</c:v>
                </c:pt>
                <c:pt idx="18">
                  <c:v>139590875928425.64</c:v>
                </c:pt>
                <c:pt idx="19">
                  <c:v>140990497127568.38</c:v>
                </c:pt>
                <c:pt idx="20">
                  <c:v>142459088546091.34</c:v>
                </c:pt>
                <c:pt idx="21">
                  <c:v>144003174822938.56</c:v>
                </c:pt>
                <c:pt idx="22">
                  <c:v>145622114167433.19</c:v>
                </c:pt>
                <c:pt idx="23">
                  <c:v>147329368784456.38</c:v>
                </c:pt>
                <c:pt idx="24">
                  <c:v>149096803337042.34</c:v>
                </c:pt>
                <c:pt idx="25">
                  <c:v>150921356258126.97</c:v>
                </c:pt>
                <c:pt idx="26">
                  <c:v>152837614694267.5</c:v>
                </c:pt>
                <c:pt idx="27">
                  <c:v>154782456660399.88</c:v>
                </c:pt>
                <c:pt idx="28">
                  <c:v>156809749545133.5</c:v>
                </c:pt>
                <c:pt idx="29">
                  <c:v>158903892775907.5</c:v>
                </c:pt>
                <c:pt idx="30">
                  <c:v>161072035076286.44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759</v>
      </c>
      <c r="C1" s="95">
        <v>45275</v>
      </c>
      <c r="E1" s="128" t="s">
        <v>915</v>
      </c>
      <c r="F1" s="129" t="str">
        <f>B1</f>
        <v>Michigan</v>
      </c>
      <c r="H1" t="s">
        <v>712</v>
      </c>
      <c r="I1" t="s">
        <v>817</v>
      </c>
    </row>
    <row r="2" spans="1:9" x14ac:dyDescent="0.2">
      <c r="B2" t="str">
        <f>VLOOKUP(B1,H2:I52,2)</f>
        <v>MI</v>
      </c>
      <c r="E2" s="128" t="s">
        <v>817</v>
      </c>
      <c r="F2" s="130" t="str">
        <f>LOOKUP(F1,H:H,I:I)</f>
        <v>MI</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0.26525604845171802</v>
      </c>
      <c r="H5" s="100" t="s">
        <v>724</v>
      </c>
      <c r="I5" s="100" t="s">
        <v>725</v>
      </c>
    </row>
    <row r="6" spans="1:9" x14ac:dyDescent="0.2">
      <c r="B6" t="s">
        <v>551</v>
      </c>
      <c r="E6" s="119" t="s">
        <v>910</v>
      </c>
      <c r="F6" s="120">
        <f>SUMIFS('Rural Urban'!F:F,'Rural Urban'!B:B,About!F2) / 100</f>
        <v>0.73474395154828198</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0.26525604845171802</v>
      </c>
      <c r="R11" s="207">
        <f>1-Q11</f>
        <v>0.73474395154828198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MI</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506150000000000</v>
      </c>
      <c r="G23" s="6">
        <f>BF2</f>
        <v>1.1695032E+16</v>
      </c>
      <c r="H23" s="207">
        <f>IFERROR(F23/G23,0)</f>
        <v>4.3279060715695351E-2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2923000000000</v>
      </c>
      <c r="G25" s="6">
        <f t="shared" si="2"/>
        <v>473453000000000</v>
      </c>
      <c r="H25" s="207">
        <f t="shared" si="3"/>
        <v>6.1737912738962474E-3</v>
      </c>
    </row>
    <row r="26" spans="1:58" x14ac:dyDescent="0.2">
      <c r="C26" s="204" t="s">
        <v>966</v>
      </c>
      <c r="D26" s="204" t="s">
        <v>635</v>
      </c>
      <c r="E26" t="s">
        <v>1022</v>
      </c>
      <c r="F26">
        <f t="shared" si="1"/>
        <v>122382000000000</v>
      </c>
      <c r="G26" s="6">
        <f t="shared" si="2"/>
        <v>5017299000000000</v>
      </c>
      <c r="H26" s="213">
        <f t="shared" si="3"/>
        <v>2.4392008528891739E-2</v>
      </c>
    </row>
    <row r="27" spans="1:58" x14ac:dyDescent="0.2">
      <c r="C27" s="204" t="s">
        <v>968</v>
      </c>
      <c r="D27" s="204" t="s">
        <v>969</v>
      </c>
      <c r="E27" t="s">
        <v>1022</v>
      </c>
      <c r="F27">
        <f t="shared" si="1"/>
        <v>102000000000</v>
      </c>
      <c r="G27" s="6">
        <f t="shared" si="2"/>
        <v>9410000000000</v>
      </c>
      <c r="H27" s="207">
        <f t="shared" si="3"/>
        <v>1.0839532412327312E-2</v>
      </c>
    </row>
    <row r="28" spans="1:58" x14ac:dyDescent="0.2">
      <c r="C28" s="204" t="s">
        <v>971</v>
      </c>
      <c r="D28" s="204" t="s">
        <v>972</v>
      </c>
      <c r="E28" t="s">
        <v>1022</v>
      </c>
      <c r="F28">
        <f t="shared" si="1"/>
        <v>313393000000000</v>
      </c>
      <c r="G28" s="6">
        <f t="shared" si="2"/>
        <v>4914171000000000</v>
      </c>
      <c r="H28" s="213">
        <f t="shared" si="3"/>
        <v>6.3773320057442032E-2</v>
      </c>
    </row>
    <row r="29" spans="1:58" x14ac:dyDescent="0.2">
      <c r="C29" s="204" t="s">
        <v>974</v>
      </c>
      <c r="D29" s="204" t="s">
        <v>975</v>
      </c>
      <c r="E29" t="s">
        <v>1022</v>
      </c>
      <c r="F29">
        <f t="shared" si="1"/>
        <v>34329000000000</v>
      </c>
      <c r="G29" s="6">
        <f t="shared" si="2"/>
        <v>484129000000000</v>
      </c>
      <c r="H29" s="207">
        <f t="shared" si="3"/>
        <v>7.0908786707675017E-2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27222000000000</v>
      </c>
      <c r="G31" s="6">
        <f t="shared" si="2"/>
        <v>438967000000000</v>
      </c>
      <c r="H31" s="207">
        <f t="shared" si="3"/>
        <v>6.2013773244913625E-2</v>
      </c>
    </row>
    <row r="32" spans="1:58" x14ac:dyDescent="0.2">
      <c r="C32" s="204" t="s">
        <v>983</v>
      </c>
      <c r="D32" s="204" t="s">
        <v>983</v>
      </c>
      <c r="E32" t="s">
        <v>1013</v>
      </c>
      <c r="F32">
        <f t="shared" si="1"/>
        <v>328925000000000</v>
      </c>
      <c r="G32" s="6">
        <f t="shared" si="2"/>
        <v>9178628000000000</v>
      </c>
      <c r="H32" s="207">
        <f t="shared" si="3"/>
        <v>3.5835965898171271E-2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17399000000000</v>
      </c>
      <c r="G34" s="6">
        <f t="shared" si="2"/>
        <v>707192000000000</v>
      </c>
      <c r="H34" s="207">
        <f t="shared" si="3"/>
        <v>2.4602936684804125E-2</v>
      </c>
    </row>
    <row r="35" spans="3:8" x14ac:dyDescent="0.2">
      <c r="C35" s="204" t="s">
        <v>990</v>
      </c>
      <c r="D35" s="204" t="s">
        <v>635</v>
      </c>
      <c r="E35" t="s">
        <v>1013</v>
      </c>
      <c r="F35">
        <f t="shared" si="1"/>
        <v>125769000000000</v>
      </c>
      <c r="G35" s="6">
        <f t="shared" si="2"/>
        <v>4532636000000000</v>
      </c>
      <c r="H35" s="213">
        <f t="shared" si="3"/>
        <v>2.7747429972316329E-2</v>
      </c>
    </row>
    <row r="36" spans="3:8" x14ac:dyDescent="0.2">
      <c r="C36" s="204" t="s">
        <v>992</v>
      </c>
      <c r="D36" s="204" t="s">
        <v>969</v>
      </c>
      <c r="E36" t="s">
        <v>1013</v>
      </c>
      <c r="F36">
        <f t="shared" si="1"/>
        <v>45000000000</v>
      </c>
      <c r="G36" s="6">
        <f t="shared" si="2"/>
        <v>1434000000000</v>
      </c>
      <c r="H36" s="207">
        <f t="shared" si="3"/>
        <v>3.1380753138075312E-2</v>
      </c>
    </row>
    <row r="37" spans="3:8" x14ac:dyDescent="0.2">
      <c r="C37" s="204" t="s">
        <v>994</v>
      </c>
      <c r="D37" s="204" t="s">
        <v>972</v>
      </c>
      <c r="E37" t="s">
        <v>1013</v>
      </c>
      <c r="F37">
        <f t="shared" si="1"/>
        <v>170860000000000</v>
      </c>
      <c r="G37" s="6">
        <f t="shared" si="2"/>
        <v>3434314000000000</v>
      </c>
      <c r="H37" s="213">
        <f t="shared" si="3"/>
        <v>4.9750838158654102E-2</v>
      </c>
    </row>
    <row r="38" spans="3:8" x14ac:dyDescent="0.2">
      <c r="C38" s="204" t="s">
        <v>996</v>
      </c>
      <c r="D38" s="204" t="s">
        <v>975</v>
      </c>
      <c r="E38" t="s">
        <v>1013</v>
      </c>
      <c r="F38">
        <f t="shared" si="1"/>
        <v>7515000000000</v>
      </c>
      <c r="G38" s="6">
        <f t="shared" si="2"/>
        <v>216973000000000</v>
      </c>
      <c r="H38" s="207">
        <f t="shared" si="3"/>
        <v>3.463564590985975E-2</v>
      </c>
    </row>
    <row r="39" spans="3:8" x14ac:dyDescent="0.2">
      <c r="C39" s="204" t="s">
        <v>998</v>
      </c>
      <c r="D39" s="204" t="s">
        <v>978</v>
      </c>
      <c r="E39" t="s">
        <v>1013</v>
      </c>
      <c r="F39">
        <f t="shared" si="1"/>
        <v>18000000000</v>
      </c>
      <c r="G39" s="6">
        <f t="shared" si="2"/>
        <v>3163000000000</v>
      </c>
      <c r="H39" s="207">
        <f t="shared" si="3"/>
        <v>5.6907998735377802E-3</v>
      </c>
    </row>
    <row r="40" spans="3:8" ht="16" thickBot="1" x14ac:dyDescent="0.25">
      <c r="C40" s="205" t="s">
        <v>1001</v>
      </c>
      <c r="D40" s="205" t="s">
        <v>981</v>
      </c>
      <c r="E40" t="s">
        <v>1013</v>
      </c>
      <c r="F40">
        <f t="shared" si="1"/>
        <v>5806000000000</v>
      </c>
      <c r="G40" s="6">
        <f t="shared" si="2"/>
        <v>122008000000000</v>
      </c>
      <c r="H40" s="207">
        <f t="shared" si="3"/>
        <v>4.7587043472559175E-2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Michigan</v>
      </c>
      <c r="H2" s="1" t="s">
        <v>354</v>
      </c>
      <c r="I2" s="1"/>
      <c r="J2" s="1"/>
      <c r="K2" s="1"/>
      <c r="L2" s="1"/>
      <c r="M2" s="1"/>
      <c r="P2" s="1" t="s">
        <v>1087</v>
      </c>
      <c r="Q2">
        <f>SUMIFS(BDEQ!C:C,BDEQ!$AG:$AG,About!$B$2,BDEQ!$AH:$AH,Calculations!$I4)*BDEQ!$C$2</f>
        <v>226474912.00000003</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0.17712722089909827</v>
      </c>
      <c r="K4" s="207">
        <f>$B$12</f>
        <v>0.73474395154828198</v>
      </c>
      <c r="L4" s="209" t="s">
        <v>1022</v>
      </c>
      <c r="M4" s="12" t="s">
        <v>1015</v>
      </c>
      <c r="N4" s="1" t="s">
        <v>635</v>
      </c>
      <c r="O4" s="7">
        <f>P4</f>
        <v>15927179498548.891</v>
      </c>
      <c r="P4" s="7">
        <f>Q4</f>
        <v>15927179498548.891</v>
      </c>
      <c r="Q4" s="45">
        <f>SUMIFS('SEDS 2021'!$F$23:$F$40,'SEDS 2021'!E$23:E$40,Calculations!L4,'SEDS 2021'!D$23:D$40,Calculations!N4)*J4*K4</f>
        <v>15927179498548.891</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16058883498206.578</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16180217622874.941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16295994191512.607</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16404677516727.982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16511886215547.473</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16617578374220.445</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16720595618477.068</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16819672053035.193</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16915873583270.594</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17018498048929.588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17114318589612.102</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17214469666545.404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17312496910667.779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17418708630217.779</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17523241900061.135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17637850094303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17752661917358.293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17874014518928.473</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17994618738491.207</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17947078006119.555</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17898486562175.102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17851722258116.734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17804973355718.078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17756595150521.148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17709834781287.117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17663334584849.863</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17615580195943.242</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17569641982152.828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17524090423971.883</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0.73474395154828198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0.76170493722739807</v>
      </c>
      <c r="K6" s="207">
        <f t="shared" si="0"/>
        <v>0.73474395154828198</v>
      </c>
      <c r="L6" s="209" t="s">
        <v>1022</v>
      </c>
      <c r="M6" s="12" t="s">
        <v>1015</v>
      </c>
      <c r="N6" s="1" t="s">
        <v>972</v>
      </c>
      <c r="O6" s="7">
        <f t="shared" si="1"/>
        <v>175392929520616.66</v>
      </c>
      <c r="P6" s="7">
        <f t="shared" si="1"/>
        <v>175392929520616.66</v>
      </c>
      <c r="Q6" s="45">
        <f>SUMIFS('SEDS 2021'!$F$23:$F$40,'SEDS 2021'!E$23:E$40,Calculations!L6,'SEDS 2021'!D$23:D$40,Calculations!N6)*J6*K6</f>
        <v>175392929520616.66</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176051312044468.41</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176534504786574.09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176858857757656.62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177073310718825.12</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177240849198009.06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177465535425722.66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177652789440426.47</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177851698453208.03</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178027879219747.94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178368959514807.69</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178652486819293.06</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179104457040494.81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179568350297285.56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180232868292868.66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180901957250276.16</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181807449658577.88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182762344467269.41</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183904531873081.44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185110186327027.62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184018731689979.69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182984194062635.84</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182051728368906.19</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181177135621682.38</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180316839849498.66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179515912146980.5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178731550456395.81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177923852376404.31</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177142524172403.72</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176352663767423.34</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0.9989474515506136</v>
      </c>
      <c r="K7" s="207">
        <f t="shared" si="0"/>
        <v>0.73474395154828198</v>
      </c>
      <c r="L7" s="209" t="s">
        <v>1022</v>
      </c>
      <c r="M7" s="12" t="s">
        <v>1015</v>
      </c>
      <c r="N7" s="1" t="s">
        <v>964</v>
      </c>
      <c r="O7" s="7">
        <f t="shared" si="1"/>
        <v>2145396057782.6648</v>
      </c>
      <c r="P7" s="7">
        <f t="shared" si="1"/>
        <v>2145396057782.6648</v>
      </c>
      <c r="Q7" s="45">
        <f>SUMIFS('SEDS 2021'!$F$23:$F$40,'SEDS 2021'!E$23:E$40,Calculations!L7,'SEDS 2021'!D$23:D$40,Calculations!N7)*J7*K7</f>
        <v>2145396057782.6648</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2150465001272.6904</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2152390819332.4563</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2149761912399.5005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2142544339303.7065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2129211020408.8232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2109605421596.6062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2079831515163.4434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2039190094510.218</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1986683787636.6265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1924375116060.7729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1851466115358.9497</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1770914629087.5461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1682585739972.6709</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1589303937207.4646</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1491162490912.0071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1391123537007.5205</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1289096722444.1843</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1186966781769.6057</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1085193000817.1522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972238563921.24268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864741848271.08459</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763728113170.92993</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669862147860.62708</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583869495416.47388</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506580785209.68848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438215447403.89429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378731950716.01031</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327982948075.44476</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285392138389.84387</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0.73474395154828198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0.73474395154828198</v>
      </c>
      <c r="L9" s="209" t="s">
        <v>1022</v>
      </c>
      <c r="M9" s="12" t="s">
        <v>1015</v>
      </c>
      <c r="N9" s="1" t="s">
        <v>981</v>
      </c>
      <c r="O9" s="7">
        <f t="shared" si="1"/>
        <v>20001199849047.332</v>
      </c>
      <c r="P9" s="7">
        <f t="shared" si="1"/>
        <v>20001199849047.332</v>
      </c>
      <c r="Q9" s="45">
        <f>SUMIFS('SEDS 2021'!$F$23:$F$40,'SEDS 2021'!E$23:E$40,Calculations!L9,'SEDS 2021'!D$23:D$40,Calculations!N9)*J9*K9</f>
        <v>20001199849047.332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20070877491013.41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20125533962231.832</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20164943325952.152</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20196008533641.52</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20220124629049.891</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20250945706077.984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20274696901545.219</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20294038774054.074</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20312204031842.848</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20340452452445.105</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20364936248785.617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20401339385370.68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20444455698949.336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20508486573302.238</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20583904718256.262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20686141808180.297</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20800549735464.559</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20927343689742.164</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21057460082255.109</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20959723107726.402</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20854877668529.293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20747753369375.461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20635443690534.805</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20517227797325.516</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20402574150265.156</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20289762376154.715</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20176098850813.02</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20068043952728.117</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19962493915071.863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0.73474395154828198</v>
      </c>
      <c r="L10" s="209" t="s">
        <v>1022</v>
      </c>
      <c r="M10" s="12" t="s">
        <v>1015</v>
      </c>
      <c r="N10" s="1" t="s">
        <v>969</v>
      </c>
      <c r="O10" s="7">
        <f t="shared" si="1"/>
        <v>74943883057.924759</v>
      </c>
      <c r="P10" s="7">
        <f t="shared" si="1"/>
        <v>74943883057.924759</v>
      </c>
      <c r="Q10" s="45">
        <f>SUMIFS('SEDS 2021'!$F$23:$F$40,'SEDS 2021'!E$23:E$40,Calculations!L10,'SEDS 2021'!D$23:D$40,Calculations!N10)*J10*K10</f>
        <v>74943883057.924759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75575943570.79158</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76176763299.007141</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76774639422.415298</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77365436007.644516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77950463326.646744</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78546768644.231796</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79127900997.559494</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79671602171.892303</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80226055205.45459</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80784113009.069138</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81313595481.02211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81831522194.262283</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82344300291.17569</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82856755974.636902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83354689183.438461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83862762382.317459</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84373510853.359879</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84871826526.073608</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85380711332.283005</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85149618706.430298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84895144185.589111</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84645517243.046936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84387891581.050858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84109604555.784042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83839103863.629852</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83563216193.724152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83269125338.24321</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82984777371.996109</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82697111903.809982</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0.73474395154828198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0.73474395154828198</v>
      </c>
      <c r="C12" s="207">
        <f>'Rural Urban'!Q11</f>
        <v>0.26525604845171802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0.90095631067590221</v>
      </c>
      <c r="K12" s="207">
        <f t="shared" si="0"/>
        <v>0.73474395154828198</v>
      </c>
      <c r="L12" s="209" t="s">
        <v>1022</v>
      </c>
      <c r="M12" s="12" t="s">
        <v>1015</v>
      </c>
      <c r="N12" s="1" t="s">
        <v>975</v>
      </c>
      <c r="O12" s="7">
        <f t="shared" si="1"/>
        <v>22724843649624.699</v>
      </c>
      <c r="P12" s="7">
        <f t="shared" si="1"/>
        <v>22724843649624.699</v>
      </c>
      <c r="Q12" s="45">
        <f>SUMIFS('SEDS 2021'!$F$23:$F$40,'SEDS 2021'!E$23:E$40,Calculations!L12,'SEDS 2021'!D$23:D$40,Calculations!N12)*J12*K12</f>
        <v>22724843649624.699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22905593246169.281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23072598800902.152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23220481599614.715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23361928460001.809</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23498337016655.023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23650550677402.016</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23797850436051.367</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23949385871450.781</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24102086365124.754</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24271012793662.602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24429128621269.004</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24597986262025.352</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24759809545381.75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24932065176079.387</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25091844736290.992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25264167666224.133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25430497652977.516</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25606650269715.152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25784334057260.523</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25648781660464.637</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25515311474002.449</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25392301038719.09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25275242648949.879</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25159091582120.035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25050754795487.484</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24944658137505.809</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24835464541651.602</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24730232060560.664</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24624217371357.59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0.73474395154828198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5.4291608983009734E-2</v>
      </c>
      <c r="K17" s="207">
        <f>$B$12</f>
        <v>0.73474395154828198</v>
      </c>
      <c r="L17" s="209" t="s">
        <v>1022</v>
      </c>
      <c r="M17" s="12" t="s">
        <v>1018</v>
      </c>
      <c r="N17" s="1" t="s">
        <v>635</v>
      </c>
      <c r="O17" s="7">
        <f>P17</f>
        <v>4881870765815.3496</v>
      </c>
      <c r="P17" s="7">
        <f>Q17</f>
        <v>4881870765815.3496</v>
      </c>
      <c r="Q17" s="45">
        <f>SUMIFS('SEDS 2021'!$F$23:$F$40,'SEDS 2021'!E$23:E$40,Calculations!L17,'SEDS 2021'!D$23:D$40,Calculations!N17)*J17*K17</f>
        <v>4881870765815.3496</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4770283798370.6787</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4667813978760.9541</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4575898485967.082</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4489968780599.3613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4422723614589.2334</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4368487067258.542</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4326754001802.4189</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4296374035451.25</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4275634601241.001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4257313055818.5581</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4250225296359.71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4247224114012.8989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4246932612005.7939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4248483540448.6367</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4251364209841.6704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4255253117944.7007</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4254617917322.7559</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4259823136631.5923</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4265441220848.6167</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4272180264481.1987</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4279033315017.7363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4286124991387.2651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4293428708408.6289</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4295679297099.9316</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4303328308998.3359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4311100950743.7729</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4318969030995.8501</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4326906190433.5811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4334900071741.5068</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0.73474395154828198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0.73474395154828198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0.73474395154828198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0.73474395154828198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0.73474395154828198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0.73474395154828198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0.73474395154828198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0.73474395154828198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0.73474395154828198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6.7134602142549946E-2</v>
      </c>
      <c r="K30" s="207">
        <f>$B$12</f>
        <v>0.73474395154828198</v>
      </c>
      <c r="L30" s="209" t="s">
        <v>1022</v>
      </c>
      <c r="M30" s="12" t="s">
        <v>1019</v>
      </c>
      <c r="N30" s="1" t="s">
        <v>635</v>
      </c>
      <c r="O30" s="7">
        <f>P30</f>
        <v>6036705445162.333</v>
      </c>
      <c r="P30" s="7">
        <f>Q30</f>
        <v>6036705445162.333</v>
      </c>
      <c r="Q30" s="45">
        <f>SUMIFS('SEDS 2021'!$F$23:$F$40,'SEDS 2021'!E$23:E$40,Calculations!L30,'SEDS 2021'!D$23:D$40,Calculations!N30)*J30*K30</f>
        <v>6036705445162.333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5978091315583.3926</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5920942143003.7373</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5868145819286.0869</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5834727339770.3408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5819272684205.9902</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5811664785289.2715</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5803575403316.7275</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5796376839772.458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5791987407157.127</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5796430681172.5762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5809070908571.6602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5825872821029.7139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5842121420716.3662</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5857167694118.6318</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5860649970119.4082</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5860782405937.0234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5858974053055.3535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5855978012473.7002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5852114312590.7969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5799647925227.7793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5748677697401.3721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5699729366443.8057</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5653162681351.7139</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5608874049153.8652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5566588022354.1855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5525899458252.8652</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5486413734374.7334</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5447876681234.1025</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5410148905916.3457</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0.73474395154828198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0.73474395154828198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0.73474395154828198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0.73474395154828198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0.73474395154828198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0.73474395154828198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0.73474395154828198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0.73474395154828198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0.73474395154828198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0.2765963274046645</v>
      </c>
      <c r="K43" s="207">
        <f>$B$12</f>
        <v>0.73474395154828198</v>
      </c>
      <c r="L43" s="209" t="s">
        <v>1022</v>
      </c>
      <c r="M43" s="12" t="s">
        <v>1014</v>
      </c>
      <c r="N43" s="1" t="s">
        <v>635</v>
      </c>
      <c r="O43" s="7">
        <f>P43</f>
        <v>24871385283705.52</v>
      </c>
      <c r="P43" s="7">
        <f>Q43</f>
        <v>24871385283705.52</v>
      </c>
      <c r="Q43" s="45">
        <f>SUMIFS('SEDS 2021'!$F$23:$F$40,'SEDS 2021'!E$23:E$40,Calculations!L43,'SEDS 2021'!D$23:D$40,Calculations!N43)*J43*K43</f>
        <v>24871385283705.52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24717315776132.68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24560869268744.68</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24408437658516.195</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24269128196507.277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24153571786482.898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24065534658343.141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24004262589231.836</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23967608723555.844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23961286934141.496</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23988438671855.418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24041896124825.383</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24115814166686.582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24211298099365.617</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24324758661967.629</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24450817273498.691</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24584079142680.543</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24722804042889.535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24865257271807.094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25009744870859.52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24941188479129.566</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24872194035592.965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24802676295276.938</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24732675466743.426</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24662293581356.477</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24591591694525.59</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24520403693658.09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24448765140487.066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24376540050610.195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24303623943084.031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0.73474395154828198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0.23826328259186855</v>
      </c>
      <c r="K45" s="207">
        <f t="shared" si="8"/>
        <v>0.73474395154828198</v>
      </c>
      <c r="L45" s="209" t="s">
        <v>1022</v>
      </c>
      <c r="M45" s="12" t="s">
        <v>1014</v>
      </c>
      <c r="N45" s="1" t="s">
        <v>972</v>
      </c>
      <c r="O45" s="7">
        <f t="shared" ref="O45:O52" si="10">P45</f>
        <v>54863363867773.57</v>
      </c>
      <c r="P45" s="7">
        <f t="shared" si="9"/>
        <v>54863363867773.57</v>
      </c>
      <c r="Q45" s="45">
        <f>SUMIFS('SEDS 2021'!$F$23:$F$40,'SEDS 2021'!E$23:E$40,Calculations!L45,'SEDS 2021'!D$23:D$40,Calculations!N45)*J45*K45</f>
        <v>54863363867773.57</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54912288412806.883</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54972514021552.156</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55051215424095.898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55161191186457.367</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55317351301606.961</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55516682336833.914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55745456852335.664</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55990397867418.117</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56260624462839.148</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56554551133336.625</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56856574076434.977</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57159798145553.953</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57475549574954.789</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57803436429204.672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58137453129179.375</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58471282715222.68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58806505679948.695</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59142008406797.477</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59476292607368.195</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59287769164285.57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59096539230758.477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58904004043546.406</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58711363242875.273</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58519384576267.414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58328205755030.219</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58138490578444.203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57950090665754.266</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57763143533945.555</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57577545431754.156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1.0525484493864063E-3</v>
      </c>
      <c r="K46" s="207">
        <f t="shared" si="8"/>
        <v>0.73474395154828198</v>
      </c>
      <c r="L46" s="209" t="s">
        <v>1022</v>
      </c>
      <c r="M46" s="12" t="s">
        <v>1014</v>
      </c>
      <c r="N46" s="1" t="s">
        <v>964</v>
      </c>
      <c r="O46" s="7">
        <f t="shared" si="10"/>
        <v>2260512592.9633951</v>
      </c>
      <c r="P46" s="7">
        <f t="shared" si="9"/>
        <v>2260512592.9633951</v>
      </c>
      <c r="Q46" s="45">
        <f>SUMIFS('SEDS 2021'!$F$23:$F$40,'SEDS 2021'!E$23:E$40,Calculations!L46,'SEDS 2021'!D$23:D$40,Calculations!N46)*J46*K46</f>
        <v>2260512592.9633951</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2166017342.6390443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2087095708.721082</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2023087124.526165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1973151835.8628604</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1936561897.3330648</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1911549341.9263096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1895901429.9299171</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1887383831.150938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1884778959.0246134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1886704589.557621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1891481950.6609294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1897964780.5886149</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1905995634.7642918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1915128695.9080775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1924869547.2783577</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1934750067.0785103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1944743462.9572241</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1954791034.4986489</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1964829730.5261943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1958152971.7340865</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1951423206.0854695</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1944693553.2646668</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1938008341.3289154</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1931395503.3389149</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1924851290.7270551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1918396670.2684231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1912021754.6675448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1905725416.5566046</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1899502124.9265096</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0.73474395154828198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0.73474395154828198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0.73474395154828198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0.73474395154828198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9.9043689324097767E-2</v>
      </c>
      <c r="K51" s="207">
        <f t="shared" si="8"/>
        <v>0.73474395154828198</v>
      </c>
      <c r="L51" s="209" t="s">
        <v>1022</v>
      </c>
      <c r="M51" s="12" t="s">
        <v>1014</v>
      </c>
      <c r="N51" s="1" t="s">
        <v>975</v>
      </c>
      <c r="O51" s="7">
        <f t="shared" si="10"/>
        <v>2498181463076.271</v>
      </c>
      <c r="P51" s="7">
        <f t="shared" si="9"/>
        <v>2498181463076.271</v>
      </c>
      <c r="Q51" s="45">
        <f>SUMIFS('SEDS 2021'!$F$23:$F$40,'SEDS 2021'!E$23:E$40,Calculations!L51,'SEDS 2021'!D$23:D$40,Calculations!N51)*J51*K51</f>
        <v>2498181463076.271</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2449432648723.2979</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2411209690755.2236</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2382543070573.834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2362437971365.6592</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2350122106836.9053</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2344255255900.6655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2343282447702.6299</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2345740635958.583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2351315236620.165</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2359324712833.9194</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2368607428409.2988</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2378467866553.0176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2389086922949.5977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2400306750205.0063</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2411850108691.1372</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2423423576576.2324</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2435106317213.7119</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2446861048125.7388</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2458640345748.374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2451374935240.4692</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2443942800005.9243</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2436396955963.1953</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2428785320163.7739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2421140267266.415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2413477964513.7373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2405828427003.647</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2398192271560.79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2390582646102.6567</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2383001550607.2788</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0.73474395154828198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0.42485024057067744</v>
      </c>
      <c r="K56" s="207">
        <f>$B$12</f>
        <v>0.73474395154828198</v>
      </c>
      <c r="L56" s="209" t="s">
        <v>1022</v>
      </c>
      <c r="M56" s="12" t="s">
        <v>1016</v>
      </c>
      <c r="N56" s="1" t="s">
        <v>635</v>
      </c>
      <c r="O56" s="7">
        <f>P56</f>
        <v>38202293285149.75</v>
      </c>
      <c r="P56" s="7">
        <f>Q56</f>
        <v>38202293285149.75</v>
      </c>
      <c r="Q56" s="45">
        <f>SUMIFS('SEDS 2021'!$F$23:$F$40,'SEDS 2021'!E$23:E$40,Calculations!L56,'SEDS 2021'!D$23:D$40,Calculations!N56)*J56*K56</f>
        <v>38202293285149.75</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38421518737198.227</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38655677522180.688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38929524135358.094</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39227179255025.969</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39482595025767.016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39791740294752.422</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40141023713117.688</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40485396550319.484</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40817450132399.734</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41169554605712.266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41545612903518.203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41959012690024.93</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42412683821609.383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42876320685233.125</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43315741523394.375</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43743412106482.297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44195020350990.102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44628504252824.609</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45032688842600.352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45328117199585.992</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45637839550156.344</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45955802224676.445</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46261131811065.719</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46547104470773.891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46834107227097.531</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47112870856736.164</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47395316973273.055</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47693072363859.547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47991493283960.562</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0.73474395154828198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0.73474395154828198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0.73474395154828198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0.73474395154828198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0.73474395154828198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0.73474395154828198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0.73474395154828198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0.73474395154828198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0.73474395154828198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0.17712722089909827</v>
      </c>
      <c r="K69" s="210">
        <f>$C$12</f>
        <v>0.26525604845171802</v>
      </c>
      <c r="L69" s="209" t="s">
        <v>1022</v>
      </c>
      <c r="M69" s="12" t="s">
        <v>1015</v>
      </c>
      <c r="N69" s="1" t="s">
        <v>635</v>
      </c>
      <c r="O69" s="7">
        <f>P69</f>
        <v>5750004049524.5547</v>
      </c>
      <c r="P69" s="7">
        <f>Q69</f>
        <v>5750004049524.5547</v>
      </c>
      <c r="Q69" s="45">
        <f>SUMIFS('SEDS 2021'!$F$23:$F$40,'SEDS 2021'!E$23:E$40,Calculations!L69,'SEDS 2021'!D$23:D$40,Calculations!N69)*J69*K69</f>
        <v>5750004049524.5547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5797551610060.2588</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5841355455446.2021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5883152921128.5146</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5922389595780.2402</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5961093903244.8789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5999250711889.3691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6036441827347.0947</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6072210238193.0684</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6106940755826.4268</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6143990071003.2461</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6178583044417.1689</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6214739420879.3799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6250129054726.2734</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6288473434380.8828</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6326211862893.2314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6367587523979.959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6409036698804.7529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6452847214691.2881</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6496387550940.9453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6479224474221.7266</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6461682071345.0391</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6444799299493.7334</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6427922087924.1895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6410456668148.1133</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6393575316840.5928</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6376787892686.6641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6359547682037.9014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6342963143931.3984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6326518195594.7236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0.26525604845171802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0.76170493722739807</v>
      </c>
      <c r="K71" s="210">
        <f t="shared" si="14"/>
        <v>0.26525604845171802</v>
      </c>
      <c r="L71" s="209" t="s">
        <v>1022</v>
      </c>
      <c r="M71" s="12" t="s">
        <v>1015</v>
      </c>
      <c r="N71" s="1" t="s">
        <v>972</v>
      </c>
      <c r="O71" s="7">
        <f t="shared" si="15"/>
        <v>63320065871889.305</v>
      </c>
      <c r="P71" s="7">
        <f t="shared" si="16"/>
        <v>63320065871889.305</v>
      </c>
      <c r="Q71" s="45">
        <f>SUMIFS('SEDS 2021'!$F$23:$F$40,'SEDS 2021'!E$23:E$40,Calculations!L71,'SEDS 2021'!D$23:D$40,Calculations!N71)*J71*K71</f>
        <v>63320065871889.305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63557754043773.641</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63732195489860.297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63849292864029.391</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63926714318045.383</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63987198783223.078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64068314634233.812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64135916769497.922</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64207726572927.656</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64271331062419.664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64394467307477.062</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64496825866887.422</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64659995410020.367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64827469387778.766</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65067372577538.938</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65308925968391.086</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65635825342823.516</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65980559890289.781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66392910501980.539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66828173882615.477</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66434138731352.836</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66060651664973.336</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65724014439563.984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65408270409763.867</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65097687850290.867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64808538253322.023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64525369290633.758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64233775463166.219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63951701644796.773</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63666547545314.812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0.9989474515506136</v>
      </c>
      <c r="K72" s="210">
        <f t="shared" si="14"/>
        <v>0.26525604845171802</v>
      </c>
      <c r="L72" s="209" t="s">
        <v>1022</v>
      </c>
      <c r="M72" s="12" t="s">
        <v>1015</v>
      </c>
      <c r="N72" s="1" t="s">
        <v>964</v>
      </c>
      <c r="O72" s="7">
        <f t="shared" si="15"/>
        <v>774527343099.77869</v>
      </c>
      <c r="P72" s="7">
        <f t="shared" si="16"/>
        <v>774527343099.77869</v>
      </c>
      <c r="Q72" s="45">
        <f>SUMIFS('SEDS 2021'!$F$23:$F$40,'SEDS 2021'!E$23:E$40,Calculations!L72,'SEDS 2021'!D$23:D$40,Calculations!N72)*J72*K72</f>
        <v>774527343099.77869</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776357324710.59143</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777052580367.33276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776103496726.27148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773497820402.20312</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768684247625.79492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761606266708.08923</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750857340159.20154</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736185041566.98889</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717229301338.39172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694734727587.00684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668413240513.88965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639332675916.87537</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607444326184.46912</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573767883742.43127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538337020815.5401</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502221122824.09686</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465387570659.21271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428516788075.89136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391774585687.49298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350995961347.7334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312187674522.35333</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275719862632.84662</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241832526793.13022</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210787601366.862</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182884958798.41257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158203817403.21164</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136729183626.00237</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118407862470.60443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103031798668.03055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0.26525604845171802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0.26525604845171802</v>
      </c>
      <c r="L74" s="209" t="s">
        <v>1022</v>
      </c>
      <c r="M74" s="12" t="s">
        <v>1015</v>
      </c>
      <c r="N74" s="1" t="s">
        <v>981</v>
      </c>
      <c r="O74" s="7">
        <f t="shared" si="15"/>
        <v>7220800150952.668</v>
      </c>
      <c r="P74" s="7">
        <f t="shared" si="16"/>
        <v>7220800150952.668</v>
      </c>
      <c r="Q74" s="45">
        <f>SUMIFS('SEDS 2021'!$F$23:$F$40,'SEDS 2021'!E$23:E$40,Calculations!L74,'SEDS 2021'!D$23:D$40,Calculations!N74)*J74*K74</f>
        <v>7220800150952.668</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7245955058229.4258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7265687047240.2412</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7279914550672.4502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7291129660669.1357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7299836013621.9287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7310962987970.2988</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7319537605348.7295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7326520376231.7627</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7333078367610.9404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7343276565783.4697</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7352115665519.7734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7365257865794.3779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7380823646144.9062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7403939966699.8008</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7431167300888.6807</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7468076766317.1562</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7509380127357.4551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7555155071415.6846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7602129476640.8623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7566844635443.4893</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7528993508066.3867</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7490319670429.7139</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7449773815578.6768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7407095708966.4238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7365703638578.1992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7324976518121.7373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7283941899841.8633</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7244932098915.3555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7206826598565.7031</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0.26525604845171802</v>
      </c>
      <c r="L75" s="209" t="s">
        <v>1022</v>
      </c>
      <c r="M75" s="12" t="s">
        <v>1015</v>
      </c>
      <c r="N75" s="1" t="s">
        <v>969</v>
      </c>
      <c r="O75" s="7">
        <f t="shared" si="15"/>
        <v>27056116942.075237</v>
      </c>
      <c r="P75" s="7">
        <f t="shared" si="16"/>
        <v>27056116942.075237</v>
      </c>
      <c r="Q75" s="45">
        <f>SUMIFS('SEDS 2021'!$F$23:$F$40,'SEDS 2021'!E$23:E$40,Calculations!L75,'SEDS 2021'!D$23:D$40,Calculations!N75)*J75*K75</f>
        <v>27056116942.075237</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27284302385.006916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27501209331.436977</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27717053582.518856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27930341990.414474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28141547587.340897</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28356824748.697647</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28566624191.546173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28762910291.946419</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28963078010.816216</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29164547117.819424</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29355700005.759144</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29542681052.764938</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29727803354.803928</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29912809259.670658</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30092572284.709873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30275996032.227459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30460385602.085072</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30640286703.614479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30824003456.270664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30740574777.97961</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30648704806.559311</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30558584899.854</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30465577308.655956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30365110586.19828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30267454872.86702</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30167854361.720886</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30061682166.568718</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29959027333.203915</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29855174820.765705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0.26525604845171802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0.90095631067590221</v>
      </c>
      <c r="K77" s="210">
        <f t="shared" si="14"/>
        <v>0.26525604845171802</v>
      </c>
      <c r="L77" s="209" t="s">
        <v>1022</v>
      </c>
      <c r="M77" s="12" t="s">
        <v>1015</v>
      </c>
      <c r="N77" s="1" t="s">
        <v>975</v>
      </c>
      <c r="O77" s="7">
        <f t="shared" si="15"/>
        <v>8204085539568.3467</v>
      </c>
      <c r="P77" s="7">
        <f t="shared" si="16"/>
        <v>8204085539568.3467</v>
      </c>
      <c r="Q77" s="45">
        <f>SUMIFS('SEDS 2021'!$F$23:$F$40,'SEDS 2021'!E$23:E$40,Calculations!L77,'SEDS 2021'!D$23:D$40,Calculations!N77)*J77*K77</f>
        <v>8204085539568.3467</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8269339460526.2891</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8329631530198.4229</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8383019934060.4951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8434084846092.9375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8483330838028.75</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8538282762552.9824</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8591460678253.9336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8646167750982.8174</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8701295431126.6699</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8762280971488.8438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8819363686549.1953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8880324393260.0488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8938745567874.8906</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9000933011304.8496</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9058616364363.7949</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9120828104052.6562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9180876281288.084</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9244470608184.9492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9308617715839.1211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9259680813321.627</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9211495626941.4336</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9167086602664.5645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9124826376033.4082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9082893709631.9883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9043782141767.3574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9005479301450.1973</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8966058409734.8105</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8928067553132.1387</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8889794305048.1133</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0.26525604845171802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5.4291608983009734E-2</v>
      </c>
      <c r="K82" s="210">
        <f>$C$12</f>
        <v>0.26525604845171802</v>
      </c>
      <c r="L82" s="209" t="s">
        <v>1022</v>
      </c>
      <c r="M82" s="12" t="s">
        <v>1018</v>
      </c>
      <c r="N82" s="1" t="s">
        <v>635</v>
      </c>
      <c r="O82" s="7">
        <f>P82</f>
        <v>1762444924743.3481</v>
      </c>
      <c r="P82" s="7">
        <f>Q82</f>
        <v>1762444924743.3481</v>
      </c>
      <c r="Q82" s="45">
        <f>SUMIFS('SEDS 2021'!$F$23:$F$40,'SEDS 2021'!E$23:E$40,Calculations!L82,'SEDS 2021'!D$23:D$40,Calculations!N82)*J82*K82</f>
        <v>1762444924743.3481</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1722159981967.4172</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1685166496852.0115</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1651983317380.2812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1620961117003.6321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1596684378180.8911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1577103989398.802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1562037587001.9656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1551069861701.9802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1543582545400.6448</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1536968131317.9636</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1534409320098.8054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1533325838202.397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1533220600629.0117</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1533780514255.1299</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1534820488763.9119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1536224455947.3477</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1535995136867.4204</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1537874316549.3723</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1539902548038.9089</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1542335466446.1384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1544809543437.6282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1547369768733.4141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1550006544595.2827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1550819048409.281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1553580482057.6362</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1556386548349.2756</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1559227069693.0295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1562092529890.3503</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1564978467723.6108</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0.26525604845171802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0.26525604845171802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0.26525604845171802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0.26525604845171802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0.26525604845171802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0.26525604845171802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0.26525604845171802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0.26525604845171802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0.26525604845171802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6.7134602142549946E-2</v>
      </c>
      <c r="K95" s="210">
        <f>$C$12</f>
        <v>0.26525604845171802</v>
      </c>
      <c r="L95" s="209" t="s">
        <v>1022</v>
      </c>
      <c r="M95" s="12" t="s">
        <v>1019</v>
      </c>
      <c r="N95" s="1" t="s">
        <v>635</v>
      </c>
      <c r="O95" s="7">
        <f>P95</f>
        <v>2179361434247.2146</v>
      </c>
      <c r="P95" s="7">
        <f>Q95</f>
        <v>2179361434247.2146</v>
      </c>
      <c r="Q95" s="45">
        <f>SUMIFS('SEDS 2021'!$F$23:$F$40,'SEDS 2021'!E$23:E$40,Calculations!L95,'SEDS 2021'!D$23:D$40,Calculations!N95)*J95*K95</f>
        <v>2179361434247.2146</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2158200657948.5</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2137568758007.2749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2118508316376.4038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2106443632069.8071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2100864217830.9507</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2098117626723.373</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2095197211397.8274</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2092598397870.6689</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2091013732154.0825</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2092617835604.0566</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2097181189632.8264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2103246988331.3574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2109113030966.5815</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2114545011751.4509</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2115802177284.6108</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2115849989044.8574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2115197140472.7974</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2114115514847.9583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2112720648294.5383</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2093779319741.7483</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2075378132234.9626</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2057706886597.9609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2040895458819.624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2024906449936.4922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2009640418348.2493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1994951100106.231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1980696029255.9055</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1966783445949.1399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1953163026786.0095</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0.26525604845171802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0.26525604845171802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0.26525604845171802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0.26525604845171802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0.26525604845171802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0.26525604845171802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0.26525604845171802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0.26525604845171802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0.26525604845171802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0.2765963274046645</v>
      </c>
      <c r="K108" s="210">
        <f>$C$12</f>
        <v>0.26525604845171802</v>
      </c>
      <c r="L108" s="209" t="s">
        <v>1022</v>
      </c>
      <c r="M108" s="12" t="s">
        <v>1014</v>
      </c>
      <c r="N108" s="1" t="s">
        <v>635</v>
      </c>
      <c r="O108" s="7">
        <f>P108</f>
        <v>8979026456732.1348</v>
      </c>
      <c r="P108" s="7">
        <f>Q108</f>
        <v>8979026456732.1348</v>
      </c>
      <c r="Q108" s="45">
        <f>SUMIFS('SEDS 2021'!$F$23:$F$40,'SEDS 2021'!E$23:E$40,Calculations!L108,'SEDS 2021'!D$23:D$40,Calculations!N108)*J108*K108</f>
        <v>8979026456732.1348</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8923404537450.5195</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8866924477619.6543</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8811893869333.4102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8761600597334.9785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8719882612951.791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8688099594284.9746</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8665979253044.0879</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8652746534966.9873</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8650464252988.8086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8660266528515.4277</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8679565649937.5586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8706251419384.2803</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8740722871132.4697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8781684216139.1191</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8827193687972.916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8875303667992.459</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8925385902454.8926</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8976814131992.8613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9028976806478.5254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9004226691111.0215</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8979318431003.4297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8954221251156.4043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8928949667598.5977</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8903540515524.623</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8878015837057.625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8852315662503.6211</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8826452830300.7832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8800378247584.6699</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8774054194817.5615</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0.26525604845171802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0.23826328259186855</v>
      </c>
      <c r="K110" s="210">
        <f t="shared" si="23"/>
        <v>0.26525604845171802</v>
      </c>
      <c r="L110" s="209" t="s">
        <v>1022</v>
      </c>
      <c r="M110" s="12" t="s">
        <v>1014</v>
      </c>
      <c r="N110" s="1" t="s">
        <v>972</v>
      </c>
      <c r="O110" s="7">
        <f t="shared" si="24"/>
        <v>19806681053539.883</v>
      </c>
      <c r="P110" s="7">
        <f t="shared" si="25"/>
        <v>19806681053539.883</v>
      </c>
      <c r="Q110" s="45">
        <f>SUMIFS('SEDS 2021'!$F$23:$F$40,'SEDS 2021'!E$23:E$40,Calculations!L110,'SEDS 2021'!D$23:D$40,Calculations!N110)*J110*K110</f>
        <v>19806681053539.883</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19824343712021.777</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19846086261868.848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19874498912292.672</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19914202180469.289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19970578847447.031</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20042541008723.312</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20125132806642.266</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20213561007551.73</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20311117766932.871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20417230688293.348</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20526266512622.637</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20635735965485.039</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20749728025275.875</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20868101196112.211</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20988687353732.797</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21109205959790.762</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21230227601120.531</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21351350241710.02</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21472032971954.18</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21403972549752.359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21334935034838.23</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21265426299393.5</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21195879435552.129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21126571614257.211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21057552551817.602</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20989061891953.734</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20921046066490.355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20853554721582.422</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20786550401119.914</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1.0525484493864063E-3</v>
      </c>
      <c r="K111" s="210">
        <f t="shared" si="23"/>
        <v>0.26525604845171802</v>
      </c>
      <c r="L111" s="209" t="s">
        <v>1022</v>
      </c>
      <c r="M111" s="12" t="s">
        <v>1014</v>
      </c>
      <c r="N111" s="1" t="s">
        <v>964</v>
      </c>
      <c r="O111" s="7">
        <f t="shared" si="24"/>
        <v>816086524.59307075</v>
      </c>
      <c r="P111" s="7">
        <f t="shared" si="25"/>
        <v>816086524.59307075</v>
      </c>
      <c r="Q111" s="45">
        <f>SUMIFS('SEDS 2021'!$F$23:$F$40,'SEDS 2021'!E$23:E$40,Calculations!L111,'SEDS 2021'!D$23:D$40,Calculations!N111)*J111*K111</f>
        <v>816086524.59307075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781972005.31642437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753479847.32544279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730371573.92658782</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712344018.44795847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699134379.24364436</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690104387.78213644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684455204.42521763</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681380194.97512531</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680439788.34027672</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681134976.29641747</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682859691.31533015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685200111.87378287</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688099397.59072292</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691396600.24773502</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694913226.32895875</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698480275.27616632</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702088074.55891705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705715432.24998486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709339585.71768403</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706929153.28074086</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704499584.39596593</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702070056.24410224</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699656572.06719553</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697269216.2127068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694906635.37894571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692576398.95644164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690274937.45010483</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688001843.85946751</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685755121.38875771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0.26525604845171802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0.26525604845171802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0.26525604845171802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0.26525604845171802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9.9043689324097767E-2</v>
      </c>
      <c r="K116" s="210">
        <f t="shared" si="23"/>
        <v>0.26525604845171802</v>
      </c>
      <c r="L116" s="209" t="s">
        <v>1022</v>
      </c>
      <c r="M116" s="12" t="s">
        <v>1014</v>
      </c>
      <c r="N116" s="1" t="s">
        <v>975</v>
      </c>
      <c r="O116" s="7">
        <f t="shared" si="24"/>
        <v>901889347730.68103</v>
      </c>
      <c r="P116" s="7">
        <f t="shared" si="25"/>
        <v>901889347730.68103</v>
      </c>
      <c r="Q116" s="45">
        <f>SUMIFS('SEDS 2021'!$F$23:$F$40,'SEDS 2021'!E$23:E$40,Calculations!L116,'SEDS 2021'!D$23:D$40,Calculations!N116)*J116*K116</f>
        <v>901889347730.68103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884290131248.90198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870490942062.81543</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860141766168.60327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852883456442.53845</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848437203361.7478</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846319162521.91113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845967960912.19568</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846855411978.31274</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848867945106.44751</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851759512986.8656</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855110743639.7179</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858670542740.47107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862504216950.52356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866554780464.26086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870722144688.81885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874900378958.8855</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879118062697.62732</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883361736246.44263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887614278828.56641</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884991332320.94922</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882308195127.75427</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879584006968.34265</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876836066777.54065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874076062401.20728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871309830510.58325</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868548207106.76489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865791414874.76758</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863044200454.05872</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860307285873.40576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0.26525604845171802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0.42485024057067744</v>
      </c>
      <c r="K121" s="210">
        <f>$C$12</f>
        <v>0.26525604845171802</v>
      </c>
      <c r="L121" s="209" t="s">
        <v>1022</v>
      </c>
      <c r="M121" s="12" t="s">
        <v>1016</v>
      </c>
      <c r="N121" s="1" t="s">
        <v>635</v>
      </c>
      <c r="O121" s="7">
        <f>P121</f>
        <v>13791728856370.9</v>
      </c>
      <c r="P121" s="7">
        <f>Q121</f>
        <v>13791728856370.9</v>
      </c>
      <c r="Q121" s="45">
        <f>SUMIFS('SEDS 2021'!$F$23:$F$40,'SEDS 2021'!E$23:E$40,Calculations!L121,'SEDS 2021'!D$23:D$40,Calculations!N121)*J121*K121</f>
        <v>13791728856370.9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13870873267165.82</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13955408885164.197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14054272537379.715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14161731497304.662</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14253941277209.967</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14365548391873.262</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14491646114964.475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14615971028150.58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14735848464189.682</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14862964639880.879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14998728585747.029</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15147973494219.547</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15311757097210.941</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15479138512331.445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15637777497915.984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15792174425811.607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15955213288716.061</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16111708931348.781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16257626984710.188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16364282042447.598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16476097494152.029</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16590887854005.438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16701117437236.914</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16804358814752.947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16907972076048.582</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17008610861429.781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17110579092151.836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17218074251718.291</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17325809679651.404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0.26525604845171802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0.26525604845171802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0.26525604845171802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0.26525604845171802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0.26525604845171802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0.26525604845171802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0.26525604845171802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0.26525604845171802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0.26525604845171802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2.7918149674064079E-2</v>
      </c>
      <c r="K134" s="12">
        <v>1</v>
      </c>
      <c r="L134" s="12" t="s">
        <v>1013</v>
      </c>
      <c r="M134" s="12" t="s">
        <v>1015</v>
      </c>
      <c r="N134" s="1" t="s">
        <v>635</v>
      </c>
      <c r="O134" s="7">
        <f>P134</f>
        <v>3511237766357.3652</v>
      </c>
      <c r="P134" s="7">
        <f>Q134</f>
        <v>3511237766357.3652</v>
      </c>
      <c r="Q134" s="45">
        <f>SUMIFS('SEDS 2021'!$F$23:$F$40,'SEDS 2021'!E$23:E$40,Calculations!L134,'SEDS 2021'!D$23:D$40,Calculations!N134)*J134*K134</f>
        <v>3511237766357.3652</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3522688075549.1343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3533300258146.4058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3543244310484.2368</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3553043008802.7754</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3563420776643.4619</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3574922936320.7329</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3588037159306.6348</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3601904481948.0693</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3616192706404.3149</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3630292995349.02</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3643347386879.3047</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3655173200116.6636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3664720971781.002</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3671747706280.584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3676130863115.999</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3678029618586.7871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3678373279786.5405</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3677374972516.4663</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3675478446703.9038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3672784113810.2524</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3669808256110.0527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3666887907771.394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3664135030588.9014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3661483528692.7681</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3659188793073.3506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3656568415776.2769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3653858672135.9429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3650948801281.9106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3647810363494.7012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0.63252902679779177</v>
      </c>
      <c r="K136" s="12">
        <v>1</v>
      </c>
      <c r="L136" s="12" t="s">
        <v>1013</v>
      </c>
      <c r="M136" s="12" t="s">
        <v>1015</v>
      </c>
      <c r="N136" s="1" t="s">
        <v>972</v>
      </c>
      <c r="O136" s="7">
        <f t="shared" si="29"/>
        <v>108073909518670.7</v>
      </c>
      <c r="P136" s="7">
        <f t="shared" si="30"/>
        <v>108073909518670.7</v>
      </c>
      <c r="Q136" s="45">
        <f>SUMIFS('SEDS 2021'!$F$23:$F$40,'SEDS 2021'!E$23:E$40,Calculations!L136,'SEDS 2021'!D$23:D$40,Calculations!N136)*J136*K136</f>
        <v>108073909518670.7</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107937013218525.98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107767170317850.81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107564594483931.16</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107341721660690.22</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107118977372986.78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106916105874861.33</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106755810665677.28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106627371412814.72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106539370917734.09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106492157544395.77</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106482250269671.67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106523006994049.22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106595552959704.69</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106695473760404.12</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106812307727793.25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106934320990808.89</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107071594950211.61</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107212555903659.23</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107354127678859.5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107480630515915.92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107596059269748.06</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107702097735489.69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107796604760820.38</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107874871863534.06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107944123443222.5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107985286290781.67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108007466074888.41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108009612934404.95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107993087967699.66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0.30625815522051586</v>
      </c>
      <c r="K137" s="12">
        <v>1</v>
      </c>
      <c r="L137" s="12" t="s">
        <v>1013</v>
      </c>
      <c r="M137" s="12" t="s">
        <v>1015</v>
      </c>
      <c r="N137" s="1" t="s">
        <v>964</v>
      </c>
      <c r="O137" s="7">
        <f t="shared" si="29"/>
        <v>5328585642681.7559</v>
      </c>
      <c r="P137" s="7">
        <f t="shared" si="30"/>
        <v>5328585642681.7559</v>
      </c>
      <c r="Q137" s="45">
        <f>SUMIFS('SEDS 2021'!$F$23:$F$40,'SEDS 2021'!E$23:E$40,Calculations!L137,'SEDS 2021'!D$23:D$40,Calculations!N137)*J137*K137</f>
        <v>5328585642681.7559</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5282481335654.1982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5229581912874.998</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5167304320729.3066</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5092620843878.8555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5001723821193.6797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4890033500930.1562</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4753262580875.5469</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4587921819979.8652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4394116628933.292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4175018848123.3286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3935679504728.9644</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3682130816920.2129</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3419492662426.9224</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3152368594919.2915</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2884508482064.5156</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2623487408578.6699</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2371195387700.209</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2129708416025.4983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1901471741218.0815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1688925346994.9653</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1494500311622.6912</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1320206552701.4685</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1167462440567.3564</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1036910409884.2189</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928427313327.07751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840897613967.54578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772606249849.04297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721197054042.50684</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683960479070.57068</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5806000000000</v>
      </c>
      <c r="P139" s="7">
        <f t="shared" si="30"/>
        <v>5806000000000</v>
      </c>
      <c r="Q139" s="45">
        <f>SUMIFS('SEDS 2021'!$F$23:$F$40,'SEDS 2021'!E$23:E$40,Calculations!L139,'SEDS 2021'!D$23:D$40,Calculations!N139)*J139*K139</f>
        <v>5806000000000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45000000000</v>
      </c>
      <c r="P140" s="7">
        <f t="shared" si="30"/>
        <v>45000000000</v>
      </c>
      <c r="Q140" s="45">
        <f>SUMIFS('SEDS 2021'!$F$23:$F$40,'SEDS 2021'!E$23:E$40,Calculations!L140,'SEDS 2021'!D$23:D$40,Calculations!N140)*J140*K140</f>
        <v>45000000000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18000000000</v>
      </c>
      <c r="P141" s="7">
        <f t="shared" si="30"/>
        <v>18000000000</v>
      </c>
      <c r="Q141" s="45">
        <f>SUMIFS('SEDS 2021'!$F$23:$F$40,'SEDS 2021'!E$23:E$40,Calculations!L141,'SEDS 2021'!D$23:D$40,Calculations!N141)*J141*K141</f>
        <v>18000000000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7515000000000</v>
      </c>
      <c r="P142" s="7">
        <f t="shared" si="30"/>
        <v>7515000000000</v>
      </c>
      <c r="Q142" s="45">
        <f>SUMIFS('SEDS 2021'!$F$23:$F$40,'SEDS 2021'!E$23:E$40,Calculations!L142,'SEDS 2021'!D$23:D$40,Calculations!N142)*J142*K142</f>
        <v>7515000000000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0.17240190492324234</v>
      </c>
      <c r="K147" s="12">
        <v>1</v>
      </c>
      <c r="L147" s="12" t="s">
        <v>1013</v>
      </c>
      <c r="M147" s="12" t="s">
        <v>1018</v>
      </c>
      <c r="N147" s="1" t="s">
        <v>635</v>
      </c>
      <c r="O147" s="7">
        <f>P147</f>
        <v>21682815180291.266</v>
      </c>
      <c r="P147" s="7">
        <f>Q147</f>
        <v>21682815180291.266</v>
      </c>
      <c r="Q147" s="45">
        <f>SUMIFS('SEDS 2021'!$F$23:$F$40,'SEDS 2021'!E$23:E$40,Calculations!L147,'SEDS 2021'!D$23:D$40,Calculations!N147)*J147*K147</f>
        <v>21682815180291.266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21712486267166.047</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21728061753924.281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21718925026275.105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21688073270160.656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21647056569329.531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21585184829994.977</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21514920089503.617</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21427857371288.004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21328203979928.031</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21231615830807.449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21144280673932.141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21061711913251.711</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20989868194553.043</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20927248941529.98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20874420103862.246</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20834434878242.121</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20810971398091.496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20801717048093.082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20812927801672.039</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20836019675203.523</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20880562315236.023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20941331522582.676</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21016236983149.57</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21111879539607.625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21222323305150.215</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21347483828606.188</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21488233621336.047</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21641201748020.688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21803893268825.828</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1.4490536181004266E-3</v>
      </c>
      <c r="K149" s="12">
        <v>1</v>
      </c>
      <c r="L149" s="12" t="s">
        <v>1013</v>
      </c>
      <c r="M149" s="12" t="s">
        <v>1018</v>
      </c>
      <c r="N149" s="1" t="s">
        <v>972</v>
      </c>
      <c r="O149" s="7">
        <f t="shared" si="31"/>
        <v>247585301188.63889</v>
      </c>
      <c r="P149" s="7">
        <f t="shared" si="32"/>
        <v>247585301188.63889</v>
      </c>
      <c r="Q149" s="45">
        <f>SUMIFS('SEDS 2021'!$F$23:$F$40,'SEDS 2021'!E$23:E$40,Calculations!L149,'SEDS 2021'!D$23:D$40,Calculations!N149)*J149*K149</f>
        <v>247585301188.63889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253888481540.90939</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260077957384.47113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266104981374.14774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271993265433.19803</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277736693036.36902</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283344845154.91919</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288831668846.1568</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294134508739.54108</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299235813533.69446</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304182899156.51544</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308909456175.86719</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313463041349.47345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317831931676.67712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321949437865.17761</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325805615386.09314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329393564477.92279</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332706084670.26453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335726295803.55933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338397218190.92938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340727308586.68011</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342781385133.0365</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344522539581.44025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345981638902.52759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347199116235.69049</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348204847002.55597</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349001460812.34277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349650630468.50916</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350185550683.47278</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350638092137.69727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14146528.7930802</v>
      </c>
      <c r="S158">
        <f>SUMIFS('NREL Scaling Data'!$F:$F,'NREL Scaling Data'!$B:$B,UPPER(About!$B$1),'NREL Scaling Data'!$E:$E,Calculations!$M160,'NREL Scaling Data'!$A:$A,Q$3,'NREL Scaling Data'!$C:$C,Calculations!$L160,'NREL Scaling Data'!$D:$D,Calculations!$N160)</f>
        <v>14412303.3621323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0.11241217510882885</v>
      </c>
      <c r="K160" s="12">
        <v>1</v>
      </c>
      <c r="L160" s="12" t="s">
        <v>1013</v>
      </c>
      <c r="M160" s="12" t="s">
        <v>1019</v>
      </c>
      <c r="N160" s="1" t="s">
        <v>635</v>
      </c>
      <c r="O160" s="7">
        <f>P160</f>
        <v>14137966851262.295</v>
      </c>
      <c r="P160" s="7">
        <f>Q160</f>
        <v>14137966851262.295</v>
      </c>
      <c r="Q160" s="45">
        <f>SUMIFS('SEDS 2021'!$F$23:$F$40,'SEDS 2021'!E$23:E$40,Calculations!L160,'SEDS 2021'!D$23:D$40,Calculations!N160)*J160*K160</f>
        <v>14137966851262.295</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13877251270084.631</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13488422412831.461</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13076292332011.174</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12681342920010.738</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12296698926538.734</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11927816408981.52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11583107444087.82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11267037609463.797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10985297404173.08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10743600570782.09</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10540373691631.406</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10364651584835.838</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10209808884372.682</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10068054978960.045</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9933730179569.9434</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9811781013223.6523</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9704741018199.3203</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9608657533920.1914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9518525022255.668</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9440388698260.7617</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9377769901327.334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9329870895734.832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9294466877414.1895</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9271339430308.998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9257832206855.2031</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9255072619577.1777</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9262810316991.8652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9282161732407.7012</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9313185086496.9434</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0.14973315723221842</v>
      </c>
      <c r="K173" s="12">
        <v>1</v>
      </c>
      <c r="L173" s="12" t="s">
        <v>1013</v>
      </c>
      <c r="M173" s="12" t="s">
        <v>1014</v>
      </c>
      <c r="N173" s="1" t="s">
        <v>635</v>
      </c>
      <c r="O173" s="7">
        <f>P173</f>
        <v>18831789451938.879</v>
      </c>
      <c r="P173" s="7">
        <f>Q173</f>
        <v>18831789451938.879</v>
      </c>
      <c r="Q173" s="45">
        <f>SUMIFS('SEDS 2021'!$F$23:$F$40,'SEDS 2021'!E$23:E$40,Calculations!L173,'SEDS 2021'!D$23:D$40,Calculations!N173)*J173*K173</f>
        <v>18831789451938.879</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18930152153124.77</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19015656807150.746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19074549372363.062</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19096366374959.742</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19076537195686.258</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19024324532454.887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18951743534961.566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18876541743696.941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18804551262456.453</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18750195414493.934</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18713864472647.516</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18699070388233.164</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18702303029881.734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18722308066326.742</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18752068957498.145</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18792421572227.688</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18842399387029.664</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18900978173277.902</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18963028612183.48</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19032190824330.145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19107996083983.438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19192055579248.566</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19282349633539.406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19380116528453.566</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19483597671525.23</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19592771028485.16</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19704075215115.906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19818203112545.723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19934684711361.762</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0.19516973094854215</v>
      </c>
      <c r="K175" s="12">
        <v>1</v>
      </c>
      <c r="L175" s="12" t="s">
        <v>1013</v>
      </c>
      <c r="M175" s="12" t="s">
        <v>1014</v>
      </c>
      <c r="N175" s="1" t="s">
        <v>972</v>
      </c>
      <c r="O175" s="7">
        <f t="shared" si="35"/>
        <v>33346700229867.91</v>
      </c>
      <c r="P175" s="7">
        <f t="shared" si="36"/>
        <v>33346700229867.91</v>
      </c>
      <c r="Q175" s="45">
        <f>SUMIFS('SEDS 2021'!$F$23:$F$40,'SEDS 2021'!E$23:E$40,Calculations!L175,'SEDS 2021'!D$23:D$40,Calculations!N175)*J175*K175</f>
        <v>33346700229867.91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33632141083422.082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33895590885984.395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34134886197430.184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34361395986141.156</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34587018643466.969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34829316263146.801</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35092365089975.465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35379231765318.445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35672238638210.938</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35975588505607.156</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36276068464194.266</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36583561396374.055</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36895430260419.141</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37205199274550.031</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37510314514973.055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37816368925822.438</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38126065404623.109</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38441292376976.922</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38755388703858.891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39067254093563.875</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39376161835572.711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39694119494137</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40011283029439.234</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40335430520985.695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40663310932762.367</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40989671885119.609</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41315381979040.781</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41638163079521.523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41961168300458.906</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0.53753461306164629</v>
      </c>
      <c r="K186" s="12">
        <v>1</v>
      </c>
      <c r="L186" s="12" t="s">
        <v>1013</v>
      </c>
      <c r="M186" s="12" t="s">
        <v>1016</v>
      </c>
      <c r="N186" s="1" t="s">
        <v>635</v>
      </c>
      <c r="O186" s="7">
        <f>P186</f>
        <v>67605190750150.195</v>
      </c>
      <c r="P186" s="7">
        <f>Q186</f>
        <v>67605190750150.195</v>
      </c>
      <c r="Q186" s="45">
        <f>SUMIFS('SEDS 2021'!$F$23:$F$40,'SEDS 2021'!E$23:E$40,Calculations!L186,'SEDS 2021'!D$23:D$40,Calculations!N186)*J186*K186</f>
        <v>67605190750150.195</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68273625622856.445</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69049434722371.906</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69951188969775.25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70877014442907.781</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71867217137677.266</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72900682981392.484</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73960970203162.156</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75066442723352.328</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76201220630148.891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77359685332779.797</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78572798223552.562</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79813205636866.016</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81097792916566.875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82419788182198.391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83755770781699.531</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85150512012065.406</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86554390845318.625</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88001769399760.75</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89489128663276.25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91021791511333.875</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92585977610776.344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94199222879118.922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95839614812350.281</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97496537231064.016</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99214672717663.484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100930560767955.09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102700771719553.75</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104511377381651.5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106372461646107.2</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0.17085218863556559</v>
      </c>
      <c r="K188" s="12">
        <v>1</v>
      </c>
      <c r="L188" s="12" t="s">
        <v>1013</v>
      </c>
      <c r="M188" s="12" t="s">
        <v>1016</v>
      </c>
      <c r="N188" s="1" t="s">
        <v>972</v>
      </c>
      <c r="O188" s="7">
        <f t="shared" si="37"/>
        <v>29191804950272.738</v>
      </c>
      <c r="P188" s="7">
        <f t="shared" si="38"/>
        <v>29191804950272.738</v>
      </c>
      <c r="Q188" s="45">
        <f>SUMIFS('SEDS 2021'!$F$23:$F$40,'SEDS 2021'!E$23:E$40,Calculations!L188,'SEDS 2021'!D$23:D$40,Calculations!N188)*J188*K188</f>
        <v>29191804950272.738</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29091141239784.191</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29058886909215.047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29015937059406.602</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28957132675196.281</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28897531369944.523</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28764026123909.117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28651073052098.406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28569577389815.414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28533086794763.352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28510521346328.773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28503642659445.379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28515596475065.871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28513373484792.691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28463377175250.016</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28422105053949.641</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28392535088993.715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28384062560027.594</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28376596668166.348</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28392618975419.062</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28405956917058.836</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28400000980854.961</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28372612062959.469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28336918388948.836</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28296569018327.984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28259910650425.086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28232521732529.594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28195024500372.66</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28168977765283.707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28140078891730.977</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0.69374184477948408</v>
      </c>
      <c r="K189" s="12">
        <v>1</v>
      </c>
      <c r="L189" s="12" t="s">
        <v>1013</v>
      </c>
      <c r="M189" s="12" t="s">
        <v>1016</v>
      </c>
      <c r="N189" s="1" t="s">
        <v>964</v>
      </c>
      <c r="O189" s="7">
        <f t="shared" si="37"/>
        <v>12070414357318.244</v>
      </c>
      <c r="P189" s="7">
        <f t="shared" si="38"/>
        <v>12070414357318.244</v>
      </c>
      <c r="Q189" s="45">
        <f>SUMIFS('SEDS 2021'!$F$23:$F$40,'SEDS 2021'!E$23:E$40,Calculations!L189,'SEDS 2021'!D$23:D$40,Calculations!N189)*J189*K189</f>
        <v>12070414357318.244</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12083858824038.561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12080515122470.797</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12066583032605.203</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12028618087721.42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11992673295868.133</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11970451612532.488</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11973238030505.605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11972889728258.979</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11952897179301.803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11925311641367.918</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11894312741416.918</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11893616136923.645</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11892640890633.047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11896263233998.109</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11878151517172.805</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11877106610432.883</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11885117562105.611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11887555677832.107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11890829718950.523</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11903159618481.596</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11926426208557.143</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11952548877055.178</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11976790713421.346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11995529374290.576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12006117762588.449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12008764859662.916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12016775811335.648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12026737255589.551</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12030498919853.264</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122382000000000.02</v>
      </c>
      <c r="Q199" s="7">
        <f t="shared" ref="Q199:AT199" si="40">SUM(Q4,Q17,Q30,Q43,Q56,Q69,Q82,Q95,Q108,Q121)</f>
        <v>122382000000000.02</v>
      </c>
      <c r="R199" s="7">
        <f t="shared" si="40"/>
        <v>122418283180084.09</v>
      </c>
      <c r="S199" s="7">
        <f t="shared" si="40"/>
        <v>122471944608654.36</v>
      </c>
      <c r="T199" s="7">
        <f t="shared" si="40"/>
        <v>122597811252238.39</v>
      </c>
      <c r="U199" s="7">
        <f t="shared" si="40"/>
        <v>122798807528124.25</v>
      </c>
      <c r="V199" s="7">
        <f t="shared" si="40"/>
        <v>123022515716011.09</v>
      </c>
      <c r="W199" s="7">
        <f t="shared" si="40"/>
        <v>123383125494033.59</v>
      </c>
      <c r="X199" s="7">
        <f t="shared" si="40"/>
        <v>123847513319701.19</v>
      </c>
      <c r="Y199" s="7">
        <f t="shared" si="40"/>
        <v>124350024263017.52</v>
      </c>
      <c r="Z199" s="7">
        <f t="shared" si="40"/>
        <v>124890082408769.59</v>
      </c>
      <c r="AA199" s="7">
        <f t="shared" si="40"/>
        <v>125527042269809.98</v>
      </c>
      <c r="AB199" s="7">
        <f t="shared" si="40"/>
        <v>126249591612720.47</v>
      </c>
      <c r="AC199" s="7">
        <f t="shared" si="40"/>
        <v>127067930619316.48</v>
      </c>
      <c r="AD199" s="7">
        <f t="shared" si="40"/>
        <v>127970475519030.22</v>
      </c>
      <c r="AE199" s="7">
        <f t="shared" si="40"/>
        <v>128923060900843.84</v>
      </c>
      <c r="AF199" s="7">
        <f t="shared" si="40"/>
        <v>129843620591745.94</v>
      </c>
      <c r="AG199" s="7">
        <f t="shared" si="40"/>
        <v>130768516930123.78</v>
      </c>
      <c r="AH199" s="7">
        <f t="shared" si="40"/>
        <v>131724906448931.95</v>
      </c>
      <c r="AI199" s="7">
        <f t="shared" si="40"/>
        <v>132676937302095.72</v>
      </c>
      <c r="AJ199" s="7">
        <f t="shared" si="40"/>
        <v>133590222523853.59</v>
      </c>
      <c r="AK199" s="7">
        <f t="shared" si="40"/>
        <v>133772059868512.31</v>
      </c>
      <c r="AL199" s="7">
        <f t="shared" si="40"/>
        <v>133973516832516.62</v>
      </c>
      <c r="AM199" s="7">
        <f t="shared" si="40"/>
        <v>134191040195888.16</v>
      </c>
      <c r="AN199" s="7">
        <f t="shared" si="40"/>
        <v>134394263219462.16</v>
      </c>
      <c r="AO199" s="7">
        <f t="shared" si="40"/>
        <v>134564628045676.77</v>
      </c>
      <c r="AP199" s="7">
        <f t="shared" si="40"/>
        <v>134748234164615.45</v>
      </c>
      <c r="AQ199" s="7">
        <f t="shared" si="40"/>
        <v>134922661609316.33</v>
      </c>
      <c r="AR199" s="7">
        <f t="shared" si="40"/>
        <v>135101547778513.41</v>
      </c>
      <c r="AS199" s="7">
        <f t="shared" si="40"/>
        <v>135304328887364.11</v>
      </c>
      <c r="AT199" s="7">
        <f t="shared" si="40"/>
        <v>135508780193247.64</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125769000000000</v>
      </c>
      <c r="Q202" s="7">
        <f t="shared" ref="Q202:AT202" si="41">SUM(Q134,Q147,Q160,Q173,Q186)</f>
        <v>125769000000000</v>
      </c>
      <c r="R202" s="7">
        <f t="shared" si="41"/>
        <v>126316203388781.03</v>
      </c>
      <c r="S202" s="7">
        <f t="shared" si="41"/>
        <v>126814875954424.8</v>
      </c>
      <c r="T202" s="7">
        <f t="shared" si="41"/>
        <v>127364200010908.83</v>
      </c>
      <c r="U202" s="7">
        <f t="shared" si="41"/>
        <v>127895840016841.69</v>
      </c>
      <c r="V202" s="7">
        <f t="shared" si="41"/>
        <v>128450930605875.25</v>
      </c>
      <c r="W202" s="7">
        <f t="shared" si="41"/>
        <v>129012931689144.61</v>
      </c>
      <c r="X202" s="7">
        <f t="shared" si="41"/>
        <v>129598778431021.8</v>
      </c>
      <c r="Y202" s="7">
        <f t="shared" si="41"/>
        <v>130239783929749.14</v>
      </c>
      <c r="Z202" s="7">
        <f t="shared" si="41"/>
        <v>130935465983110.78</v>
      </c>
      <c r="AA202" s="7">
        <f t="shared" si="41"/>
        <v>131715390144212.3</v>
      </c>
      <c r="AB202" s="7">
        <f t="shared" si="41"/>
        <v>132614664448642.94</v>
      </c>
      <c r="AC202" s="7">
        <f t="shared" si="41"/>
        <v>133593812723303.39</v>
      </c>
      <c r="AD202" s="7">
        <f t="shared" si="41"/>
        <v>134664493997155.34</v>
      </c>
      <c r="AE202" s="7">
        <f t="shared" si="41"/>
        <v>135809147875295.75</v>
      </c>
      <c r="AF202" s="7">
        <f t="shared" si="41"/>
        <v>136992120885745.86</v>
      </c>
      <c r="AG202" s="7">
        <f t="shared" si="41"/>
        <v>138267179094345.66</v>
      </c>
      <c r="AH202" s="7">
        <f t="shared" si="41"/>
        <v>139590875928425.64</v>
      </c>
      <c r="AI202" s="7">
        <f t="shared" si="41"/>
        <v>140990497127568.38</v>
      </c>
      <c r="AJ202" s="7">
        <f t="shared" si="41"/>
        <v>142459088546091.34</v>
      </c>
      <c r="AK202" s="7">
        <f t="shared" si="41"/>
        <v>144003174822938.56</v>
      </c>
      <c r="AL202" s="7">
        <f t="shared" si="41"/>
        <v>145622114167433.19</v>
      </c>
      <c r="AM202" s="7">
        <f t="shared" si="41"/>
        <v>147329368784456.38</v>
      </c>
      <c r="AN202" s="7">
        <f t="shared" si="41"/>
        <v>149096803337042.34</v>
      </c>
      <c r="AO202" s="7">
        <f t="shared" si="41"/>
        <v>150921356258126.97</v>
      </c>
      <c r="AP202" s="7">
        <f t="shared" si="41"/>
        <v>152837614694267.5</v>
      </c>
      <c r="AQ202" s="7">
        <f t="shared" si="41"/>
        <v>154782456660399.88</v>
      </c>
      <c r="AR202" s="7">
        <f t="shared" si="41"/>
        <v>156809749545133.5</v>
      </c>
      <c r="AS202" s="7">
        <f t="shared" si="41"/>
        <v>158903892775907.5</v>
      </c>
      <c r="AT202" s="7">
        <f t="shared" si="41"/>
        <v>161072035076286.44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500341040313819.38</v>
      </c>
      <c r="D16" s="142" t="s">
        <v>1091</v>
      </c>
      <c r="E16" s="212">
        <f>'SEDS 2021'!H26</f>
        <v>2.4392008528891739E-2</v>
      </c>
      <c r="F16" s="207">
        <f>'SEDS 2021'!H28</f>
        <v>6.3773320057442032E-2</v>
      </c>
      <c r="G16" s="142" t="s">
        <v>819</v>
      </c>
      <c r="H16" s="142"/>
      <c r="I16" s="142"/>
    </row>
    <row r="17" spans="1:12" x14ac:dyDescent="0.2">
      <c r="A17" s="139"/>
      <c r="B17" s="146" t="s">
        <v>715</v>
      </c>
      <c r="C17" s="147">
        <f>C16/C15</f>
        <v>4.3727443525069194E-2</v>
      </c>
      <c r="D17" s="142" t="s">
        <v>1092</v>
      </c>
      <c r="E17" s="212">
        <f>'SEDS 2021'!H35</f>
        <v>2.7747429972316329E-2</v>
      </c>
      <c r="F17" s="212">
        <f>'SEDS 2021'!H37</f>
        <v>4.9750838158654102E-2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7.186410221329484</v>
      </c>
      <c r="D29" s="152">
        <f>D28*F16</f>
        <v>-63.156632052486572</v>
      </c>
      <c r="E29" s="152">
        <f>E28*$E$17</f>
        <v>-1.1305068808113137</v>
      </c>
      <c r="F29" s="158">
        <f>F28*$F$17</f>
        <v>-0.92250690659036994</v>
      </c>
      <c r="G29" s="177">
        <f>G28*C17</f>
        <v>0.23131817624761603</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5.280171443466589</v>
      </c>
      <c r="D32" s="159">
        <f>D29*About!F6</f>
        <v>-46.403953400724866</v>
      </c>
      <c r="E32" s="241">
        <f>E29</f>
        <v>-1.1305068808113137</v>
      </c>
      <c r="F32" s="243">
        <f>F29</f>
        <v>-0.92250690659036994</v>
      </c>
      <c r="G32" s="173">
        <f>G29*About!F6</f>
        <v>0.16995963088111535</v>
      </c>
      <c r="H32" s="142"/>
      <c r="I32" s="142"/>
      <c r="K32" s="100"/>
      <c r="L32" s="100"/>
    </row>
    <row r="33" spans="1:12" x14ac:dyDescent="0.2">
      <c r="A33" s="139"/>
      <c r="B33" s="146" t="s">
        <v>710</v>
      </c>
      <c r="C33" s="160">
        <f>C29*About!F5</f>
        <v>1.9062387778628953</v>
      </c>
      <c r="D33" s="160">
        <f>D29*About!F5</f>
        <v>-16.752678651761705</v>
      </c>
      <c r="E33" s="242"/>
      <c r="F33" s="244"/>
      <c r="G33" s="174">
        <f>G29*About!F5</f>
        <v>6.1358545366500684E-2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5280171443466.5889</v>
      </c>
      <c r="D38" s="156">
        <f>D32*Trillion</f>
        <v>-46403953400724.867</v>
      </c>
      <c r="E38" s="238">
        <f>E32*Trillion</f>
        <v>-1130506880811.3137</v>
      </c>
      <c r="F38" s="240">
        <f>F32*Trillion</f>
        <v>-922506906590.37</v>
      </c>
      <c r="G38" s="168">
        <f>G32*Trillion</f>
        <v>169959630881.11536</v>
      </c>
      <c r="H38" s="142"/>
      <c r="I38" s="142"/>
      <c r="K38" s="100"/>
      <c r="L38" s="100"/>
    </row>
    <row r="39" spans="1:12" ht="16" thickBot="1" x14ac:dyDescent="0.25">
      <c r="A39" s="139"/>
      <c r="B39" s="169" t="s">
        <v>710</v>
      </c>
      <c r="C39" s="170">
        <f>C33*Trillion</f>
        <v>1906238777862.8953</v>
      </c>
      <c r="D39" s="171">
        <f>D33*Trillion</f>
        <v>-16752678651761.705</v>
      </c>
      <c r="E39" s="239"/>
      <c r="F39" s="239"/>
      <c r="G39" s="172">
        <f>G33*Trillion</f>
        <v>61358545366.500687</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Michigan</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29474159.397150431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0.17712722089909827</v>
      </c>
      <c r="K4">
        <f>IF(ISBLANK(Calculations!K4),"",Calculations!K4)</f>
        <v>0.73474395154828198</v>
      </c>
      <c r="L4" t="str">
        <f>IF(ISBLANK(Calculations!L4),"",Calculations!L4)</f>
        <v>RESIDENTIAL</v>
      </c>
      <c r="M4" t="str">
        <f>IF(ISBLANK(Calculations!M4),"",Calculations!M4)</f>
        <v>heating</v>
      </c>
      <c r="N4" t="str">
        <f>IF(ISBLANK(Calculations!N4),"",Calculations!N4)</f>
        <v>electricity</v>
      </c>
      <c r="O4">
        <f>IF(ISBLANK(Calculations!O4),"",Calculations!O4)</f>
        <v>15927179498548.891</v>
      </c>
      <c r="P4">
        <f>IF(ISBLANK(Calculations!P4),"",Calculations!P4)</f>
        <v>15927179498548.891</v>
      </c>
      <c r="Q4">
        <f>IF(ISBLANK(Calculations!Q4),"",Calculations!Q4)-(SUMIFS(BDEQ!C:C,BDEQ!$AG:$AG,About!$B$2,BDEQ!$AH:$AH,$I4)*BDEQ!$C$2*$J4*$K4)</f>
        <v>15927150024389.494</v>
      </c>
      <c r="R4">
        <f>IF(ISBLANK(Calculations!R4),"",Calculations!R4)-(SUMIFS(BDEQ!D:D,BDEQ!$AG:$AG,About!$B$2,BDEQ!$AH:$AH,$I4)*BDEQ!$C$2*$J4*$K4)</f>
        <v>16058836735434.051</v>
      </c>
      <c r="S4" s="99">
        <f>IF(ISBLANK(Calculations!S4),"",Calculations!S4+ ('IRA Buildings Changes'!$G$38/($AB$3-$R$3)*(S3-$R$3)))-(SUMIFS(BDEQ!D:D,BDEQ!$AG:$AG,About!$B$2,BDEQ!$AH:$AH,$I4)*BDEQ!$C$2*$J4*$K4)</f>
        <v>16197166823190.525</v>
      </c>
      <c r="T4" s="99">
        <f>IF(ISBLANK(Calculations!T4),"",Calculations!T4+ ('IRA Buildings Changes'!$G$38/($AB$3-$R$3)*(T3-$R$3)))-(SUMIFS(BDEQ!E:E,BDEQ!$AG:$AG,About!$B$2,BDEQ!$AH:$AH,$I4)*BDEQ!$C$2*$J4*$K4)</f>
        <v>16329948461279.695</v>
      </c>
      <c r="U4" s="99">
        <f>IF(ISBLANK(Calculations!U4),"",Calculations!U4+ ('IRA Buildings Changes'!$G$38/($AB$3-$R$3)*(U3-$R$3)))-(SUMIFS(BDEQ!F:F,BDEQ!$AG:$AG,About!$B$2,BDEQ!$AH:$AH,$I4)*BDEQ!$C$2*$J4*$K4)</f>
        <v>16455623627477.051</v>
      </c>
      <c r="V4" s="99">
        <f>IF(ISBLANK(Calculations!V4),"",Calculations!V4+ ('IRA Buildings Changes'!$G$38/($AB$3-$R$3)*(V3-$R$3)))-(SUMIFS(BDEQ!G:G,BDEQ!$AG:$AG,About!$B$2,BDEQ!$AH:$AH,$I4)*BDEQ!$C$2*$J4*$K4)</f>
        <v>16579825441662.029</v>
      </c>
      <c r="W4" s="99">
        <f>IF(ISBLANK(Calculations!W4),"",Calculations!W4+ ('IRA Buildings Changes'!$G$38/($AB$3-$R$3)*(W3-$R$3)))-(SUMIFS(BDEQ!H:H,BDEQ!$AG:$AG,About!$B$2,BDEQ!$AH:$AH,$I4)*BDEQ!$C$2*$J4*$K4)</f>
        <v>16702510349755.729</v>
      </c>
      <c r="X4" s="99">
        <f>IF(ISBLANK(Calculations!X4),"",Calculations!X4+ ('IRA Buildings Changes'!$G$38/($AB$3-$R$3)*(X3-$R$3)))-(SUMIFS(BDEQ!I:I,BDEQ!$AG:$AG,About!$B$2,BDEQ!$AH:$AH,$I4)*BDEQ!$C$2*$J4*$K4)</f>
        <v>16822520856255.742</v>
      </c>
      <c r="Y4" s="99">
        <f>IF(ISBLANK(Calculations!Y4),"",Calculations!Y4+ ('IRA Buildings Changes'!$G$38/($AB$3-$R$3)*(Y3-$R$3)))-(SUMIFS(BDEQ!J:J,BDEQ!$AG:$AG,About!$B$2,BDEQ!$AH:$AH,$I4)*BDEQ!$C$2*$J4*$K4)</f>
        <v>16938571108784.322</v>
      </c>
      <c r="Z4" s="99">
        <f>IF(ISBLANK(Calculations!Z4),"",Calculations!Z4+ ('IRA Buildings Changes'!$G$38/($AB$3-$R$3)*(Z3-$R$3)))-(SUMIFS(BDEQ!K:K,BDEQ!$AG:$AG,About!$B$2,BDEQ!$AH:$AH,$I4)*BDEQ!$C$2*$J4*$K4)</f>
        <v>17051764049057.133</v>
      </c>
      <c r="AA4" s="99">
        <f>IF(ISBLANK(Calculations!AA4),"",Calculations!AA4+ ('IRA Buildings Changes'!$G$38/($AB$3-$R$3)*(AA3-$R$3)))-(SUMIFS(BDEQ!L:L,BDEQ!$AG:$AG,About!$B$2,BDEQ!$AH:$AH,$I4)*BDEQ!$C$2*$J4*$K4)</f>
        <v>17171404983215.295</v>
      </c>
      <c r="AB4" s="98">
        <f>IF(ISBLANK(Calculations!AB4),"",Calculations!AB4 + 'IRA Buildings Changes'!G38)-(SUMIFS(BDEQ!D:D,BDEQ!$AG:$AG,About!$B$2,BDEQ!$AH:$AH,$I4)*BDEQ!$C$2*$J4*$K4)</f>
        <v>17284231457720.689</v>
      </c>
      <c r="AC4" s="99">
        <f>IF(ISBLANK(Calculations!AC4),"",Calculations!AC4+ 'IRA Buildings Changes'!$G$38)-(SUMIFS(BDEQ!D:D,BDEQ!$AG:$AG,About!$B$2,BDEQ!$AH:$AH,$I4)*BDEQ!$C$2*$J4*$K4)</f>
        <v>17384382534653.992</v>
      </c>
      <c r="AD4" s="99">
        <f>IF(ISBLANK(Calculations!AD4),"",Calculations!AD4+ 'IRA Buildings Changes'!$G$38)-(SUMIFS(BDEQ!E:E,BDEQ!$AG:$AG,About!$B$2,BDEQ!$AH:$AH,$I4)*BDEQ!$C$2*$J4*$K4)</f>
        <v>17482418885139.76</v>
      </c>
      <c r="AE4" s="99">
        <f>IF(ISBLANK(Calculations!AE4),"",Calculations!AE4+ 'IRA Buildings Changes'!$G$38)-(SUMIFS(BDEQ!F:F,BDEQ!$AG:$AG,About!$B$2,BDEQ!$AH:$AH,$I4)*BDEQ!$C$2*$J4*$K4)</f>
        <v>17588626482583.629</v>
      </c>
      <c r="AF4" s="99">
        <f>IF(ISBLANK(Calculations!AF4),"",Calculations!AF4+ 'IRA Buildings Changes'!$G$38)-(SUMIFS(BDEQ!G:G,BDEQ!$AG:$AG,About!$B$2,BDEQ!$AH:$AH,$I4)*BDEQ!$C$2*$J4*$K4)</f>
        <v>17693156904704.359</v>
      </c>
      <c r="AG4" s="99">
        <f>IF(ISBLANK(Calculations!AG4),"",Calculations!AG4+ 'IRA Buildings Changes'!$G$38)-(SUMIFS(BDEQ!H:H,BDEQ!$AG:$AG,About!$B$2,BDEQ!$AH:$AH,$I4)*BDEQ!$C$2*$J4*$K4)</f>
        <v>17807761885278.844</v>
      </c>
      <c r="AH4" s="99">
        <f>IF(ISBLANK(Calculations!AH4),"",Calculations!AH4+ 'IRA Buildings Changes'!$G$38)-(SUMIFS(BDEQ!I:I,BDEQ!$AG:$AG,About!$B$2,BDEQ!$AH:$AH,$I4)*BDEQ!$C$2*$J4*$K4)</f>
        <v>17922571007489.414</v>
      </c>
      <c r="AI4" s="99">
        <f>IF(ISBLANK(Calculations!AI4),"",Calculations!AI4+ 'IRA Buildings Changes'!$G$38)-(SUMIFS(BDEQ!J:J,BDEQ!$AG:$AG,About!$B$2,BDEQ!$AH:$AH,$I4)*BDEQ!$C$2*$J4*$K4)</f>
        <v>18043901463941.938</v>
      </c>
      <c r="AJ4" s="99">
        <f>IF(ISBLANK(Calculations!AJ4),"",Calculations!AJ4+ 'IRA Buildings Changes'!$G$38)-(SUMIFS(BDEQ!K:K,BDEQ!$AG:$AG,About!$B$2,BDEQ!$AH:$AH,$I4)*BDEQ!$C$2*$J4*$K4)</f>
        <v>18164501130453.969</v>
      </c>
      <c r="AK4" s="99">
        <f>IF(ISBLANK(Calculations!AK4),"",Calculations!AK4+ 'IRA Buildings Changes'!$G$38)-(SUMIFS(BDEQ!L:L,BDEQ!$AG:$AG,About!$B$2,BDEQ!$AH:$AH,$I4)*BDEQ!$C$2*$J4*$K4)</f>
        <v>18116980903493.375</v>
      </c>
      <c r="AL4" s="99">
        <f>IF(ISBLANK(Calculations!AL4),"",Calculations!AL4+ 'IRA Buildings Changes'!$G$38)-(SUMIFS(BDEQ!M:M,BDEQ!$AG:$AG,About!$B$2,BDEQ!$AH:$AH,$I4)*BDEQ!$C$2*$J4*$K4)</f>
        <v>18068386999040.98</v>
      </c>
      <c r="AM4" s="99">
        <f>IF(ISBLANK(Calculations!AM4),"",Calculations!AM4+ 'IRA Buildings Changes'!$G$38)-(SUMIFS(BDEQ!N:N,BDEQ!$AG:$AG,About!$B$2,BDEQ!$AH:$AH,$I4)*BDEQ!$C$2*$J4*$K4)</f>
        <v>18021620988162.531</v>
      </c>
      <c r="AN4" s="99">
        <f>IF(ISBLANK(Calculations!AN4),"",Calculations!AN4+ 'IRA Buildings Changes'!$G$38)-(SUMIFS(BDEQ!O:O,BDEQ!$AG:$AG,About!$B$2,BDEQ!$AH:$AH,$I4)*BDEQ!$C$2*$J4*$K4)</f>
        <v>17974869668213.18</v>
      </c>
      <c r="AO4" s="99">
        <f>IF(ISBLANK(Calculations!AO4),"",Calculations!AO4+ 'IRA Buildings Changes'!$G$38)-(SUMIFS(BDEQ!P:P,BDEQ!$AG:$AG,About!$B$2,BDEQ!$AH:$AH,$I4)*BDEQ!$C$2*$J4*$K4)</f>
        <v>17926489350118.312</v>
      </c>
      <c r="AP4" s="99">
        <f>IF(ISBLANK(Calculations!AP4),"",Calculations!AP4+ 'IRA Buildings Changes'!$G$38)-(SUMIFS(BDEQ!Q:Q,BDEQ!$AG:$AG,About!$B$2,BDEQ!$AH:$AH,$I4)*BDEQ!$C$2*$J4*$K4)</f>
        <v>17879728056335.461</v>
      </c>
      <c r="AQ4" s="99">
        <f>IF(ISBLANK(Calculations!AQ4),"",Calculations!AQ4+ 'IRA Buildings Changes'!$G$38)-(SUMIFS(BDEQ!R:R,BDEQ!$AG:$AG,About!$B$2,BDEQ!$AH:$AH,$I4)*BDEQ!$C$2*$J4*$K4)</f>
        <v>17833225413937.289</v>
      </c>
      <c r="AR4" s="99">
        <f>IF(ISBLANK(Calculations!AR4),"",Calculations!AR4+ 'IRA Buildings Changes'!$G$38)-(SUMIFS(BDEQ!S:S,BDEQ!$AG:$AG,About!$B$2,BDEQ!$AH:$AH,$I4)*BDEQ!$C$2*$J4*$K4)</f>
        <v>17785468600557.258</v>
      </c>
      <c r="AS4" s="99">
        <f>IF(ISBLANK(Calculations!AS4),"",Calculations!AS4+ 'IRA Buildings Changes'!$G$38)-(SUMIFS(BDEQ!T:T,BDEQ!$AG:$AG,About!$B$2,BDEQ!$AH:$AH,$I4)*BDEQ!$C$2*$J4*$K4)</f>
        <v>17739528173038.824</v>
      </c>
      <c r="AT4" s="99">
        <f>IF(ISBLANK(Calculations!AT4),"",Calculations!AT4+ 'IRA Buildings Changes'!$G$38)-(SUMIFS(BDEQ!U:U,BDEQ!$AG:$AG,About!$B$2,BDEQ!$AH:$AH,$I4)*BDEQ!$C$2*$J4*$K4)</f>
        <v>17693973289476.785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0.73474395154828198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0.76170493722739807</v>
      </c>
      <c r="K6">
        <f>IF(ISBLANK(Calculations!K6),"",Calculations!K6)</f>
        <v>0.73474395154828198</v>
      </c>
      <c r="L6" t="str">
        <f>IF(ISBLANK(Calculations!L6),"",Calculations!L6)</f>
        <v>RESIDENTIAL</v>
      </c>
      <c r="M6" t="str">
        <f>IF(ISBLANK(Calculations!M6),"",Calculations!M6)</f>
        <v>heating</v>
      </c>
      <c r="N6" t="str">
        <f>IF(ISBLANK(Calculations!N6),"",Calculations!N6)</f>
        <v>natural gas</v>
      </c>
      <c r="O6">
        <f>IF(ISBLANK(Calculations!O6),"",Calculations!O6)</f>
        <v>175392929520616.66</v>
      </c>
      <c r="P6">
        <f>IF(ISBLANK(Calculations!P6),"",Calculations!P6)</f>
        <v>175392929520616.66</v>
      </c>
      <c r="Q6">
        <f>IF(ISBLANK(Calculations!Q6),"",Calculations!Q6)</f>
        <v>175392929520616.66</v>
      </c>
      <c r="R6">
        <f>IF(ISBLANK(Calculations!R6),"",Calculations!R6)</f>
        <v>176051312044468.41</v>
      </c>
      <c r="S6" s="99">
        <f>IF(ISBLANK(Calculations!S6),"",Calculations!S6 + ('IRA Buildings Changes'!$D$38/($AB$3-$R$3)*(S3-$R$3)))</f>
        <v>171894109446501.59</v>
      </c>
      <c r="T6" s="99">
        <f>IF(ISBLANK(Calculations!T6),"",Calculations!T6 + ('IRA Buildings Changes'!$D$38/($AB$3-$R$3)*(T3-$R$3)))</f>
        <v>167578067077511.66</v>
      </c>
      <c r="U6" s="99">
        <f>IF(ISBLANK(Calculations!U6),"",Calculations!U6 + ('IRA Buildings Changes'!$D$38/($AB$3-$R$3)*(U3-$R$3)))</f>
        <v>163152124698607.66</v>
      </c>
      <c r="V6" s="99">
        <f>IF(ISBLANK(Calculations!V6),"",Calculations!V6 + ('IRA Buildings Changes'!$D$38/($AB$3-$R$3)*(V3-$R$3)))</f>
        <v>158679267837719.12</v>
      </c>
      <c r="W6" s="99">
        <f>IF(ISBLANK(Calculations!W6),"",Calculations!W6 + ('IRA Buildings Changes'!$D$38/($AB$3-$R$3)*(W3-$R$3)))</f>
        <v>154263558725360.22</v>
      </c>
      <c r="X6" s="99">
        <f>IF(ISBLANK(Calculations!X6),"",Calculations!X6 + ('IRA Buildings Changes'!$D$38/($AB$3-$R$3)*(X3-$R$3)))</f>
        <v>149810417399991.56</v>
      </c>
      <c r="Y6" s="99">
        <f>IF(ISBLANK(Calculations!Y6),"",Calculations!Y6 + ('IRA Buildings Changes'!$D$38/($AB$3-$R$3)*(Y3-$R$3)))</f>
        <v>145368931072700.62</v>
      </c>
      <c r="Z6" s="99">
        <f>IF(ISBLANK(Calculations!Z6),"",Calculations!Z6 + ('IRA Buildings Changes'!$D$38/($AB$3-$R$3)*(Z3-$R$3)))</f>
        <v>140904716499168.06</v>
      </c>
      <c r="AA6" s="99">
        <f>IF(ISBLANK(Calculations!AA6),"",Calculations!AA6 + ('IRA Buildings Changes'!$D$38/($AB$3-$R$3)*(AA3-$R$3)))</f>
        <v>136605401454155.31</v>
      </c>
      <c r="AB6" s="98">
        <f>IF(ISBLANK(Calculations!AB6),"",Calculations!AB6 + 'IRA Buildings Changes'!D38)</f>
        <v>132248533418568.19</v>
      </c>
      <c r="AC6" s="99">
        <f>IF(ISBLANK(Calculations!AC6),"",Calculations!AC6  + 'IRA Buildings Changes'!$D$38)</f>
        <v>132700503639769.94</v>
      </c>
      <c r="AD6" s="99">
        <f>IF(ISBLANK(Calculations!AD6),"",Calculations!AD6  + 'IRA Buildings Changes'!$D$38)</f>
        <v>133164396896560.69</v>
      </c>
      <c r="AE6" s="99">
        <f>IF(ISBLANK(Calculations!AE6),"",Calculations!AE6  + 'IRA Buildings Changes'!$D$38)</f>
        <v>133828914892143.78</v>
      </c>
      <c r="AF6" s="99">
        <f>IF(ISBLANK(Calculations!AF6),"",Calculations!AF6  + 'IRA Buildings Changes'!$D$38)</f>
        <v>134498003849551.28</v>
      </c>
      <c r="AG6" s="99">
        <f>IF(ISBLANK(Calculations!AG6),"",Calculations!AG6  + 'IRA Buildings Changes'!$D$38)</f>
        <v>135403496257853</v>
      </c>
      <c r="AH6" s="99">
        <f>IF(ISBLANK(Calculations!AH6),"",Calculations!AH6  + 'IRA Buildings Changes'!$D$38)</f>
        <v>136358391066544.53</v>
      </c>
      <c r="AI6" s="99">
        <f>IF(ISBLANK(Calculations!AI6),"",Calculations!AI6  + 'IRA Buildings Changes'!$D$38)</f>
        <v>137500578472356.56</v>
      </c>
      <c r="AJ6" s="99">
        <f>IF(ISBLANK(Calculations!AJ6),"",Calculations!AJ6  + 'IRA Buildings Changes'!$D$38)</f>
        <v>138706232926302.75</v>
      </c>
      <c r="AK6" s="99">
        <f>IF(ISBLANK(Calculations!AK6),"",Calculations!AK6  + 'IRA Buildings Changes'!$D$38)</f>
        <v>137614778289254.81</v>
      </c>
      <c r="AL6" s="99">
        <f>IF(ISBLANK(Calculations!AL6),"",Calculations!AL6  + 'IRA Buildings Changes'!$D$38)</f>
        <v>136580240661910.97</v>
      </c>
      <c r="AM6" s="99">
        <f>IF(ISBLANK(Calculations!AM6),"",Calculations!AM6  + 'IRA Buildings Changes'!$D$38)</f>
        <v>135647774968181.31</v>
      </c>
      <c r="AN6" s="99">
        <f>IF(ISBLANK(Calculations!AN6),"",Calculations!AN6  + 'IRA Buildings Changes'!$D$38)</f>
        <v>134773182220957.5</v>
      </c>
      <c r="AO6" s="99">
        <f>IF(ISBLANK(Calculations!AO6),"",Calculations!AO6  + 'IRA Buildings Changes'!$D$38)</f>
        <v>133912886448773.78</v>
      </c>
      <c r="AP6" s="99">
        <f>IF(ISBLANK(Calculations!AP6),"",Calculations!AP6  + 'IRA Buildings Changes'!$D$38)</f>
        <v>133111958746255.62</v>
      </c>
      <c r="AQ6" s="99">
        <f>IF(ISBLANK(Calculations!AQ6),"",Calculations!AQ6  + 'IRA Buildings Changes'!$D$38)</f>
        <v>132327597055670.94</v>
      </c>
      <c r="AR6" s="99">
        <f>IF(ISBLANK(Calculations!AR6),"",Calculations!AR6  + 'IRA Buildings Changes'!$D$38)</f>
        <v>131519898975679.44</v>
      </c>
      <c r="AS6" s="99">
        <f>IF(ISBLANK(Calculations!AS6),"",Calculations!AS6  + 'IRA Buildings Changes'!$D$38)</f>
        <v>130738570771678.84</v>
      </c>
      <c r="AT6" s="99">
        <f>IF(ISBLANK(Calculations!AT6),"",Calculations!AT6  + 'IRA Buildings Changes'!$D$38)</f>
        <v>129948710366698.47</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0.9989474515506136</v>
      </c>
      <c r="K7">
        <f>IF(ISBLANK(Calculations!K7),"",Calculations!K7)</f>
        <v>0.73474395154828198</v>
      </c>
      <c r="L7" t="str">
        <f>IF(ISBLANK(Calculations!L7),"",Calculations!L7)</f>
        <v>RESIDENTIAL</v>
      </c>
      <c r="M7" t="str">
        <f>IF(ISBLANK(Calculations!M7),"",Calculations!M7)</f>
        <v>heating</v>
      </c>
      <c r="N7" t="str">
        <f>IF(ISBLANK(Calculations!N7),"",Calculations!N7)</f>
        <v>petroleum diesel</v>
      </c>
      <c r="O7">
        <f>IF(ISBLANK(Calculations!O7),"",Calculations!O7)</f>
        <v>2145396057782.6648</v>
      </c>
      <c r="P7">
        <f>IF(ISBLANK(Calculations!P7),"",Calculations!P7)</f>
        <v>2145396057782.6648</v>
      </c>
      <c r="Q7">
        <f>IF(ISBLANK(Calculations!Q7),"",Calculations!Q7)</f>
        <v>2145396057782.6648</v>
      </c>
      <c r="R7">
        <f>IF(ISBLANK(Calculations!R7),"",Calculations!R7)</f>
        <v>2150465001272.6904</v>
      </c>
      <c r="S7">
        <f>IF(ISBLANK(Calculations!S7),"",Calculations!S7)</f>
        <v>2152390819332.4563</v>
      </c>
      <c r="T7">
        <f>IF(ISBLANK(Calculations!T7),"",Calculations!T7)</f>
        <v>2149761912399.5005</v>
      </c>
      <c r="U7">
        <f>IF(ISBLANK(Calculations!U7),"",Calculations!U7)</f>
        <v>2142544339303.7065</v>
      </c>
      <c r="V7">
        <f>IF(ISBLANK(Calculations!V7),"",Calculations!V7)</f>
        <v>2129211020408.8232</v>
      </c>
      <c r="W7">
        <f>IF(ISBLANK(Calculations!W7),"",Calculations!W7)</f>
        <v>2109605421596.6062</v>
      </c>
      <c r="X7">
        <f>IF(ISBLANK(Calculations!X7),"",Calculations!X7)</f>
        <v>2079831515163.4434</v>
      </c>
      <c r="Y7">
        <f>IF(ISBLANK(Calculations!Y7),"",Calculations!Y7)</f>
        <v>2039190094510.218</v>
      </c>
      <c r="Z7">
        <f>IF(ISBLANK(Calculations!Z7),"",Calculations!Z7)</f>
        <v>1986683787636.6265</v>
      </c>
      <c r="AA7">
        <f>IF(ISBLANK(Calculations!AA7),"",Calculations!AA7)</f>
        <v>1924375116060.7729</v>
      </c>
      <c r="AB7">
        <f>IF(ISBLANK(Calculations!AB7),"",Calculations!AB7)</f>
        <v>1851466115358.9497</v>
      </c>
      <c r="AC7">
        <f>IF(ISBLANK(Calculations!AC7),"",Calculations!AC7)</f>
        <v>1770914629087.5461</v>
      </c>
      <c r="AD7">
        <f>IF(ISBLANK(Calculations!AD7),"",Calculations!AD7)</f>
        <v>1682585739972.6709</v>
      </c>
      <c r="AE7">
        <f>IF(ISBLANK(Calculations!AE7),"",Calculations!AE7)</f>
        <v>1589303937207.4646</v>
      </c>
      <c r="AF7">
        <f>IF(ISBLANK(Calculations!AF7),"",Calculations!AF7)</f>
        <v>1491162490912.0071</v>
      </c>
      <c r="AG7">
        <f>IF(ISBLANK(Calculations!AG7),"",Calculations!AG7)</f>
        <v>1391123537007.5205</v>
      </c>
      <c r="AH7">
        <f>IF(ISBLANK(Calculations!AH7),"",Calculations!AH7)</f>
        <v>1289096722444.1843</v>
      </c>
      <c r="AI7">
        <f>IF(ISBLANK(Calculations!AI7),"",Calculations!AI7)</f>
        <v>1186966781769.6057</v>
      </c>
      <c r="AJ7">
        <f>IF(ISBLANK(Calculations!AJ7),"",Calculations!AJ7)</f>
        <v>1085193000817.1522</v>
      </c>
      <c r="AK7">
        <f>IF(ISBLANK(Calculations!AK7),"",Calculations!AK7)</f>
        <v>972238563921.24268</v>
      </c>
      <c r="AL7">
        <f>IF(ISBLANK(Calculations!AL7),"",Calculations!AL7)</f>
        <v>864741848271.08459</v>
      </c>
      <c r="AM7">
        <f>IF(ISBLANK(Calculations!AM7),"",Calculations!AM7)</f>
        <v>763728113170.92993</v>
      </c>
      <c r="AN7">
        <f>IF(ISBLANK(Calculations!AN7),"",Calculations!AN7)</f>
        <v>669862147860.62708</v>
      </c>
      <c r="AO7">
        <f>IF(ISBLANK(Calculations!AO7),"",Calculations!AO7)</f>
        <v>583869495416.47388</v>
      </c>
      <c r="AP7">
        <f>IF(ISBLANK(Calculations!AP7),"",Calculations!AP7)</f>
        <v>506580785209.68848</v>
      </c>
      <c r="AQ7">
        <f>IF(ISBLANK(Calculations!AQ7),"",Calculations!AQ7)</f>
        <v>438215447403.89429</v>
      </c>
      <c r="AR7">
        <f>IF(ISBLANK(Calculations!AR7),"",Calculations!AR7)</f>
        <v>378731950716.01031</v>
      </c>
      <c r="AS7">
        <f>IF(ISBLANK(Calculations!AS7),"",Calculations!AS7)</f>
        <v>327982948075.44476</v>
      </c>
      <c r="AT7">
        <f>IF(ISBLANK(Calculations!AT7),"",Calculations!AT7)</f>
        <v>285392138389.84387</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0.73474395154828198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0.73474395154828198</v>
      </c>
      <c r="L9" t="str">
        <f>IF(ISBLANK(Calculations!L9),"",Calculations!L9)</f>
        <v>RESIDENTIAL</v>
      </c>
      <c r="M9" t="str">
        <f>IF(ISBLANK(Calculations!M9),"",Calculations!M9)</f>
        <v>heating</v>
      </c>
      <c r="N9" t="str">
        <f>IF(ISBLANK(Calculations!N9),"",Calculations!N9)</f>
        <v>biomass</v>
      </c>
      <c r="O9">
        <f>IF(ISBLANK(Calculations!O9),"",Calculations!O9)</f>
        <v>20001199849047.332</v>
      </c>
      <c r="P9">
        <f>IF(ISBLANK(Calculations!P9),"",Calculations!P9)</f>
        <v>20001199849047.332</v>
      </c>
      <c r="Q9">
        <f>IF(ISBLANK(Calculations!Q9),"",Calculations!Q9)</f>
        <v>20001199849047.332</v>
      </c>
      <c r="R9">
        <f>IF(ISBLANK(Calculations!R9),"",Calculations!R9)</f>
        <v>20070877491013.41</v>
      </c>
      <c r="S9">
        <f>IF(ISBLANK(Calculations!S9),"",Calculations!S9)</f>
        <v>20125533962231.832</v>
      </c>
      <c r="T9">
        <f>IF(ISBLANK(Calculations!T9),"",Calculations!T9)</f>
        <v>20164943325952.152</v>
      </c>
      <c r="U9">
        <f>IF(ISBLANK(Calculations!U9),"",Calculations!U9)</f>
        <v>20196008533641.52</v>
      </c>
      <c r="V9">
        <f>IF(ISBLANK(Calculations!V9),"",Calculations!V9)</f>
        <v>20220124629049.891</v>
      </c>
      <c r="W9">
        <f>IF(ISBLANK(Calculations!W9),"",Calculations!W9)</f>
        <v>20250945706077.984</v>
      </c>
      <c r="X9">
        <f>IF(ISBLANK(Calculations!X9),"",Calculations!X9)</f>
        <v>20274696901545.219</v>
      </c>
      <c r="Y9">
        <f>IF(ISBLANK(Calculations!Y9),"",Calculations!Y9)</f>
        <v>20294038774054.074</v>
      </c>
      <c r="Z9">
        <f>IF(ISBLANK(Calculations!Z9),"",Calculations!Z9)</f>
        <v>20312204031842.848</v>
      </c>
      <c r="AA9">
        <f>IF(ISBLANK(Calculations!AA9),"",Calculations!AA9)</f>
        <v>20340452452445.105</v>
      </c>
      <c r="AB9">
        <f>IF(ISBLANK(Calculations!AB9),"",Calculations!AB9)</f>
        <v>20364936248785.617</v>
      </c>
      <c r="AC9">
        <f>IF(ISBLANK(Calculations!AC9),"",Calculations!AC9)</f>
        <v>20401339385370.68</v>
      </c>
      <c r="AD9">
        <f>IF(ISBLANK(Calculations!AD9),"",Calculations!AD9)</f>
        <v>20444455698949.336</v>
      </c>
      <c r="AE9">
        <f>IF(ISBLANK(Calculations!AE9),"",Calculations!AE9)</f>
        <v>20508486573302.238</v>
      </c>
      <c r="AF9">
        <f>IF(ISBLANK(Calculations!AF9),"",Calculations!AF9)</f>
        <v>20583904718256.262</v>
      </c>
      <c r="AG9">
        <f>IF(ISBLANK(Calculations!AG9),"",Calculations!AG9)</f>
        <v>20686141808180.297</v>
      </c>
      <c r="AH9">
        <f>IF(ISBLANK(Calculations!AH9),"",Calculations!AH9)</f>
        <v>20800549735464.559</v>
      </c>
      <c r="AI9">
        <f>IF(ISBLANK(Calculations!AI9),"",Calculations!AI9)</f>
        <v>20927343689742.164</v>
      </c>
      <c r="AJ9">
        <f>IF(ISBLANK(Calculations!AJ9),"",Calculations!AJ9)</f>
        <v>21057460082255.109</v>
      </c>
      <c r="AK9">
        <f>IF(ISBLANK(Calculations!AK9),"",Calculations!AK9)</f>
        <v>20959723107726.402</v>
      </c>
      <c r="AL9">
        <f>IF(ISBLANK(Calculations!AL9),"",Calculations!AL9)</f>
        <v>20854877668529.293</v>
      </c>
      <c r="AM9">
        <f>IF(ISBLANK(Calculations!AM9),"",Calculations!AM9)</f>
        <v>20747753369375.461</v>
      </c>
      <c r="AN9">
        <f>IF(ISBLANK(Calculations!AN9),"",Calculations!AN9)</f>
        <v>20635443690534.805</v>
      </c>
      <c r="AO9">
        <f>IF(ISBLANK(Calculations!AO9),"",Calculations!AO9)</f>
        <v>20517227797325.516</v>
      </c>
      <c r="AP9">
        <f>IF(ISBLANK(Calculations!AP9),"",Calculations!AP9)</f>
        <v>20402574150265.156</v>
      </c>
      <c r="AQ9">
        <f>IF(ISBLANK(Calculations!AQ9),"",Calculations!AQ9)</f>
        <v>20289762376154.715</v>
      </c>
      <c r="AR9">
        <f>IF(ISBLANK(Calculations!AR9),"",Calculations!AR9)</f>
        <v>20176098850813.02</v>
      </c>
      <c r="AS9">
        <f>IF(ISBLANK(Calculations!AS9),"",Calculations!AS9)</f>
        <v>20068043952728.117</v>
      </c>
      <c r="AT9">
        <f>IF(ISBLANK(Calculations!AT9),"",Calculations!AT9)</f>
        <v>19962493915071.863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0.73474395154828198</v>
      </c>
      <c r="L10" t="str">
        <f>IF(ISBLANK(Calculations!L10),"",Calculations!L10)</f>
        <v>RESIDENTIAL</v>
      </c>
      <c r="M10" t="str">
        <f>IF(ISBLANK(Calculations!M10),"",Calculations!M10)</f>
        <v>heating</v>
      </c>
      <c r="N10" t="str">
        <f>IF(ISBLANK(Calculations!N10),"",Calculations!N10)</f>
        <v>kerosene</v>
      </c>
      <c r="O10">
        <f>IF(ISBLANK(Calculations!O10),"",Calculations!O10)</f>
        <v>74943883057.924759</v>
      </c>
      <c r="P10">
        <f>IF(ISBLANK(Calculations!P10),"",Calculations!P10)</f>
        <v>74943883057.924759</v>
      </c>
      <c r="Q10">
        <f>IF(ISBLANK(Calculations!Q10),"",Calculations!Q10)</f>
        <v>74943883057.924759</v>
      </c>
      <c r="R10">
        <f>IF(ISBLANK(Calculations!R10),"",Calculations!R10)</f>
        <v>75575943570.79158</v>
      </c>
      <c r="S10">
        <f>IF(ISBLANK(Calculations!S10),"",Calculations!S10)</f>
        <v>76176763299.007141</v>
      </c>
      <c r="T10">
        <f>IF(ISBLANK(Calculations!T10),"",Calculations!T10)</f>
        <v>76774639422.415298</v>
      </c>
      <c r="U10">
        <f>IF(ISBLANK(Calculations!U10),"",Calculations!U10)</f>
        <v>77365436007.644516</v>
      </c>
      <c r="V10">
        <f>IF(ISBLANK(Calculations!V10),"",Calculations!V10)</f>
        <v>77950463326.646744</v>
      </c>
      <c r="W10">
        <f>IF(ISBLANK(Calculations!W10),"",Calculations!W10)</f>
        <v>78546768644.231796</v>
      </c>
      <c r="X10">
        <f>IF(ISBLANK(Calculations!X10),"",Calculations!X10)</f>
        <v>79127900997.559494</v>
      </c>
      <c r="Y10">
        <f>IF(ISBLANK(Calculations!Y10),"",Calculations!Y10)</f>
        <v>79671602171.892303</v>
      </c>
      <c r="Z10">
        <f>IF(ISBLANK(Calculations!Z10),"",Calculations!Z10)</f>
        <v>80226055205.45459</v>
      </c>
      <c r="AA10">
        <f>IF(ISBLANK(Calculations!AA10),"",Calculations!AA10)</f>
        <v>80784113009.069138</v>
      </c>
      <c r="AB10">
        <f>IF(ISBLANK(Calculations!AB10),"",Calculations!AB10)</f>
        <v>81313595481.02211</v>
      </c>
      <c r="AC10">
        <f>IF(ISBLANK(Calculations!AC10),"",Calculations!AC10)</f>
        <v>81831522194.262283</v>
      </c>
      <c r="AD10">
        <f>IF(ISBLANK(Calculations!AD10),"",Calculations!AD10)</f>
        <v>82344300291.17569</v>
      </c>
      <c r="AE10">
        <f>IF(ISBLANK(Calculations!AE10),"",Calculations!AE10)</f>
        <v>82856755974.636902</v>
      </c>
      <c r="AF10">
        <f>IF(ISBLANK(Calculations!AF10),"",Calculations!AF10)</f>
        <v>83354689183.438461</v>
      </c>
      <c r="AG10">
        <f>IF(ISBLANK(Calculations!AG10),"",Calculations!AG10)</f>
        <v>83862762382.317459</v>
      </c>
      <c r="AH10">
        <f>IF(ISBLANK(Calculations!AH10),"",Calculations!AH10)</f>
        <v>84373510853.359879</v>
      </c>
      <c r="AI10">
        <f>IF(ISBLANK(Calculations!AI10),"",Calculations!AI10)</f>
        <v>84871826526.073608</v>
      </c>
      <c r="AJ10">
        <f>IF(ISBLANK(Calculations!AJ10),"",Calculations!AJ10)</f>
        <v>85380711332.283005</v>
      </c>
      <c r="AK10">
        <f>IF(ISBLANK(Calculations!AK10),"",Calculations!AK10)</f>
        <v>85149618706.430298</v>
      </c>
      <c r="AL10">
        <f>IF(ISBLANK(Calculations!AL10),"",Calculations!AL10)</f>
        <v>84895144185.589111</v>
      </c>
      <c r="AM10">
        <f>IF(ISBLANK(Calculations!AM10),"",Calculations!AM10)</f>
        <v>84645517243.046936</v>
      </c>
      <c r="AN10">
        <f>IF(ISBLANK(Calculations!AN10),"",Calculations!AN10)</f>
        <v>84387891581.050858</v>
      </c>
      <c r="AO10">
        <f>IF(ISBLANK(Calculations!AO10),"",Calculations!AO10)</f>
        <v>84109604555.784042</v>
      </c>
      <c r="AP10">
        <f>IF(ISBLANK(Calculations!AP10),"",Calculations!AP10)</f>
        <v>83839103863.629852</v>
      </c>
      <c r="AQ10">
        <f>IF(ISBLANK(Calculations!AQ10),"",Calculations!AQ10)</f>
        <v>83563216193.724152</v>
      </c>
      <c r="AR10">
        <f>IF(ISBLANK(Calculations!AR10),"",Calculations!AR10)</f>
        <v>83269125338.24321</v>
      </c>
      <c r="AS10">
        <f>IF(ISBLANK(Calculations!AS10),"",Calculations!AS10)</f>
        <v>82984777371.996109</v>
      </c>
      <c r="AT10">
        <f>IF(ISBLANK(Calculations!AT10),"",Calculations!AT10)</f>
        <v>82697111903.809982</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0.73474395154828198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0.73474395154828198</v>
      </c>
      <c r="C12">
        <f>IF(ISBLANK(Calculations!C12),"",Calculations!C12)</f>
        <v>0.26525604845171802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0.90095631067590221</v>
      </c>
      <c r="K12">
        <f>IF(ISBLANK(Calculations!K12),"",Calculations!K12)</f>
        <v>0.73474395154828198</v>
      </c>
      <c r="L12" t="str">
        <f>IF(ISBLANK(Calculations!L12),"",Calculations!L12)</f>
        <v>RESIDENTIAL</v>
      </c>
      <c r="M12" t="str">
        <f>IF(ISBLANK(Calculations!M12),"",Calculations!M12)</f>
        <v>heating</v>
      </c>
      <c r="N12" t="str">
        <f>IF(ISBLANK(Calculations!N12),"",Calculations!N12)</f>
        <v>LPG propane or butane</v>
      </c>
      <c r="O12">
        <f>IF(ISBLANK(Calculations!O12),"",Calculations!O12)</f>
        <v>22724843649624.699</v>
      </c>
      <c r="P12">
        <f>IF(ISBLANK(Calculations!P12),"",Calculations!P12)</f>
        <v>22724843649624.699</v>
      </c>
      <c r="Q12">
        <f>IF(ISBLANK(Calculations!Q12),"",Calculations!Q12)</f>
        <v>22724843649624.699</v>
      </c>
      <c r="R12">
        <f>IF(ISBLANK(Calculations!R12),"",Calculations!R12)</f>
        <v>22905593246169.281</v>
      </c>
      <c r="S12">
        <f>IF(ISBLANK(Calculations!S12),"",Calculations!S12)</f>
        <v>23072598800902.152</v>
      </c>
      <c r="T12">
        <f>IF(ISBLANK(Calculations!T12),"",Calculations!T12)</f>
        <v>23220481599614.715</v>
      </c>
      <c r="U12">
        <f>IF(ISBLANK(Calculations!U12),"",Calculations!U12)</f>
        <v>23361928460001.809</v>
      </c>
      <c r="V12">
        <f>IF(ISBLANK(Calculations!V12),"",Calculations!V12)</f>
        <v>23498337016655.023</v>
      </c>
      <c r="W12">
        <f>IF(ISBLANK(Calculations!W12),"",Calculations!W12)</f>
        <v>23650550677402.016</v>
      </c>
      <c r="X12">
        <f>IF(ISBLANK(Calculations!X12),"",Calculations!X12)</f>
        <v>23797850436051.367</v>
      </c>
      <c r="Y12">
        <f>IF(ISBLANK(Calculations!Y12),"",Calculations!Y12)</f>
        <v>23949385871450.781</v>
      </c>
      <c r="Z12">
        <f>IF(ISBLANK(Calculations!Z12),"",Calculations!Z12)</f>
        <v>24102086365124.754</v>
      </c>
      <c r="AA12">
        <f>IF(ISBLANK(Calculations!AA12),"",Calculations!AA12)</f>
        <v>24271012793662.602</v>
      </c>
      <c r="AB12">
        <f>IF(ISBLANK(Calculations!AB12),"",Calculations!AB12)</f>
        <v>24429128621269.004</v>
      </c>
      <c r="AC12">
        <f>IF(ISBLANK(Calculations!AC12),"",Calculations!AC12)</f>
        <v>24597986262025.352</v>
      </c>
      <c r="AD12">
        <f>IF(ISBLANK(Calculations!AD12),"",Calculations!AD12)</f>
        <v>24759809545381.75</v>
      </c>
      <c r="AE12">
        <f>IF(ISBLANK(Calculations!AE12),"",Calculations!AE12)</f>
        <v>24932065176079.387</v>
      </c>
      <c r="AF12">
        <f>IF(ISBLANK(Calculations!AF12),"",Calculations!AF12)</f>
        <v>25091844736290.992</v>
      </c>
      <c r="AG12">
        <f>IF(ISBLANK(Calculations!AG12),"",Calculations!AG12)</f>
        <v>25264167666224.133</v>
      </c>
      <c r="AH12">
        <f>IF(ISBLANK(Calculations!AH12),"",Calculations!AH12)</f>
        <v>25430497652977.516</v>
      </c>
      <c r="AI12">
        <f>IF(ISBLANK(Calculations!AI12),"",Calculations!AI12)</f>
        <v>25606650269715.152</v>
      </c>
      <c r="AJ12">
        <f>IF(ISBLANK(Calculations!AJ12),"",Calculations!AJ12)</f>
        <v>25784334057260.523</v>
      </c>
      <c r="AK12">
        <f>IF(ISBLANK(Calculations!AK12),"",Calculations!AK12)</f>
        <v>25648781660464.637</v>
      </c>
      <c r="AL12">
        <f>IF(ISBLANK(Calculations!AL12),"",Calculations!AL12)</f>
        <v>25515311474002.449</v>
      </c>
      <c r="AM12">
        <f>IF(ISBLANK(Calculations!AM12),"",Calculations!AM12)</f>
        <v>25392301038719.09</v>
      </c>
      <c r="AN12">
        <f>IF(ISBLANK(Calculations!AN12),"",Calculations!AN12)</f>
        <v>25275242648949.879</v>
      </c>
      <c r="AO12">
        <f>IF(ISBLANK(Calculations!AO12),"",Calculations!AO12)</f>
        <v>25159091582120.035</v>
      </c>
      <c r="AP12">
        <f>IF(ISBLANK(Calculations!AP12),"",Calculations!AP12)</f>
        <v>25050754795487.484</v>
      </c>
      <c r="AQ12">
        <f>IF(ISBLANK(Calculations!AQ12),"",Calculations!AQ12)</f>
        <v>24944658137505.809</v>
      </c>
      <c r="AR12">
        <f>IF(ISBLANK(Calculations!AR12),"",Calculations!AR12)</f>
        <v>24835464541651.602</v>
      </c>
      <c r="AS12">
        <f>IF(ISBLANK(Calculations!AS12),"",Calculations!AS12)</f>
        <v>24730232060560.664</v>
      </c>
      <c r="AT12">
        <f>IF(ISBLANK(Calculations!AT12),"",Calculations!AT12)</f>
        <v>24624217371357.59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0.73474395154828198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5.4291608983009734E-2</v>
      </c>
      <c r="K17">
        <f>IF(ISBLANK(Calculations!K17),"",Calculations!K17)</f>
        <v>0.73474395154828198</v>
      </c>
      <c r="L17" t="str">
        <f>IF(ISBLANK(Calculations!L17),"",Calculations!L17)</f>
        <v>RESIDENTIAL</v>
      </c>
      <c r="M17" t="str">
        <f>IF(ISBLANK(Calculations!M17),"",Calculations!M17)</f>
        <v>cooling</v>
      </c>
      <c r="N17" t="str">
        <f>IF(ISBLANK(Calculations!N17),"",Calculations!N17)</f>
        <v>electricity</v>
      </c>
      <c r="O17">
        <f>P17</f>
        <v>4881870765815.3496</v>
      </c>
      <c r="P17">
        <f>IF(ISBLANK(Calculations!P17),"",Calculations!P17)</f>
        <v>4881870765815.3496</v>
      </c>
      <c r="Q17">
        <f>IF(ISBLANK(Calculations!Q17),"",Calculations!Q17)</f>
        <v>4881870765815.3496</v>
      </c>
      <c r="R17">
        <f>IF(ISBLANK(Calculations!R17),"",Calculations!R17)</f>
        <v>4770283798370.6787</v>
      </c>
      <c r="S17" s="99">
        <f>IF(ISBLANK(Calculations!S17),"",Calculations!S17 + ('IRA Buildings Changes'!$C$38/($AB$16-$R$16)*(S16-$R$16)))</f>
        <v>5195831123107.6133</v>
      </c>
      <c r="T17" s="99">
        <f>IF(ISBLANK(Calculations!T17),"",Calculations!T17 + ('IRA Buildings Changes'!$C$38/($AB$16-$R$16)*(T16-$R$16)))</f>
        <v>5631932774660.3994</v>
      </c>
      <c r="U17" s="99">
        <f>IF(ISBLANK(Calculations!U17),"",Calculations!U17 + ('IRA Buildings Changes'!$C$38/($AB$16-$R$16)*(U16-$R$16)))</f>
        <v>6074020213639.3379</v>
      </c>
      <c r="V17" s="99">
        <f>IF(ISBLANK(Calculations!V17),"",Calculations!V17 + ('IRA Buildings Changes'!$C$38/($AB$16-$R$16)*(V16-$R$16)))</f>
        <v>6534792191975.8691</v>
      </c>
      <c r="W17" s="99">
        <f>IF(ISBLANK(Calculations!W17),"",Calculations!W17 + ('IRA Buildings Changes'!$C$38/($AB$16-$R$16)*(W16-$R$16)))</f>
        <v>7008572788991.8359</v>
      </c>
      <c r="X17" s="99">
        <f>IF(ISBLANK(Calculations!X17),"",Calculations!X17 + ('IRA Buildings Changes'!$C$38/($AB$16-$R$16)*(X16-$R$16)))</f>
        <v>7494856867882.3721</v>
      </c>
      <c r="Y17" s="99">
        <f>IF(ISBLANK(Calculations!Y17),"",Calculations!Y17 + ('IRA Buildings Changes'!$C$38/($AB$16-$R$16)*(Y16-$R$16)))</f>
        <v>7992494045877.8623</v>
      </c>
      <c r="Z17" s="99">
        <f>IF(ISBLANK(Calculations!Z17),"",Calculations!Z17 + ('IRA Buildings Changes'!$C$38/($AB$16-$R$16)*(Z16-$R$16)))</f>
        <v>8499771756014.2715</v>
      </c>
      <c r="AA17" s="99">
        <f>IF(ISBLANK(Calculations!AA17),"",Calculations!AA17 + ('IRA Buildings Changes'!$C$38/($AB$16-$R$16)*(AA16-$R$16)))</f>
        <v>9009467354938.4883</v>
      </c>
      <c r="AB17" s="98">
        <f>IF(ISBLANK(Calculations!AB17),"",Calculations!AB17 + 'IRA Buildings Changes'!$C$38)</f>
        <v>9530396739826.2988</v>
      </c>
      <c r="AC17" s="99">
        <f>IF(ISBLANK(Calculations!AC17),"",Calculations!AC17 + 'IRA Buildings Changes'!$C$38)</f>
        <v>9527395557479.4883</v>
      </c>
      <c r="AD17" s="99">
        <f>IF(ISBLANK(Calculations!AD17),"",Calculations!AD17 + 'IRA Buildings Changes'!$C$38)</f>
        <v>9527104055472.3828</v>
      </c>
      <c r="AE17" s="99">
        <f>IF(ISBLANK(Calculations!AE17),"",Calculations!AE17 + 'IRA Buildings Changes'!$C$38)</f>
        <v>9528654983915.2266</v>
      </c>
      <c r="AF17" s="99">
        <f>IF(ISBLANK(Calculations!AF17),"",Calculations!AF17 + 'IRA Buildings Changes'!$C$38)</f>
        <v>9531535653308.2598</v>
      </c>
      <c r="AG17" s="99">
        <f>IF(ISBLANK(Calculations!AG17),"",Calculations!AG17 + 'IRA Buildings Changes'!$C$38)</f>
        <v>9535424561411.2891</v>
      </c>
      <c r="AH17" s="99">
        <f>IF(ISBLANK(Calculations!AH17),"",Calculations!AH17 + 'IRA Buildings Changes'!$C$38)</f>
        <v>9534789360789.3438</v>
      </c>
      <c r="AI17" s="99">
        <f>IF(ISBLANK(Calculations!AI17),"",Calculations!AI17 + 'IRA Buildings Changes'!$C$38)</f>
        <v>9539994580098.1816</v>
      </c>
      <c r="AJ17" s="99">
        <f>IF(ISBLANK(Calculations!AJ17),"",Calculations!AJ17 + 'IRA Buildings Changes'!$C$38)</f>
        <v>9545612664315.2051</v>
      </c>
      <c r="AK17" s="99">
        <f>IF(ISBLANK(Calculations!AK17),"",Calculations!AK17 + 'IRA Buildings Changes'!$C$38)</f>
        <v>9552351707947.7871</v>
      </c>
      <c r="AL17" s="99">
        <f>IF(ISBLANK(Calculations!AL17),"",Calculations!AL17 + 'IRA Buildings Changes'!$C$38)</f>
        <v>9559204758484.3242</v>
      </c>
      <c r="AM17" s="99">
        <f>IF(ISBLANK(Calculations!AM17),"",Calculations!AM17 + 'IRA Buildings Changes'!$C$38)</f>
        <v>9566296434853.8535</v>
      </c>
      <c r="AN17" s="99">
        <f>IF(ISBLANK(Calculations!AN17),"",Calculations!AN17 + 'IRA Buildings Changes'!$C$38)</f>
        <v>9573600151875.2188</v>
      </c>
      <c r="AO17" s="99">
        <f>IF(ISBLANK(Calculations!AO17),"",Calculations!AO17 + 'IRA Buildings Changes'!$C$38)</f>
        <v>9575850740566.5195</v>
      </c>
      <c r="AP17" s="99">
        <f>IF(ISBLANK(Calculations!AP17),"",Calculations!AP17 + 'IRA Buildings Changes'!$C$38)</f>
        <v>9583499752464.9258</v>
      </c>
      <c r="AQ17" s="99">
        <f>IF(ISBLANK(Calculations!AQ17),"",Calculations!AQ17 + 'IRA Buildings Changes'!$C$38)</f>
        <v>9591272394210.3613</v>
      </c>
      <c r="AR17" s="99">
        <f>IF(ISBLANK(Calculations!AR17),"",Calculations!AR17 + 'IRA Buildings Changes'!$C$38)</f>
        <v>9599140474462.4395</v>
      </c>
      <c r="AS17" s="99">
        <f>IF(ISBLANK(Calculations!AS17),"",Calculations!AS17 + 'IRA Buildings Changes'!$C$38)</f>
        <v>9607077633900.1699</v>
      </c>
      <c r="AT17" s="99">
        <f>IF(ISBLANK(Calculations!AT17),"",Calculations!AT17 + 'IRA Buildings Changes'!$C$38)</f>
        <v>9615071515208.0957</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0.73474395154828198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0.73474395154828198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0.73474395154828198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0.73474395154828198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0.73474395154828198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0.73474395154828198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0.73474395154828198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0.73474395154828198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0.73474395154828198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6.7134602142549946E-2</v>
      </c>
      <c r="K30">
        <f>IF(ISBLANK(Calculations!K30),"",Calculations!K30)</f>
        <v>0.73474395154828198</v>
      </c>
      <c r="L30" t="str">
        <f>IF(ISBLANK(Calculations!L30),"",Calculations!L30)</f>
        <v>RESIDENTIAL</v>
      </c>
      <c r="M30" t="str">
        <f>IF(ISBLANK(Calculations!M30),"",Calculations!M30)</f>
        <v>lighting</v>
      </c>
      <c r="N30" t="str">
        <f>IF(ISBLANK(Calculations!N30),"",Calculations!N30)</f>
        <v>electricity</v>
      </c>
      <c r="O30">
        <f t="shared" si="0"/>
        <v>6036705445162.333</v>
      </c>
      <c r="P30">
        <f>IF(ISBLANK(Calculations!P30),"",Calculations!P30)</f>
        <v>6036705445162.333</v>
      </c>
      <c r="Q30">
        <f>IF(ISBLANK(Calculations!Q30),"",Calculations!Q30)</f>
        <v>6036705445162.333</v>
      </c>
      <c r="R30">
        <f>IF(ISBLANK(Calculations!R30),"",Calculations!R30)</f>
        <v>5978091315583.3926</v>
      </c>
      <c r="S30">
        <f>IF(ISBLANK(Calculations!S30),"",Calculations!S30)</f>
        <v>5920942143003.7373</v>
      </c>
      <c r="T30">
        <f>IF(ISBLANK(Calculations!T30),"",Calculations!T30)</f>
        <v>5868145819286.0869</v>
      </c>
      <c r="U30">
        <f>IF(ISBLANK(Calculations!U30),"",Calculations!U30)</f>
        <v>5834727339770.3408</v>
      </c>
      <c r="V30">
        <f>IF(ISBLANK(Calculations!V30),"",Calculations!V30)</f>
        <v>5819272684205.9902</v>
      </c>
      <c r="W30">
        <f>IF(ISBLANK(Calculations!W30),"",Calculations!W30)</f>
        <v>5811664785289.2715</v>
      </c>
      <c r="X30">
        <f>IF(ISBLANK(Calculations!X30),"",Calculations!X30)</f>
        <v>5803575403316.7275</v>
      </c>
      <c r="Y30">
        <f>IF(ISBLANK(Calculations!Y30),"",Calculations!Y30)</f>
        <v>5796376839772.458</v>
      </c>
      <c r="Z30">
        <f>IF(ISBLANK(Calculations!Z30),"",Calculations!Z30)</f>
        <v>5791987407157.127</v>
      </c>
      <c r="AA30">
        <f>IF(ISBLANK(Calculations!AA30),"",Calculations!AA30)</f>
        <v>5796430681172.5762</v>
      </c>
      <c r="AB30">
        <f>IF(ISBLANK(Calculations!AB30),"",Calculations!AB30)</f>
        <v>5809070908571.6602</v>
      </c>
      <c r="AC30">
        <f>IF(ISBLANK(Calculations!AC30),"",Calculations!AC30)</f>
        <v>5825872821029.7139</v>
      </c>
      <c r="AD30">
        <f>IF(ISBLANK(Calculations!AD30),"",Calculations!AD30)</f>
        <v>5842121420716.3662</v>
      </c>
      <c r="AE30">
        <f>IF(ISBLANK(Calculations!AE30),"",Calculations!AE30)</f>
        <v>5857167694118.6318</v>
      </c>
      <c r="AF30">
        <f>IF(ISBLANK(Calculations!AF30),"",Calculations!AF30)</f>
        <v>5860649970119.4082</v>
      </c>
      <c r="AG30">
        <f>IF(ISBLANK(Calculations!AG30),"",Calculations!AG30)</f>
        <v>5860782405937.0234</v>
      </c>
      <c r="AH30">
        <f>IF(ISBLANK(Calculations!AH30),"",Calculations!AH30)</f>
        <v>5858974053055.3535</v>
      </c>
      <c r="AI30">
        <f>IF(ISBLANK(Calculations!AI30),"",Calculations!AI30)</f>
        <v>5855978012473.7002</v>
      </c>
      <c r="AJ30">
        <f>IF(ISBLANK(Calculations!AJ30),"",Calculations!AJ30)</f>
        <v>5852114312590.7969</v>
      </c>
      <c r="AK30">
        <f>IF(ISBLANK(Calculations!AK30),"",Calculations!AK30)</f>
        <v>5799647925227.7793</v>
      </c>
      <c r="AL30">
        <f>IF(ISBLANK(Calculations!AL30),"",Calculations!AL30)</f>
        <v>5748677697401.3721</v>
      </c>
      <c r="AM30">
        <f>IF(ISBLANK(Calculations!AM30),"",Calculations!AM30)</f>
        <v>5699729366443.8057</v>
      </c>
      <c r="AN30">
        <f>IF(ISBLANK(Calculations!AN30),"",Calculations!AN30)</f>
        <v>5653162681351.7139</v>
      </c>
      <c r="AO30">
        <f>IF(ISBLANK(Calculations!AO30),"",Calculations!AO30)</f>
        <v>5608874049153.8652</v>
      </c>
      <c r="AP30">
        <f>IF(ISBLANK(Calculations!AP30),"",Calculations!AP30)</f>
        <v>5566588022354.1855</v>
      </c>
      <c r="AQ30">
        <f>IF(ISBLANK(Calculations!AQ30),"",Calculations!AQ30)</f>
        <v>5525899458252.8652</v>
      </c>
      <c r="AR30">
        <f>IF(ISBLANK(Calculations!AR30),"",Calculations!AR30)</f>
        <v>5486413734374.7334</v>
      </c>
      <c r="AS30">
        <f>IF(ISBLANK(Calculations!AS30),"",Calculations!AS30)</f>
        <v>5447876681234.1025</v>
      </c>
      <c r="AT30">
        <f>IF(ISBLANK(Calculations!AT30),"",Calculations!AT30)</f>
        <v>5410148905916.3457</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0.73474395154828198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0.73474395154828198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0.73474395154828198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0.73474395154828198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0.73474395154828198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0.73474395154828198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0.73474395154828198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0.73474395154828198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0.73474395154828198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0.2765963274046645</v>
      </c>
      <c r="K43">
        <f>IF(ISBLANK(Calculations!K43),"",Calculations!K43)</f>
        <v>0.73474395154828198</v>
      </c>
      <c r="L43" t="str">
        <f>IF(ISBLANK(Calculations!L43),"",Calculations!L43)</f>
        <v>RESIDENTIAL</v>
      </c>
      <c r="M43" t="str">
        <f>IF(ISBLANK(Calculations!M43),"",Calculations!M43)</f>
        <v>appl</v>
      </c>
      <c r="N43" t="str">
        <f>IF(ISBLANK(Calculations!N43),"",Calculations!N43)</f>
        <v>electricity</v>
      </c>
      <c r="O43">
        <f t="shared" si="0"/>
        <v>24871385283705.52</v>
      </c>
      <c r="P43">
        <f>IF(ISBLANK(Calculations!P43),"",Calculations!P43)</f>
        <v>24871385283705.52</v>
      </c>
      <c r="Q43">
        <f>IF(ISBLANK(Calculations!Q43),"",Calculations!Q43)</f>
        <v>24871385283705.52</v>
      </c>
      <c r="R43">
        <f>IF(ISBLANK(Calculations!R43),"",Calculations!R43)</f>
        <v>24717315776132.68</v>
      </c>
      <c r="S43">
        <f>IF(ISBLANK(Calculations!S43),"",Calculations!S43)</f>
        <v>24560869268744.68</v>
      </c>
      <c r="T43">
        <f>IF(ISBLANK(Calculations!T43),"",Calculations!T43)</f>
        <v>24408437658516.195</v>
      </c>
      <c r="U43">
        <f>IF(ISBLANK(Calculations!U43),"",Calculations!U43)</f>
        <v>24269128196507.277</v>
      </c>
      <c r="V43">
        <f>IF(ISBLANK(Calculations!V43),"",Calculations!V43)</f>
        <v>24153571786482.898</v>
      </c>
      <c r="W43">
        <f>IF(ISBLANK(Calculations!W43),"",Calculations!W43)</f>
        <v>24065534658343.141</v>
      </c>
      <c r="X43">
        <f>IF(ISBLANK(Calculations!X43),"",Calculations!X43)</f>
        <v>24004262589231.836</v>
      </c>
      <c r="Y43">
        <f>IF(ISBLANK(Calculations!Y43),"",Calculations!Y43)</f>
        <v>23967608723555.844</v>
      </c>
      <c r="Z43">
        <f>IF(ISBLANK(Calculations!Z43),"",Calculations!Z43)</f>
        <v>23961286934141.496</v>
      </c>
      <c r="AA43">
        <f>IF(ISBLANK(Calculations!AA43),"",Calculations!AA43)</f>
        <v>23988438671855.418</v>
      </c>
      <c r="AB43">
        <f>IF(ISBLANK(Calculations!AB43),"",Calculations!AB43)</f>
        <v>24041896124825.383</v>
      </c>
      <c r="AC43">
        <f>IF(ISBLANK(Calculations!AC43),"",Calculations!AC43)</f>
        <v>24115814166686.582</v>
      </c>
      <c r="AD43">
        <f>IF(ISBLANK(Calculations!AD43),"",Calculations!AD43)</f>
        <v>24211298099365.617</v>
      </c>
      <c r="AE43">
        <f>IF(ISBLANK(Calculations!AE43),"",Calculations!AE43)</f>
        <v>24324758661967.629</v>
      </c>
      <c r="AF43">
        <f>IF(ISBLANK(Calculations!AF43),"",Calculations!AF43)</f>
        <v>24450817273498.691</v>
      </c>
      <c r="AG43">
        <f>IF(ISBLANK(Calculations!AG43),"",Calculations!AG43)</f>
        <v>24584079142680.543</v>
      </c>
      <c r="AH43">
        <f>IF(ISBLANK(Calculations!AH43),"",Calculations!AH43)</f>
        <v>24722804042889.535</v>
      </c>
      <c r="AI43">
        <f>IF(ISBLANK(Calculations!AI43),"",Calculations!AI43)</f>
        <v>24865257271807.094</v>
      </c>
      <c r="AJ43">
        <f>IF(ISBLANK(Calculations!AJ43),"",Calculations!AJ43)</f>
        <v>25009744870859.52</v>
      </c>
      <c r="AK43">
        <f>IF(ISBLANK(Calculations!AK43),"",Calculations!AK43)</f>
        <v>24941188479129.566</v>
      </c>
      <c r="AL43">
        <f>IF(ISBLANK(Calculations!AL43),"",Calculations!AL43)</f>
        <v>24872194035592.965</v>
      </c>
      <c r="AM43">
        <f>IF(ISBLANK(Calculations!AM43),"",Calculations!AM43)</f>
        <v>24802676295276.938</v>
      </c>
      <c r="AN43">
        <f>IF(ISBLANK(Calculations!AN43),"",Calculations!AN43)</f>
        <v>24732675466743.426</v>
      </c>
      <c r="AO43">
        <f>IF(ISBLANK(Calculations!AO43),"",Calculations!AO43)</f>
        <v>24662293581356.477</v>
      </c>
      <c r="AP43">
        <f>IF(ISBLANK(Calculations!AP43),"",Calculations!AP43)</f>
        <v>24591591694525.59</v>
      </c>
      <c r="AQ43">
        <f>IF(ISBLANK(Calculations!AQ43),"",Calculations!AQ43)</f>
        <v>24520403693658.09</v>
      </c>
      <c r="AR43">
        <f>IF(ISBLANK(Calculations!AR43),"",Calculations!AR43)</f>
        <v>24448765140487.066</v>
      </c>
      <c r="AS43">
        <f>IF(ISBLANK(Calculations!AS43),"",Calculations!AS43)</f>
        <v>24376540050610.195</v>
      </c>
      <c r="AT43">
        <f>IF(ISBLANK(Calculations!AT43),"",Calculations!AT43)</f>
        <v>24303623943084.031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0.73474395154828198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0.23826328259186855</v>
      </c>
      <c r="K45">
        <f>IF(ISBLANK(Calculations!K45),"",Calculations!K45)</f>
        <v>0.73474395154828198</v>
      </c>
      <c r="L45" t="str">
        <f>IF(ISBLANK(Calculations!L45),"",Calculations!L45)</f>
        <v>RESIDENTIAL</v>
      </c>
      <c r="M45" t="str">
        <f>IF(ISBLANK(Calculations!M45),"",Calculations!M45)</f>
        <v>appl</v>
      </c>
      <c r="N45" t="str">
        <f>IF(ISBLANK(Calculations!N45),"",Calculations!N45)</f>
        <v>natural gas</v>
      </c>
      <c r="O45">
        <f t="shared" si="0"/>
        <v>54863363867773.57</v>
      </c>
      <c r="P45">
        <f>IF(ISBLANK(Calculations!P45),"",Calculations!P45)</f>
        <v>54863363867773.57</v>
      </c>
      <c r="Q45">
        <f>IF(ISBLANK(Calculations!Q45),"",Calculations!Q45)</f>
        <v>54863363867773.57</v>
      </c>
      <c r="R45">
        <f>IF(ISBLANK(Calculations!R45),"",Calculations!R45)</f>
        <v>54912288412806.883</v>
      </c>
      <c r="S45">
        <f>IF(ISBLANK(Calculations!S45),"",Calculations!S45)</f>
        <v>54972514021552.156</v>
      </c>
      <c r="T45">
        <f>IF(ISBLANK(Calculations!T45),"",Calculations!T45)</f>
        <v>55051215424095.898</v>
      </c>
      <c r="U45">
        <f>IF(ISBLANK(Calculations!U45),"",Calculations!U45)</f>
        <v>55161191186457.367</v>
      </c>
      <c r="V45">
        <f>IF(ISBLANK(Calculations!V45),"",Calculations!V45)</f>
        <v>55317351301606.961</v>
      </c>
      <c r="W45">
        <f>IF(ISBLANK(Calculations!W45),"",Calculations!W45)</f>
        <v>55516682336833.914</v>
      </c>
      <c r="X45">
        <f>IF(ISBLANK(Calculations!X45),"",Calculations!X45)</f>
        <v>55745456852335.664</v>
      </c>
      <c r="Y45">
        <f>IF(ISBLANK(Calculations!Y45),"",Calculations!Y45)</f>
        <v>55990397867418.117</v>
      </c>
      <c r="Z45">
        <f>IF(ISBLANK(Calculations!Z45),"",Calculations!Z45)</f>
        <v>56260624462839.148</v>
      </c>
      <c r="AA45">
        <f>IF(ISBLANK(Calculations!AA45),"",Calculations!AA45)</f>
        <v>56554551133336.625</v>
      </c>
      <c r="AB45">
        <f>IF(ISBLANK(Calculations!AB45),"",Calculations!AB45)</f>
        <v>56856574076434.977</v>
      </c>
      <c r="AC45">
        <f>IF(ISBLANK(Calculations!AC45),"",Calculations!AC45)</f>
        <v>57159798145553.953</v>
      </c>
      <c r="AD45">
        <f>IF(ISBLANK(Calculations!AD45),"",Calculations!AD45)</f>
        <v>57475549574954.789</v>
      </c>
      <c r="AE45">
        <f>IF(ISBLANK(Calculations!AE45),"",Calculations!AE45)</f>
        <v>57803436429204.672</v>
      </c>
      <c r="AF45">
        <f>IF(ISBLANK(Calculations!AF45),"",Calculations!AF45)</f>
        <v>58137453129179.375</v>
      </c>
      <c r="AG45">
        <f>IF(ISBLANK(Calculations!AG45),"",Calculations!AG45)</f>
        <v>58471282715222.68</v>
      </c>
      <c r="AH45">
        <f>IF(ISBLANK(Calculations!AH45),"",Calculations!AH45)</f>
        <v>58806505679948.695</v>
      </c>
      <c r="AI45">
        <f>IF(ISBLANK(Calculations!AI45),"",Calculations!AI45)</f>
        <v>59142008406797.477</v>
      </c>
      <c r="AJ45">
        <f>IF(ISBLANK(Calculations!AJ45),"",Calculations!AJ45)</f>
        <v>59476292607368.195</v>
      </c>
      <c r="AK45">
        <f>IF(ISBLANK(Calculations!AK45),"",Calculations!AK45)</f>
        <v>59287769164285.57</v>
      </c>
      <c r="AL45">
        <f>IF(ISBLANK(Calculations!AL45),"",Calculations!AL45)</f>
        <v>59096539230758.477</v>
      </c>
      <c r="AM45">
        <f>IF(ISBLANK(Calculations!AM45),"",Calculations!AM45)</f>
        <v>58904004043546.406</v>
      </c>
      <c r="AN45">
        <f>IF(ISBLANK(Calculations!AN45),"",Calculations!AN45)</f>
        <v>58711363242875.273</v>
      </c>
      <c r="AO45">
        <f>IF(ISBLANK(Calculations!AO45),"",Calculations!AO45)</f>
        <v>58519384576267.414</v>
      </c>
      <c r="AP45">
        <f>IF(ISBLANK(Calculations!AP45),"",Calculations!AP45)</f>
        <v>58328205755030.219</v>
      </c>
      <c r="AQ45">
        <f>IF(ISBLANK(Calculations!AQ45),"",Calculations!AQ45)</f>
        <v>58138490578444.203</v>
      </c>
      <c r="AR45">
        <f>IF(ISBLANK(Calculations!AR45),"",Calculations!AR45)</f>
        <v>57950090665754.266</v>
      </c>
      <c r="AS45">
        <f>IF(ISBLANK(Calculations!AS45),"",Calculations!AS45)</f>
        <v>57763143533945.555</v>
      </c>
      <c r="AT45">
        <f>IF(ISBLANK(Calculations!AT45),"",Calculations!AT45)</f>
        <v>57577545431754.156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1.0525484493864063E-3</v>
      </c>
      <c r="K46">
        <f>IF(ISBLANK(Calculations!K46),"",Calculations!K46)</f>
        <v>0.73474395154828198</v>
      </c>
      <c r="L46" t="str">
        <f>IF(ISBLANK(Calculations!L46),"",Calculations!L46)</f>
        <v>RESIDENTIAL</v>
      </c>
      <c r="M46" t="str">
        <f>IF(ISBLANK(Calculations!M46),"",Calculations!M46)</f>
        <v>appl</v>
      </c>
      <c r="N46" t="str">
        <f>IF(ISBLANK(Calculations!N46),"",Calculations!N46)</f>
        <v>petroleum diesel</v>
      </c>
      <c r="O46">
        <f t="shared" si="0"/>
        <v>2260512592.9633951</v>
      </c>
      <c r="P46">
        <f>IF(ISBLANK(Calculations!P46),"",Calculations!P46)</f>
        <v>2260512592.9633951</v>
      </c>
      <c r="Q46">
        <f>IF(ISBLANK(Calculations!Q46),"",Calculations!Q46)</f>
        <v>2260512592.9633951</v>
      </c>
      <c r="R46">
        <f>IF(ISBLANK(Calculations!R46),"",Calculations!R46)</f>
        <v>2166017342.6390443</v>
      </c>
      <c r="S46">
        <f>IF(ISBLANK(Calculations!S46),"",Calculations!S46)</f>
        <v>2087095708.721082</v>
      </c>
      <c r="T46">
        <f>IF(ISBLANK(Calculations!T46),"",Calculations!T46)</f>
        <v>2023087124.526165</v>
      </c>
      <c r="U46">
        <f>IF(ISBLANK(Calculations!U46),"",Calculations!U46)</f>
        <v>1973151835.8628604</v>
      </c>
      <c r="V46">
        <f>IF(ISBLANK(Calculations!V46),"",Calculations!V46)</f>
        <v>1936561897.3330648</v>
      </c>
      <c r="W46">
        <f>IF(ISBLANK(Calculations!W46),"",Calculations!W46)</f>
        <v>1911549341.9263096</v>
      </c>
      <c r="X46">
        <f>IF(ISBLANK(Calculations!X46),"",Calculations!X46)</f>
        <v>1895901429.9299171</v>
      </c>
      <c r="Y46">
        <f>IF(ISBLANK(Calculations!Y46),"",Calculations!Y46)</f>
        <v>1887383831.150938</v>
      </c>
      <c r="Z46">
        <f>IF(ISBLANK(Calculations!Z46),"",Calculations!Z46)</f>
        <v>1884778959.0246134</v>
      </c>
      <c r="AA46">
        <f>IF(ISBLANK(Calculations!AA46),"",Calculations!AA46)</f>
        <v>1886704589.557621</v>
      </c>
      <c r="AB46">
        <f>IF(ISBLANK(Calculations!AB46),"",Calculations!AB46)</f>
        <v>1891481950.6609294</v>
      </c>
      <c r="AC46">
        <f>IF(ISBLANK(Calculations!AC46),"",Calculations!AC46)</f>
        <v>1897964780.5886149</v>
      </c>
      <c r="AD46">
        <f>IF(ISBLANK(Calculations!AD46),"",Calculations!AD46)</f>
        <v>1905995634.7642918</v>
      </c>
      <c r="AE46">
        <f>IF(ISBLANK(Calculations!AE46),"",Calculations!AE46)</f>
        <v>1915128695.9080775</v>
      </c>
      <c r="AF46">
        <f>IF(ISBLANK(Calculations!AF46),"",Calculations!AF46)</f>
        <v>1924869547.2783577</v>
      </c>
      <c r="AG46">
        <f>IF(ISBLANK(Calculations!AG46),"",Calculations!AG46)</f>
        <v>1934750067.0785103</v>
      </c>
      <c r="AH46">
        <f>IF(ISBLANK(Calculations!AH46),"",Calculations!AH46)</f>
        <v>1944743462.9572241</v>
      </c>
      <c r="AI46">
        <f>IF(ISBLANK(Calculations!AI46),"",Calculations!AI46)</f>
        <v>1954791034.4986489</v>
      </c>
      <c r="AJ46">
        <f>IF(ISBLANK(Calculations!AJ46),"",Calculations!AJ46)</f>
        <v>1964829730.5261943</v>
      </c>
      <c r="AK46">
        <f>IF(ISBLANK(Calculations!AK46),"",Calculations!AK46)</f>
        <v>1958152971.7340865</v>
      </c>
      <c r="AL46">
        <f>IF(ISBLANK(Calculations!AL46),"",Calculations!AL46)</f>
        <v>1951423206.0854695</v>
      </c>
      <c r="AM46">
        <f>IF(ISBLANK(Calculations!AM46),"",Calculations!AM46)</f>
        <v>1944693553.2646668</v>
      </c>
      <c r="AN46">
        <f>IF(ISBLANK(Calculations!AN46),"",Calculations!AN46)</f>
        <v>1938008341.3289154</v>
      </c>
      <c r="AO46">
        <f>IF(ISBLANK(Calculations!AO46),"",Calculations!AO46)</f>
        <v>1931395503.3389149</v>
      </c>
      <c r="AP46">
        <f>IF(ISBLANK(Calculations!AP46),"",Calculations!AP46)</f>
        <v>1924851290.7270551</v>
      </c>
      <c r="AQ46">
        <f>IF(ISBLANK(Calculations!AQ46),"",Calculations!AQ46)</f>
        <v>1918396670.2684231</v>
      </c>
      <c r="AR46">
        <f>IF(ISBLANK(Calculations!AR46),"",Calculations!AR46)</f>
        <v>1912021754.6675448</v>
      </c>
      <c r="AS46">
        <f>IF(ISBLANK(Calculations!AS46),"",Calculations!AS46)</f>
        <v>1905725416.5566046</v>
      </c>
      <c r="AT46">
        <f>IF(ISBLANK(Calculations!AT46),"",Calculations!AT46)</f>
        <v>1899502124.9265096</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0.73474395154828198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0.73474395154828198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0.73474395154828198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0.73474395154828198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9.9043689324097767E-2</v>
      </c>
      <c r="K51">
        <f>IF(ISBLANK(Calculations!K51),"",Calculations!K51)</f>
        <v>0.73474395154828198</v>
      </c>
      <c r="L51" t="str">
        <f>IF(ISBLANK(Calculations!L51),"",Calculations!L51)</f>
        <v>RESIDENTIAL</v>
      </c>
      <c r="M51" t="str">
        <f>IF(ISBLANK(Calculations!M51),"",Calculations!M51)</f>
        <v>appl</v>
      </c>
      <c r="N51" t="str">
        <f>IF(ISBLANK(Calculations!N51),"",Calculations!N51)</f>
        <v>LPG propane or butane</v>
      </c>
      <c r="O51">
        <f t="shared" si="0"/>
        <v>2498181463076.271</v>
      </c>
      <c r="P51">
        <f>IF(ISBLANK(Calculations!P51),"",Calculations!P51)</f>
        <v>2498181463076.271</v>
      </c>
      <c r="Q51">
        <f>IF(ISBLANK(Calculations!Q51),"",Calculations!Q51)</f>
        <v>2498181463076.271</v>
      </c>
      <c r="R51">
        <f>IF(ISBLANK(Calculations!R51),"",Calculations!R51)</f>
        <v>2449432648723.2979</v>
      </c>
      <c r="S51">
        <f>IF(ISBLANK(Calculations!S51),"",Calculations!S51)</f>
        <v>2411209690755.2236</v>
      </c>
      <c r="T51">
        <f>IF(ISBLANK(Calculations!T51),"",Calculations!T51)</f>
        <v>2382543070573.834</v>
      </c>
      <c r="U51">
        <f>IF(ISBLANK(Calculations!U51),"",Calculations!U51)</f>
        <v>2362437971365.6592</v>
      </c>
      <c r="V51">
        <f>IF(ISBLANK(Calculations!V51),"",Calculations!V51)</f>
        <v>2350122106836.9053</v>
      </c>
      <c r="W51">
        <f>IF(ISBLANK(Calculations!W51),"",Calculations!W51)</f>
        <v>2344255255900.6655</v>
      </c>
      <c r="X51">
        <f>IF(ISBLANK(Calculations!X51),"",Calculations!X51)</f>
        <v>2343282447702.6299</v>
      </c>
      <c r="Y51">
        <f>IF(ISBLANK(Calculations!Y51),"",Calculations!Y51)</f>
        <v>2345740635958.583</v>
      </c>
      <c r="Z51">
        <f>IF(ISBLANK(Calculations!Z51),"",Calculations!Z51)</f>
        <v>2351315236620.165</v>
      </c>
      <c r="AA51">
        <f>IF(ISBLANK(Calculations!AA51),"",Calculations!AA51)</f>
        <v>2359324712833.9194</v>
      </c>
      <c r="AB51">
        <f>IF(ISBLANK(Calculations!AB51),"",Calculations!AB51)</f>
        <v>2368607428409.2988</v>
      </c>
      <c r="AC51">
        <f>IF(ISBLANK(Calculations!AC51),"",Calculations!AC51)</f>
        <v>2378467866553.0176</v>
      </c>
      <c r="AD51">
        <f>IF(ISBLANK(Calculations!AD51),"",Calculations!AD51)</f>
        <v>2389086922949.5977</v>
      </c>
      <c r="AE51">
        <f>IF(ISBLANK(Calculations!AE51),"",Calculations!AE51)</f>
        <v>2400306750205.0063</v>
      </c>
      <c r="AF51">
        <f>IF(ISBLANK(Calculations!AF51),"",Calculations!AF51)</f>
        <v>2411850108691.1372</v>
      </c>
      <c r="AG51">
        <f>IF(ISBLANK(Calculations!AG51),"",Calculations!AG51)</f>
        <v>2423423576576.2324</v>
      </c>
      <c r="AH51">
        <f>IF(ISBLANK(Calculations!AH51),"",Calculations!AH51)</f>
        <v>2435106317213.7119</v>
      </c>
      <c r="AI51">
        <f>IF(ISBLANK(Calculations!AI51),"",Calculations!AI51)</f>
        <v>2446861048125.7388</v>
      </c>
      <c r="AJ51">
        <f>IF(ISBLANK(Calculations!AJ51),"",Calculations!AJ51)</f>
        <v>2458640345748.374</v>
      </c>
      <c r="AK51">
        <f>IF(ISBLANK(Calculations!AK51),"",Calculations!AK51)</f>
        <v>2451374935240.4692</v>
      </c>
      <c r="AL51">
        <f>IF(ISBLANK(Calculations!AL51),"",Calculations!AL51)</f>
        <v>2443942800005.9243</v>
      </c>
      <c r="AM51">
        <f>IF(ISBLANK(Calculations!AM51),"",Calculations!AM51)</f>
        <v>2436396955963.1953</v>
      </c>
      <c r="AN51">
        <f>IF(ISBLANK(Calculations!AN51),"",Calculations!AN51)</f>
        <v>2428785320163.7739</v>
      </c>
      <c r="AO51">
        <f>IF(ISBLANK(Calculations!AO51),"",Calculations!AO51)</f>
        <v>2421140267266.415</v>
      </c>
      <c r="AP51">
        <f>IF(ISBLANK(Calculations!AP51),"",Calculations!AP51)</f>
        <v>2413477964513.7373</v>
      </c>
      <c r="AQ51">
        <f>IF(ISBLANK(Calculations!AQ51),"",Calculations!AQ51)</f>
        <v>2405828427003.647</v>
      </c>
      <c r="AR51">
        <f>IF(ISBLANK(Calculations!AR51),"",Calculations!AR51)</f>
        <v>2398192271560.79</v>
      </c>
      <c r="AS51">
        <f>IF(ISBLANK(Calculations!AS51),"",Calculations!AS51)</f>
        <v>2390582646102.6567</v>
      </c>
      <c r="AT51">
        <f>IF(ISBLANK(Calculations!AT51),"",Calculations!AT51)</f>
        <v>2383001550607.2788</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0.73474395154828198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0.42485024057067744</v>
      </c>
      <c r="K56">
        <f>IF(ISBLANK(Calculations!K56),"",Calculations!K56)</f>
        <v>0.73474395154828198</v>
      </c>
      <c r="L56" t="str">
        <f>IF(ISBLANK(Calculations!L56),"",Calculations!L56)</f>
        <v>RESIDENTIAL</v>
      </c>
      <c r="M56" t="str">
        <f>IF(ISBLANK(Calculations!M56),"",Calculations!M56)</f>
        <v>other</v>
      </c>
      <c r="N56" t="str">
        <f>IF(ISBLANK(Calculations!N56),"",Calculations!N56)</f>
        <v>electricity</v>
      </c>
      <c r="O56">
        <f t="shared" si="0"/>
        <v>38202293285149.75</v>
      </c>
      <c r="P56">
        <f>IF(ISBLANK(Calculations!P56),"",Calculations!P56)</f>
        <v>38202293285149.75</v>
      </c>
      <c r="Q56">
        <f>IF(ISBLANK(Calculations!Q56),"",Calculations!Q56)</f>
        <v>38202293285149.75</v>
      </c>
      <c r="R56">
        <f>IF(ISBLANK(Calculations!R56),"",Calculations!R56)</f>
        <v>38421518737198.227</v>
      </c>
      <c r="S56">
        <f>IF(ISBLANK(Calculations!S56),"",Calculations!S56)</f>
        <v>38655677522180.688</v>
      </c>
      <c r="T56">
        <f>IF(ISBLANK(Calculations!T56),"",Calculations!T56)</f>
        <v>38929524135358.094</v>
      </c>
      <c r="U56">
        <f>IF(ISBLANK(Calculations!U56),"",Calculations!U56)</f>
        <v>39227179255025.969</v>
      </c>
      <c r="V56">
        <f>IF(ISBLANK(Calculations!V56),"",Calculations!V56)</f>
        <v>39482595025767.016</v>
      </c>
      <c r="W56">
        <f>IF(ISBLANK(Calculations!W56),"",Calculations!W56)</f>
        <v>39791740294752.422</v>
      </c>
      <c r="X56">
        <f>IF(ISBLANK(Calculations!X56),"",Calculations!X56)</f>
        <v>40141023713117.688</v>
      </c>
      <c r="Y56">
        <f>IF(ISBLANK(Calculations!Y56),"",Calculations!Y56)</f>
        <v>40485396550319.484</v>
      </c>
      <c r="Z56">
        <f>IF(ISBLANK(Calculations!Z56),"",Calculations!Z56)</f>
        <v>40817450132399.734</v>
      </c>
      <c r="AA56">
        <f>IF(ISBLANK(Calculations!AA56),"",Calculations!AA56)</f>
        <v>41169554605712.266</v>
      </c>
      <c r="AB56">
        <f>IF(ISBLANK(Calculations!AB56),"",Calculations!AB56)</f>
        <v>41545612903518.203</v>
      </c>
      <c r="AC56">
        <f>IF(ISBLANK(Calculations!AC56),"",Calculations!AC56)</f>
        <v>41959012690024.93</v>
      </c>
      <c r="AD56">
        <f>IF(ISBLANK(Calculations!AD56),"",Calculations!AD56)</f>
        <v>42412683821609.383</v>
      </c>
      <c r="AE56">
        <f>IF(ISBLANK(Calculations!AE56),"",Calculations!AE56)</f>
        <v>42876320685233.125</v>
      </c>
      <c r="AF56">
        <f>IF(ISBLANK(Calculations!AF56),"",Calculations!AF56)</f>
        <v>43315741523394.375</v>
      </c>
      <c r="AG56">
        <f>IF(ISBLANK(Calculations!AG56),"",Calculations!AG56)</f>
        <v>43743412106482.297</v>
      </c>
      <c r="AH56">
        <f>IF(ISBLANK(Calculations!AH56),"",Calculations!AH56)</f>
        <v>44195020350990.102</v>
      </c>
      <c r="AI56">
        <f>IF(ISBLANK(Calculations!AI56),"",Calculations!AI56)</f>
        <v>44628504252824.609</v>
      </c>
      <c r="AJ56">
        <f>IF(ISBLANK(Calculations!AJ56),"",Calculations!AJ56)</f>
        <v>45032688842600.352</v>
      </c>
      <c r="AK56">
        <f>IF(ISBLANK(Calculations!AK56),"",Calculations!AK56)</f>
        <v>45328117199585.992</v>
      </c>
      <c r="AL56">
        <f>IF(ISBLANK(Calculations!AL56),"",Calculations!AL56)</f>
        <v>45637839550156.344</v>
      </c>
      <c r="AM56">
        <f>IF(ISBLANK(Calculations!AM56),"",Calculations!AM56)</f>
        <v>45955802224676.445</v>
      </c>
      <c r="AN56">
        <f>IF(ISBLANK(Calculations!AN56),"",Calculations!AN56)</f>
        <v>46261131811065.719</v>
      </c>
      <c r="AO56">
        <f>IF(ISBLANK(Calculations!AO56),"",Calculations!AO56)</f>
        <v>46547104470773.891</v>
      </c>
      <c r="AP56">
        <f>IF(ISBLANK(Calculations!AP56),"",Calculations!AP56)</f>
        <v>46834107227097.531</v>
      </c>
      <c r="AQ56">
        <f>IF(ISBLANK(Calculations!AQ56),"",Calculations!AQ56)</f>
        <v>47112870856736.164</v>
      </c>
      <c r="AR56">
        <f>IF(ISBLANK(Calculations!AR56),"",Calculations!AR56)</f>
        <v>47395316973273.055</v>
      </c>
      <c r="AS56">
        <f>IF(ISBLANK(Calculations!AS56),"",Calculations!AS56)</f>
        <v>47693072363859.547</v>
      </c>
      <c r="AT56">
        <f>IF(ISBLANK(Calculations!AT56),"",Calculations!AT56)</f>
        <v>47991493283960.562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0.73474395154828198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0.73474395154828198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0.73474395154828198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0.73474395154828198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0.73474395154828198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0.73474395154828198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0.73474395154828198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0.73474395154828198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0.73474395154828198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0.17712722089909827</v>
      </c>
      <c r="K69">
        <f>IF(ISBLANK(Calculations!K69),"",Calculations!K69)</f>
        <v>0.26525604845171802</v>
      </c>
      <c r="L69" t="str">
        <f>IF(ISBLANK(Calculations!L69),"",Calculations!L69)</f>
        <v>RESIDENTIAL</v>
      </c>
      <c r="M69" t="str">
        <f>IF(ISBLANK(Calculations!M69),"",Calculations!M69)</f>
        <v>heating</v>
      </c>
      <c r="N69" t="str">
        <f>IF(ISBLANK(Calculations!N69),"",Calculations!N69)</f>
        <v>electricity</v>
      </c>
      <c r="O69">
        <f t="shared" si="0"/>
        <v>5746212483967.2451</v>
      </c>
      <c r="P69">
        <f>IF(ISBLANK(Calculations!P69),"",Calculations!P69)-(SUMIFS(BDEQ!B:B,BDEQ!$AG:$AG,About!$B$2,BDEQ!$AH:$AH,$I69)*BDEQ!$C$2*$J69*$K69)</f>
        <v>5746212483967.2451</v>
      </c>
      <c r="Q69">
        <f>IF(ISBLANK(Calculations!Q69),"",Calculations!Q69)-(SUMIFS(BDEQ!C:C,BDEQ!$AG:$AG,About!$B$2,BDEQ!$AH:$AH,$I69)*BDEQ!$C$2*$J69*$K69)</f>
        <v>5746212483967.2451</v>
      </c>
      <c r="R69">
        <f>IF(ISBLANK(Calculations!R69),"",Calculations!R69)-(SUMIFS(BDEQ!D:D,BDEQ!$AG:$AG,About!$B$2,BDEQ!$AH:$AH,$I69)*BDEQ!$C$2*$J69*$K69)</f>
        <v>5793230107546.042</v>
      </c>
      <c r="S69" s="99">
        <f>IF(ISBLANK(Calculations!S69),"",Calculations!S69+('IRA Buildings Changes'!$G$39/($AB$68-$R$68)*(S68-$R$68)))-(SUMIFS(BDEQ!E:E,BDEQ!$AG:$AG,About!$B$2,BDEQ!$AH:$AH,$I69)*BDEQ!$C$2*$J69*$K69)</f>
        <v>5842629091724.6709</v>
      </c>
      <c r="T69" s="99">
        <f>IF(ISBLANK(Calculations!T69),"",Calculations!T69+('IRA Buildings Changes'!$G$39/($AB$68-$R$68)*(T68-$R$68)))-(SUMIFS(BDEQ!F:F,BDEQ!$AG:$AG,About!$B$2,BDEQ!$AH:$AH,$I69)*BDEQ!$C$2*$J69*$K69)</f>
        <v>5890031046820.2451</v>
      </c>
      <c r="U69" s="99">
        <f>IF(ISBLANK(Calculations!U69),"",Calculations!U69+('IRA Buildings Changes'!$G$39/($AB$68-$R$68)*(U68-$R$68)))-(SUMIFS(BDEQ!G:G,BDEQ!$AG:$AG,About!$B$2,BDEQ!$AH:$AH,$I69)*BDEQ!$C$2*$J69*$K69)</f>
        <v>5935035805537.7334</v>
      </c>
      <c r="V69" s="99">
        <f>IF(ISBLANK(Calculations!V69),"",Calculations!V69+('IRA Buildings Changes'!$G$39/($AB$68-$R$68)*(V68-$R$68)))-(SUMIFS(BDEQ!H:H,BDEQ!$AG:$AG,About!$B$2,BDEQ!$AH:$AH,$I69)*BDEQ!$C$2*$J69*$K69)</f>
        <v>5979461656760.2627</v>
      </c>
      <c r="W69" s="99">
        <f>IF(ISBLANK(Calculations!W69),"",Calculations!W69+('IRA Buildings Changes'!$G$39/($AB$68-$R$68)*(W68-$R$68)))-(SUMIFS(BDEQ!I:I,BDEQ!$AG:$AG,About!$B$2,BDEQ!$AH:$AH,$I69)*BDEQ!$C$2*$J69*$K69)</f>
        <v>6023403243250.2881</v>
      </c>
      <c r="X69" s="99">
        <f>IF(ISBLANK(Calculations!X69),"",Calculations!X69+('IRA Buildings Changes'!$G$39/($AB$68-$R$68)*(X68-$R$68)))-(SUMIFS(BDEQ!J:J,BDEQ!$AG:$AG,About!$B$2,BDEQ!$AH:$AH,$I69)*BDEQ!$C$2*$J69*$K69)</f>
        <v>6066472080264.8691</v>
      </c>
      <c r="Y69" s="99">
        <f>IF(ISBLANK(Calculations!Y69),"",Calculations!Y69+('IRA Buildings Changes'!$G$39/($AB$68-$R$68)*(Y68-$R$68)))-(SUMIFS(BDEQ!K:K,BDEQ!$AG:$AG,About!$B$2,BDEQ!$AH:$AH,$I69)*BDEQ!$C$2*$J69*$K69)</f>
        <v>6108040058466.085</v>
      </c>
      <c r="Z69" s="99">
        <f>IF(ISBLANK(Calculations!Z69),"",Calculations!Z69+('IRA Buildings Changes'!$G$39/($AB$68-$R$68)*(Z68-$R$68)))-(SUMIFS(BDEQ!L:L,BDEQ!$AG:$AG,About!$B$2,BDEQ!$AH:$AH,$I69)*BDEQ!$C$2*$J69*$K69)</f>
        <v>6148704887919.502</v>
      </c>
      <c r="AA69" s="99">
        <f>IF(ISBLANK(Calculations!AA69),"",Calculations!AA69+('IRA Buildings Changes'!$G$39/($AB$68-$R$68)*(AA68-$R$68)))-(SUMIFS(BDEQ!M:M,BDEQ!$AG:$AG,About!$B$2,BDEQ!$AH:$AH,$I69)*BDEQ!$C$2*$J69*$K69)</f>
        <v>6191573219489.0742</v>
      </c>
      <c r="AB69" s="98">
        <f>IF(ISBLANK(Calculations!AB69),"",Calculations!AB69 + 'IRA Buildings Changes'!$G$39)-(SUMIFS(BDEQ!N:N,BDEQ!$AG:$AG,About!$B$2,BDEQ!$AH:$AH,$I69)*BDEQ!$C$2*$J69*$K69)</f>
        <v>6232088837003.0391</v>
      </c>
      <c r="AC69" s="99">
        <f>IF(ISBLANK(Calculations!AC69),"",Calculations!AC69 + 'IRA Buildings Changes'!$G$39)-(SUMIFS(BDEQ!O:O,BDEQ!$AG:$AG,About!$B$2,BDEQ!$AH:$AH,$I69)*BDEQ!$C$2*$J69*$K69)</f>
        <v>6267923736858.2334</v>
      </c>
      <c r="AD69" s="99">
        <f>IF(ISBLANK(Calculations!AD69),"",Calculations!AD69 + 'IRA Buildings Changes'!$G$39)-(SUMIFS(BDEQ!P:P,BDEQ!$AG:$AG,About!$B$2,BDEQ!$AH:$AH,$I69)*BDEQ!$C$2*$J69*$K69)</f>
        <v>6303031721103.3457</v>
      </c>
      <c r="AE69" s="99">
        <f>IF(ISBLANK(Calculations!AE69),"",Calculations!AE69 + 'IRA Buildings Changes'!$G$39)-(SUMIFS(BDEQ!Q:Q,BDEQ!$AG:$AG,About!$B$2,BDEQ!$AH:$AH,$I69)*BDEQ!$C$2*$J69*$K69)</f>
        <v>6341261548894.8311</v>
      </c>
      <c r="AF69" s="99">
        <f>IF(ISBLANK(Calculations!AF69),"",Calculations!AF69 + 'IRA Buildings Changes'!$G$39)-(SUMIFS(BDEQ!R:R,BDEQ!$AG:$AG,About!$B$2,BDEQ!$AH:$AH,$I69)*BDEQ!$C$2*$J69*$K69)</f>
        <v>6378684973991.0303</v>
      </c>
      <c r="AG69" s="99">
        <f>IF(ISBLANK(Calculations!AG69),"",Calculations!AG69 + 'IRA Buildings Changes'!$G$39)-(SUMIFS(BDEQ!S:S,BDEQ!$AG:$AG,About!$B$2,BDEQ!$AH:$AH,$I69)*BDEQ!$C$2*$J69*$K69)</f>
        <v>6419747032447.2031</v>
      </c>
      <c r="AH69" s="99">
        <f>IF(ISBLANK(Calculations!AH69),"",Calculations!AH69 + 'IRA Buildings Changes'!$G$39)-(SUMIFS(BDEQ!T:T,BDEQ!$AG:$AG,About!$B$2,BDEQ!$AH:$AH,$I69)*BDEQ!$C$2*$J69*$K69)</f>
        <v>6460914195370.4404</v>
      </c>
      <c r="AI69" s="99">
        <f>IF(ISBLANK(Calculations!AI69),"",Calculations!AI69 + 'IRA Buildings Changes'!$G$39)-(SUMIFS(BDEQ!U:U,BDEQ!$AG:$AG,About!$B$2,BDEQ!$AH:$AH,$I69)*BDEQ!$C$2*$J69*$K69)</f>
        <v>6504282999521.6973</v>
      </c>
      <c r="AJ69" s="99">
        <f>IF(ISBLANK(Calculations!AJ69),"",Calculations!AJ69 + 'IRA Buildings Changes'!$G$39)-(SUMIFS(BDEQ!V:V,BDEQ!$AG:$AG,About!$B$2,BDEQ!$AH:$AH,$I69)*BDEQ!$C$2*$J69*$K69)</f>
        <v>6547419083380.2119</v>
      </c>
      <c r="AK69" s="99">
        <f>IF(ISBLANK(Calculations!AK69),"",Calculations!AK69 + 'IRA Buildings Changes'!$G$39)-(SUMIFS(BDEQ!W:W,BDEQ!$AG:$AG,About!$B$2,BDEQ!$AH:$AH,$I69)*BDEQ!$C$2*$J69*$K69)</f>
        <v>6529928408662.6055</v>
      </c>
      <c r="AL69" s="99">
        <f>IF(ISBLANK(Calculations!AL69),"",Calculations!AL69 + 'IRA Buildings Changes'!$G$39)-(SUMIFS(BDEQ!X:X,BDEQ!$AG:$AG,About!$B$2,BDEQ!$AH:$AH,$I69)*BDEQ!$C$2*$J69*$K69)</f>
        <v>6511990442577.7959</v>
      </c>
      <c r="AM69" s="99">
        <f>IF(ISBLANK(Calculations!AM69),"",Calculations!AM69 + 'IRA Buildings Changes'!$G$39)-(SUMIFS(BDEQ!Y:Y,BDEQ!$AG:$AG,About!$B$2,BDEQ!$AH:$AH,$I69)*BDEQ!$C$2*$J69*$K69)</f>
        <v>6494667730556.9648</v>
      </c>
      <c r="AN69" s="99">
        <f>IF(ISBLANK(Calculations!AN69),"",Calculations!AN69 + 'IRA Buildings Changes'!$G$39)-(SUMIFS(BDEQ!Z:Z,BDEQ!$AG:$AG,About!$B$2,BDEQ!$AH:$AH,$I69)*BDEQ!$C$2*$J69*$K69)</f>
        <v>6477528775514.0137</v>
      </c>
      <c r="AO69" s="99">
        <f>IF(ISBLANK(Calculations!AO69),"",Calculations!AO69 + 'IRA Buildings Changes'!$G$39)-(SUMIFS(BDEQ!AA:AA,BDEQ!$AG:$AG,About!$B$2,BDEQ!$AH:$AH,$I69)*BDEQ!$C$2*$J69*$K69)</f>
        <v>6459607572808.3691</v>
      </c>
      <c r="AP69" s="99">
        <f>IF(ISBLANK(Calculations!AP69),"",Calculations!AP69 + 'IRA Buildings Changes'!$G$39)-(SUMIFS(BDEQ!AB:AB,BDEQ!$AG:$AG,About!$B$2,BDEQ!$AH:$AH,$I69)*BDEQ!$C$2*$J69*$K69)</f>
        <v>6442138200788.0791</v>
      </c>
      <c r="AQ69" s="99">
        <f>IF(ISBLANK(Calculations!AQ69),"",Calculations!AQ69 + 'IRA Buildings Changes'!$G$39)-(SUMIFS(BDEQ!AC:AC,BDEQ!$AG:$AG,About!$B$2,BDEQ!$AH:$AH,$I69)*BDEQ!$C$2*$J69*$K69)</f>
        <v>6425020029465.1895</v>
      </c>
      <c r="AR69" s="99">
        <f>IF(ISBLANK(Calculations!AR69),"",Calculations!AR69 + 'IRA Buildings Changes'!$G$39)-(SUMIFS(BDEQ!AD:AD,BDEQ!$AG:$AG,About!$B$2,BDEQ!$AH:$AH,$I69)*BDEQ!$C$2*$J69*$K69)</f>
        <v>6407274032522.1455</v>
      </c>
      <c r="AS69" s="99">
        <f>IF(ISBLANK(Calculations!AS69),"",Calculations!AS69 + 'IRA Buildings Changes'!$G$39)-(SUMIFS(BDEQ!AE:AE,BDEQ!$AG:$AG,About!$B$2,BDEQ!$AH:$AH,$I69)*BDEQ!$C$2*$J69*$K69)</f>
        <v>6390275703937.835</v>
      </c>
      <c r="AT69" s="99">
        <f>IF(ISBLANK(Calculations!AT69),"",Calculations!AT69 + 'IRA Buildings Changes'!$G$39)-(SUMIFS(BDEQ!AF:AF,BDEQ!$AG:$AG,About!$B$2,BDEQ!$AH:$AH,$I69)*BDEQ!$C$2*$J69*$K69)</f>
        <v>6373830755601.1602</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0.26525604845171802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0.76170493722739807</v>
      </c>
      <c r="K71">
        <f>IF(ISBLANK(Calculations!K71),"",Calculations!K71)</f>
        <v>0.26525604845171802</v>
      </c>
      <c r="L71" t="str">
        <f>IF(ISBLANK(Calculations!L71),"",Calculations!L71)</f>
        <v>RESIDENTIAL</v>
      </c>
      <c r="M71" t="str">
        <f>IF(ISBLANK(Calculations!M71),"",Calculations!M71)</f>
        <v>heating</v>
      </c>
      <c r="N71" t="str">
        <f>IF(ISBLANK(Calculations!N71),"",Calculations!N71)</f>
        <v>natural gas</v>
      </c>
      <c r="O71">
        <f t="shared" si="0"/>
        <v>63320065871889.305</v>
      </c>
      <c r="P71">
        <f>IF(ISBLANK(Calculations!P71),"",Calculations!P71)</f>
        <v>63320065871889.305</v>
      </c>
      <c r="Q71">
        <f>IF(ISBLANK(Calculations!Q71),"",Calculations!Q71)</f>
        <v>63320065871889.305</v>
      </c>
      <c r="R71">
        <f>IF(ISBLANK(Calculations!R71),"",Calculations!R71)</f>
        <v>63557754043773.641</v>
      </c>
      <c r="S71" s="99">
        <f>IF(ISBLANK(Calculations!S71),"",Calculations!S71 + ('IRA Buildings Changes'!$D$39/($AB$68-$R$68)*(S68-$R$68)))</f>
        <v>62056927624684.125</v>
      </c>
      <c r="T71" s="99">
        <f>IF(ISBLANK(Calculations!T71),"",Calculations!T71 + ('IRA Buildings Changes'!$D$39/($AB$68-$R$68)*(T68-$R$68)))</f>
        <v>60498757133677.047</v>
      </c>
      <c r="U71" s="99">
        <f>IF(ISBLANK(Calculations!U71),"",Calculations!U71 + ('IRA Buildings Changes'!$D$39/($AB$68-$R$68)*(U68-$R$68)))</f>
        <v>58900910722516.875</v>
      </c>
      <c r="V71" s="99">
        <f>IF(ISBLANK(Calculations!V71),"",Calculations!V71 + ('IRA Buildings Changes'!$D$39/($AB$68-$R$68)*(V68-$R$68)))</f>
        <v>57286127322518.398</v>
      </c>
      <c r="W71" s="99">
        <f>IF(ISBLANK(Calculations!W71),"",Calculations!W71 + ('IRA Buildings Changes'!$D$39/($AB$68-$R$68)*(W68-$R$68)))</f>
        <v>55691975308352.961</v>
      </c>
      <c r="X71" s="99">
        <f>IF(ISBLANK(Calculations!X71),"",Calculations!X71 + ('IRA Buildings Changes'!$D$39/($AB$68-$R$68)*(X68-$R$68)))</f>
        <v>54084309578440.898</v>
      </c>
      <c r="Y71" s="99">
        <f>IF(ISBLANK(Calculations!Y71),"",Calculations!Y71 + ('IRA Buildings Changes'!$D$39/($AB$68-$R$68)*(Y68-$R$68)))</f>
        <v>52480851516694.461</v>
      </c>
      <c r="Z71" s="99">
        <f>IF(ISBLANK(Calculations!Z71),"",Calculations!Z71 + ('IRA Buildings Changes'!$D$39/($AB$68-$R$68)*(Z68-$R$68)))</f>
        <v>50869188141010.297</v>
      </c>
      <c r="AA71" s="99">
        <f>IF(ISBLANK(Calculations!AA71),"",Calculations!AA71 + ('IRA Buildings Changes'!$D$39/($AB$68-$R$68)*(AA68-$R$68)))</f>
        <v>49317056520891.531</v>
      </c>
      <c r="AB71" s="98">
        <f>IF(ISBLANK(Calculations!AB71),"",Calculations!AB71 + 'IRA Buildings Changes'!D39)</f>
        <v>47744147215125.719</v>
      </c>
      <c r="AC71" s="99">
        <f>IF(ISBLANK(Calculations!AC71),"",Calculations!AC71 + 'IRA Buildings Changes'!$D$39)</f>
        <v>47907316758258.664</v>
      </c>
      <c r="AD71" s="99">
        <f>IF(ISBLANK(Calculations!AD71),"",Calculations!AD71 + 'IRA Buildings Changes'!$D$39)</f>
        <v>48074790736017.062</v>
      </c>
      <c r="AE71" s="99">
        <f>IF(ISBLANK(Calculations!AE71),"",Calculations!AE71 + 'IRA Buildings Changes'!$D$39)</f>
        <v>48314693925777.234</v>
      </c>
      <c r="AF71" s="99">
        <f>IF(ISBLANK(Calculations!AF71),"",Calculations!AF71 + 'IRA Buildings Changes'!$D$39)</f>
        <v>48556247316629.383</v>
      </c>
      <c r="AG71" s="99">
        <f>IF(ISBLANK(Calculations!AG71),"",Calculations!AG71 + 'IRA Buildings Changes'!$D$39)</f>
        <v>48883146691061.812</v>
      </c>
      <c r="AH71" s="99">
        <f>IF(ISBLANK(Calculations!AH71),"",Calculations!AH71 + 'IRA Buildings Changes'!$D$39)</f>
        <v>49227881238528.078</v>
      </c>
      <c r="AI71" s="99">
        <f>IF(ISBLANK(Calculations!AI71),"",Calculations!AI71 + 'IRA Buildings Changes'!$D$39)</f>
        <v>49640231850218.836</v>
      </c>
      <c r="AJ71" s="99">
        <f>IF(ISBLANK(Calculations!AJ71),"",Calculations!AJ71 + 'IRA Buildings Changes'!$D$39)</f>
        <v>50075495230853.773</v>
      </c>
      <c r="AK71" s="99">
        <f>IF(ISBLANK(Calculations!AK71),"",Calculations!AK71 + 'IRA Buildings Changes'!$D$39)</f>
        <v>49681460079591.133</v>
      </c>
      <c r="AL71" s="99">
        <f>IF(ISBLANK(Calculations!AL71),"",Calculations!AL71 + 'IRA Buildings Changes'!$D$39)</f>
        <v>49307973013211.633</v>
      </c>
      <c r="AM71" s="99">
        <f>IF(ISBLANK(Calculations!AM71),"",Calculations!AM71 + 'IRA Buildings Changes'!$D$39)</f>
        <v>48971335787802.281</v>
      </c>
      <c r="AN71" s="99">
        <f>IF(ISBLANK(Calculations!AN71),"",Calculations!AN71 + 'IRA Buildings Changes'!$D$39)</f>
        <v>48655591758002.164</v>
      </c>
      <c r="AO71" s="99">
        <f>IF(ISBLANK(Calculations!AO71),"",Calculations!AO71 + 'IRA Buildings Changes'!$D$39)</f>
        <v>48345009198529.164</v>
      </c>
      <c r="AP71" s="99">
        <f>IF(ISBLANK(Calculations!AP71),"",Calculations!AP71 + 'IRA Buildings Changes'!$D$39)</f>
        <v>48055859601560.32</v>
      </c>
      <c r="AQ71" s="99">
        <f>IF(ISBLANK(Calculations!AQ71),"",Calculations!AQ71 + 'IRA Buildings Changes'!$D$39)</f>
        <v>47772690638872.055</v>
      </c>
      <c r="AR71" s="99">
        <f>IF(ISBLANK(Calculations!AR71),"",Calculations!AR71 + 'IRA Buildings Changes'!$D$39)</f>
        <v>47481096811404.516</v>
      </c>
      <c r="AS71" s="99">
        <f>IF(ISBLANK(Calculations!AS71),"",Calculations!AS71 + 'IRA Buildings Changes'!$D$39)</f>
        <v>47199022993035.07</v>
      </c>
      <c r="AT71" s="99">
        <f>IF(ISBLANK(Calculations!AT71),"",Calculations!AT71 + 'IRA Buildings Changes'!$D$39)</f>
        <v>46913868893553.109</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0.9989474515506136</v>
      </c>
      <c r="K72">
        <f>IF(ISBLANK(Calculations!K72),"",Calculations!K72)</f>
        <v>0.26525604845171802</v>
      </c>
      <c r="L72" t="str">
        <f>IF(ISBLANK(Calculations!L72),"",Calculations!L72)</f>
        <v>RESIDENTIAL</v>
      </c>
      <c r="M72" t="str">
        <f>IF(ISBLANK(Calculations!M72),"",Calculations!M72)</f>
        <v>heating</v>
      </c>
      <c r="N72" t="str">
        <f>IF(ISBLANK(Calculations!N72),"",Calculations!N72)</f>
        <v>petroleum diesel</v>
      </c>
      <c r="O72">
        <f t="shared" si="0"/>
        <v>774527343099.77869</v>
      </c>
      <c r="P72">
        <f>IF(ISBLANK(Calculations!P72),"",Calculations!P72)</f>
        <v>774527343099.77869</v>
      </c>
      <c r="Q72">
        <f>IF(ISBLANK(Calculations!Q72),"",Calculations!Q72)</f>
        <v>774527343099.77869</v>
      </c>
      <c r="R72">
        <f>IF(ISBLANK(Calculations!R72),"",Calculations!R72)</f>
        <v>776357324710.59143</v>
      </c>
      <c r="S72">
        <f>IF(ISBLANK(Calculations!S72),"",Calculations!S72)</f>
        <v>777052580367.33276</v>
      </c>
      <c r="T72">
        <f>IF(ISBLANK(Calculations!T72),"",Calculations!T72)</f>
        <v>776103496726.27148</v>
      </c>
      <c r="U72">
        <f>IF(ISBLANK(Calculations!U72),"",Calculations!U72)</f>
        <v>773497820402.20312</v>
      </c>
      <c r="V72">
        <f>IF(ISBLANK(Calculations!V72),"",Calculations!V72)</f>
        <v>768684247625.79492</v>
      </c>
      <c r="W72">
        <f>IF(ISBLANK(Calculations!W72),"",Calculations!W72)</f>
        <v>761606266708.08923</v>
      </c>
      <c r="X72">
        <f>IF(ISBLANK(Calculations!X72),"",Calculations!X72)</f>
        <v>750857340159.20154</v>
      </c>
      <c r="Y72">
        <f>IF(ISBLANK(Calculations!Y72),"",Calculations!Y72)</f>
        <v>736185041566.98889</v>
      </c>
      <c r="Z72">
        <f>IF(ISBLANK(Calculations!Z72),"",Calculations!Z72)</f>
        <v>717229301338.39172</v>
      </c>
      <c r="AA72">
        <f>IF(ISBLANK(Calculations!AA72),"",Calculations!AA72)</f>
        <v>694734727587.00684</v>
      </c>
      <c r="AB72">
        <f>IF(ISBLANK(Calculations!AB72),"",Calculations!AB72)</f>
        <v>668413240513.88965</v>
      </c>
      <c r="AC72">
        <f>IF(ISBLANK(Calculations!AC72),"",Calculations!AC72)</f>
        <v>639332675916.87537</v>
      </c>
      <c r="AD72">
        <f>IF(ISBLANK(Calculations!AD72),"",Calculations!AD72)</f>
        <v>607444326184.46912</v>
      </c>
      <c r="AE72">
        <f>IF(ISBLANK(Calculations!AE72),"",Calculations!AE72)</f>
        <v>573767883742.43127</v>
      </c>
      <c r="AF72">
        <f>IF(ISBLANK(Calculations!AF72),"",Calculations!AF72)</f>
        <v>538337020815.5401</v>
      </c>
      <c r="AG72">
        <f>IF(ISBLANK(Calculations!AG72),"",Calculations!AG72)</f>
        <v>502221122824.09686</v>
      </c>
      <c r="AH72">
        <f>IF(ISBLANK(Calculations!AH72),"",Calculations!AH72)</f>
        <v>465387570659.21271</v>
      </c>
      <c r="AI72">
        <f>IF(ISBLANK(Calculations!AI72),"",Calculations!AI72)</f>
        <v>428516788075.89136</v>
      </c>
      <c r="AJ72">
        <f>IF(ISBLANK(Calculations!AJ72),"",Calculations!AJ72)</f>
        <v>391774585687.49298</v>
      </c>
      <c r="AK72">
        <f>IF(ISBLANK(Calculations!AK72),"",Calculations!AK72)</f>
        <v>350995961347.7334</v>
      </c>
      <c r="AL72">
        <f>IF(ISBLANK(Calculations!AL72),"",Calculations!AL72)</f>
        <v>312187674522.35333</v>
      </c>
      <c r="AM72">
        <f>IF(ISBLANK(Calculations!AM72),"",Calculations!AM72)</f>
        <v>275719862632.84662</v>
      </c>
      <c r="AN72">
        <f>IF(ISBLANK(Calculations!AN72),"",Calculations!AN72)</f>
        <v>241832526793.13022</v>
      </c>
      <c r="AO72">
        <f>IF(ISBLANK(Calculations!AO72),"",Calculations!AO72)</f>
        <v>210787601366.862</v>
      </c>
      <c r="AP72">
        <f>IF(ISBLANK(Calculations!AP72),"",Calculations!AP72)</f>
        <v>182884958798.41257</v>
      </c>
      <c r="AQ72">
        <f>IF(ISBLANK(Calculations!AQ72),"",Calculations!AQ72)</f>
        <v>158203817403.21164</v>
      </c>
      <c r="AR72">
        <f>IF(ISBLANK(Calculations!AR72),"",Calculations!AR72)</f>
        <v>136729183626.00237</v>
      </c>
      <c r="AS72">
        <f>IF(ISBLANK(Calculations!AS72),"",Calculations!AS72)</f>
        <v>118407862470.60443</v>
      </c>
      <c r="AT72">
        <f>IF(ISBLANK(Calculations!AT72),"",Calculations!AT72)</f>
        <v>103031798668.03055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0.26525604845171802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0.26525604845171802</v>
      </c>
      <c r="L74" t="str">
        <f>IF(ISBLANK(Calculations!L74),"",Calculations!L74)</f>
        <v>RESIDENTIAL</v>
      </c>
      <c r="M74" t="str">
        <f>IF(ISBLANK(Calculations!M74),"",Calculations!M74)</f>
        <v>heating</v>
      </c>
      <c r="N74" t="str">
        <f>IF(ISBLANK(Calculations!N74),"",Calculations!N74)</f>
        <v>biomass</v>
      </c>
      <c r="O74">
        <f t="shared" si="0"/>
        <v>7220800150952.668</v>
      </c>
      <c r="P74">
        <f>IF(ISBLANK(Calculations!P74),"",Calculations!P74)</f>
        <v>7220800150952.668</v>
      </c>
      <c r="Q74">
        <f>IF(ISBLANK(Calculations!Q74),"",Calculations!Q74)</f>
        <v>7220800150952.668</v>
      </c>
      <c r="R74">
        <f>IF(ISBLANK(Calculations!R74),"",Calculations!R74)</f>
        <v>7245955058229.4258</v>
      </c>
      <c r="S74">
        <f>IF(ISBLANK(Calculations!S74),"",Calculations!S74)</f>
        <v>7265687047240.2412</v>
      </c>
      <c r="T74">
        <f>IF(ISBLANK(Calculations!T74),"",Calculations!T74)</f>
        <v>7279914550672.4502</v>
      </c>
      <c r="U74">
        <f>IF(ISBLANK(Calculations!U74),"",Calculations!U74)</f>
        <v>7291129660669.1357</v>
      </c>
      <c r="V74">
        <f>IF(ISBLANK(Calculations!V74),"",Calculations!V74)</f>
        <v>7299836013621.9287</v>
      </c>
      <c r="W74">
        <f>IF(ISBLANK(Calculations!W74),"",Calculations!W74)</f>
        <v>7310962987970.2988</v>
      </c>
      <c r="X74">
        <f>IF(ISBLANK(Calculations!X74),"",Calculations!X74)</f>
        <v>7319537605348.7295</v>
      </c>
      <c r="Y74">
        <f>IF(ISBLANK(Calculations!Y74),"",Calculations!Y74)</f>
        <v>7326520376231.7627</v>
      </c>
      <c r="Z74">
        <f>IF(ISBLANK(Calculations!Z74),"",Calculations!Z74)</f>
        <v>7333078367610.9404</v>
      </c>
      <c r="AA74">
        <f>IF(ISBLANK(Calculations!AA74),"",Calculations!AA74)</f>
        <v>7343276565783.4697</v>
      </c>
      <c r="AB74">
        <f>IF(ISBLANK(Calculations!AB74),"",Calculations!AB74)</f>
        <v>7352115665519.7734</v>
      </c>
      <c r="AC74">
        <f>IF(ISBLANK(Calculations!AC74),"",Calculations!AC74)</f>
        <v>7365257865794.3779</v>
      </c>
      <c r="AD74">
        <f>IF(ISBLANK(Calculations!AD74),"",Calculations!AD74)</f>
        <v>7380823646144.9062</v>
      </c>
      <c r="AE74">
        <f>IF(ISBLANK(Calculations!AE74),"",Calculations!AE74)</f>
        <v>7403939966699.8008</v>
      </c>
      <c r="AF74">
        <f>IF(ISBLANK(Calculations!AF74),"",Calculations!AF74)</f>
        <v>7431167300888.6807</v>
      </c>
      <c r="AG74">
        <f>IF(ISBLANK(Calculations!AG74),"",Calculations!AG74)</f>
        <v>7468076766317.1562</v>
      </c>
      <c r="AH74">
        <f>IF(ISBLANK(Calculations!AH74),"",Calculations!AH74)</f>
        <v>7509380127357.4551</v>
      </c>
      <c r="AI74">
        <f>IF(ISBLANK(Calculations!AI74),"",Calculations!AI74)</f>
        <v>7555155071415.6846</v>
      </c>
      <c r="AJ74">
        <f>IF(ISBLANK(Calculations!AJ74),"",Calculations!AJ74)</f>
        <v>7602129476640.8623</v>
      </c>
      <c r="AK74">
        <f>IF(ISBLANK(Calculations!AK74),"",Calculations!AK74)</f>
        <v>7566844635443.4893</v>
      </c>
      <c r="AL74">
        <f>IF(ISBLANK(Calculations!AL74),"",Calculations!AL74)</f>
        <v>7528993508066.3867</v>
      </c>
      <c r="AM74">
        <f>IF(ISBLANK(Calculations!AM74),"",Calculations!AM74)</f>
        <v>7490319670429.7139</v>
      </c>
      <c r="AN74">
        <f>IF(ISBLANK(Calculations!AN74),"",Calculations!AN74)</f>
        <v>7449773815578.6768</v>
      </c>
      <c r="AO74">
        <f>IF(ISBLANK(Calculations!AO74),"",Calculations!AO74)</f>
        <v>7407095708966.4238</v>
      </c>
      <c r="AP74">
        <f>IF(ISBLANK(Calculations!AP74),"",Calculations!AP74)</f>
        <v>7365703638578.1992</v>
      </c>
      <c r="AQ74">
        <f>IF(ISBLANK(Calculations!AQ74),"",Calculations!AQ74)</f>
        <v>7324976518121.7373</v>
      </c>
      <c r="AR74">
        <f>IF(ISBLANK(Calculations!AR74),"",Calculations!AR74)</f>
        <v>7283941899841.8633</v>
      </c>
      <c r="AS74">
        <f>IF(ISBLANK(Calculations!AS74),"",Calculations!AS74)</f>
        <v>7244932098915.3555</v>
      </c>
      <c r="AT74">
        <f>IF(ISBLANK(Calculations!AT74),"",Calculations!AT74)</f>
        <v>7206826598565.7031</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0.26525604845171802</v>
      </c>
      <c r="L75" t="str">
        <f>IF(ISBLANK(Calculations!L75),"",Calculations!L75)</f>
        <v>RESIDENTIAL</v>
      </c>
      <c r="M75" t="str">
        <f>IF(ISBLANK(Calculations!M75),"",Calculations!M75)</f>
        <v>heating</v>
      </c>
      <c r="N75" t="str">
        <f>IF(ISBLANK(Calculations!N75),"",Calculations!N75)</f>
        <v>kerosene</v>
      </c>
      <c r="O75">
        <f t="shared" si="0"/>
        <v>27056116942.075237</v>
      </c>
      <c r="P75">
        <f>IF(ISBLANK(Calculations!P75),"",Calculations!P75)</f>
        <v>27056116942.075237</v>
      </c>
      <c r="Q75">
        <f>IF(ISBLANK(Calculations!Q75),"",Calculations!Q75)</f>
        <v>27056116942.075237</v>
      </c>
      <c r="R75">
        <f>IF(ISBLANK(Calculations!R75),"",Calculations!R75)</f>
        <v>27284302385.006916</v>
      </c>
      <c r="S75">
        <f>IF(ISBLANK(Calculations!S75),"",Calculations!S75)</f>
        <v>27501209331.436977</v>
      </c>
      <c r="T75">
        <f>IF(ISBLANK(Calculations!T75),"",Calculations!T75)</f>
        <v>27717053582.518856</v>
      </c>
      <c r="U75">
        <f>IF(ISBLANK(Calculations!U75),"",Calculations!U75)</f>
        <v>27930341990.414474</v>
      </c>
      <c r="V75">
        <f>IF(ISBLANK(Calculations!V75),"",Calculations!V75)</f>
        <v>28141547587.340897</v>
      </c>
      <c r="W75">
        <f>IF(ISBLANK(Calculations!W75),"",Calculations!W75)</f>
        <v>28356824748.697647</v>
      </c>
      <c r="X75">
        <f>IF(ISBLANK(Calculations!X75),"",Calculations!X75)</f>
        <v>28566624191.546173</v>
      </c>
      <c r="Y75">
        <f>IF(ISBLANK(Calculations!Y75),"",Calculations!Y75)</f>
        <v>28762910291.946419</v>
      </c>
      <c r="Z75">
        <f>IF(ISBLANK(Calculations!Z75),"",Calculations!Z75)</f>
        <v>28963078010.816216</v>
      </c>
      <c r="AA75">
        <f>IF(ISBLANK(Calculations!AA75),"",Calculations!AA75)</f>
        <v>29164547117.819424</v>
      </c>
      <c r="AB75">
        <f>IF(ISBLANK(Calculations!AB75),"",Calculations!AB75)</f>
        <v>29355700005.759144</v>
      </c>
      <c r="AC75">
        <f>IF(ISBLANK(Calculations!AC75),"",Calculations!AC75)</f>
        <v>29542681052.764938</v>
      </c>
      <c r="AD75">
        <f>IF(ISBLANK(Calculations!AD75),"",Calculations!AD75)</f>
        <v>29727803354.803928</v>
      </c>
      <c r="AE75">
        <f>IF(ISBLANK(Calculations!AE75),"",Calculations!AE75)</f>
        <v>29912809259.670658</v>
      </c>
      <c r="AF75">
        <f>IF(ISBLANK(Calculations!AF75),"",Calculations!AF75)</f>
        <v>30092572284.709873</v>
      </c>
      <c r="AG75">
        <f>IF(ISBLANK(Calculations!AG75),"",Calculations!AG75)</f>
        <v>30275996032.227459</v>
      </c>
      <c r="AH75">
        <f>IF(ISBLANK(Calculations!AH75),"",Calculations!AH75)</f>
        <v>30460385602.085072</v>
      </c>
      <c r="AI75">
        <f>IF(ISBLANK(Calculations!AI75),"",Calculations!AI75)</f>
        <v>30640286703.614479</v>
      </c>
      <c r="AJ75">
        <f>IF(ISBLANK(Calculations!AJ75),"",Calculations!AJ75)</f>
        <v>30824003456.270664</v>
      </c>
      <c r="AK75">
        <f>IF(ISBLANK(Calculations!AK75),"",Calculations!AK75)</f>
        <v>30740574777.97961</v>
      </c>
      <c r="AL75">
        <f>IF(ISBLANK(Calculations!AL75),"",Calculations!AL75)</f>
        <v>30648704806.559311</v>
      </c>
      <c r="AM75">
        <f>IF(ISBLANK(Calculations!AM75),"",Calculations!AM75)</f>
        <v>30558584899.854</v>
      </c>
      <c r="AN75">
        <f>IF(ISBLANK(Calculations!AN75),"",Calculations!AN75)</f>
        <v>30465577308.655956</v>
      </c>
      <c r="AO75">
        <f>IF(ISBLANK(Calculations!AO75),"",Calculations!AO75)</f>
        <v>30365110586.19828</v>
      </c>
      <c r="AP75">
        <f>IF(ISBLANK(Calculations!AP75),"",Calculations!AP75)</f>
        <v>30267454872.86702</v>
      </c>
      <c r="AQ75">
        <f>IF(ISBLANK(Calculations!AQ75),"",Calculations!AQ75)</f>
        <v>30167854361.720886</v>
      </c>
      <c r="AR75">
        <f>IF(ISBLANK(Calculations!AR75),"",Calculations!AR75)</f>
        <v>30061682166.568718</v>
      </c>
      <c r="AS75">
        <f>IF(ISBLANK(Calculations!AS75),"",Calculations!AS75)</f>
        <v>29959027333.203915</v>
      </c>
      <c r="AT75">
        <f>IF(ISBLANK(Calculations!AT75),"",Calculations!AT75)</f>
        <v>29855174820.765705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0.26525604845171802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0.90095631067590221</v>
      </c>
      <c r="K77">
        <f>IF(ISBLANK(Calculations!K77),"",Calculations!K77)</f>
        <v>0.26525604845171802</v>
      </c>
      <c r="L77" t="str">
        <f>IF(ISBLANK(Calculations!L77),"",Calculations!L77)</f>
        <v>RESIDENTIAL</v>
      </c>
      <c r="M77" t="str">
        <f>IF(ISBLANK(Calculations!M77),"",Calculations!M77)</f>
        <v>heating</v>
      </c>
      <c r="N77" t="str">
        <f>IF(ISBLANK(Calculations!N77),"",Calculations!N77)</f>
        <v>LPG propane or butane</v>
      </c>
      <c r="O77">
        <f t="shared" si="0"/>
        <v>8204085539568.3467</v>
      </c>
      <c r="P77">
        <f>IF(ISBLANK(Calculations!P77),"",Calculations!P77)</f>
        <v>8204085539568.3467</v>
      </c>
      <c r="Q77">
        <f>IF(ISBLANK(Calculations!Q77),"",Calculations!Q77)</f>
        <v>8204085539568.3467</v>
      </c>
      <c r="R77">
        <f>IF(ISBLANK(Calculations!R77),"",Calculations!R77)</f>
        <v>8269339460526.2891</v>
      </c>
      <c r="S77">
        <f>IF(ISBLANK(Calculations!S77),"",Calculations!S77)</f>
        <v>8329631530198.4229</v>
      </c>
      <c r="T77">
        <f>IF(ISBLANK(Calculations!T77),"",Calculations!T77)</f>
        <v>8383019934060.4951</v>
      </c>
      <c r="U77">
        <f>IF(ISBLANK(Calculations!U77),"",Calculations!U77)</f>
        <v>8434084846092.9375</v>
      </c>
      <c r="V77">
        <f>IF(ISBLANK(Calculations!V77),"",Calculations!V77)</f>
        <v>8483330838028.75</v>
      </c>
      <c r="W77">
        <f>IF(ISBLANK(Calculations!W77),"",Calculations!W77)</f>
        <v>8538282762552.9824</v>
      </c>
      <c r="X77">
        <f>IF(ISBLANK(Calculations!X77),"",Calculations!X77)</f>
        <v>8591460678253.9336</v>
      </c>
      <c r="Y77">
        <f>IF(ISBLANK(Calculations!Y77),"",Calculations!Y77)</f>
        <v>8646167750982.8174</v>
      </c>
      <c r="Z77">
        <f>IF(ISBLANK(Calculations!Z77),"",Calculations!Z77)</f>
        <v>8701295431126.6699</v>
      </c>
      <c r="AA77">
        <f>IF(ISBLANK(Calculations!AA77),"",Calculations!AA77)</f>
        <v>8762280971488.8438</v>
      </c>
      <c r="AB77">
        <f>IF(ISBLANK(Calculations!AB77),"",Calculations!AB77)</f>
        <v>8819363686549.1953</v>
      </c>
      <c r="AC77">
        <f>IF(ISBLANK(Calculations!AC77),"",Calculations!AC77)</f>
        <v>8880324393260.0488</v>
      </c>
      <c r="AD77">
        <f>IF(ISBLANK(Calculations!AD77),"",Calculations!AD77)</f>
        <v>8938745567874.8906</v>
      </c>
      <c r="AE77">
        <f>IF(ISBLANK(Calculations!AE77),"",Calculations!AE77)</f>
        <v>9000933011304.8496</v>
      </c>
      <c r="AF77">
        <f>IF(ISBLANK(Calculations!AF77),"",Calculations!AF77)</f>
        <v>9058616364363.7949</v>
      </c>
      <c r="AG77">
        <f>IF(ISBLANK(Calculations!AG77),"",Calculations!AG77)</f>
        <v>9120828104052.6562</v>
      </c>
      <c r="AH77">
        <f>IF(ISBLANK(Calculations!AH77),"",Calculations!AH77)</f>
        <v>9180876281288.084</v>
      </c>
      <c r="AI77">
        <f>IF(ISBLANK(Calculations!AI77),"",Calculations!AI77)</f>
        <v>9244470608184.9492</v>
      </c>
      <c r="AJ77">
        <f>IF(ISBLANK(Calculations!AJ77),"",Calculations!AJ77)</f>
        <v>9308617715839.1211</v>
      </c>
      <c r="AK77">
        <f>IF(ISBLANK(Calculations!AK77),"",Calculations!AK77)</f>
        <v>9259680813321.627</v>
      </c>
      <c r="AL77">
        <f>IF(ISBLANK(Calculations!AL77),"",Calculations!AL77)</f>
        <v>9211495626941.4336</v>
      </c>
      <c r="AM77">
        <f>IF(ISBLANK(Calculations!AM77),"",Calculations!AM77)</f>
        <v>9167086602664.5645</v>
      </c>
      <c r="AN77">
        <f>IF(ISBLANK(Calculations!AN77),"",Calculations!AN77)</f>
        <v>9124826376033.4082</v>
      </c>
      <c r="AO77">
        <f>IF(ISBLANK(Calculations!AO77),"",Calculations!AO77)</f>
        <v>9082893709631.9883</v>
      </c>
      <c r="AP77">
        <f>IF(ISBLANK(Calculations!AP77),"",Calculations!AP77)</f>
        <v>9043782141767.3574</v>
      </c>
      <c r="AQ77">
        <f>IF(ISBLANK(Calculations!AQ77),"",Calculations!AQ77)</f>
        <v>9005479301450.1973</v>
      </c>
      <c r="AR77">
        <f>IF(ISBLANK(Calculations!AR77),"",Calculations!AR77)</f>
        <v>8966058409734.8105</v>
      </c>
      <c r="AS77">
        <f>IF(ISBLANK(Calculations!AS77),"",Calculations!AS77)</f>
        <v>8928067553132.1387</v>
      </c>
      <c r="AT77">
        <f>IF(ISBLANK(Calculations!AT77),"",Calculations!AT77)</f>
        <v>8889794305048.1133</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0.26525604845171802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5.4291608983009734E-2</v>
      </c>
      <c r="K82">
        <f>IF(ISBLANK(Calculations!K82),"",Calculations!K82)</f>
        <v>0.26525604845171802</v>
      </c>
      <c r="L82" t="str">
        <f>IF(ISBLANK(Calculations!L82),"",Calculations!L82)</f>
        <v>RESIDENTIAL</v>
      </c>
      <c r="M82" t="str">
        <f>IF(ISBLANK(Calculations!M82),"",Calculations!M82)</f>
        <v>cooling</v>
      </c>
      <c r="N82" t="str">
        <f>IF(ISBLANK(Calculations!N82),"",Calculations!N82)</f>
        <v>electricity</v>
      </c>
      <c r="O82">
        <f t="shared" ref="O82:O145" si="1">P82</f>
        <v>1761282764609.9368</v>
      </c>
      <c r="P82">
        <f>IF(ISBLANK(Calculations!P82),"",Calculations!P82)-(SUMIFS(BDEQ!B:B,BDEQ!$AG:$AG,About!$B$2,BDEQ!$AH:$AH,$I82)*BDEQ!$C$2*$J82*$K82)</f>
        <v>1761282764609.9368</v>
      </c>
      <c r="Q82">
        <f>IF(ISBLANK(Calculations!Q82),"",Calculations!Q82)-(SUMIFS(BDEQ!C:C,BDEQ!$AG:$AG,About!$B$2,BDEQ!$AH:$AH,$I82)*BDEQ!$C$2*$J82*$K82)</f>
        <v>1761282764609.9368</v>
      </c>
      <c r="R82">
        <f>IF(ISBLANK(Calculations!R82),"",Calculations!R82)-(SUMIFS(BDEQ!D:D,BDEQ!$AG:$AG,About!$B$2,BDEQ!$AH:$AH,$I82)*BDEQ!$C$2*$J82*$K82)</f>
        <v>1720835389826.6384</v>
      </c>
      <c r="S82" s="99">
        <f>IF(ISBLANK(Calculations!S82),"",Calculations!S82 + ('IRA Buildings Changes'!$C$39/($AB$81-$R$81)*(S81-$R$81)))-(SUMIFS(BDEQ!E:E,BDEQ!$AG:$AG,About!$B$2,BDEQ!$AH:$AH,$I82)*BDEQ!$C$2*$J82*$K82)</f>
        <v>1874300046663.1694</v>
      </c>
      <c r="T82" s="99">
        <f>IF(ISBLANK(Calculations!T82),"",Calculations!T82 + ('IRA Buildings Changes'!$C$39/($AB$81-$R$81)*(T81-$R$81)))-(SUMIFS(BDEQ!F:F,BDEQ!$AG:$AG,About!$B$2,BDEQ!$AH:$AH,$I82)*BDEQ!$C$2*$J82*$K82)</f>
        <v>2031577875220.2756</v>
      </c>
      <c r="U82" s="99">
        <f>IF(ISBLANK(Calculations!U82),"",Calculations!U82 + ('IRA Buildings Changes'!$C$39/($AB$81-$R$81)*(U81-$R$81)))-(SUMIFS(BDEQ!G:G,BDEQ!$AG:$AG,About!$B$2,BDEQ!$AH:$AH,$I82)*BDEQ!$C$2*$J82*$K82)</f>
        <v>2191066826587.5854</v>
      </c>
      <c r="V82" s="99">
        <f>IF(ISBLANK(Calculations!V82),"",Calculations!V82 + ('IRA Buildings Changes'!$C$39/($AB$81-$R$81)*(V81-$R$81)))-(SUMIFS(BDEQ!H:H,BDEQ!$AG:$AG,About!$B$2,BDEQ!$AH:$AH,$I82)*BDEQ!$C$2*$J82*$K82)</f>
        <v>2357286974348.519</v>
      </c>
      <c r="W82" s="99">
        <f>IF(ISBLANK(Calculations!W82),"",Calculations!W82 + ('IRA Buildings Changes'!$C$39/($AB$81-$R$81)*(W81-$R$81)))-(SUMIFS(BDEQ!I:I,BDEQ!$AG:$AG,About!$B$2,BDEQ!$AH:$AH,$I82)*BDEQ!$C$2*$J82*$K82)</f>
        <v>2528222854153.2959</v>
      </c>
      <c r="X82" s="99">
        <f>IF(ISBLANK(Calculations!X82),"",Calculations!X82 + ('IRA Buildings Changes'!$C$39/($AB$81-$R$81)*(X81-$R$81)))-(SUMIFS(BDEQ!J:J,BDEQ!$AG:$AG,About!$B$2,BDEQ!$AH:$AH,$I82)*BDEQ!$C$2*$J82*$K82)</f>
        <v>2703701208701.0542</v>
      </c>
      <c r="Y82" s="99">
        <f>IF(ISBLANK(Calculations!Y82),"",Calculations!Y82 + ('IRA Buildings Changes'!$C$39/($AB$81-$R$81)*(Y81-$R$81)))-(SUMIFS(BDEQ!K:K,BDEQ!$AG:$AG,About!$B$2,BDEQ!$AH:$AH,$I82)*BDEQ!$C$2*$J82*$K82)</f>
        <v>2883254285149.3198</v>
      </c>
      <c r="Z82" s="99">
        <f>IF(ISBLANK(Calculations!Z82),"",Calculations!Z82 + ('IRA Buildings Changes'!$C$39/($AB$81-$R$81)*(Z81-$R$81)))-(SUMIFS(BDEQ!L:L,BDEQ!$AG:$AG,About!$B$2,BDEQ!$AH:$AH,$I82)*BDEQ!$C$2*$J82*$K82)</f>
        <v>3066329071384.2192</v>
      </c>
      <c r="AA82" s="99">
        <f>IF(ISBLANK(Calculations!AA82),"",Calculations!AA82 + ('IRA Buildings Changes'!$C$39/($AB$81-$R$81)*(AA81-$R$81)))-(SUMIFS(BDEQ!M:M,BDEQ!$AG:$AG,About!$B$2,BDEQ!$AH:$AH,$I82)*BDEQ!$C$2*$J82*$K82)</f>
        <v>3250241420412.1045</v>
      </c>
      <c r="AB82" s="98">
        <f>IF(ISBLANK(Calculations!AB82),"",Calculations!AB82 + 'IRA Buildings Changes'!C39)-(SUMIFS(BDEQ!N:N,BDEQ!$AG:$AG,About!$B$2,BDEQ!$AH:$AH,$I82)*BDEQ!$C$2*$J82*$K82)</f>
        <v>3438241135433.6255</v>
      </c>
      <c r="AC82" s="99">
        <f>IF(ISBLANK(Calculations!AC82),"",Calculations!AC82  + 'IRA Buildings Changes'!$C$39)-(SUMIFS(BDEQ!O:O,BDEQ!$AG:$AG,About!$B$2,BDEQ!$AH:$AH,$I82)*BDEQ!$C$2*$J82*$K82)</f>
        <v>3437059117117.1411</v>
      </c>
      <c r="AD82" s="99">
        <f>IF(ISBLANK(Calculations!AD82),"",Calculations!AD82  + 'IRA Buildings Changes'!$C$39)-(SUMIFS(BDEQ!P:P,BDEQ!$AG:$AG,About!$B$2,BDEQ!$AH:$AH,$I82)*BDEQ!$C$2*$J82*$K82)</f>
        <v>3436867550576.5176</v>
      </c>
      <c r="AE82" s="99">
        <f>IF(ISBLANK(Calculations!AE82),"",Calculations!AE82  + 'IRA Buildings Changes'!$C$39)-(SUMIFS(BDEQ!Q:Q,BDEQ!$AG:$AG,About!$B$2,BDEQ!$AH:$AH,$I82)*BDEQ!$C$2*$J82*$K82)</f>
        <v>3437392352688.271</v>
      </c>
      <c r="AF82" s="99">
        <f>IF(ISBLANK(Calculations!AF82),"",Calculations!AF82  + 'IRA Buildings Changes'!$C$39)-(SUMIFS(BDEQ!R:R,BDEQ!$AG:$AG,About!$B$2,BDEQ!$AH:$AH,$I82)*BDEQ!$C$2*$J82*$K82)</f>
        <v>3438335774887.2998</v>
      </c>
      <c r="AG82" s="99">
        <f>IF(ISBLANK(Calculations!AG82),"",Calculations!AG82  + 'IRA Buildings Changes'!$C$39)-(SUMIFS(BDEQ!S:S,BDEQ!$AG:$AG,About!$B$2,BDEQ!$AH:$AH,$I82)*BDEQ!$C$2*$J82*$K82)</f>
        <v>3439643619118.5</v>
      </c>
      <c r="AH82" s="99">
        <f>IF(ISBLANK(Calculations!AH82),"",Calculations!AH82  + 'IRA Buildings Changes'!$C$39)-(SUMIFS(BDEQ!T:T,BDEQ!$AG:$AG,About!$B$2,BDEQ!$AH:$AH,$I82)*BDEQ!$C$2*$J82*$K82)</f>
        <v>3439327860022.1245</v>
      </c>
      <c r="AI82" s="99">
        <f>IF(ISBLANK(Calculations!AI82),"",Calculations!AI82  + 'IRA Buildings Changes'!$C$39)-(SUMIFS(BDEQ!U:U,BDEQ!$AG:$AG,About!$B$2,BDEQ!$AH:$AH,$I82)*BDEQ!$C$2*$J82*$K82)</f>
        <v>3441071649780.9854</v>
      </c>
      <c r="AJ82" s="99">
        <f>IF(ISBLANK(Calculations!AJ82),"",Calculations!AJ82  + 'IRA Buildings Changes'!$C$39)-(SUMIFS(BDEQ!V:V,BDEQ!$AG:$AG,About!$B$2,BDEQ!$AH:$AH,$I82)*BDEQ!$C$2*$J82*$K82)</f>
        <v>3442975973083.8584</v>
      </c>
      <c r="AK82" s="99">
        <f>IF(ISBLANK(Calculations!AK82),"",Calculations!AK82  + 'IRA Buildings Changes'!$C$39)-(SUMIFS(BDEQ!W:W,BDEQ!$AG:$AG,About!$B$2,BDEQ!$AH:$AH,$I82)*BDEQ!$C$2*$J82*$K82)</f>
        <v>3445308478791.4375</v>
      </c>
      <c r="AL82" s="99">
        <f>IF(ISBLANK(Calculations!AL82),"",Calculations!AL82  + 'IRA Buildings Changes'!$C$39)-(SUMIFS(BDEQ!X:X,BDEQ!$AG:$AG,About!$B$2,BDEQ!$AH:$AH,$I82)*BDEQ!$C$2*$J82*$K82)</f>
        <v>3447661310934.6514</v>
      </c>
      <c r="AM82" s="99">
        <f>IF(ISBLANK(Calculations!AM82),"",Calculations!AM82  + 'IRA Buildings Changes'!$C$39)-(SUMIFS(BDEQ!Y:Y,BDEQ!$AG:$AG,About!$B$2,BDEQ!$AH:$AH,$I82)*BDEQ!$C$2*$J82*$K82)</f>
        <v>3450086689313.4102</v>
      </c>
      <c r="AN82" s="99">
        <f>IF(ISBLANK(Calculations!AN82),"",Calculations!AN82  + 'IRA Buildings Changes'!$C$39)-(SUMIFS(BDEQ!Z:Z,BDEQ!$AG:$AG,About!$B$2,BDEQ!$AH:$AH,$I82)*BDEQ!$C$2*$J82*$K82)</f>
        <v>3452643237674.1641</v>
      </c>
      <c r="AO82" s="99">
        <f>IF(ISBLANK(Calculations!AO82),"",Calculations!AO82  + 'IRA Buildings Changes'!$C$39)-(SUMIFS(BDEQ!AA:AA,BDEQ!$AG:$AG,About!$B$2,BDEQ!$AH:$AH,$I82)*BDEQ!$C$2*$J82*$K82)</f>
        <v>3453316038575.9414</v>
      </c>
      <c r="AP82" s="99">
        <f>IF(ISBLANK(Calculations!AP82),"",Calculations!AP82  + 'IRA Buildings Changes'!$C$39)-(SUMIFS(BDEQ!AB:AB,BDEQ!$AG:$AG,About!$B$2,BDEQ!$AH:$AH,$I82)*BDEQ!$C$2*$J82*$K82)</f>
        <v>3455897236851.9492</v>
      </c>
      <c r="AQ82" s="99">
        <f>IF(ISBLANK(Calculations!AQ82),"",Calculations!AQ82  + 'IRA Buildings Changes'!$C$39)-(SUMIFS(BDEQ!AC:AC,BDEQ!$AG:$AG,About!$B$2,BDEQ!$AH:$AH,$I82)*BDEQ!$C$2*$J82*$K82)</f>
        <v>3458601925185.541</v>
      </c>
      <c r="AR82" s="99">
        <f>IF(ISBLANK(Calculations!AR82),"",Calculations!AR82  + 'IRA Buildings Changes'!$C$39)-(SUMIFS(BDEQ!AD:AD,BDEQ!$AG:$AG,About!$B$2,BDEQ!$AH:$AH,$I82)*BDEQ!$C$2*$J82*$K82)</f>
        <v>3461287416988.5005</v>
      </c>
      <c r="AS82" s="99">
        <f>IF(ISBLANK(Calculations!AS82),"",Calculations!AS82  + 'IRA Buildings Changes'!$C$39)-(SUMIFS(BDEQ!AE:AE,BDEQ!$AG:$AG,About!$B$2,BDEQ!$AH:$AH,$I82)*BDEQ!$C$2*$J82*$K82)</f>
        <v>3464026045461.6631</v>
      </c>
      <c r="AT82" s="99">
        <f>IF(ISBLANK(Calculations!AT82),"",Calculations!AT82  + 'IRA Buildings Changes'!$C$39)-(SUMIFS(BDEQ!AF:AF,BDEQ!$AG:$AG,About!$B$2,BDEQ!$AH:$AH,$I82)*BDEQ!$C$2*$J82*$K82)</f>
        <v>3466911983294.9233</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0.26525604845171802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0.26525604845171802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0.26525604845171802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0.26525604845171802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0.26525604845171802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0.26525604845171802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0.26525604845171802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0.26525604845171802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0.26525604845171802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6.7134602142549946E-2</v>
      </c>
      <c r="K95">
        <f>IF(ISBLANK(Calculations!K95),"",Calculations!K95)</f>
        <v>0.26525604845171802</v>
      </c>
      <c r="L95" t="str">
        <f>IF(ISBLANK(Calculations!L95),"",Calculations!L95)</f>
        <v>RESIDENTIAL</v>
      </c>
      <c r="M95" t="str">
        <f>IF(ISBLANK(Calculations!M95),"",Calculations!M95)</f>
        <v>lighting</v>
      </c>
      <c r="N95" t="str">
        <f>IF(ISBLANK(Calculations!N95),"",Calculations!N95)</f>
        <v>electricity</v>
      </c>
      <c r="O95">
        <f t="shared" si="1"/>
        <v>2177924358433.0327</v>
      </c>
      <c r="P95">
        <f>IF(ISBLANK(Calculations!P95),"",Calculations!P95)-(SUMIFS(BDEQ!B:B,BDEQ!$AG:$AG,About!$B$2,BDEQ!$AH:$AH,$I95)*BDEQ!$C$2*$J95*$K95)</f>
        <v>2177924358433.0327</v>
      </c>
      <c r="Q95">
        <f>IF(ISBLANK(Calculations!Q95),"",Calculations!Q95)-(SUMIFS(BDEQ!C:C,BDEQ!$AG:$AG,About!$B$2,BDEQ!$AH:$AH,$I95)*BDEQ!$C$2*$J95*$K95)</f>
        <v>2177924358433.0327</v>
      </c>
      <c r="R95">
        <f>IF(ISBLANK(Calculations!R95),"",Calculations!R95)-(SUMIFS(BDEQ!D:D,BDEQ!$AG:$AG,About!$B$2,BDEQ!$AH:$AH,$I95)*BDEQ!$C$2*$J95*$K95)</f>
        <v>2156562725898.9973</v>
      </c>
      <c r="S95">
        <f>IF(ISBLANK(Calculations!S95),"",Calculations!S95)-(SUMIFS(BDEQ!E:E,BDEQ!$AG:$AG,About!$B$2,BDEQ!$AH:$AH,$I95)*BDEQ!$C$2*$J95*$K95)</f>
        <v>2135725884356.1426</v>
      </c>
      <c r="T95">
        <f>IF(ISBLANK(Calculations!T95),"",Calculations!T95)-(SUMIFS(BDEQ!F:F,BDEQ!$AG:$AG,About!$B$2,BDEQ!$AH:$AH,$I95)*BDEQ!$C$2*$J95*$K95)</f>
        <v>2116464045187.5581</v>
      </c>
      <c r="U95">
        <f>IF(ISBLANK(Calculations!U95),"",Calculations!U95)-(SUMIFS(BDEQ!G:G,BDEQ!$AG:$AG,About!$B$2,BDEQ!$AH:$AH,$I95)*BDEQ!$C$2*$J95*$K95)</f>
        <v>2104259968843.3206</v>
      </c>
      <c r="V95">
        <f>IF(ISBLANK(Calculations!V95),"",Calculations!V95)-(SUMIFS(BDEQ!H:H,BDEQ!$AG:$AG,About!$B$2,BDEQ!$AH:$AH,$I95)*BDEQ!$C$2*$J95*$K95)</f>
        <v>2098523522900.6172</v>
      </c>
      <c r="W95">
        <f>IF(ISBLANK(Calculations!W95),"",Calculations!W95)-(SUMIFS(BDEQ!I:I,BDEQ!$AG:$AG,About!$B$2,BDEQ!$AH:$AH,$I95)*BDEQ!$C$2*$J95*$K95)</f>
        <v>2095643867017</v>
      </c>
      <c r="X95">
        <f>IF(ISBLANK(Calculations!X95),"",Calculations!X95)-(SUMIFS(BDEQ!J:J,BDEQ!$AG:$AG,About!$B$2,BDEQ!$AH:$AH,$I95)*BDEQ!$C$2*$J95*$K95)</f>
        <v>2092625614358.4321</v>
      </c>
      <c r="Y95">
        <f>IF(ISBLANK(Calculations!Y95),"",Calculations!Y95)-(SUMIFS(BDEQ!K:K,BDEQ!$AG:$AG,About!$B$2,BDEQ!$AH:$AH,$I95)*BDEQ!$C$2*$J95*$K95)</f>
        <v>2089899341562.0837</v>
      </c>
      <c r="Z95">
        <f>IF(ISBLANK(Calculations!Z95),"",Calculations!Z95)-(SUMIFS(BDEQ!L:L,BDEQ!$AG:$AG,About!$B$2,BDEQ!$AH:$AH,$I95)*BDEQ!$C$2*$J95*$K95)</f>
        <v>2088238287303.8357</v>
      </c>
      <c r="AA95">
        <f>IF(ISBLANK(Calculations!AA95),"",Calculations!AA95)-(SUMIFS(BDEQ!M:M,BDEQ!$AG:$AG,About!$B$2,BDEQ!$AH:$AH,$I95)*BDEQ!$C$2*$J95*$K95)</f>
        <v>2089722303041.5645</v>
      </c>
      <c r="AB95">
        <f>IF(ISBLANK(Calculations!AB95),"",Calculations!AB95)-(SUMIFS(BDEQ!N:N,BDEQ!$AG:$AG,About!$B$2,BDEQ!$AH:$AH,$I95)*BDEQ!$C$2*$J95*$K95)</f>
        <v>2094204846239.7812</v>
      </c>
      <c r="AC95">
        <f>IF(ISBLANK(Calculations!AC95),"",Calculations!AC95)-(SUMIFS(BDEQ!O:O,BDEQ!$AG:$AG,About!$B$2,BDEQ!$AH:$AH,$I95)*BDEQ!$C$2*$J95*$K95)</f>
        <v>2100148799159.8904</v>
      </c>
      <c r="AD95">
        <f>IF(ISBLANK(Calculations!AD95),"",Calculations!AD95)-(SUMIFS(BDEQ!P:P,BDEQ!$AG:$AG,About!$B$2,BDEQ!$AH:$AH,$I95)*BDEQ!$C$2*$J95*$K95)</f>
        <v>2105908091212.8877</v>
      </c>
      <c r="AE95">
        <f>IF(ISBLANK(Calculations!AE95),"",Calculations!AE95)-(SUMIFS(BDEQ!Q:Q,BDEQ!$AG:$AG,About!$B$2,BDEQ!$AH:$AH,$I95)*BDEQ!$C$2*$J95*$K95)</f>
        <v>2111296654652.2104</v>
      </c>
      <c r="AF95">
        <f>IF(ISBLANK(Calculations!AF95),"",Calculations!AF95)-(SUMIFS(BDEQ!R:R,BDEQ!$AG:$AG,About!$B$2,BDEQ!$AH:$AH,$I95)*BDEQ!$C$2*$J95*$K95)</f>
        <v>2112434427870.0083</v>
      </c>
      <c r="AG95">
        <f>IF(ISBLANK(Calculations!AG95),"",Calculations!AG95)-(SUMIFS(BDEQ!S:S,BDEQ!$AG:$AG,About!$B$2,BDEQ!$AH:$AH,$I95)*BDEQ!$C$2*$J95*$K95)</f>
        <v>2112363378239.407</v>
      </c>
      <c r="AH95">
        <f>IF(ISBLANK(Calculations!AH95),"",Calculations!AH95)-(SUMIFS(BDEQ!T:T,BDEQ!$AG:$AG,About!$B$2,BDEQ!$AH:$AH,$I95)*BDEQ!$C$2*$J95*$K95)</f>
        <v>2111603641766.5803</v>
      </c>
      <c r="AI95">
        <f>IF(ISBLANK(Calculations!AI95),"",Calculations!AI95)-(SUMIFS(BDEQ!U:U,BDEQ!$AG:$AG,About!$B$2,BDEQ!$AH:$AH,$I95)*BDEQ!$C$2*$J95*$K95)</f>
        <v>2110354598951.6614</v>
      </c>
      <c r="AJ95">
        <f>IF(ISBLANK(Calculations!AJ95),"",Calculations!AJ95)-(SUMIFS(BDEQ!V:V,BDEQ!$AG:$AG,About!$B$2,BDEQ!$AH:$AH,$I95)*BDEQ!$C$2*$J95*$K95)</f>
        <v>2108806513015.5471</v>
      </c>
      <c r="AK95">
        <f>IF(ISBLANK(Calculations!AK95),"",Calculations!AK95)-(SUMIFS(BDEQ!W:W,BDEQ!$AG:$AG,About!$B$2,BDEQ!$AH:$AH,$I95)*BDEQ!$C$2*$J95*$K95)</f>
        <v>2089741018560.0076</v>
      </c>
      <c r="AL95">
        <f>IF(ISBLANK(Calculations!AL95),"",Calculations!AL95)-(SUMIFS(BDEQ!X:X,BDEQ!$AG:$AG,About!$B$2,BDEQ!$AH:$AH,$I95)*BDEQ!$C$2*$J95*$K95)</f>
        <v>2071189905036.968</v>
      </c>
      <c r="AM95">
        <f>IF(ISBLANK(Calculations!AM95),"",Calculations!AM95)-(SUMIFS(BDEQ!Y:Y,BDEQ!$AG:$AG,About!$B$2,BDEQ!$AH:$AH,$I95)*BDEQ!$C$2*$J95*$K95)</f>
        <v>2053351913667.1663</v>
      </c>
      <c r="AN95">
        <f>IF(ISBLANK(Calculations!AN95),"",Calculations!AN95)-(SUMIFS(BDEQ!Z:Z,BDEQ!$AG:$AG,About!$B$2,BDEQ!$AH:$AH,$I95)*BDEQ!$C$2*$J95*$K95)</f>
        <v>2036441280109.7212</v>
      </c>
      <c r="AO95">
        <f>IF(ISBLANK(Calculations!AO95),"",Calculations!AO95)-(SUMIFS(BDEQ!AA:AA,BDEQ!$AG:$AG,About!$B$2,BDEQ!$AH:$AH,$I95)*BDEQ!$C$2*$J95*$K95)</f>
        <v>2020279520784.9314</v>
      </c>
      <c r="AP95">
        <f>IF(ISBLANK(Calculations!AP95),"",Calculations!AP95)-(SUMIFS(BDEQ!AB:AB,BDEQ!$AG:$AG,About!$B$2,BDEQ!$AH:$AH,$I95)*BDEQ!$C$2*$J95*$K95)</f>
        <v>2004790618107.7451</v>
      </c>
      <c r="AQ95">
        <f>IF(ISBLANK(Calculations!AQ95),"",Calculations!AQ95)-(SUMIFS(BDEQ!AC:AC,BDEQ!$AG:$AG,About!$B$2,BDEQ!$AH:$AH,$I95)*BDEQ!$C$2*$J95*$K95)</f>
        <v>1989975940367.1399</v>
      </c>
      <c r="AR95">
        <f>IF(ISBLANK(Calculations!AR95),"",Calculations!AR95)-(SUMIFS(BDEQ!AD:AD,BDEQ!$AG:$AG,About!$B$2,BDEQ!$AH:$AH,$I95)*BDEQ!$C$2*$J95*$K95)</f>
        <v>1975529166844.2192</v>
      </c>
      <c r="AS95">
        <f>IF(ISBLANK(Calculations!AS95),"",Calculations!AS95)-(SUMIFS(BDEQ!AE:AE,BDEQ!$AG:$AG,About!$B$2,BDEQ!$AH:$AH,$I95)*BDEQ!$C$2*$J95*$K95)</f>
        <v>1961459749037.6123</v>
      </c>
      <c r="AT95">
        <f>IF(ISBLANK(Calculations!AT95),"",Calculations!AT95)-(SUMIFS(BDEQ!AF:AF,BDEQ!$AG:$AG,About!$B$2,BDEQ!$AH:$AH,$I95)*BDEQ!$C$2*$J95*$K95)</f>
        <v>1947839329874.4819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0.26525604845171802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0.26525604845171802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0.26525604845171802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0.26525604845171802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0.26525604845171802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0.26525604845171802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0.26525604845171802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0.26525604845171802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0.26525604845171802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0.2765963274046645</v>
      </c>
      <c r="K108">
        <f>IF(ISBLANK(Calculations!K108),"",Calculations!K108)</f>
        <v>0.26525604845171802</v>
      </c>
      <c r="L108" t="str">
        <f>IF(ISBLANK(Calculations!L108),"",Calculations!L108)</f>
        <v>RESIDENTIAL</v>
      </c>
      <c r="M108" t="str">
        <f>IF(ISBLANK(Calculations!M108),"",Calculations!M108)</f>
        <v>appl</v>
      </c>
      <c r="N108" t="str">
        <f>IF(ISBLANK(Calculations!N108),"",Calculations!N108)</f>
        <v>electricity</v>
      </c>
      <c r="O108">
        <f t="shared" si="1"/>
        <v>8973105666562.5469</v>
      </c>
      <c r="P108">
        <f>IF(ISBLANK(Calculations!P108),"",Calculations!P108)-(SUMIFS(BDEQ!B:B,BDEQ!$AG:$AG,About!$B$2,BDEQ!$AH:$AH,$I108)*BDEQ!$C$2*$J108*$K108)</f>
        <v>8973105666562.5469</v>
      </c>
      <c r="Q108">
        <f>IF(ISBLANK(Calculations!Q108),"",Calculations!Q108)-(SUMIFS(BDEQ!C:C,BDEQ!$AG:$AG,About!$B$2,BDEQ!$AH:$AH,$I108)*BDEQ!$C$2*$J108*$K108)</f>
        <v>8973105666562.5469</v>
      </c>
      <c r="R108">
        <f>IF(ISBLANK(Calculations!R108),"",Calculations!R108)-(SUMIFS(BDEQ!D:D,BDEQ!$AG:$AG,About!$B$2,BDEQ!$AH:$AH,$I108)*BDEQ!$C$2*$J108*$K108)</f>
        <v>8916656214306.0879</v>
      </c>
      <c r="S108">
        <f>IF(ISBLANK(Calculations!S108),"",Calculations!S108)-(SUMIFS(BDEQ!E:E,BDEQ!$AG:$AG,About!$B$2,BDEQ!$AH:$AH,$I108)*BDEQ!$C$2*$J108*$K108)</f>
        <v>8859331789683.6816</v>
      </c>
      <c r="T108">
        <f>IF(ISBLANK(Calculations!T108),"",Calculations!T108)-(SUMIFS(BDEQ!F:F,BDEQ!$AG:$AG,About!$B$2,BDEQ!$AH:$AH,$I108)*BDEQ!$C$2*$J108*$K108)</f>
        <v>8803471418242.4922</v>
      </c>
      <c r="U108">
        <f>IF(ISBLANK(Calculations!U108),"",Calculations!U108)-(SUMIFS(BDEQ!G:G,BDEQ!$AG:$AG,About!$B$2,BDEQ!$AH:$AH,$I108)*BDEQ!$C$2*$J108*$K108)</f>
        <v>8752603847381.0234</v>
      </c>
      <c r="V108">
        <f>IF(ISBLANK(Calculations!V108),"",Calculations!V108)-(SUMIFS(BDEQ!H:H,BDEQ!$AG:$AG,About!$B$2,BDEQ!$AH:$AH,$I108)*BDEQ!$C$2*$J108*$K108)</f>
        <v>8710238888245.8604</v>
      </c>
      <c r="W108">
        <f>IF(ISBLANK(Calculations!W108),"",Calculations!W108)-(SUMIFS(BDEQ!I:I,BDEQ!$AG:$AG,About!$B$2,BDEQ!$AH:$AH,$I108)*BDEQ!$C$2*$J108*$K108)</f>
        <v>8677907639200.2998</v>
      </c>
      <c r="X108">
        <f>IF(ISBLANK(Calculations!X108),"",Calculations!X108)-(SUMIFS(BDEQ!J:J,BDEQ!$AG:$AG,About!$B$2,BDEQ!$AH:$AH,$I108)*BDEQ!$C$2*$J108*$K108)</f>
        <v>8655384205572.873</v>
      </c>
      <c r="Y108">
        <f>IF(ISBLANK(Calculations!Y108),"",Calculations!Y108)-(SUMIFS(BDEQ!K:K,BDEQ!$AG:$AG,About!$B$2,BDEQ!$AH:$AH,$I108)*BDEQ!$C$2*$J108*$K108)</f>
        <v>8641626351952.751</v>
      </c>
      <c r="Z108">
        <f>IF(ISBLANK(Calculations!Z108),"",Calculations!Z108)-(SUMIFS(BDEQ!L:L,BDEQ!$AG:$AG,About!$B$2,BDEQ!$AH:$AH,$I108)*BDEQ!$C$2*$J108*$K108)</f>
        <v>8639029347172.8418</v>
      </c>
      <c r="AA108">
        <f>IF(ISBLANK(Calculations!AA108),"",Calculations!AA108)-(SUMIFS(BDEQ!M:M,BDEQ!$AG:$AG,About!$B$2,BDEQ!$AH:$AH,$I108)*BDEQ!$C$2*$J108*$K108)</f>
        <v>8648336858165.0264</v>
      </c>
      <c r="AB108">
        <f>IF(ISBLANK(Calculations!AB108),"",Calculations!AB108)-(SUMIFS(BDEQ!N:N,BDEQ!$AG:$AG,About!$B$2,BDEQ!$AH:$AH,$I108)*BDEQ!$C$2*$J108*$K108)</f>
        <v>8667303036838.8262</v>
      </c>
      <c r="AC108">
        <f>IF(ISBLANK(Calculations!AC108),"",Calculations!AC108)-(SUMIFS(BDEQ!O:O,BDEQ!$AG:$AG,About!$B$2,BDEQ!$AH:$AH,$I108)*BDEQ!$C$2*$J108*$K108)</f>
        <v>8693486798472.2041</v>
      </c>
      <c r="AD108">
        <f>IF(ISBLANK(Calculations!AD108),"",Calculations!AD108)-(SUMIFS(BDEQ!P:P,BDEQ!$AG:$AG,About!$B$2,BDEQ!$AH:$AH,$I108)*BDEQ!$C$2*$J108*$K108)</f>
        <v>8727518435012.5889</v>
      </c>
      <c r="AE108">
        <f>IF(ISBLANK(Calculations!AE108),"",Calculations!AE108)-(SUMIFS(BDEQ!Q:Q,BDEQ!$AG:$AG,About!$B$2,BDEQ!$AH:$AH,$I108)*BDEQ!$C$2*$J108*$K108)</f>
        <v>8768300899413.1035</v>
      </c>
      <c r="AF108">
        <f>IF(ISBLANK(Calculations!AF108),"",Calculations!AF108)-(SUMIFS(BDEQ!R:R,BDEQ!$AG:$AG,About!$B$2,BDEQ!$AH:$AH,$I108)*BDEQ!$C$2*$J108*$K108)</f>
        <v>8813318471765.9238</v>
      </c>
      <c r="AG108">
        <f>IF(ISBLANK(Calculations!AG108),"",Calculations!AG108)-(SUMIFS(BDEQ!S:S,BDEQ!$AG:$AG,About!$B$2,BDEQ!$AH:$AH,$I108)*BDEQ!$C$2*$J108*$K108)</f>
        <v>8860938739727.459</v>
      </c>
      <c r="AH108">
        <f>IF(ISBLANK(Calculations!AH108),"",Calculations!AH108)-(SUMIFS(BDEQ!T:T,BDEQ!$AG:$AG,About!$B$2,BDEQ!$AH:$AH,$I108)*BDEQ!$C$2*$J108*$K108)</f>
        <v>8910580593226.0898</v>
      </c>
      <c r="AI108">
        <f>IF(ISBLANK(Calculations!AI108),"",Calculations!AI108)-(SUMIFS(BDEQ!U:U,BDEQ!$AG:$AG,About!$B$2,BDEQ!$AH:$AH,$I108)*BDEQ!$C$2*$J108*$K108)</f>
        <v>8961319059535.5215</v>
      </c>
      <c r="AJ108">
        <f>IF(ISBLANK(Calculations!AJ108),"",Calculations!AJ108)-(SUMIFS(BDEQ!V:V,BDEQ!$AG:$AG,About!$B$2,BDEQ!$AH:$AH,$I108)*BDEQ!$C$2*$J108*$K108)</f>
        <v>9012850466132.6758</v>
      </c>
      <c r="AK108">
        <f>IF(ISBLANK(Calculations!AK108),"",Calculations!AK108)-(SUMIFS(BDEQ!W:W,BDEQ!$AG:$AG,About!$B$2,BDEQ!$AH:$AH,$I108)*BDEQ!$C$2*$J108*$K108)</f>
        <v>8987588783978.5469</v>
      </c>
      <c r="AL108">
        <f>IF(ISBLANK(Calculations!AL108),"",Calculations!AL108)-(SUMIFS(BDEQ!X:X,BDEQ!$AG:$AG,About!$B$2,BDEQ!$AH:$AH,$I108)*BDEQ!$C$2*$J108*$K108)</f>
        <v>8962062824738.8418</v>
      </c>
      <c r="AM108">
        <f>IF(ISBLANK(Calculations!AM108),"",Calculations!AM108)-(SUMIFS(BDEQ!Y:Y,BDEQ!$AG:$AG,About!$B$2,BDEQ!$AH:$AH,$I108)*BDEQ!$C$2*$J108*$K108)</f>
        <v>8936278648084.9395</v>
      </c>
      <c r="AN108">
        <f>IF(ISBLANK(Calculations!AN108),"",Calculations!AN108)-(SUMIFS(BDEQ!Z:Z,BDEQ!$AG:$AG,About!$B$2,BDEQ!$AH:$AH,$I108)*BDEQ!$C$2*$J108*$K108)</f>
        <v>8910598334106.709</v>
      </c>
      <c r="AO108">
        <f>IF(ISBLANK(Calculations!AO108),"",Calculations!AO108)-(SUMIFS(BDEQ!AA:AA,BDEQ!$AG:$AG,About!$B$2,BDEQ!$AH:$AH,$I108)*BDEQ!$C$2*$J108*$K108)</f>
        <v>8884477445667.3555</v>
      </c>
      <c r="AP108">
        <f>IF(ISBLANK(Calculations!AP108),"",Calculations!AP108)-(SUMIFS(BDEQ!AB:AB,BDEQ!$AG:$AG,About!$B$2,BDEQ!$AH:$AH,$I108)*BDEQ!$C$2*$J108*$K108)</f>
        <v>8858034532449.2891</v>
      </c>
      <c r="AQ108">
        <f>IF(ISBLANK(Calculations!AQ108),"",Calculations!AQ108)-(SUMIFS(BDEQ!AC:AC,BDEQ!$AG:$AG,About!$B$2,BDEQ!$AH:$AH,$I108)*BDEQ!$C$2*$J108*$K108)</f>
        <v>8831817873462.4023</v>
      </c>
      <c r="AR108">
        <f>IF(ISBLANK(Calculations!AR108),"",Calculations!AR108)-(SUMIFS(BDEQ!AD:AD,BDEQ!$AG:$AG,About!$B$2,BDEQ!$AH:$AH,$I108)*BDEQ!$C$2*$J108*$K108)</f>
        <v>8805165221204.0156</v>
      </c>
      <c r="AS108">
        <f>IF(ISBLANK(Calculations!AS108),"",Calculations!AS108)-(SUMIFS(BDEQ!AE:AE,BDEQ!$AG:$AG,About!$B$2,BDEQ!$AH:$AH,$I108)*BDEQ!$C$2*$J108*$K108)</f>
        <v>8778444476221.6191</v>
      </c>
      <c r="AT108">
        <f>IF(ISBLANK(Calculations!AT108),"",Calculations!AT108)-(SUMIFS(BDEQ!AF:AF,BDEQ!$AG:$AG,About!$B$2,BDEQ!$AH:$AH,$I108)*BDEQ!$C$2*$J108*$K108)</f>
        <v>8752120423454.5107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0.26525604845171802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0.23826328259186855</v>
      </c>
      <c r="K110">
        <f>IF(ISBLANK(Calculations!K110),"",Calculations!K110)</f>
        <v>0.26525604845171802</v>
      </c>
      <c r="L110" t="str">
        <f>IF(ISBLANK(Calculations!L110),"",Calculations!L110)</f>
        <v>RESIDENTIAL</v>
      </c>
      <c r="M110" t="str">
        <f>IF(ISBLANK(Calculations!M110),"",Calculations!M110)</f>
        <v>appl</v>
      </c>
      <c r="N110" t="str">
        <f>IF(ISBLANK(Calculations!N110),"",Calculations!N110)</f>
        <v>natural gas</v>
      </c>
      <c r="O110">
        <f t="shared" si="1"/>
        <v>19806681053539.883</v>
      </c>
      <c r="P110">
        <f>IF(ISBLANK(Calculations!P110),"",Calculations!P110)</f>
        <v>19806681053539.883</v>
      </c>
      <c r="Q110">
        <f>IF(ISBLANK(Calculations!Q110),"",Calculations!Q110)</f>
        <v>19806681053539.883</v>
      </c>
      <c r="R110">
        <f>IF(ISBLANK(Calculations!R110),"",Calculations!R110)</f>
        <v>19824343712021.777</v>
      </c>
      <c r="S110">
        <f>IF(ISBLANK(Calculations!S110),"",Calculations!S110)</f>
        <v>19846086261868.848</v>
      </c>
      <c r="T110">
        <f>IF(ISBLANK(Calculations!T110),"",Calculations!T110)</f>
        <v>19874498912292.672</v>
      </c>
      <c r="U110">
        <f>IF(ISBLANK(Calculations!U110),"",Calculations!U110)</f>
        <v>19914202180469.289</v>
      </c>
      <c r="V110">
        <f>IF(ISBLANK(Calculations!V110),"",Calculations!V110)</f>
        <v>19970578847447.031</v>
      </c>
      <c r="W110">
        <f>IF(ISBLANK(Calculations!W110),"",Calculations!W110)</f>
        <v>20042541008723.312</v>
      </c>
      <c r="X110">
        <f>IF(ISBLANK(Calculations!X110),"",Calculations!X110)</f>
        <v>20125132806642.266</v>
      </c>
      <c r="Y110">
        <f>IF(ISBLANK(Calculations!Y110),"",Calculations!Y110)</f>
        <v>20213561007551.73</v>
      </c>
      <c r="Z110">
        <f>IF(ISBLANK(Calculations!Z110),"",Calculations!Z110)</f>
        <v>20311117766932.871</v>
      </c>
      <c r="AA110">
        <f>IF(ISBLANK(Calculations!AA110),"",Calculations!AA110)</f>
        <v>20417230688293.348</v>
      </c>
      <c r="AB110">
        <f>IF(ISBLANK(Calculations!AB110),"",Calculations!AB110)</f>
        <v>20526266512622.637</v>
      </c>
      <c r="AC110">
        <f>IF(ISBLANK(Calculations!AC110),"",Calculations!AC110)</f>
        <v>20635735965485.039</v>
      </c>
      <c r="AD110">
        <f>IF(ISBLANK(Calculations!AD110),"",Calculations!AD110)</f>
        <v>20749728025275.875</v>
      </c>
      <c r="AE110">
        <f>IF(ISBLANK(Calculations!AE110),"",Calculations!AE110)</f>
        <v>20868101196112.211</v>
      </c>
      <c r="AF110">
        <f>IF(ISBLANK(Calculations!AF110),"",Calculations!AF110)</f>
        <v>20988687353732.797</v>
      </c>
      <c r="AG110">
        <f>IF(ISBLANK(Calculations!AG110),"",Calculations!AG110)</f>
        <v>21109205959790.762</v>
      </c>
      <c r="AH110">
        <f>IF(ISBLANK(Calculations!AH110),"",Calculations!AH110)</f>
        <v>21230227601120.531</v>
      </c>
      <c r="AI110">
        <f>IF(ISBLANK(Calculations!AI110),"",Calculations!AI110)</f>
        <v>21351350241710.02</v>
      </c>
      <c r="AJ110">
        <f>IF(ISBLANK(Calculations!AJ110),"",Calculations!AJ110)</f>
        <v>21472032971954.18</v>
      </c>
      <c r="AK110">
        <f>IF(ISBLANK(Calculations!AK110),"",Calculations!AK110)</f>
        <v>21403972549752.359</v>
      </c>
      <c r="AL110">
        <f>IF(ISBLANK(Calculations!AL110),"",Calculations!AL110)</f>
        <v>21334935034838.23</v>
      </c>
      <c r="AM110">
        <f>IF(ISBLANK(Calculations!AM110),"",Calculations!AM110)</f>
        <v>21265426299393.5</v>
      </c>
      <c r="AN110">
        <f>IF(ISBLANK(Calculations!AN110),"",Calculations!AN110)</f>
        <v>21195879435552.129</v>
      </c>
      <c r="AO110">
        <f>IF(ISBLANK(Calculations!AO110),"",Calculations!AO110)</f>
        <v>21126571614257.211</v>
      </c>
      <c r="AP110">
        <f>IF(ISBLANK(Calculations!AP110),"",Calculations!AP110)</f>
        <v>21057552551817.602</v>
      </c>
      <c r="AQ110">
        <f>IF(ISBLANK(Calculations!AQ110),"",Calculations!AQ110)</f>
        <v>20989061891953.734</v>
      </c>
      <c r="AR110">
        <f>IF(ISBLANK(Calculations!AR110),"",Calculations!AR110)</f>
        <v>20921046066490.355</v>
      </c>
      <c r="AS110">
        <f>IF(ISBLANK(Calculations!AS110),"",Calculations!AS110)</f>
        <v>20853554721582.422</v>
      </c>
      <c r="AT110">
        <f>IF(ISBLANK(Calculations!AT110),"",Calculations!AT110)</f>
        <v>20786550401119.914</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1.0525484493864063E-3</v>
      </c>
      <c r="K111">
        <f>IF(ISBLANK(Calculations!K111),"",Calculations!K111)</f>
        <v>0.26525604845171802</v>
      </c>
      <c r="L111" t="str">
        <f>IF(ISBLANK(Calculations!L111),"",Calculations!L111)</f>
        <v>RESIDENTIAL</v>
      </c>
      <c r="M111" t="str">
        <f>IF(ISBLANK(Calculations!M111),"",Calculations!M111)</f>
        <v>appl</v>
      </c>
      <c r="N111" t="str">
        <f>IF(ISBLANK(Calculations!N111),"",Calculations!N111)</f>
        <v>petroleum diesel</v>
      </c>
      <c r="O111">
        <f t="shared" si="1"/>
        <v>816086524.59307075</v>
      </c>
      <c r="P111">
        <f>IF(ISBLANK(Calculations!P111),"",Calculations!P111)</f>
        <v>816086524.59307075</v>
      </c>
      <c r="Q111">
        <f>IF(ISBLANK(Calculations!Q111),"",Calculations!Q111)</f>
        <v>816086524.59307075</v>
      </c>
      <c r="R111">
        <f>IF(ISBLANK(Calculations!R111),"",Calculations!R111)</f>
        <v>781972005.31642437</v>
      </c>
      <c r="S111">
        <f>IF(ISBLANK(Calculations!S111),"",Calculations!S111)</f>
        <v>753479847.32544279</v>
      </c>
      <c r="T111">
        <f>IF(ISBLANK(Calculations!T111),"",Calculations!T111)</f>
        <v>730371573.92658782</v>
      </c>
      <c r="U111">
        <f>IF(ISBLANK(Calculations!U111),"",Calculations!U111)</f>
        <v>712344018.44795847</v>
      </c>
      <c r="V111">
        <f>IF(ISBLANK(Calculations!V111),"",Calculations!V111)</f>
        <v>699134379.24364436</v>
      </c>
      <c r="W111">
        <f>IF(ISBLANK(Calculations!W111),"",Calculations!W111)</f>
        <v>690104387.78213644</v>
      </c>
      <c r="X111">
        <f>IF(ISBLANK(Calculations!X111),"",Calculations!X111)</f>
        <v>684455204.42521763</v>
      </c>
      <c r="Y111">
        <f>IF(ISBLANK(Calculations!Y111),"",Calculations!Y111)</f>
        <v>681380194.97512531</v>
      </c>
      <c r="Z111">
        <f>IF(ISBLANK(Calculations!Z111),"",Calculations!Z111)</f>
        <v>680439788.34027672</v>
      </c>
      <c r="AA111">
        <f>IF(ISBLANK(Calculations!AA111),"",Calculations!AA111)</f>
        <v>681134976.29641747</v>
      </c>
      <c r="AB111">
        <f>IF(ISBLANK(Calculations!AB111),"",Calculations!AB111)</f>
        <v>682859691.31533015</v>
      </c>
      <c r="AC111">
        <f>IF(ISBLANK(Calculations!AC111),"",Calculations!AC111)</f>
        <v>685200111.87378287</v>
      </c>
      <c r="AD111">
        <f>IF(ISBLANK(Calculations!AD111),"",Calculations!AD111)</f>
        <v>688099397.59072292</v>
      </c>
      <c r="AE111">
        <f>IF(ISBLANK(Calculations!AE111),"",Calculations!AE111)</f>
        <v>691396600.24773502</v>
      </c>
      <c r="AF111">
        <f>IF(ISBLANK(Calculations!AF111),"",Calculations!AF111)</f>
        <v>694913226.32895875</v>
      </c>
      <c r="AG111">
        <f>IF(ISBLANK(Calculations!AG111),"",Calculations!AG111)</f>
        <v>698480275.27616632</v>
      </c>
      <c r="AH111">
        <f>IF(ISBLANK(Calculations!AH111),"",Calculations!AH111)</f>
        <v>702088074.55891705</v>
      </c>
      <c r="AI111">
        <f>IF(ISBLANK(Calculations!AI111),"",Calculations!AI111)</f>
        <v>705715432.24998486</v>
      </c>
      <c r="AJ111">
        <f>IF(ISBLANK(Calculations!AJ111),"",Calculations!AJ111)</f>
        <v>709339585.71768403</v>
      </c>
      <c r="AK111">
        <f>IF(ISBLANK(Calculations!AK111),"",Calculations!AK111)</f>
        <v>706929153.28074086</v>
      </c>
      <c r="AL111">
        <f>IF(ISBLANK(Calculations!AL111),"",Calculations!AL111)</f>
        <v>704499584.39596593</v>
      </c>
      <c r="AM111">
        <f>IF(ISBLANK(Calculations!AM111),"",Calculations!AM111)</f>
        <v>702070056.24410224</v>
      </c>
      <c r="AN111">
        <f>IF(ISBLANK(Calculations!AN111),"",Calculations!AN111)</f>
        <v>699656572.06719553</v>
      </c>
      <c r="AO111">
        <f>IF(ISBLANK(Calculations!AO111),"",Calculations!AO111)</f>
        <v>697269216.2127068</v>
      </c>
      <c r="AP111">
        <f>IF(ISBLANK(Calculations!AP111),"",Calculations!AP111)</f>
        <v>694906635.37894571</v>
      </c>
      <c r="AQ111">
        <f>IF(ISBLANK(Calculations!AQ111),"",Calculations!AQ111)</f>
        <v>692576398.95644164</v>
      </c>
      <c r="AR111">
        <f>IF(ISBLANK(Calculations!AR111),"",Calculations!AR111)</f>
        <v>690274937.45010483</v>
      </c>
      <c r="AS111">
        <f>IF(ISBLANK(Calculations!AS111),"",Calculations!AS111)</f>
        <v>688001843.85946751</v>
      </c>
      <c r="AT111">
        <f>IF(ISBLANK(Calculations!AT111),"",Calculations!AT111)</f>
        <v>685755121.38875771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0.26525604845171802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0.26525604845171802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0.26525604845171802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0.26525604845171802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9.9043689324097767E-2</v>
      </c>
      <c r="K116">
        <f>IF(ISBLANK(Calculations!K116),"",Calculations!K116)</f>
        <v>0.26525604845171802</v>
      </c>
      <c r="L116" t="str">
        <f>IF(ISBLANK(Calculations!L116),"",Calculations!L116)</f>
        <v>RESIDENTIAL</v>
      </c>
      <c r="M116" t="str">
        <f>IF(ISBLANK(Calculations!M116),"",Calculations!M116)</f>
        <v>appl</v>
      </c>
      <c r="N116" t="str">
        <f>IF(ISBLANK(Calculations!N116),"",Calculations!N116)</f>
        <v>LPG propane or butane</v>
      </c>
      <c r="O116">
        <f t="shared" si="1"/>
        <v>901889347730.68103</v>
      </c>
      <c r="P116">
        <f>IF(ISBLANK(Calculations!P116),"",Calculations!P116)</f>
        <v>901889347730.68103</v>
      </c>
      <c r="Q116">
        <f>IF(ISBLANK(Calculations!Q116),"",Calculations!Q116)</f>
        <v>901889347730.68103</v>
      </c>
      <c r="R116">
        <f>IF(ISBLANK(Calculations!R116),"",Calculations!R116)</f>
        <v>884290131248.90198</v>
      </c>
      <c r="S116">
        <f>IF(ISBLANK(Calculations!S116),"",Calculations!S116)</f>
        <v>870490942062.81543</v>
      </c>
      <c r="T116">
        <f>IF(ISBLANK(Calculations!T116),"",Calculations!T116)</f>
        <v>860141766168.60327</v>
      </c>
      <c r="U116">
        <f>IF(ISBLANK(Calculations!U116),"",Calculations!U116)</f>
        <v>852883456442.53845</v>
      </c>
      <c r="V116">
        <f>IF(ISBLANK(Calculations!V116),"",Calculations!V116)</f>
        <v>848437203361.7478</v>
      </c>
      <c r="W116">
        <f>IF(ISBLANK(Calculations!W116),"",Calculations!W116)</f>
        <v>846319162521.91113</v>
      </c>
      <c r="X116">
        <f>IF(ISBLANK(Calculations!X116),"",Calculations!X116)</f>
        <v>845967960912.19568</v>
      </c>
      <c r="Y116">
        <f>IF(ISBLANK(Calculations!Y116),"",Calculations!Y116)</f>
        <v>846855411978.31274</v>
      </c>
      <c r="Z116">
        <f>IF(ISBLANK(Calculations!Z116),"",Calculations!Z116)</f>
        <v>848867945106.44751</v>
      </c>
      <c r="AA116">
        <f>IF(ISBLANK(Calculations!AA116),"",Calculations!AA116)</f>
        <v>851759512986.8656</v>
      </c>
      <c r="AB116">
        <f>IF(ISBLANK(Calculations!AB116),"",Calculations!AB116)</f>
        <v>855110743639.7179</v>
      </c>
      <c r="AC116">
        <f>IF(ISBLANK(Calculations!AC116),"",Calculations!AC116)</f>
        <v>858670542740.47107</v>
      </c>
      <c r="AD116">
        <f>IF(ISBLANK(Calculations!AD116),"",Calculations!AD116)</f>
        <v>862504216950.52356</v>
      </c>
      <c r="AE116">
        <f>IF(ISBLANK(Calculations!AE116),"",Calculations!AE116)</f>
        <v>866554780464.26086</v>
      </c>
      <c r="AF116">
        <f>IF(ISBLANK(Calculations!AF116),"",Calculations!AF116)</f>
        <v>870722144688.81885</v>
      </c>
      <c r="AG116">
        <f>IF(ISBLANK(Calculations!AG116),"",Calculations!AG116)</f>
        <v>874900378958.8855</v>
      </c>
      <c r="AH116">
        <f>IF(ISBLANK(Calculations!AH116),"",Calculations!AH116)</f>
        <v>879118062697.62732</v>
      </c>
      <c r="AI116">
        <f>IF(ISBLANK(Calculations!AI116),"",Calculations!AI116)</f>
        <v>883361736246.44263</v>
      </c>
      <c r="AJ116">
        <f>IF(ISBLANK(Calculations!AJ116),"",Calculations!AJ116)</f>
        <v>887614278828.56641</v>
      </c>
      <c r="AK116">
        <f>IF(ISBLANK(Calculations!AK116),"",Calculations!AK116)</f>
        <v>884991332320.94922</v>
      </c>
      <c r="AL116">
        <f>IF(ISBLANK(Calculations!AL116),"",Calculations!AL116)</f>
        <v>882308195127.75427</v>
      </c>
      <c r="AM116">
        <f>IF(ISBLANK(Calculations!AM116),"",Calculations!AM116)</f>
        <v>879584006968.34265</v>
      </c>
      <c r="AN116">
        <f>IF(ISBLANK(Calculations!AN116),"",Calculations!AN116)</f>
        <v>876836066777.54065</v>
      </c>
      <c r="AO116">
        <f>IF(ISBLANK(Calculations!AO116),"",Calculations!AO116)</f>
        <v>874076062401.20728</v>
      </c>
      <c r="AP116">
        <f>IF(ISBLANK(Calculations!AP116),"",Calculations!AP116)</f>
        <v>871309830510.58325</v>
      </c>
      <c r="AQ116">
        <f>IF(ISBLANK(Calculations!AQ116),"",Calculations!AQ116)</f>
        <v>868548207106.76489</v>
      </c>
      <c r="AR116">
        <f>IF(ISBLANK(Calculations!AR116),"",Calculations!AR116)</f>
        <v>865791414874.76758</v>
      </c>
      <c r="AS116">
        <f>IF(ISBLANK(Calculations!AS116),"",Calculations!AS116)</f>
        <v>863044200454.05872</v>
      </c>
      <c r="AT116">
        <f>IF(ISBLANK(Calculations!AT116),"",Calculations!AT116)</f>
        <v>860307285873.40576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0.26525604845171802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0.42485024057067744</v>
      </c>
      <c r="K121">
        <f>IF(ISBLANK(Calculations!K121),"",Calculations!K121)</f>
        <v>0.26525604845171802</v>
      </c>
      <c r="L121" t="str">
        <f>IF(ISBLANK(Calculations!L121),"",Calculations!L121)</f>
        <v>RESIDENTIAL</v>
      </c>
      <c r="M121" t="str">
        <f>IF(ISBLANK(Calculations!M121),"",Calculations!M121)</f>
        <v>other</v>
      </c>
      <c r="N121" t="str">
        <f>IF(ISBLANK(Calculations!N121),"",Calculations!N121)</f>
        <v>electricity</v>
      </c>
      <c r="O121">
        <f t="shared" si="1"/>
        <v>13782634559452.643</v>
      </c>
      <c r="P121">
        <f>IF(ISBLANK(Calculations!P121),"",Calculations!P121)-(SUMIFS(BDEQ!B:B,BDEQ!$AG:$AG,About!$B$2,BDEQ!$AH:$AH,$I121)*BDEQ!$C$2*$J121*$K121)</f>
        <v>13782634559452.643</v>
      </c>
      <c r="Q121">
        <f>IF(ISBLANK(Calculations!Q121),"",Calculations!Q121)-(SUMIFS(BDEQ!C:C,BDEQ!$AG:$AG,About!$B$2,BDEQ!$AH:$AH,$I121)*BDEQ!$C$2*$J121*$K121)</f>
        <v>13782634559452.643</v>
      </c>
      <c r="R121">
        <f>IF(ISBLANK(Calculations!R121),"",Calculations!R121)-(SUMIFS(BDEQ!D:D,BDEQ!$AG:$AG,About!$B$2,BDEQ!$AH:$AH,$I121)*BDEQ!$C$2*$J121*$K121)</f>
        <v>13860507884739.154</v>
      </c>
      <c r="S121">
        <f>IF(ISBLANK(Calculations!S121),"",Calculations!S121)-(SUMIFS(BDEQ!E:E,BDEQ!$AG:$AG,About!$B$2,BDEQ!$AH:$AH,$I121)*BDEQ!$C$2*$J121*$K121)</f>
        <v>13943746563663.244</v>
      </c>
      <c r="T121">
        <f>IF(ISBLANK(Calculations!T121),"",Calculations!T121)-(SUMIFS(BDEQ!F:F,BDEQ!$AG:$AG,About!$B$2,BDEQ!$AH:$AH,$I121)*BDEQ!$C$2*$J121*$K121)</f>
        <v>14041335704827.572</v>
      </c>
      <c r="U121">
        <f>IF(ISBLANK(Calculations!U121),"",Calculations!U121)-(SUMIFS(BDEQ!G:G,BDEQ!$AG:$AG,About!$B$2,BDEQ!$AH:$AH,$I121)*BDEQ!$C$2*$J121*$K121)</f>
        <v>14147912545266.662</v>
      </c>
      <c r="V121">
        <f>IF(ISBLANK(Calculations!V121),"",Calculations!V121)-(SUMIFS(BDEQ!H:H,BDEQ!$AG:$AG,About!$B$2,BDEQ!$AH:$AH,$I121)*BDEQ!$C$2*$J121*$K121)</f>
        <v>14239128575972.188</v>
      </c>
      <c r="W121">
        <f>IF(ISBLANK(Calculations!W121),"",Calculations!W121)-(SUMIFS(BDEQ!I:I,BDEQ!$AG:$AG,About!$B$2,BDEQ!$AH:$AH,$I121)*BDEQ!$C$2*$J121*$K121)</f>
        <v>14349893612179.551</v>
      </c>
      <c r="X121">
        <f>IF(ISBLANK(Calculations!X121),"",Calculations!X121)-(SUMIFS(BDEQ!J:J,BDEQ!$AG:$AG,About!$B$2,BDEQ!$AH:$AH,$I121)*BDEQ!$C$2*$J121*$K121)</f>
        <v>14475372187869.203</v>
      </c>
      <c r="Y121">
        <f>IF(ISBLANK(Calculations!Y121),"",Calculations!Y121)-(SUMIFS(BDEQ!K:K,BDEQ!$AG:$AG,About!$B$2,BDEQ!$AH:$AH,$I121)*BDEQ!$C$2*$J121*$K121)</f>
        <v>14598890496123.572</v>
      </c>
      <c r="Z121">
        <f>IF(ISBLANK(Calculations!Z121),"",Calculations!Z121)-(SUMIFS(BDEQ!L:L,BDEQ!$AG:$AG,About!$B$2,BDEQ!$AH:$AH,$I121)*BDEQ!$C$2*$J121*$K121)</f>
        <v>14718284519894.395</v>
      </c>
      <c r="AA121">
        <f>IF(ISBLANK(Calculations!AA121),"",Calculations!AA121)-(SUMIFS(BDEQ!M:M,BDEQ!$AG:$AG,About!$B$2,BDEQ!$AH:$AH,$I121)*BDEQ!$C$2*$J121*$K121)</f>
        <v>14844640740334.367</v>
      </c>
      <c r="AB121">
        <f>IF(ISBLANK(Calculations!AB121),"",Calculations!AB121)-(SUMIFS(BDEQ!N:N,BDEQ!$AG:$AG,About!$B$2,BDEQ!$AH:$AH,$I121)*BDEQ!$C$2*$J121*$K121)</f>
        <v>14979893288207.451</v>
      </c>
      <c r="AC121">
        <f>IF(ISBLANK(Calculations!AC121),"",Calculations!AC121)-(SUMIFS(BDEQ!O:O,BDEQ!$AG:$AG,About!$B$2,BDEQ!$AH:$AH,$I121)*BDEQ!$C$2*$J121*$K121)</f>
        <v>15128367115797.338</v>
      </c>
      <c r="AD121">
        <f>IF(ISBLANK(Calculations!AD121),"",Calculations!AD121)-(SUMIFS(BDEQ!P:P,BDEQ!$AG:$AG,About!$B$2,BDEQ!$AH:$AH,$I121)*BDEQ!$C$2*$J121*$K121)</f>
        <v>15291475165361.846</v>
      </c>
      <c r="AE121">
        <f>IF(ISBLANK(Calculations!AE121),"",Calculations!AE121)-(SUMIFS(BDEQ!Q:Q,BDEQ!$AG:$AG,About!$B$2,BDEQ!$AH:$AH,$I121)*BDEQ!$C$2*$J121*$K121)</f>
        <v>15458581820982.602</v>
      </c>
      <c r="AF121">
        <f>IF(ISBLANK(Calculations!AF121),"",Calculations!AF121)-(SUMIFS(BDEQ!R:R,BDEQ!$AG:$AG,About!$B$2,BDEQ!$AH:$AH,$I121)*BDEQ!$C$2*$J121*$K121)</f>
        <v>15616465252020.23</v>
      </c>
      <c r="AG121">
        <f>IF(ISBLANK(Calculations!AG121),"",Calculations!AG121)-(SUMIFS(BDEQ!S:S,BDEQ!$AG:$AG,About!$B$2,BDEQ!$AH:$AH,$I121)*BDEQ!$C$2*$J121*$K121)</f>
        <v>15770109985237.033</v>
      </c>
      <c r="AH121">
        <f>IF(ISBLANK(Calculations!AH121),"",Calculations!AH121)-(SUMIFS(BDEQ!T:T,BDEQ!$AG:$AG,About!$B$2,BDEQ!$AH:$AH,$I121)*BDEQ!$C$2*$J121*$K121)</f>
        <v>15932472425716.902</v>
      </c>
      <c r="AI121">
        <f>IF(ISBLANK(Calculations!AI121),"",Calculations!AI121)-(SUMIFS(BDEQ!U:U,BDEQ!$AG:$AG,About!$B$2,BDEQ!$AH:$AH,$I121)*BDEQ!$C$2*$J121*$K121)</f>
        <v>16087908596315.664</v>
      </c>
      <c r="AJ121">
        <f>IF(ISBLANK(Calculations!AJ121),"",Calculations!AJ121)-(SUMIFS(BDEQ!V:V,BDEQ!$AG:$AG,About!$B$2,BDEQ!$AH:$AH,$I121)*BDEQ!$C$2*$J121*$K121)</f>
        <v>16232857026121.996</v>
      </c>
      <c r="AK121">
        <f>IF(ISBLANK(Calculations!AK121),"",Calculations!AK121)-(SUMIFS(BDEQ!W:W,BDEQ!$AG:$AG,About!$B$2,BDEQ!$AH:$AH,$I121)*BDEQ!$C$2*$J121*$K121)</f>
        <v>16338726320453.201</v>
      </c>
      <c r="AL121">
        <f>IF(ISBLANK(Calculations!AL121),"",Calculations!AL121)-(SUMIFS(BDEQ!X:X,BDEQ!$AG:$AG,About!$B$2,BDEQ!$AH:$AH,$I121)*BDEQ!$C$2*$J121*$K121)</f>
        <v>16449592990128.092</v>
      </c>
      <c r="AM121">
        <f>IF(ISBLANK(Calculations!AM121),"",Calculations!AM121)-(SUMIFS(BDEQ!Y:Y,BDEQ!$AG:$AG,About!$B$2,BDEQ!$AH:$AH,$I121)*BDEQ!$C$2*$J121*$K121)</f>
        <v>16563328127154.025</v>
      </c>
      <c r="AN121">
        <f>IF(ISBLANK(Calculations!AN121),"",Calculations!AN121)-(SUMIFS(BDEQ!Z:Z,BDEQ!$AG:$AG,About!$B$2,BDEQ!$AH:$AH,$I121)*BDEQ!$C$2*$J121*$K121)</f>
        <v>16672929902998.922</v>
      </c>
      <c r="AO121">
        <f>IF(ISBLANK(Calculations!AO121),"",Calculations!AO121)-(SUMIFS(BDEQ!AA:AA,BDEQ!$AG:$AG,About!$B$2,BDEQ!$AH:$AH,$I121)*BDEQ!$C$2*$J121*$K121)</f>
        <v>16775078057879.314</v>
      </c>
      <c r="AP121">
        <f>IF(ISBLANK(Calculations!AP121),"",Calculations!AP121)-(SUMIFS(BDEQ!AB:AB,BDEQ!$AG:$AG,About!$B$2,BDEQ!$AH:$AH,$I121)*BDEQ!$C$2*$J121*$K121)</f>
        <v>16877280916301.736</v>
      </c>
      <c r="AQ121">
        <f>IF(ISBLANK(Calculations!AQ121),"",Calculations!AQ121)-(SUMIFS(BDEQ!AC:AC,BDEQ!$AG:$AG,About!$B$2,BDEQ!$AH:$AH,$I121)*BDEQ!$C$2*$J121*$K121)</f>
        <v>16977126384802.629</v>
      </c>
      <c r="AR121">
        <f>IF(ISBLANK(Calculations!AR121),"",Calculations!AR121)-(SUMIFS(BDEQ!AD:AD,BDEQ!$AG:$AG,About!$B$2,BDEQ!$AH:$AH,$I121)*BDEQ!$C$2*$J121*$K121)</f>
        <v>17077881456826.025</v>
      </c>
      <c r="AS121">
        <f>IF(ISBLANK(Calculations!AS121),"",Calculations!AS121)-(SUMIFS(BDEQ!AE:AE,BDEQ!$AG:$AG,About!$B$2,BDEQ!$AH:$AH,$I121)*BDEQ!$C$2*$J121*$K121)</f>
        <v>17184384115165.678</v>
      </c>
      <c r="AT121">
        <f>IF(ISBLANK(Calculations!AT121),"",Calculations!AT121)-(SUMIFS(BDEQ!AF:AF,BDEQ!$AG:$AG,About!$B$2,BDEQ!$AH:$AH,$I121)*BDEQ!$C$2*$J121*$K121)</f>
        <v>17292119543098.791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0.26525604845171802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0.26525604845171802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0.26525604845171802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0.26525604845171802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0.26525604845171802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0.26525604845171802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0.26525604845171802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0.26525604845171802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0.26525604845171802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2.7918149674064079E-2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3511237766357.3652</v>
      </c>
      <c r="P134">
        <f>IF(ISBLANK(Calculations!P134),"",Calculations!P134)</f>
        <v>3511237766357.3652</v>
      </c>
      <c r="Q134">
        <f>IF(ISBLANK(Calculations!Q134),"",Calculations!Q134)</f>
        <v>3511237766357.3652</v>
      </c>
      <c r="R134">
        <f>IF(ISBLANK(Calculations!R134),"",Calculations!R134)</f>
        <v>3522688075549.1343</v>
      </c>
      <c r="S134">
        <f>IF(ISBLANK(Calculations!S134),"",Calculations!S134)</f>
        <v>3533300258146.4058</v>
      </c>
      <c r="T134">
        <f>IF(ISBLANK(Calculations!T134),"",Calculations!T134)</f>
        <v>3543244310484.2368</v>
      </c>
      <c r="U134">
        <f>IF(ISBLANK(Calculations!U134),"",Calculations!U134)</f>
        <v>3553043008802.7754</v>
      </c>
      <c r="V134">
        <f>IF(ISBLANK(Calculations!V134),"",Calculations!V134)</f>
        <v>3563420776643.4619</v>
      </c>
      <c r="W134">
        <f>IF(ISBLANK(Calculations!W134),"",Calculations!W134)</f>
        <v>3574922936320.7329</v>
      </c>
      <c r="X134">
        <f>IF(ISBLANK(Calculations!X134),"",Calculations!X134)</f>
        <v>3588037159306.6348</v>
      </c>
      <c r="Y134">
        <f>IF(ISBLANK(Calculations!Y134),"",Calculations!Y134)</f>
        <v>3601904481948.0693</v>
      </c>
      <c r="Z134">
        <f>IF(ISBLANK(Calculations!Z134),"",Calculations!Z134)</f>
        <v>3616192706404.3149</v>
      </c>
      <c r="AA134">
        <f>IF(ISBLANK(Calculations!AA134),"",Calculations!AA134)</f>
        <v>3630292995349.02</v>
      </c>
      <c r="AB134">
        <f>IF(ISBLANK(Calculations!AB134),"",Calculations!AB134)</f>
        <v>3643347386879.3047</v>
      </c>
      <c r="AC134">
        <f>IF(ISBLANK(Calculations!AC134),"",Calculations!AC134)</f>
        <v>3655173200116.6636</v>
      </c>
      <c r="AD134">
        <f>IF(ISBLANK(Calculations!AD134),"",Calculations!AD134)</f>
        <v>3664720971781.002</v>
      </c>
      <c r="AE134">
        <f>IF(ISBLANK(Calculations!AE134),"",Calculations!AE134)</f>
        <v>3671747706280.584</v>
      </c>
      <c r="AF134">
        <f>IF(ISBLANK(Calculations!AF134),"",Calculations!AF134)</f>
        <v>3676130863115.999</v>
      </c>
      <c r="AG134">
        <f>IF(ISBLANK(Calculations!AG134),"",Calculations!AG134)</f>
        <v>3678029618586.7871</v>
      </c>
      <c r="AH134">
        <f>IF(ISBLANK(Calculations!AH134),"",Calculations!AH134)</f>
        <v>3678373279786.5405</v>
      </c>
      <c r="AI134">
        <f>IF(ISBLANK(Calculations!AI134),"",Calculations!AI134)</f>
        <v>3677374972516.4663</v>
      </c>
      <c r="AJ134">
        <f>IF(ISBLANK(Calculations!AJ134),"",Calculations!AJ134)</f>
        <v>3675478446703.9038</v>
      </c>
      <c r="AK134">
        <f>IF(ISBLANK(Calculations!AK134),"",Calculations!AK134)</f>
        <v>3672784113810.2524</v>
      </c>
      <c r="AL134">
        <f>IF(ISBLANK(Calculations!AL134),"",Calculations!AL134)</f>
        <v>3669808256110.0527</v>
      </c>
      <c r="AM134">
        <f>IF(ISBLANK(Calculations!AM134),"",Calculations!AM134)</f>
        <v>3666887907771.394</v>
      </c>
      <c r="AN134">
        <f>IF(ISBLANK(Calculations!AN134),"",Calculations!AN134)</f>
        <v>3664135030588.9014</v>
      </c>
      <c r="AO134">
        <f>IF(ISBLANK(Calculations!AO134),"",Calculations!AO134)</f>
        <v>3661483528692.7681</v>
      </c>
      <c r="AP134">
        <f>IF(ISBLANK(Calculations!AP134),"",Calculations!AP134)</f>
        <v>3659188793073.3506</v>
      </c>
      <c r="AQ134">
        <f>IF(ISBLANK(Calculations!AQ134),"",Calculations!AQ134)</f>
        <v>3656568415776.2769</v>
      </c>
      <c r="AR134">
        <f>IF(ISBLANK(Calculations!AR134),"",Calculations!AR134)</f>
        <v>3653858672135.9429</v>
      </c>
      <c r="AS134">
        <f>IF(ISBLANK(Calculations!AS134),"",Calculations!AS134)</f>
        <v>3650948801281.9106</v>
      </c>
      <c r="AT134">
        <f>IF(ISBLANK(Calculations!AT134),"",Calculations!AT134)</f>
        <v>3647810363494.7012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0.63252902679779177</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108073909518670.7</v>
      </c>
      <c r="P136">
        <f>IF(ISBLANK(Calculations!P136),"",Calculations!P136)</f>
        <v>108073909518670.7</v>
      </c>
      <c r="Q136">
        <f>IF(ISBLANK(Calculations!Q136),"",Calculations!Q136)</f>
        <v>108073909518670.7</v>
      </c>
      <c r="R136">
        <f>IF(ISBLANK(Calculations!R136),"",Calculations!R136)</f>
        <v>107937013218525.98</v>
      </c>
      <c r="S136" s="99">
        <f>IF(ISBLANK(Calculations!S136),"",Calculations!S136 + ('IRA Buildings Changes'!$F$38/($AB$133-$R$133)*(S133-$R$133)))</f>
        <v>107674919627191.78</v>
      </c>
      <c r="T136" s="99">
        <f>IF(ISBLANK(Calculations!T136),"",Calculations!T136 + ('IRA Buildings Changes'!$F$38/($AB$133-$R$133)*(T133-$R$133)))</f>
        <v>107380093102613.08</v>
      </c>
      <c r="U136" s="99">
        <f>IF(ISBLANK(Calculations!U136),"",Calculations!U136 + ('IRA Buildings Changes'!$F$38/($AB$133-$R$133)*(U133-$R$133)))</f>
        <v>107064969588713.11</v>
      </c>
      <c r="V136" s="99">
        <f>IF(ISBLANK(Calculations!V136),"",Calculations!V136 + ('IRA Buildings Changes'!$F$38/($AB$133-$R$133)*(V133-$R$133)))</f>
        <v>106749974610350.64</v>
      </c>
      <c r="W136" s="99">
        <f>IF(ISBLANK(Calculations!W136),"",Calculations!W136 + ('IRA Buildings Changes'!$F$38/($AB$133-$R$133)*(W133-$R$133)))</f>
        <v>106454852421566.14</v>
      </c>
      <c r="X136" s="99">
        <f>IF(ISBLANK(Calculations!X136),"",Calculations!X136 + ('IRA Buildings Changes'!$F$38/($AB$133-$R$133)*(X133-$R$133)))</f>
        <v>106202306521723.06</v>
      </c>
      <c r="Y136" s="99">
        <f>IF(ISBLANK(Calculations!Y136),"",Calculations!Y136 + ('IRA Buildings Changes'!$F$38/($AB$133-$R$133)*(Y133-$R$133)))</f>
        <v>105981616578201.45</v>
      </c>
      <c r="Z136" s="99">
        <f>IF(ISBLANK(Calculations!Z136),"",Calculations!Z136 + ('IRA Buildings Changes'!$F$38/($AB$133-$R$133)*(Z133-$R$133)))</f>
        <v>105801365392461.8</v>
      </c>
      <c r="AA136" s="99">
        <f>IF(ISBLANK(Calculations!AA136),"",Calculations!AA136 + ('IRA Buildings Changes'!$F$38/($AB$133-$R$133)*(AA133-$R$133)))</f>
        <v>105661901328464.44</v>
      </c>
      <c r="AB136" s="98">
        <f>IF(ISBLANK(Calculations!AB136),"",Calculations!AB136 + 'IRA Buildings Changes'!F38)</f>
        <v>105559743363081.3</v>
      </c>
      <c r="AC136" s="99">
        <f>IF(ISBLANK(Calculations!AC136),"",Calculations!AC136 + 'IRA Buildings Changes'!$F$38)</f>
        <v>105600500087458.84</v>
      </c>
      <c r="AD136" s="99">
        <f>IF(ISBLANK(Calculations!AD136),"",Calculations!AD136 + 'IRA Buildings Changes'!$F$38)</f>
        <v>105673046053114.31</v>
      </c>
      <c r="AE136" s="99">
        <f>IF(ISBLANK(Calculations!AE136),"",Calculations!AE136 + 'IRA Buildings Changes'!$F$38)</f>
        <v>105772966853813.75</v>
      </c>
      <c r="AF136" s="99">
        <f>IF(ISBLANK(Calculations!AF136),"",Calculations!AF136 + 'IRA Buildings Changes'!$F$38)</f>
        <v>105889800821202.88</v>
      </c>
      <c r="AG136" s="99">
        <f>IF(ISBLANK(Calculations!AG136),"",Calculations!AG136 + 'IRA Buildings Changes'!$F$38)</f>
        <v>106011814084218.52</v>
      </c>
      <c r="AH136" s="99">
        <f>IF(ISBLANK(Calculations!AH136),"",Calculations!AH136 + 'IRA Buildings Changes'!$F$38)</f>
        <v>106149088043621.23</v>
      </c>
      <c r="AI136" s="99">
        <f>IF(ISBLANK(Calculations!AI136),"",Calculations!AI136 + 'IRA Buildings Changes'!$F$38)</f>
        <v>106290048997068.86</v>
      </c>
      <c r="AJ136" s="99">
        <f>IF(ISBLANK(Calculations!AJ136),"",Calculations!AJ136 + 'IRA Buildings Changes'!$F$38)</f>
        <v>106431620772269.12</v>
      </c>
      <c r="AK136" s="99">
        <f>IF(ISBLANK(Calculations!AK136),"",Calculations!AK136 + 'IRA Buildings Changes'!$F$38)</f>
        <v>106558123609325.55</v>
      </c>
      <c r="AL136" s="99">
        <f>IF(ISBLANK(Calculations!AL136),"",Calculations!AL136 + 'IRA Buildings Changes'!$F$38)</f>
        <v>106673552363157.69</v>
      </c>
      <c r="AM136" s="99">
        <f>IF(ISBLANK(Calculations!AM136),"",Calculations!AM136 + 'IRA Buildings Changes'!$F$38)</f>
        <v>106779590828899.31</v>
      </c>
      <c r="AN136" s="99">
        <f>IF(ISBLANK(Calculations!AN136),"",Calculations!AN136 + 'IRA Buildings Changes'!$F$38)</f>
        <v>106874097854230</v>
      </c>
      <c r="AO136" s="99">
        <f>IF(ISBLANK(Calculations!AO136),"",Calculations!AO136 + 'IRA Buildings Changes'!$F$38)</f>
        <v>106952364956943.69</v>
      </c>
      <c r="AP136" s="99">
        <f>IF(ISBLANK(Calculations!AP136),"",Calculations!AP136 + 'IRA Buildings Changes'!$F$38)</f>
        <v>107021616536632.12</v>
      </c>
      <c r="AQ136" s="99">
        <f>IF(ISBLANK(Calculations!AQ136),"",Calculations!AQ136 + 'IRA Buildings Changes'!$F$38)</f>
        <v>107062779384191.3</v>
      </c>
      <c r="AR136" s="99">
        <f>IF(ISBLANK(Calculations!AR136),"",Calculations!AR136 + 'IRA Buildings Changes'!$F$38)</f>
        <v>107084959168298.03</v>
      </c>
      <c r="AS136" s="99">
        <f>IF(ISBLANK(Calculations!AS136),"",Calculations!AS136 + 'IRA Buildings Changes'!$F$38)</f>
        <v>107087106027814.58</v>
      </c>
      <c r="AT136" s="99">
        <f>IF(ISBLANK(Calculations!AT136),"",Calculations!AT136 + 'IRA Buildings Changes'!$F$38)</f>
        <v>107070581061109.28</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0.30625815522051586</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5328585642681.7559</v>
      </c>
      <c r="P137">
        <f>IF(ISBLANK(Calculations!P137),"",Calculations!P137)</f>
        <v>5328585642681.7559</v>
      </c>
      <c r="Q137">
        <f>IF(ISBLANK(Calculations!Q137),"",Calculations!Q137)</f>
        <v>5328585642681.7559</v>
      </c>
      <c r="R137">
        <f>IF(ISBLANK(Calculations!R137),"",Calculations!R137)</f>
        <v>5282481335654.1982</v>
      </c>
      <c r="S137">
        <f>IF(ISBLANK(Calculations!S137),"",Calculations!S137)</f>
        <v>5229581912874.998</v>
      </c>
      <c r="T137">
        <f>IF(ISBLANK(Calculations!T137),"",Calculations!T137)</f>
        <v>5167304320729.3066</v>
      </c>
      <c r="U137">
        <f>IF(ISBLANK(Calculations!U137),"",Calculations!U137)</f>
        <v>5092620843878.8555</v>
      </c>
      <c r="V137">
        <f>IF(ISBLANK(Calculations!V137),"",Calculations!V137)</f>
        <v>5001723821193.6797</v>
      </c>
      <c r="W137">
        <f>IF(ISBLANK(Calculations!W137),"",Calculations!W137)</f>
        <v>4890033500930.1562</v>
      </c>
      <c r="X137">
        <f>IF(ISBLANK(Calculations!X137),"",Calculations!X137)</f>
        <v>4753262580875.5469</v>
      </c>
      <c r="Y137">
        <f>IF(ISBLANK(Calculations!Y137),"",Calculations!Y137)</f>
        <v>4587921819979.8652</v>
      </c>
      <c r="Z137">
        <f>IF(ISBLANK(Calculations!Z137),"",Calculations!Z137)</f>
        <v>4394116628933.292</v>
      </c>
      <c r="AA137">
        <f>IF(ISBLANK(Calculations!AA137),"",Calculations!AA137)</f>
        <v>4175018848123.3286</v>
      </c>
      <c r="AB137">
        <f>IF(ISBLANK(Calculations!AB137),"",Calculations!AB137)</f>
        <v>3935679504728.9644</v>
      </c>
      <c r="AC137">
        <f>IF(ISBLANK(Calculations!AC137),"",Calculations!AC137)</f>
        <v>3682130816920.2129</v>
      </c>
      <c r="AD137">
        <f>IF(ISBLANK(Calculations!AD137),"",Calculations!AD137)</f>
        <v>3419492662426.9224</v>
      </c>
      <c r="AE137">
        <f>IF(ISBLANK(Calculations!AE137),"",Calculations!AE137)</f>
        <v>3152368594919.2915</v>
      </c>
      <c r="AF137">
        <f>IF(ISBLANK(Calculations!AF137),"",Calculations!AF137)</f>
        <v>2884508482064.5156</v>
      </c>
      <c r="AG137">
        <f>IF(ISBLANK(Calculations!AG137),"",Calculations!AG137)</f>
        <v>2623487408578.6699</v>
      </c>
      <c r="AH137">
        <f>IF(ISBLANK(Calculations!AH137),"",Calculations!AH137)</f>
        <v>2371195387700.209</v>
      </c>
      <c r="AI137">
        <f>IF(ISBLANK(Calculations!AI137),"",Calculations!AI137)</f>
        <v>2129708416025.4983</v>
      </c>
      <c r="AJ137">
        <f>IF(ISBLANK(Calculations!AJ137),"",Calculations!AJ137)</f>
        <v>1901471741218.0815</v>
      </c>
      <c r="AK137">
        <f>IF(ISBLANK(Calculations!AK137),"",Calculations!AK137)</f>
        <v>1688925346994.9653</v>
      </c>
      <c r="AL137">
        <f>IF(ISBLANK(Calculations!AL137),"",Calculations!AL137)</f>
        <v>1494500311622.6912</v>
      </c>
      <c r="AM137">
        <f>IF(ISBLANK(Calculations!AM137),"",Calculations!AM137)</f>
        <v>1320206552701.4685</v>
      </c>
      <c r="AN137">
        <f>IF(ISBLANK(Calculations!AN137),"",Calculations!AN137)</f>
        <v>1167462440567.3564</v>
      </c>
      <c r="AO137">
        <f>IF(ISBLANK(Calculations!AO137),"",Calculations!AO137)</f>
        <v>1036910409884.2189</v>
      </c>
      <c r="AP137">
        <f>IF(ISBLANK(Calculations!AP137),"",Calculations!AP137)</f>
        <v>928427313327.07751</v>
      </c>
      <c r="AQ137">
        <f>IF(ISBLANK(Calculations!AQ137),"",Calculations!AQ137)</f>
        <v>840897613967.54578</v>
      </c>
      <c r="AR137">
        <f>IF(ISBLANK(Calculations!AR137),"",Calculations!AR137)</f>
        <v>772606249849.04297</v>
      </c>
      <c r="AS137">
        <f>IF(ISBLANK(Calculations!AS137),"",Calculations!AS137)</f>
        <v>721197054042.50684</v>
      </c>
      <c r="AT137">
        <f>IF(ISBLANK(Calculations!AT137),"",Calculations!AT137)</f>
        <v>683960479070.57068</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5806000000000</v>
      </c>
      <c r="P139">
        <f>IF(ISBLANK(Calculations!P139),"",Calculations!P139)</f>
        <v>5806000000000</v>
      </c>
      <c r="Q139">
        <f>IF(ISBLANK(Calculations!Q139),"",Calculations!Q139)</f>
        <v>5806000000000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45000000000</v>
      </c>
      <c r="P140">
        <f>IF(ISBLANK(Calculations!P140),"",Calculations!P140)</f>
        <v>45000000000</v>
      </c>
      <c r="Q140">
        <f>IF(ISBLANK(Calculations!Q140),"",Calculations!Q140)</f>
        <v>45000000000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18000000000</v>
      </c>
      <c r="P141">
        <f>IF(ISBLANK(Calculations!P141),"",Calculations!P141)</f>
        <v>18000000000</v>
      </c>
      <c r="Q141">
        <f>IF(ISBLANK(Calculations!Q141),"",Calculations!Q141)</f>
        <v>18000000000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7515000000000</v>
      </c>
      <c r="P142">
        <f>IF(ISBLANK(Calculations!P142),"",Calculations!P142)</f>
        <v>7515000000000</v>
      </c>
      <c r="Q142">
        <f>IF(ISBLANK(Calculations!Q142),"",Calculations!Q142)</f>
        <v>7515000000000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0.17240190492324234</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21682815180291.266</v>
      </c>
      <c r="P147">
        <f>IF(ISBLANK(Calculations!P147),"",Calculations!P147)</f>
        <v>21682815180291.266</v>
      </c>
      <c r="Q147">
        <f>IF(ISBLANK(Calculations!Q147),"",Calculations!Q147)</f>
        <v>21682815180291.266</v>
      </c>
      <c r="R147">
        <f>IF(ISBLANK(Calculations!R147),"",Calculations!R147)</f>
        <v>21712486267166.047</v>
      </c>
      <c r="S147" s="99">
        <f>IF(ISBLANK(Calculations!S147),"",Calculations!S147+('IRA Buildings Changes'!$E$38/($AB$146-$R$146)*(S146-$R$146)))</f>
        <v>21615011065843.148</v>
      </c>
      <c r="T147" s="99">
        <f>IF(ISBLANK(Calculations!T147),"",Calculations!T147+('IRA Buildings Changes'!$E$38/($AB$146-$R$146)*(T146-$R$146)))</f>
        <v>21492823650112.844</v>
      </c>
      <c r="U147" s="99">
        <f>IF(ISBLANK(Calculations!U147),"",Calculations!U147+('IRA Buildings Changes'!$E$38/($AB$146-$R$146)*(U146-$R$146)))</f>
        <v>21348921205917.262</v>
      </c>
      <c r="V147" s="99">
        <f>IF(ISBLANK(Calculations!V147),"",Calculations!V147+('IRA Buildings Changes'!$E$38/($AB$146-$R$146)*(V146-$R$146)))</f>
        <v>21194853817005.004</v>
      </c>
      <c r="W147" s="99">
        <f>IF(ISBLANK(Calculations!W147),"",Calculations!W147+('IRA Buildings Changes'!$E$38/($AB$146-$R$146)*(W146-$R$146)))</f>
        <v>21019931389589.32</v>
      </c>
      <c r="X147" s="99">
        <f>IF(ISBLANK(Calculations!X147),"",Calculations!X147+('IRA Buildings Changes'!$E$38/($AB$146-$R$146)*(X146-$R$146)))</f>
        <v>20836615961016.828</v>
      </c>
      <c r="Y147" s="99">
        <f>IF(ISBLANK(Calculations!Y147),"",Calculations!Y147+('IRA Buildings Changes'!$E$38/($AB$146-$R$146)*(Y146-$R$146)))</f>
        <v>20636502554720.086</v>
      </c>
      <c r="Z147" s="99">
        <f>IF(ISBLANK(Calculations!Z147),"",Calculations!Z147+('IRA Buildings Changes'!$E$38/($AB$146-$R$146)*(Z146-$R$146)))</f>
        <v>20423798475278.98</v>
      </c>
      <c r="AA147" s="99">
        <f>IF(ISBLANK(Calculations!AA147),"",Calculations!AA147+('IRA Buildings Changes'!$E$38/($AB$146-$R$146)*(AA146-$R$146)))</f>
        <v>20214159638077.266</v>
      </c>
      <c r="AB147" s="98">
        <f>IF(ISBLANK(Calculations!AB147),"",Calculations!AB147 + 'IRA Buildings Changes'!E38)</f>
        <v>20013773793120.828</v>
      </c>
      <c r="AC147" s="99">
        <f>IF(ISBLANK(Calculations!AC147),"",Calculations!AC147  + 'IRA Buildings Changes'!$E$38)</f>
        <v>19931205032440.398</v>
      </c>
      <c r="AD147" s="99">
        <f>IF(ISBLANK(Calculations!AD147),"",Calculations!AD147  + 'IRA Buildings Changes'!$E$38)</f>
        <v>19859361313741.73</v>
      </c>
      <c r="AE147" s="99">
        <f>IF(ISBLANK(Calculations!AE147),"",Calculations!AE147  + 'IRA Buildings Changes'!$E$38)</f>
        <v>19796742060718.668</v>
      </c>
      <c r="AF147" s="99">
        <f>IF(ISBLANK(Calculations!AF147),"",Calculations!AF147  + 'IRA Buildings Changes'!$E$38)</f>
        <v>19743913223050.934</v>
      </c>
      <c r="AG147" s="99">
        <f>IF(ISBLANK(Calculations!AG147),"",Calculations!AG147  + 'IRA Buildings Changes'!$E$38)</f>
        <v>19703927997430.809</v>
      </c>
      <c r="AH147" s="99">
        <f>IF(ISBLANK(Calculations!AH147),"",Calculations!AH147  + 'IRA Buildings Changes'!$E$38)</f>
        <v>19680464517280.184</v>
      </c>
      <c r="AI147" s="99">
        <f>IF(ISBLANK(Calculations!AI147),"",Calculations!AI147  + 'IRA Buildings Changes'!$E$38)</f>
        <v>19671210167281.77</v>
      </c>
      <c r="AJ147" s="99">
        <f>IF(ISBLANK(Calculations!AJ147),"",Calculations!AJ147  + 'IRA Buildings Changes'!$E$38)</f>
        <v>19682420920860.727</v>
      </c>
      <c r="AK147" s="99">
        <f>IF(ISBLANK(Calculations!AK147),"",Calculations!AK147  + 'IRA Buildings Changes'!$E$38)</f>
        <v>19705512794392.211</v>
      </c>
      <c r="AL147" s="99">
        <f>IF(ISBLANK(Calculations!AL147),"",Calculations!AL147  + 'IRA Buildings Changes'!$E$38)</f>
        <v>19750055434424.711</v>
      </c>
      <c r="AM147" s="99">
        <f>IF(ISBLANK(Calculations!AM147),"",Calculations!AM147  + 'IRA Buildings Changes'!$E$38)</f>
        <v>19810824641771.363</v>
      </c>
      <c r="AN147" s="99">
        <f>IF(ISBLANK(Calculations!AN147),"",Calculations!AN147  + 'IRA Buildings Changes'!$E$38)</f>
        <v>19885730102338.258</v>
      </c>
      <c r="AO147" s="99">
        <f>IF(ISBLANK(Calculations!AO147),"",Calculations!AO147  + 'IRA Buildings Changes'!$E$38)</f>
        <v>19981372658796.312</v>
      </c>
      <c r="AP147" s="99">
        <f>IF(ISBLANK(Calculations!AP147),"",Calculations!AP147  + 'IRA Buildings Changes'!$E$38)</f>
        <v>20091816424338.902</v>
      </c>
      <c r="AQ147" s="99">
        <f>IF(ISBLANK(Calculations!AQ147),"",Calculations!AQ147  + 'IRA Buildings Changes'!$E$38)</f>
        <v>20216976947794.875</v>
      </c>
      <c r="AR147" s="99">
        <f>IF(ISBLANK(Calculations!AR147),"",Calculations!AR147  + 'IRA Buildings Changes'!$E$38)</f>
        <v>20357726740524.734</v>
      </c>
      <c r="AS147" s="99">
        <f>IF(ISBLANK(Calculations!AS147),"",Calculations!AS147  + 'IRA Buildings Changes'!$E$38)</f>
        <v>20510694867209.375</v>
      </c>
      <c r="AT147" s="99">
        <f>IF(ISBLANK(Calculations!AT147),"",Calculations!AT147  + 'IRA Buildings Changes'!$E$38)</f>
        <v>20673386388014.516</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1.4490536181004266E-3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247585301188.63889</v>
      </c>
      <c r="P149">
        <f>IF(ISBLANK(Calculations!P149),"",Calculations!P149)</f>
        <v>247585301188.63889</v>
      </c>
      <c r="Q149">
        <f>IF(ISBLANK(Calculations!Q149),"",Calculations!Q149)</f>
        <v>247585301188.63889</v>
      </c>
      <c r="R149">
        <f>IF(ISBLANK(Calculations!R149),"",Calculations!R149)</f>
        <v>253888481540.90939</v>
      </c>
      <c r="S149">
        <f>IF(ISBLANK(Calculations!S149),"",Calculations!S149)</f>
        <v>260077957384.47113</v>
      </c>
      <c r="T149">
        <f>IF(ISBLANK(Calculations!T149),"",Calculations!T149)</f>
        <v>266104981374.14774</v>
      </c>
      <c r="U149">
        <f>IF(ISBLANK(Calculations!U149),"",Calculations!U149)</f>
        <v>271993265433.19803</v>
      </c>
      <c r="V149">
        <f>IF(ISBLANK(Calculations!V149),"",Calculations!V149)</f>
        <v>277736693036.36902</v>
      </c>
      <c r="W149">
        <f>IF(ISBLANK(Calculations!W149),"",Calculations!W149)</f>
        <v>283344845154.91919</v>
      </c>
      <c r="X149">
        <f>IF(ISBLANK(Calculations!X149),"",Calculations!X149)</f>
        <v>288831668846.1568</v>
      </c>
      <c r="Y149">
        <f>IF(ISBLANK(Calculations!Y149),"",Calculations!Y149)</f>
        <v>294134508739.54108</v>
      </c>
      <c r="Z149">
        <f>IF(ISBLANK(Calculations!Z149),"",Calculations!Z149)</f>
        <v>299235813533.69446</v>
      </c>
      <c r="AA149">
        <f>IF(ISBLANK(Calculations!AA149),"",Calculations!AA149)</f>
        <v>304182899156.51544</v>
      </c>
      <c r="AB149">
        <f>IF(ISBLANK(Calculations!AB149),"",Calculations!AB149)</f>
        <v>308909456175.86719</v>
      </c>
      <c r="AC149">
        <f>IF(ISBLANK(Calculations!AC149),"",Calculations!AC149)</f>
        <v>313463041349.47345</v>
      </c>
      <c r="AD149">
        <f>IF(ISBLANK(Calculations!AD149),"",Calculations!AD149)</f>
        <v>317831931676.67712</v>
      </c>
      <c r="AE149">
        <f>IF(ISBLANK(Calculations!AE149),"",Calculations!AE149)</f>
        <v>321949437865.17761</v>
      </c>
      <c r="AF149">
        <f>IF(ISBLANK(Calculations!AF149),"",Calculations!AF149)</f>
        <v>325805615386.09314</v>
      </c>
      <c r="AG149">
        <f>IF(ISBLANK(Calculations!AG149),"",Calculations!AG149)</f>
        <v>329393564477.92279</v>
      </c>
      <c r="AH149">
        <f>IF(ISBLANK(Calculations!AH149),"",Calculations!AH149)</f>
        <v>332706084670.26453</v>
      </c>
      <c r="AI149">
        <f>IF(ISBLANK(Calculations!AI149),"",Calculations!AI149)</f>
        <v>335726295803.55933</v>
      </c>
      <c r="AJ149">
        <f>IF(ISBLANK(Calculations!AJ149),"",Calculations!AJ149)</f>
        <v>338397218190.92938</v>
      </c>
      <c r="AK149">
        <f>IF(ISBLANK(Calculations!AK149),"",Calculations!AK149)</f>
        <v>340727308586.68011</v>
      </c>
      <c r="AL149">
        <f>IF(ISBLANK(Calculations!AL149),"",Calculations!AL149)</f>
        <v>342781385133.0365</v>
      </c>
      <c r="AM149">
        <f>IF(ISBLANK(Calculations!AM149),"",Calculations!AM149)</f>
        <v>344522539581.44025</v>
      </c>
      <c r="AN149">
        <f>IF(ISBLANK(Calculations!AN149),"",Calculations!AN149)</f>
        <v>345981638902.52759</v>
      </c>
      <c r="AO149">
        <f>IF(ISBLANK(Calculations!AO149),"",Calculations!AO149)</f>
        <v>347199116235.69049</v>
      </c>
      <c r="AP149">
        <f>IF(ISBLANK(Calculations!AP149),"",Calculations!AP149)</f>
        <v>348204847002.55597</v>
      </c>
      <c r="AQ149">
        <f>IF(ISBLANK(Calculations!AQ149),"",Calculations!AQ149)</f>
        <v>349001460812.34277</v>
      </c>
      <c r="AR149">
        <f>IF(ISBLANK(Calculations!AR149),"",Calculations!AR149)</f>
        <v>349650630468.50916</v>
      </c>
      <c r="AS149">
        <f>IF(ISBLANK(Calculations!AS149),"",Calculations!AS149)</f>
        <v>350185550683.47278</v>
      </c>
      <c r="AT149">
        <f>IF(ISBLANK(Calculations!AT149),"",Calculations!AT149)</f>
        <v>350638092137.69727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14146528.7930802</v>
      </c>
      <c r="S158">
        <f>IF(ISBLANK(Calculations!S158),"",Calculations!S158)</f>
        <v>14412303.3621323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0.11241217510882885</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14137966851262.295</v>
      </c>
      <c r="P160">
        <f>IF(ISBLANK(Calculations!P160),"",Calculations!P160)</f>
        <v>14137966851262.295</v>
      </c>
      <c r="Q160">
        <f>IF(ISBLANK(Calculations!Q160),"",Calculations!Q160)</f>
        <v>14137966851262.295</v>
      </c>
      <c r="R160">
        <f>IF(ISBLANK(Calculations!R160),"",Calculations!R160)</f>
        <v>13877251270084.631</v>
      </c>
      <c r="S160">
        <f>IF(ISBLANK(Calculations!S160),"",Calculations!S160)</f>
        <v>13488422412831.461</v>
      </c>
      <c r="T160">
        <f>IF(ISBLANK(Calculations!T160),"",Calculations!T160)</f>
        <v>13076292332011.174</v>
      </c>
      <c r="U160">
        <f>IF(ISBLANK(Calculations!U160),"",Calculations!U160)</f>
        <v>12681342920010.738</v>
      </c>
      <c r="V160">
        <f>IF(ISBLANK(Calculations!V160),"",Calculations!V160)</f>
        <v>12296698926538.734</v>
      </c>
      <c r="W160">
        <f>IF(ISBLANK(Calculations!W160),"",Calculations!W160)</f>
        <v>11927816408981.52</v>
      </c>
      <c r="X160">
        <f>IF(ISBLANK(Calculations!X160),"",Calculations!X160)</f>
        <v>11583107444087.82</v>
      </c>
      <c r="Y160">
        <f>IF(ISBLANK(Calculations!Y160),"",Calculations!Y160)</f>
        <v>11267037609463.797</v>
      </c>
      <c r="Z160">
        <f>IF(ISBLANK(Calculations!Z160),"",Calculations!Z160)</f>
        <v>10985297404173.08</v>
      </c>
      <c r="AA160">
        <f>IF(ISBLANK(Calculations!AA160),"",Calculations!AA160)</f>
        <v>10743600570782.09</v>
      </c>
      <c r="AB160">
        <f>IF(ISBLANK(Calculations!AB160),"",Calculations!AB160)</f>
        <v>10540373691631.406</v>
      </c>
      <c r="AC160">
        <f>IF(ISBLANK(Calculations!AC160),"",Calculations!AC160)</f>
        <v>10364651584835.838</v>
      </c>
      <c r="AD160">
        <f>IF(ISBLANK(Calculations!AD160),"",Calculations!AD160)</f>
        <v>10209808884372.682</v>
      </c>
      <c r="AE160">
        <f>IF(ISBLANK(Calculations!AE160),"",Calculations!AE160)</f>
        <v>10068054978960.045</v>
      </c>
      <c r="AF160">
        <f>IF(ISBLANK(Calculations!AF160),"",Calculations!AF160)</f>
        <v>9933730179569.9434</v>
      </c>
      <c r="AG160">
        <f>IF(ISBLANK(Calculations!AG160),"",Calculations!AG160)</f>
        <v>9811781013223.6523</v>
      </c>
      <c r="AH160">
        <f>IF(ISBLANK(Calculations!AH160),"",Calculations!AH160)</f>
        <v>9704741018199.3203</v>
      </c>
      <c r="AI160">
        <f>IF(ISBLANK(Calculations!AI160),"",Calculations!AI160)</f>
        <v>9608657533920.1914</v>
      </c>
      <c r="AJ160">
        <f>IF(ISBLANK(Calculations!AJ160),"",Calculations!AJ160)</f>
        <v>9518525022255.668</v>
      </c>
      <c r="AK160">
        <f>IF(ISBLANK(Calculations!AK160),"",Calculations!AK160)</f>
        <v>9440388698260.7617</v>
      </c>
      <c r="AL160">
        <f>IF(ISBLANK(Calculations!AL160),"",Calculations!AL160)</f>
        <v>9377769901327.334</v>
      </c>
      <c r="AM160">
        <f>IF(ISBLANK(Calculations!AM160),"",Calculations!AM160)</f>
        <v>9329870895734.832</v>
      </c>
      <c r="AN160">
        <f>IF(ISBLANK(Calculations!AN160),"",Calculations!AN160)</f>
        <v>9294466877414.1895</v>
      </c>
      <c r="AO160">
        <f>IF(ISBLANK(Calculations!AO160),"",Calculations!AO160)</f>
        <v>9271339430308.998</v>
      </c>
      <c r="AP160">
        <f>IF(ISBLANK(Calculations!AP160),"",Calculations!AP160)</f>
        <v>9257832206855.2031</v>
      </c>
      <c r="AQ160">
        <f>IF(ISBLANK(Calculations!AQ160),"",Calculations!AQ160)</f>
        <v>9255072619577.1777</v>
      </c>
      <c r="AR160">
        <f>IF(ISBLANK(Calculations!AR160),"",Calculations!AR160)</f>
        <v>9262810316991.8652</v>
      </c>
      <c r="AS160">
        <f>IF(ISBLANK(Calculations!AS160),"",Calculations!AS160)</f>
        <v>9282161732407.7012</v>
      </c>
      <c r="AT160">
        <f>IF(ISBLANK(Calculations!AT160),"",Calculations!AT160)</f>
        <v>9313185086496.9434</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0.14973315723221842</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18831789451938.879</v>
      </c>
      <c r="P173">
        <f>IF(ISBLANK(Calculations!P173),"",Calculations!P173)</f>
        <v>18831789451938.879</v>
      </c>
      <c r="Q173">
        <f>IF(ISBLANK(Calculations!Q173),"",Calculations!Q173)</f>
        <v>18831789451938.879</v>
      </c>
      <c r="R173">
        <f>IF(ISBLANK(Calculations!R173),"",Calculations!R173)</f>
        <v>18930152153124.77</v>
      </c>
      <c r="S173">
        <f>IF(ISBLANK(Calculations!S173),"",Calculations!S173)</f>
        <v>19015656807150.746</v>
      </c>
      <c r="T173">
        <f>IF(ISBLANK(Calculations!T173),"",Calculations!T173)</f>
        <v>19074549372363.062</v>
      </c>
      <c r="U173">
        <f>IF(ISBLANK(Calculations!U173),"",Calculations!U173)</f>
        <v>19096366374959.742</v>
      </c>
      <c r="V173">
        <f>IF(ISBLANK(Calculations!V173),"",Calculations!V173)</f>
        <v>19076537195686.258</v>
      </c>
      <c r="W173">
        <f>IF(ISBLANK(Calculations!W173),"",Calculations!W173)</f>
        <v>19024324532454.887</v>
      </c>
      <c r="X173">
        <f>IF(ISBLANK(Calculations!X173),"",Calculations!X173)</f>
        <v>18951743534961.566</v>
      </c>
      <c r="Y173">
        <f>IF(ISBLANK(Calculations!Y173),"",Calculations!Y173)</f>
        <v>18876541743696.941</v>
      </c>
      <c r="Z173">
        <f>IF(ISBLANK(Calculations!Z173),"",Calculations!Z173)</f>
        <v>18804551262456.453</v>
      </c>
      <c r="AA173">
        <f>IF(ISBLANK(Calculations!AA173),"",Calculations!AA173)</f>
        <v>18750195414493.934</v>
      </c>
      <c r="AB173">
        <f>IF(ISBLANK(Calculations!AB173),"",Calculations!AB173)</f>
        <v>18713864472647.516</v>
      </c>
      <c r="AC173">
        <f>IF(ISBLANK(Calculations!AC173),"",Calculations!AC173)</f>
        <v>18699070388233.164</v>
      </c>
      <c r="AD173">
        <f>IF(ISBLANK(Calculations!AD173),"",Calculations!AD173)</f>
        <v>18702303029881.734</v>
      </c>
      <c r="AE173">
        <f>IF(ISBLANK(Calculations!AE173),"",Calculations!AE173)</f>
        <v>18722308066326.742</v>
      </c>
      <c r="AF173">
        <f>IF(ISBLANK(Calculations!AF173),"",Calculations!AF173)</f>
        <v>18752068957498.145</v>
      </c>
      <c r="AG173">
        <f>IF(ISBLANK(Calculations!AG173),"",Calculations!AG173)</f>
        <v>18792421572227.688</v>
      </c>
      <c r="AH173">
        <f>IF(ISBLANK(Calculations!AH173),"",Calculations!AH173)</f>
        <v>18842399387029.664</v>
      </c>
      <c r="AI173">
        <f>IF(ISBLANK(Calculations!AI173),"",Calculations!AI173)</f>
        <v>18900978173277.902</v>
      </c>
      <c r="AJ173">
        <f>IF(ISBLANK(Calculations!AJ173),"",Calculations!AJ173)</f>
        <v>18963028612183.48</v>
      </c>
      <c r="AK173">
        <f>IF(ISBLANK(Calculations!AK173),"",Calculations!AK173)</f>
        <v>19032190824330.145</v>
      </c>
      <c r="AL173">
        <f>IF(ISBLANK(Calculations!AL173),"",Calculations!AL173)</f>
        <v>19107996083983.438</v>
      </c>
      <c r="AM173">
        <f>IF(ISBLANK(Calculations!AM173),"",Calculations!AM173)</f>
        <v>19192055579248.566</v>
      </c>
      <c r="AN173">
        <f>IF(ISBLANK(Calculations!AN173),"",Calculations!AN173)</f>
        <v>19282349633539.406</v>
      </c>
      <c r="AO173">
        <f>IF(ISBLANK(Calculations!AO173),"",Calculations!AO173)</f>
        <v>19380116528453.566</v>
      </c>
      <c r="AP173">
        <f>IF(ISBLANK(Calculations!AP173),"",Calculations!AP173)</f>
        <v>19483597671525.23</v>
      </c>
      <c r="AQ173">
        <f>IF(ISBLANK(Calculations!AQ173),"",Calculations!AQ173)</f>
        <v>19592771028485.16</v>
      </c>
      <c r="AR173">
        <f>IF(ISBLANK(Calculations!AR173),"",Calculations!AR173)</f>
        <v>19704075215115.906</v>
      </c>
      <c r="AS173">
        <f>IF(ISBLANK(Calculations!AS173),"",Calculations!AS173)</f>
        <v>19818203112545.723</v>
      </c>
      <c r="AT173">
        <f>IF(ISBLANK(Calculations!AT173),"",Calculations!AT173)</f>
        <v>19934684711361.762</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0.19516973094854215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33346700229867.91</v>
      </c>
      <c r="P175">
        <f>IF(ISBLANK(Calculations!P175),"",Calculations!P175)</f>
        <v>33346700229867.91</v>
      </c>
      <c r="Q175">
        <f>IF(ISBLANK(Calculations!Q175),"",Calculations!Q175)</f>
        <v>33346700229867.91</v>
      </c>
      <c r="R175">
        <f>IF(ISBLANK(Calculations!R175),"",Calculations!R175)</f>
        <v>33632141083422.082</v>
      </c>
      <c r="S175">
        <f>IF(ISBLANK(Calculations!S175),"",Calculations!S175)</f>
        <v>33895590885984.395</v>
      </c>
      <c r="T175">
        <f>IF(ISBLANK(Calculations!T175),"",Calculations!T175)</f>
        <v>34134886197430.184</v>
      </c>
      <c r="U175">
        <f>IF(ISBLANK(Calculations!U175),"",Calculations!U175)</f>
        <v>34361395986141.156</v>
      </c>
      <c r="V175">
        <f>IF(ISBLANK(Calculations!V175),"",Calculations!V175)</f>
        <v>34587018643466.969</v>
      </c>
      <c r="W175">
        <f>IF(ISBLANK(Calculations!W175),"",Calculations!W175)</f>
        <v>34829316263146.801</v>
      </c>
      <c r="X175">
        <f>IF(ISBLANK(Calculations!X175),"",Calculations!X175)</f>
        <v>35092365089975.465</v>
      </c>
      <c r="Y175">
        <f>IF(ISBLANK(Calculations!Y175),"",Calculations!Y175)</f>
        <v>35379231765318.445</v>
      </c>
      <c r="Z175">
        <f>IF(ISBLANK(Calculations!Z175),"",Calculations!Z175)</f>
        <v>35672238638210.938</v>
      </c>
      <c r="AA175">
        <f>IF(ISBLANK(Calculations!AA175),"",Calculations!AA175)</f>
        <v>35975588505607.156</v>
      </c>
      <c r="AB175">
        <f>IF(ISBLANK(Calculations!AB175),"",Calculations!AB175)</f>
        <v>36276068464194.266</v>
      </c>
      <c r="AC175">
        <f>IF(ISBLANK(Calculations!AC175),"",Calculations!AC175)</f>
        <v>36583561396374.055</v>
      </c>
      <c r="AD175">
        <f>IF(ISBLANK(Calculations!AD175),"",Calculations!AD175)</f>
        <v>36895430260419.141</v>
      </c>
      <c r="AE175">
        <f>IF(ISBLANK(Calculations!AE175),"",Calculations!AE175)</f>
        <v>37205199274550.031</v>
      </c>
      <c r="AF175">
        <f>IF(ISBLANK(Calculations!AF175),"",Calculations!AF175)</f>
        <v>37510314514973.055</v>
      </c>
      <c r="AG175">
        <f>IF(ISBLANK(Calculations!AG175),"",Calculations!AG175)</f>
        <v>37816368925822.438</v>
      </c>
      <c r="AH175">
        <f>IF(ISBLANK(Calculations!AH175),"",Calculations!AH175)</f>
        <v>38126065404623.109</v>
      </c>
      <c r="AI175">
        <f>IF(ISBLANK(Calculations!AI175),"",Calculations!AI175)</f>
        <v>38441292376976.922</v>
      </c>
      <c r="AJ175">
        <f>IF(ISBLANK(Calculations!AJ175),"",Calculations!AJ175)</f>
        <v>38755388703858.891</v>
      </c>
      <c r="AK175">
        <f>IF(ISBLANK(Calculations!AK175),"",Calculations!AK175)</f>
        <v>39067254093563.875</v>
      </c>
      <c r="AL175">
        <f>IF(ISBLANK(Calculations!AL175),"",Calculations!AL175)</f>
        <v>39376161835572.711</v>
      </c>
      <c r="AM175">
        <f>IF(ISBLANK(Calculations!AM175),"",Calculations!AM175)</f>
        <v>39694119494137</v>
      </c>
      <c r="AN175">
        <f>IF(ISBLANK(Calculations!AN175),"",Calculations!AN175)</f>
        <v>40011283029439.234</v>
      </c>
      <c r="AO175">
        <f>IF(ISBLANK(Calculations!AO175),"",Calculations!AO175)</f>
        <v>40335430520985.695</v>
      </c>
      <c r="AP175">
        <f>IF(ISBLANK(Calculations!AP175),"",Calculations!AP175)</f>
        <v>40663310932762.367</v>
      </c>
      <c r="AQ175">
        <f>IF(ISBLANK(Calculations!AQ175),"",Calculations!AQ175)</f>
        <v>40989671885119.609</v>
      </c>
      <c r="AR175">
        <f>IF(ISBLANK(Calculations!AR175),"",Calculations!AR175)</f>
        <v>41315381979040.781</v>
      </c>
      <c r="AS175">
        <f>IF(ISBLANK(Calculations!AS175),"",Calculations!AS175)</f>
        <v>41638163079521.523</v>
      </c>
      <c r="AT175">
        <f>IF(ISBLANK(Calculations!AT175),"",Calculations!AT175)</f>
        <v>41961168300458.906</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0.53753461306164629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67605190750150.195</v>
      </c>
      <c r="P186">
        <f>IF(ISBLANK(Calculations!P186),"",Calculations!P186)</f>
        <v>67605190750150.195</v>
      </c>
      <c r="Q186">
        <f>IF(ISBLANK(Calculations!Q186),"",Calculations!Q186)</f>
        <v>67605190750150.195</v>
      </c>
      <c r="R186">
        <f>IF(ISBLANK(Calculations!R186),"",Calculations!R186)</f>
        <v>68273625622856.445</v>
      </c>
      <c r="S186">
        <f>IF(ISBLANK(Calculations!S186),"",Calculations!S186)</f>
        <v>69049434722371.906</v>
      </c>
      <c r="T186">
        <f>IF(ISBLANK(Calculations!T186),"",Calculations!T186)</f>
        <v>69951188969775.25</v>
      </c>
      <c r="U186">
        <f>IF(ISBLANK(Calculations!U186),"",Calculations!U186)</f>
        <v>70877014442907.781</v>
      </c>
      <c r="V186">
        <f>IF(ISBLANK(Calculations!V186),"",Calculations!V186)</f>
        <v>71867217137677.266</v>
      </c>
      <c r="W186">
        <f>IF(ISBLANK(Calculations!W186),"",Calculations!W186)</f>
        <v>72900682981392.484</v>
      </c>
      <c r="X186">
        <f>IF(ISBLANK(Calculations!X186),"",Calculations!X186)</f>
        <v>73960970203162.156</v>
      </c>
      <c r="Y186">
        <f>IF(ISBLANK(Calculations!Y186),"",Calculations!Y186)</f>
        <v>75066442723352.328</v>
      </c>
      <c r="Z186">
        <f>IF(ISBLANK(Calculations!Z186),"",Calculations!Z186)</f>
        <v>76201220630148.891</v>
      </c>
      <c r="AA186">
        <f>IF(ISBLANK(Calculations!AA186),"",Calculations!AA186)</f>
        <v>77359685332779.797</v>
      </c>
      <c r="AB186">
        <f>IF(ISBLANK(Calculations!AB186),"",Calculations!AB186)</f>
        <v>78572798223552.562</v>
      </c>
      <c r="AC186">
        <f>IF(ISBLANK(Calculations!AC186),"",Calculations!AC186)</f>
        <v>79813205636866.016</v>
      </c>
      <c r="AD186">
        <f>IF(ISBLANK(Calculations!AD186),"",Calculations!AD186)</f>
        <v>81097792916566.875</v>
      </c>
      <c r="AE186">
        <f>IF(ISBLANK(Calculations!AE186),"",Calculations!AE186)</f>
        <v>82419788182198.391</v>
      </c>
      <c r="AF186">
        <f>IF(ISBLANK(Calculations!AF186),"",Calculations!AF186)</f>
        <v>83755770781699.531</v>
      </c>
      <c r="AG186">
        <f>IF(ISBLANK(Calculations!AG186),"",Calculations!AG186)</f>
        <v>85150512012065.406</v>
      </c>
      <c r="AH186">
        <f>IF(ISBLANK(Calculations!AH186),"",Calculations!AH186)</f>
        <v>86554390845318.625</v>
      </c>
      <c r="AI186">
        <f>IF(ISBLANK(Calculations!AI186),"",Calculations!AI186)</f>
        <v>88001769399760.75</v>
      </c>
      <c r="AJ186">
        <f>IF(ISBLANK(Calculations!AJ186),"",Calculations!AJ186)</f>
        <v>89489128663276.25</v>
      </c>
      <c r="AK186">
        <f>IF(ISBLANK(Calculations!AK186),"",Calculations!AK186)</f>
        <v>91021791511333.875</v>
      </c>
      <c r="AL186">
        <f>IF(ISBLANK(Calculations!AL186),"",Calculations!AL186)</f>
        <v>92585977610776.344</v>
      </c>
      <c r="AM186">
        <f>IF(ISBLANK(Calculations!AM186),"",Calculations!AM186)</f>
        <v>94199222879118.922</v>
      </c>
      <c r="AN186">
        <f>IF(ISBLANK(Calculations!AN186),"",Calculations!AN186)</f>
        <v>95839614812350.281</v>
      </c>
      <c r="AO186">
        <f>IF(ISBLANK(Calculations!AO186),"",Calculations!AO186)</f>
        <v>97496537231064.016</v>
      </c>
      <c r="AP186">
        <f>IF(ISBLANK(Calculations!AP186),"",Calculations!AP186)</f>
        <v>99214672717663.484</v>
      </c>
      <c r="AQ186">
        <f>IF(ISBLANK(Calculations!AQ186),"",Calculations!AQ186)</f>
        <v>100930560767955.09</v>
      </c>
      <c r="AR186">
        <f>IF(ISBLANK(Calculations!AR186),"",Calculations!AR186)</f>
        <v>102700771719553.75</v>
      </c>
      <c r="AS186">
        <f>IF(ISBLANK(Calculations!AS186),"",Calculations!AS186)</f>
        <v>104511377381651.5</v>
      </c>
      <c r="AT186">
        <f>IF(ISBLANK(Calculations!AT186),"",Calculations!AT186)</f>
        <v>106372461646107.2</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0.17085218863556559</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29191804950272.738</v>
      </c>
      <c r="P188">
        <f>IF(ISBLANK(Calculations!P188),"",Calculations!P188)</f>
        <v>29191804950272.738</v>
      </c>
      <c r="Q188">
        <f>IF(ISBLANK(Calculations!Q188),"",Calculations!Q188)</f>
        <v>29191804950272.738</v>
      </c>
      <c r="R188">
        <f>IF(ISBLANK(Calculations!R188),"",Calculations!R188)</f>
        <v>29091141239784.191</v>
      </c>
      <c r="S188">
        <f>IF(ISBLANK(Calculations!S188),"",Calculations!S188)</f>
        <v>29058886909215.047</v>
      </c>
      <c r="T188">
        <f>IF(ISBLANK(Calculations!T188),"",Calculations!T188)</f>
        <v>29015937059406.602</v>
      </c>
      <c r="U188">
        <f>IF(ISBLANK(Calculations!U188),"",Calculations!U188)</f>
        <v>28957132675196.281</v>
      </c>
      <c r="V188">
        <f>IF(ISBLANK(Calculations!V188),"",Calculations!V188)</f>
        <v>28897531369944.523</v>
      </c>
      <c r="W188">
        <f>IF(ISBLANK(Calculations!W188),"",Calculations!W188)</f>
        <v>28764026123909.117</v>
      </c>
      <c r="X188">
        <f>IF(ISBLANK(Calculations!X188),"",Calculations!X188)</f>
        <v>28651073052098.406</v>
      </c>
      <c r="Y188">
        <f>IF(ISBLANK(Calculations!Y188),"",Calculations!Y188)</f>
        <v>28569577389815.414</v>
      </c>
      <c r="Z188">
        <f>IF(ISBLANK(Calculations!Z188),"",Calculations!Z188)</f>
        <v>28533086794763.352</v>
      </c>
      <c r="AA188">
        <f>IF(ISBLANK(Calculations!AA188),"",Calculations!AA188)</f>
        <v>28510521346328.773</v>
      </c>
      <c r="AB188">
        <f>IF(ISBLANK(Calculations!AB188),"",Calculations!AB188)</f>
        <v>28503642659445.379</v>
      </c>
      <c r="AC188">
        <f>IF(ISBLANK(Calculations!AC188),"",Calculations!AC188)</f>
        <v>28515596475065.871</v>
      </c>
      <c r="AD188">
        <f>IF(ISBLANK(Calculations!AD188),"",Calculations!AD188)</f>
        <v>28513373484792.691</v>
      </c>
      <c r="AE188">
        <f>IF(ISBLANK(Calculations!AE188),"",Calculations!AE188)</f>
        <v>28463377175250.016</v>
      </c>
      <c r="AF188">
        <f>IF(ISBLANK(Calculations!AF188),"",Calculations!AF188)</f>
        <v>28422105053949.641</v>
      </c>
      <c r="AG188">
        <f>IF(ISBLANK(Calculations!AG188),"",Calculations!AG188)</f>
        <v>28392535088993.715</v>
      </c>
      <c r="AH188">
        <f>IF(ISBLANK(Calculations!AH188),"",Calculations!AH188)</f>
        <v>28384062560027.594</v>
      </c>
      <c r="AI188">
        <f>IF(ISBLANK(Calculations!AI188),"",Calculations!AI188)</f>
        <v>28376596668166.348</v>
      </c>
      <c r="AJ188">
        <f>IF(ISBLANK(Calculations!AJ188),"",Calculations!AJ188)</f>
        <v>28392618975419.062</v>
      </c>
      <c r="AK188">
        <f>IF(ISBLANK(Calculations!AK188),"",Calculations!AK188)</f>
        <v>28405956917058.836</v>
      </c>
      <c r="AL188">
        <f>IF(ISBLANK(Calculations!AL188),"",Calculations!AL188)</f>
        <v>28400000980854.961</v>
      </c>
      <c r="AM188">
        <f>IF(ISBLANK(Calculations!AM188),"",Calculations!AM188)</f>
        <v>28372612062959.469</v>
      </c>
      <c r="AN188">
        <f>IF(ISBLANK(Calculations!AN188),"",Calculations!AN188)</f>
        <v>28336918388948.836</v>
      </c>
      <c r="AO188">
        <f>IF(ISBLANK(Calculations!AO188),"",Calculations!AO188)</f>
        <v>28296569018327.984</v>
      </c>
      <c r="AP188">
        <f>IF(ISBLANK(Calculations!AP188),"",Calculations!AP188)</f>
        <v>28259910650425.086</v>
      </c>
      <c r="AQ188">
        <f>IF(ISBLANK(Calculations!AQ188),"",Calculations!AQ188)</f>
        <v>28232521732529.594</v>
      </c>
      <c r="AR188">
        <f>IF(ISBLANK(Calculations!AR188),"",Calculations!AR188)</f>
        <v>28195024500372.66</v>
      </c>
      <c r="AS188">
        <f>IF(ISBLANK(Calculations!AS188),"",Calculations!AS188)</f>
        <v>28168977765283.707</v>
      </c>
      <c r="AT188">
        <f>IF(ISBLANK(Calculations!AT188),"",Calculations!AT188)</f>
        <v>28140078891730.977</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0.69374184477948408</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12070414357318.244</v>
      </c>
      <c r="P189">
        <f>IF(ISBLANK(Calculations!P189),"",Calculations!P189)</f>
        <v>12070414357318.244</v>
      </c>
      <c r="Q189">
        <f>IF(ISBLANK(Calculations!Q189),"",Calculations!Q189)</f>
        <v>12070414357318.244</v>
      </c>
      <c r="R189">
        <f>IF(ISBLANK(Calculations!R189),"",Calculations!R189)</f>
        <v>12083858824038.561</v>
      </c>
      <c r="S189">
        <f>IF(ISBLANK(Calculations!S189),"",Calculations!S189)</f>
        <v>12080515122470.797</v>
      </c>
      <c r="T189">
        <f>IF(ISBLANK(Calculations!T189),"",Calculations!T189)</f>
        <v>12066583032605.203</v>
      </c>
      <c r="U189">
        <f>IF(ISBLANK(Calculations!U189),"",Calculations!U189)</f>
        <v>12028618087721.42</v>
      </c>
      <c r="V189">
        <f>IF(ISBLANK(Calculations!V189),"",Calculations!V189)</f>
        <v>11992673295868.133</v>
      </c>
      <c r="W189">
        <f>IF(ISBLANK(Calculations!W189),"",Calculations!W189)</f>
        <v>11970451612532.488</v>
      </c>
      <c r="X189">
        <f>IF(ISBLANK(Calculations!X189),"",Calculations!X189)</f>
        <v>11973238030505.605</v>
      </c>
      <c r="Y189">
        <f>IF(ISBLANK(Calculations!Y189),"",Calculations!Y189)</f>
        <v>11972889728258.979</v>
      </c>
      <c r="Z189">
        <f>IF(ISBLANK(Calculations!Z189),"",Calculations!Z189)</f>
        <v>11952897179301.803</v>
      </c>
      <c r="AA189">
        <f>IF(ISBLANK(Calculations!AA189),"",Calculations!AA189)</f>
        <v>11925311641367.918</v>
      </c>
      <c r="AB189">
        <f>IF(ISBLANK(Calculations!AB189),"",Calculations!AB189)</f>
        <v>11894312741416.918</v>
      </c>
      <c r="AC189">
        <f>IF(ISBLANK(Calculations!AC189),"",Calculations!AC189)</f>
        <v>11893616136923.645</v>
      </c>
      <c r="AD189">
        <f>IF(ISBLANK(Calculations!AD189),"",Calculations!AD189)</f>
        <v>11892640890633.047</v>
      </c>
      <c r="AE189">
        <f>IF(ISBLANK(Calculations!AE189),"",Calculations!AE189)</f>
        <v>11896263233998.109</v>
      </c>
      <c r="AF189">
        <f>IF(ISBLANK(Calculations!AF189),"",Calculations!AF189)</f>
        <v>11878151517172.805</v>
      </c>
      <c r="AG189">
        <f>IF(ISBLANK(Calculations!AG189),"",Calculations!AG189)</f>
        <v>11877106610432.883</v>
      </c>
      <c r="AH189">
        <f>IF(ISBLANK(Calculations!AH189),"",Calculations!AH189)</f>
        <v>11885117562105.611</v>
      </c>
      <c r="AI189">
        <f>IF(ISBLANK(Calculations!AI189),"",Calculations!AI189)</f>
        <v>11887555677832.107</v>
      </c>
      <c r="AJ189">
        <f>IF(ISBLANK(Calculations!AJ189),"",Calculations!AJ189)</f>
        <v>11890829718950.523</v>
      </c>
      <c r="AK189">
        <f>IF(ISBLANK(Calculations!AK189),"",Calculations!AK189)</f>
        <v>11903159618481.596</v>
      </c>
      <c r="AL189">
        <f>IF(ISBLANK(Calculations!AL189),"",Calculations!AL189)</f>
        <v>11926426208557.143</v>
      </c>
      <c r="AM189">
        <f>IF(ISBLANK(Calculations!AM189),"",Calculations!AM189)</f>
        <v>11952548877055.178</v>
      </c>
      <c r="AN189">
        <f>IF(ISBLANK(Calculations!AN189),"",Calculations!AN189)</f>
        <v>11976790713421.346</v>
      </c>
      <c r="AO189">
        <f>IF(ISBLANK(Calculations!AO189),"",Calculations!AO189)</f>
        <v>11995529374290.576</v>
      </c>
      <c r="AP189">
        <f>IF(ISBLANK(Calculations!AP189),"",Calculations!AP189)</f>
        <v>12006117762588.449</v>
      </c>
      <c r="AQ189">
        <f>IF(ISBLANK(Calculations!AQ189),"",Calculations!AQ189)</f>
        <v>12008764859662.916</v>
      </c>
      <c r="AR189">
        <f>IF(ISBLANK(Calculations!AR189),"",Calculations!AR189)</f>
        <v>12016775811335.648</v>
      </c>
      <c r="AS189">
        <f>IF(ISBLANK(Calculations!AS189),"",Calculations!AS189)</f>
        <v>12026737255589.551</v>
      </c>
      <c r="AT189">
        <f>IF(ISBLANK(Calculations!AT189),"",Calculations!AT189)</f>
        <v>12030498919853.264</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122382000000000.02</v>
      </c>
      <c r="P199">
        <f>IF(ISBLANK(Calculations!P199),"",Calculations!P199)</f>
        <v>122382000000000.02</v>
      </c>
      <c r="Q199">
        <f>IF(ISBLANK(Calculations!Q199),"",Calculations!Q199)</f>
        <v>122382000000000.02</v>
      </c>
      <c r="R199">
        <f>IF(ISBLANK(Calculations!R199),"",Calculations!R199)</f>
        <v>122418283180084.09</v>
      </c>
      <c r="S199">
        <f>IF(ISBLANK(Calculations!S199),"",Calculations!S199)</f>
        <v>122471944608654.36</v>
      </c>
      <c r="T199">
        <f>IF(ISBLANK(Calculations!T199),"",Calculations!T199)</f>
        <v>122597811252238.39</v>
      </c>
      <c r="U199">
        <f>IF(ISBLANK(Calculations!U199),"",Calculations!U199)</f>
        <v>122798807528124.25</v>
      </c>
      <c r="V199">
        <f>IF(ISBLANK(Calculations!V199),"",Calculations!V199)</f>
        <v>123022515716011.09</v>
      </c>
      <c r="W199">
        <f>IF(ISBLANK(Calculations!W199),"",Calculations!W199)</f>
        <v>123383125494033.59</v>
      </c>
      <c r="X199">
        <f>IF(ISBLANK(Calculations!X199),"",Calculations!X199)</f>
        <v>123847513319701.19</v>
      </c>
      <c r="Y199">
        <f>IF(ISBLANK(Calculations!Y199),"",Calculations!Y199)</f>
        <v>124350024263017.52</v>
      </c>
      <c r="Z199">
        <f>IF(ISBLANK(Calculations!Z199),"",Calculations!Z199)</f>
        <v>124890082408769.59</v>
      </c>
      <c r="AA199">
        <f>IF(ISBLANK(Calculations!AA199),"",Calculations!AA199)</f>
        <v>125527042269809.98</v>
      </c>
      <c r="AB199">
        <f>IF(ISBLANK(Calculations!AB199),"",Calculations!AB199)</f>
        <v>126249591612720.47</v>
      </c>
      <c r="AC199">
        <f>IF(ISBLANK(Calculations!AC199),"",Calculations!AC199)</f>
        <v>127067930619316.48</v>
      </c>
      <c r="AD199">
        <f>IF(ISBLANK(Calculations!AD199),"",Calculations!AD199)</f>
        <v>127970475519030.22</v>
      </c>
      <c r="AE199">
        <f>IF(ISBLANK(Calculations!AE199),"",Calculations!AE199)</f>
        <v>128923060900843.84</v>
      </c>
      <c r="AF199">
        <f>IF(ISBLANK(Calculations!AF199),"",Calculations!AF199)</f>
        <v>129843620591745.94</v>
      </c>
      <c r="AG199">
        <f>IF(ISBLANK(Calculations!AG199),"",Calculations!AG199)</f>
        <v>130768516930123.78</v>
      </c>
      <c r="AH199">
        <f>IF(ISBLANK(Calculations!AH199),"",Calculations!AH199)</f>
        <v>131724906448931.95</v>
      </c>
      <c r="AI199">
        <f>IF(ISBLANK(Calculations!AI199),"",Calculations!AI199)</f>
        <v>132676937302095.72</v>
      </c>
      <c r="AJ199">
        <f>IF(ISBLANK(Calculations!AJ199),"",Calculations!AJ199)</f>
        <v>133590222523853.59</v>
      </c>
      <c r="AK199">
        <f>IF(ISBLANK(Calculations!AK199),"",Calculations!AK199)</f>
        <v>133772059868512.31</v>
      </c>
      <c r="AL199">
        <f>IF(ISBLANK(Calculations!AL199),"",Calculations!AL199)</f>
        <v>133973516832516.62</v>
      </c>
      <c r="AM199">
        <f>IF(ISBLANK(Calculations!AM199),"",Calculations!AM199)</f>
        <v>134191040195888.16</v>
      </c>
      <c r="AN199">
        <f>IF(ISBLANK(Calculations!AN199),"",Calculations!AN199)</f>
        <v>134394263219462.16</v>
      </c>
      <c r="AO199">
        <f>IF(ISBLANK(Calculations!AO199),"",Calculations!AO199)</f>
        <v>134564628045676.77</v>
      </c>
      <c r="AP199">
        <f>IF(ISBLANK(Calculations!AP199),"",Calculations!AP199)</f>
        <v>134748234164615.45</v>
      </c>
      <c r="AQ199">
        <f>IF(ISBLANK(Calculations!AQ199),"",Calculations!AQ199)</f>
        <v>134922661609316.33</v>
      </c>
      <c r="AR199">
        <f>IF(ISBLANK(Calculations!AR199),"",Calculations!AR199)</f>
        <v>135101547778513.41</v>
      </c>
      <c r="AS199">
        <f>IF(ISBLANK(Calculations!AS199),"",Calculations!AS199)</f>
        <v>135304328887364.11</v>
      </c>
      <c r="AT199">
        <f>IF(ISBLANK(Calculations!AT199),"",Calculations!AT199)</f>
        <v>135508780193247.64</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125769000000000</v>
      </c>
      <c r="P202">
        <f>IF(ISBLANK(Calculations!P202),"",Calculations!P202)</f>
        <v>125769000000000</v>
      </c>
      <c r="Q202">
        <f>IF(ISBLANK(Calculations!Q202),"",Calculations!Q202)</f>
        <v>125769000000000</v>
      </c>
      <c r="R202">
        <f>IF(ISBLANK(Calculations!R202),"",Calculations!R202)</f>
        <v>126316203388781.03</v>
      </c>
      <c r="S202">
        <f>IF(ISBLANK(Calculations!S202),"",Calculations!S202)</f>
        <v>126814875954424.8</v>
      </c>
      <c r="T202">
        <f>IF(ISBLANK(Calculations!T202),"",Calculations!T202)</f>
        <v>127364200010908.83</v>
      </c>
      <c r="U202">
        <f>IF(ISBLANK(Calculations!U202),"",Calculations!U202)</f>
        <v>127895840016841.69</v>
      </c>
      <c r="V202">
        <f>IF(ISBLANK(Calculations!V202),"",Calculations!V202)</f>
        <v>128450930605875.25</v>
      </c>
      <c r="W202">
        <f>IF(ISBLANK(Calculations!W202),"",Calculations!W202)</f>
        <v>129012931689144.61</v>
      </c>
      <c r="X202">
        <f>IF(ISBLANK(Calculations!X202),"",Calculations!X202)</f>
        <v>129598778431021.8</v>
      </c>
      <c r="Y202">
        <f>IF(ISBLANK(Calculations!Y202),"",Calculations!Y202)</f>
        <v>130239783929749.14</v>
      </c>
      <c r="Z202">
        <f>IF(ISBLANK(Calculations!Z202),"",Calculations!Z202)</f>
        <v>130935465983110.78</v>
      </c>
      <c r="AA202">
        <f>IF(ISBLANK(Calculations!AA202),"",Calculations!AA202)</f>
        <v>131715390144212.3</v>
      </c>
      <c r="AB202">
        <f>IF(ISBLANK(Calculations!AB202),"",Calculations!AB202)</f>
        <v>132614664448642.94</v>
      </c>
      <c r="AC202">
        <f>IF(ISBLANK(Calculations!AC202),"",Calculations!AC202)</f>
        <v>133593812723303.39</v>
      </c>
      <c r="AD202">
        <f>IF(ISBLANK(Calculations!AD202),"",Calculations!AD202)</f>
        <v>134664493997155.34</v>
      </c>
      <c r="AE202">
        <f>IF(ISBLANK(Calculations!AE202),"",Calculations!AE202)</f>
        <v>135809147875295.75</v>
      </c>
      <c r="AF202">
        <f>IF(ISBLANK(Calculations!AF202),"",Calculations!AF202)</f>
        <v>136992120885745.86</v>
      </c>
      <c r="AG202">
        <f>IF(ISBLANK(Calculations!AG202),"",Calculations!AG202)</f>
        <v>138267179094345.66</v>
      </c>
      <c r="AH202">
        <f>IF(ISBLANK(Calculations!AH202),"",Calculations!AH202)</f>
        <v>139590875928425.64</v>
      </c>
      <c r="AI202">
        <f>IF(ISBLANK(Calculations!AI202),"",Calculations!AI202)</f>
        <v>140990497127568.38</v>
      </c>
      <c r="AJ202">
        <f>IF(ISBLANK(Calculations!AJ202),"",Calculations!AJ202)</f>
        <v>142459088546091.34</v>
      </c>
      <c r="AK202">
        <f>IF(ISBLANK(Calculations!AK202),"",Calculations!AK202)</f>
        <v>144003174822938.56</v>
      </c>
      <c r="AL202">
        <f>IF(ISBLANK(Calculations!AL202),"",Calculations!AL202)</f>
        <v>145622114167433.19</v>
      </c>
      <c r="AM202">
        <f>IF(ISBLANK(Calculations!AM202),"",Calculations!AM202)</f>
        <v>147329368784456.38</v>
      </c>
      <c r="AN202">
        <f>IF(ISBLANK(Calculations!AN202),"",Calculations!AN202)</f>
        <v>149096803337042.34</v>
      </c>
      <c r="AO202">
        <f>IF(ISBLANK(Calculations!AO202),"",Calculations!AO202)</f>
        <v>150921356258126.97</v>
      </c>
      <c r="AP202">
        <f>IF(ISBLANK(Calculations!AP202),"",Calculations!AP202)</f>
        <v>152837614694267.5</v>
      </c>
      <c r="AQ202">
        <f>IF(ISBLANK(Calculations!AQ202),"",Calculations!AQ202)</f>
        <v>154782456660399.88</v>
      </c>
      <c r="AR202">
        <f>IF(ISBLANK(Calculations!AR202),"",Calculations!AR202)</f>
        <v>156809749545133.5</v>
      </c>
      <c r="AS202">
        <f>IF(ISBLANK(Calculations!AS202),"",Calculations!AS202)</f>
        <v>158903892775907.5</v>
      </c>
      <c r="AT202">
        <f>IF(ISBLANK(Calculations!AT202),"",Calculations!AT202)</f>
        <v>161072035076286.44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15927179498548.891</v>
      </c>
      <c r="C2" s="7">
        <f>'IRA Calculations'!Q4</f>
        <v>15927150024389.494</v>
      </c>
      <c r="D2" s="7">
        <f>'IRA Calculations'!R4</f>
        <v>16058836735434.051</v>
      </c>
      <c r="E2" s="7">
        <f>'IRA Calculations'!S4</f>
        <v>16197166823190.525</v>
      </c>
      <c r="F2" s="7">
        <f>'IRA Calculations'!T4</f>
        <v>16329948461279.695</v>
      </c>
      <c r="G2" s="7">
        <f>'IRA Calculations'!U4</f>
        <v>16455623627477.051</v>
      </c>
      <c r="H2" s="7">
        <f>'IRA Calculations'!V4</f>
        <v>16579825441662.029</v>
      </c>
      <c r="I2" s="7">
        <f>'IRA Calculations'!W4</f>
        <v>16702510349755.729</v>
      </c>
      <c r="J2" s="7">
        <f>'IRA Calculations'!X4</f>
        <v>16822520856255.742</v>
      </c>
      <c r="K2" s="7">
        <f>'IRA Calculations'!Y4</f>
        <v>16938571108784.322</v>
      </c>
      <c r="L2" s="7">
        <f>'IRA Calculations'!Z4</f>
        <v>17051764049057.133</v>
      </c>
      <c r="M2" s="7">
        <f>'IRA Calculations'!AA4</f>
        <v>17171404983215.295</v>
      </c>
      <c r="N2" s="7">
        <f>'IRA Calculations'!AB4</f>
        <v>17284231457720.689</v>
      </c>
      <c r="O2" s="7">
        <f>'IRA Calculations'!AC4</f>
        <v>17384382534653.992</v>
      </c>
      <c r="P2" s="7">
        <f>'IRA Calculations'!AD4</f>
        <v>17482418885139.76</v>
      </c>
      <c r="Q2" s="7">
        <f>'IRA Calculations'!AE4</f>
        <v>17588626482583.629</v>
      </c>
      <c r="R2" s="7">
        <f>'IRA Calculations'!AF4</f>
        <v>17693156904704.359</v>
      </c>
      <c r="S2" s="7">
        <f>'IRA Calculations'!AG4</f>
        <v>17807761885278.844</v>
      </c>
      <c r="T2" s="7">
        <f>'IRA Calculations'!AH4</f>
        <v>17922571007489.414</v>
      </c>
      <c r="U2" s="7">
        <f>'IRA Calculations'!AI4</f>
        <v>18043901463941.938</v>
      </c>
      <c r="V2" s="7">
        <f>'IRA Calculations'!AJ4</f>
        <v>18164501130453.969</v>
      </c>
      <c r="W2" s="7">
        <f>'IRA Calculations'!AK4</f>
        <v>18116980903493.375</v>
      </c>
      <c r="X2" s="7">
        <f>'IRA Calculations'!AL4</f>
        <v>18068386999040.98</v>
      </c>
      <c r="Y2" s="7">
        <f>'IRA Calculations'!AM4</f>
        <v>18021620988162.531</v>
      </c>
      <c r="Z2" s="7">
        <f>'IRA Calculations'!AN4</f>
        <v>17974869668213.18</v>
      </c>
      <c r="AA2" s="7">
        <f>'IRA Calculations'!AO4</f>
        <v>17926489350118.312</v>
      </c>
      <c r="AB2" s="7">
        <f>'IRA Calculations'!AP4</f>
        <v>17879728056335.461</v>
      </c>
      <c r="AC2" s="7">
        <f>'IRA Calculations'!AQ4</f>
        <v>17833225413937.289</v>
      </c>
      <c r="AD2" s="7">
        <f>'IRA Calculations'!AR4</f>
        <v>17785468600557.258</v>
      </c>
      <c r="AE2" s="7">
        <f>'IRA Calculations'!AS4</f>
        <v>17739528173038.824</v>
      </c>
      <c r="AF2" s="7">
        <f>'IRA Calculations'!AT4</f>
        <v>17693973289476.785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175392929520616.66</v>
      </c>
      <c r="C4" s="7">
        <f>'IRA Calculations'!Q6</f>
        <v>175392929520616.66</v>
      </c>
      <c r="D4" s="7">
        <f>'IRA Calculations'!R6</f>
        <v>176051312044468.41</v>
      </c>
      <c r="E4" s="7">
        <f>'IRA Calculations'!S6</f>
        <v>171894109446501.59</v>
      </c>
      <c r="F4" s="7">
        <f>'IRA Calculations'!T6</f>
        <v>167578067077511.66</v>
      </c>
      <c r="G4" s="7">
        <f>'IRA Calculations'!U6</f>
        <v>163152124698607.66</v>
      </c>
      <c r="H4" s="7">
        <f>'IRA Calculations'!V6</f>
        <v>158679267837719.12</v>
      </c>
      <c r="I4" s="7">
        <f>'IRA Calculations'!W6</f>
        <v>154263558725360.22</v>
      </c>
      <c r="J4" s="7">
        <f>'IRA Calculations'!X6</f>
        <v>149810417399991.56</v>
      </c>
      <c r="K4" s="7">
        <f>'IRA Calculations'!Y6</f>
        <v>145368931072700.62</v>
      </c>
      <c r="L4" s="7">
        <f>'IRA Calculations'!Z6</f>
        <v>140904716499168.06</v>
      </c>
      <c r="M4" s="7">
        <f>'IRA Calculations'!AA6</f>
        <v>136605401454155.31</v>
      </c>
      <c r="N4" s="7">
        <f>'IRA Calculations'!AB6</f>
        <v>132248533418568.19</v>
      </c>
      <c r="O4" s="7">
        <f>'IRA Calculations'!AC6</f>
        <v>132700503639769.94</v>
      </c>
      <c r="P4" s="7">
        <f>'IRA Calculations'!AD6</f>
        <v>133164396896560.69</v>
      </c>
      <c r="Q4" s="7">
        <f>'IRA Calculations'!AE6</f>
        <v>133828914892143.78</v>
      </c>
      <c r="R4" s="7">
        <f>'IRA Calculations'!AF6</f>
        <v>134498003849551.28</v>
      </c>
      <c r="S4" s="7">
        <f>'IRA Calculations'!AG6</f>
        <v>135403496257853</v>
      </c>
      <c r="T4" s="7">
        <f>'IRA Calculations'!AH6</f>
        <v>136358391066544.53</v>
      </c>
      <c r="U4" s="7">
        <f>'IRA Calculations'!AI6</f>
        <v>137500578472356.56</v>
      </c>
      <c r="V4" s="7">
        <f>'IRA Calculations'!AJ6</f>
        <v>138706232926302.75</v>
      </c>
      <c r="W4" s="7">
        <f>'IRA Calculations'!AK6</f>
        <v>137614778289254.81</v>
      </c>
      <c r="X4" s="7">
        <f>'IRA Calculations'!AL6</f>
        <v>136580240661910.97</v>
      </c>
      <c r="Y4" s="7">
        <f>'IRA Calculations'!AM6</f>
        <v>135647774968181.31</v>
      </c>
      <c r="Z4" s="7">
        <f>'IRA Calculations'!AN6</f>
        <v>134773182220957.5</v>
      </c>
      <c r="AA4" s="7">
        <f>'IRA Calculations'!AO6</f>
        <v>133912886448773.78</v>
      </c>
      <c r="AB4" s="7">
        <f>'IRA Calculations'!AP6</f>
        <v>133111958746255.62</v>
      </c>
      <c r="AC4" s="7">
        <f>'IRA Calculations'!AQ6</f>
        <v>132327597055670.94</v>
      </c>
      <c r="AD4" s="7">
        <f>'IRA Calculations'!AR6</f>
        <v>131519898975679.44</v>
      </c>
      <c r="AE4" s="7">
        <f>'IRA Calculations'!AS6</f>
        <v>130738570771678.84</v>
      </c>
      <c r="AF4" s="7">
        <f>'IRA Calculations'!AT6</f>
        <v>129948710366698.47</v>
      </c>
    </row>
    <row r="5" spans="1:34" x14ac:dyDescent="0.2">
      <c r="A5" s="1" t="s">
        <v>79</v>
      </c>
      <c r="B5" s="7">
        <f>'IRA Calculations'!P7</f>
        <v>2145396057782.6648</v>
      </c>
      <c r="C5" s="7">
        <f>'IRA Calculations'!Q7</f>
        <v>2145396057782.6648</v>
      </c>
      <c r="D5" s="7">
        <f>'IRA Calculations'!R7</f>
        <v>2150465001272.6904</v>
      </c>
      <c r="E5" s="7">
        <f>'IRA Calculations'!S7</f>
        <v>2152390819332.4563</v>
      </c>
      <c r="F5" s="7">
        <f>'IRA Calculations'!T7</f>
        <v>2149761912399.5005</v>
      </c>
      <c r="G5" s="7">
        <f>'IRA Calculations'!U7</f>
        <v>2142544339303.7065</v>
      </c>
      <c r="H5" s="7">
        <f>'IRA Calculations'!V7</f>
        <v>2129211020408.8232</v>
      </c>
      <c r="I5" s="7">
        <f>'IRA Calculations'!W7</f>
        <v>2109605421596.6062</v>
      </c>
      <c r="J5" s="7">
        <f>'IRA Calculations'!X7</f>
        <v>2079831515163.4434</v>
      </c>
      <c r="K5" s="7">
        <f>'IRA Calculations'!Y7</f>
        <v>2039190094510.218</v>
      </c>
      <c r="L5" s="7">
        <f>'IRA Calculations'!Z7</f>
        <v>1986683787636.6265</v>
      </c>
      <c r="M5" s="7">
        <f>'IRA Calculations'!AA7</f>
        <v>1924375116060.7729</v>
      </c>
      <c r="N5" s="7">
        <f>'IRA Calculations'!AB7</f>
        <v>1851466115358.9497</v>
      </c>
      <c r="O5" s="7">
        <f>'IRA Calculations'!AC7</f>
        <v>1770914629087.5461</v>
      </c>
      <c r="P5" s="7">
        <f>'IRA Calculations'!AD7</f>
        <v>1682585739972.6709</v>
      </c>
      <c r="Q5" s="7">
        <f>'IRA Calculations'!AE7</f>
        <v>1589303937207.4646</v>
      </c>
      <c r="R5" s="7">
        <f>'IRA Calculations'!AF7</f>
        <v>1491162490912.0071</v>
      </c>
      <c r="S5" s="7">
        <f>'IRA Calculations'!AG7</f>
        <v>1391123537007.5205</v>
      </c>
      <c r="T5" s="7">
        <f>'IRA Calculations'!AH7</f>
        <v>1289096722444.1843</v>
      </c>
      <c r="U5" s="7">
        <f>'IRA Calculations'!AI7</f>
        <v>1186966781769.6057</v>
      </c>
      <c r="V5" s="7">
        <f>'IRA Calculations'!AJ7</f>
        <v>1085193000817.1522</v>
      </c>
      <c r="W5" s="7">
        <f>'IRA Calculations'!AK7</f>
        <v>972238563921.24268</v>
      </c>
      <c r="X5" s="7">
        <f>'IRA Calculations'!AL7</f>
        <v>864741848271.08459</v>
      </c>
      <c r="Y5" s="7">
        <f>'IRA Calculations'!AM7</f>
        <v>763728113170.92993</v>
      </c>
      <c r="Z5" s="7">
        <f>'IRA Calculations'!AN7</f>
        <v>669862147860.62708</v>
      </c>
      <c r="AA5" s="7">
        <f>'IRA Calculations'!AO7</f>
        <v>583869495416.47388</v>
      </c>
      <c r="AB5" s="7">
        <f>'IRA Calculations'!AP7</f>
        <v>506580785209.68848</v>
      </c>
      <c r="AC5" s="7">
        <f>'IRA Calculations'!AQ7</f>
        <v>438215447403.89429</v>
      </c>
      <c r="AD5" s="7">
        <f>'IRA Calculations'!AR7</f>
        <v>378731950716.01031</v>
      </c>
      <c r="AE5" s="7">
        <f>'IRA Calculations'!AS7</f>
        <v>327982948075.44476</v>
      </c>
      <c r="AF5" s="7">
        <f>'IRA Calculations'!AT7</f>
        <v>285392138389.84387</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20001199849047.332</v>
      </c>
      <c r="C7" s="7">
        <f>'IRA Calculations'!Q9</f>
        <v>20001199849047.332</v>
      </c>
      <c r="D7" s="7">
        <f>'IRA Calculations'!R9</f>
        <v>20070877491013.41</v>
      </c>
      <c r="E7" s="7">
        <f>'IRA Calculations'!S9</f>
        <v>20125533962231.832</v>
      </c>
      <c r="F7" s="7">
        <f>'IRA Calculations'!T9</f>
        <v>20164943325952.152</v>
      </c>
      <c r="G7" s="7">
        <f>'IRA Calculations'!U9</f>
        <v>20196008533641.52</v>
      </c>
      <c r="H7" s="7">
        <f>'IRA Calculations'!V9</f>
        <v>20220124629049.891</v>
      </c>
      <c r="I7" s="7">
        <f>'IRA Calculations'!W9</f>
        <v>20250945706077.984</v>
      </c>
      <c r="J7" s="7">
        <f>'IRA Calculations'!X9</f>
        <v>20274696901545.219</v>
      </c>
      <c r="K7" s="7">
        <f>'IRA Calculations'!Y9</f>
        <v>20294038774054.074</v>
      </c>
      <c r="L7" s="7">
        <f>'IRA Calculations'!Z9</f>
        <v>20312204031842.848</v>
      </c>
      <c r="M7" s="7">
        <f>'IRA Calculations'!AA9</f>
        <v>20340452452445.105</v>
      </c>
      <c r="N7" s="7">
        <f>'IRA Calculations'!AB9</f>
        <v>20364936248785.617</v>
      </c>
      <c r="O7" s="7">
        <f>'IRA Calculations'!AC9</f>
        <v>20401339385370.68</v>
      </c>
      <c r="P7" s="7">
        <f>'IRA Calculations'!AD9</f>
        <v>20444455698949.336</v>
      </c>
      <c r="Q7" s="7">
        <f>'IRA Calculations'!AE9</f>
        <v>20508486573302.238</v>
      </c>
      <c r="R7" s="7">
        <f>'IRA Calculations'!AF9</f>
        <v>20583904718256.262</v>
      </c>
      <c r="S7" s="7">
        <f>'IRA Calculations'!AG9</f>
        <v>20686141808180.297</v>
      </c>
      <c r="T7" s="7">
        <f>'IRA Calculations'!AH9</f>
        <v>20800549735464.559</v>
      </c>
      <c r="U7" s="7">
        <f>'IRA Calculations'!AI9</f>
        <v>20927343689742.164</v>
      </c>
      <c r="V7" s="7">
        <f>'IRA Calculations'!AJ9</f>
        <v>21057460082255.109</v>
      </c>
      <c r="W7" s="7">
        <f>'IRA Calculations'!AK9</f>
        <v>20959723107726.402</v>
      </c>
      <c r="X7" s="7">
        <f>'IRA Calculations'!AL9</f>
        <v>20854877668529.293</v>
      </c>
      <c r="Y7" s="7">
        <f>'IRA Calculations'!AM9</f>
        <v>20747753369375.461</v>
      </c>
      <c r="Z7" s="7">
        <f>'IRA Calculations'!AN9</f>
        <v>20635443690534.805</v>
      </c>
      <c r="AA7" s="7">
        <f>'IRA Calculations'!AO9</f>
        <v>20517227797325.516</v>
      </c>
      <c r="AB7" s="7">
        <f>'IRA Calculations'!AP9</f>
        <v>20402574150265.156</v>
      </c>
      <c r="AC7" s="7">
        <f>'IRA Calculations'!AQ9</f>
        <v>20289762376154.715</v>
      </c>
      <c r="AD7" s="7">
        <f>'IRA Calculations'!AR9</f>
        <v>20176098850813.02</v>
      </c>
      <c r="AE7" s="7">
        <f>'IRA Calculations'!AS9</f>
        <v>20068043952728.117</v>
      </c>
      <c r="AF7" s="7">
        <f>'IRA Calculations'!AT9</f>
        <v>19962493915071.863</v>
      </c>
    </row>
    <row r="8" spans="1:34" x14ac:dyDescent="0.2">
      <c r="A8" s="1" t="s">
        <v>344</v>
      </c>
      <c r="B8" s="7">
        <f>'IRA Calculations'!P10</f>
        <v>74943883057.924759</v>
      </c>
      <c r="C8" s="7">
        <f>'IRA Calculations'!Q10</f>
        <v>74943883057.924759</v>
      </c>
      <c r="D8" s="7">
        <f>'IRA Calculations'!R10</f>
        <v>75575943570.79158</v>
      </c>
      <c r="E8" s="7">
        <f>'IRA Calculations'!S10</f>
        <v>76176763299.007141</v>
      </c>
      <c r="F8" s="7">
        <f>'IRA Calculations'!T10</f>
        <v>76774639422.415298</v>
      </c>
      <c r="G8" s="7">
        <f>'IRA Calculations'!U10</f>
        <v>77365436007.644516</v>
      </c>
      <c r="H8" s="7">
        <f>'IRA Calculations'!V10</f>
        <v>77950463326.646744</v>
      </c>
      <c r="I8" s="7">
        <f>'IRA Calculations'!W10</f>
        <v>78546768644.231796</v>
      </c>
      <c r="J8" s="7">
        <f>'IRA Calculations'!X10</f>
        <v>79127900997.559494</v>
      </c>
      <c r="K8" s="7">
        <f>'IRA Calculations'!Y10</f>
        <v>79671602171.892303</v>
      </c>
      <c r="L8" s="7">
        <f>'IRA Calculations'!Z10</f>
        <v>80226055205.45459</v>
      </c>
      <c r="M8" s="7">
        <f>'IRA Calculations'!AA10</f>
        <v>80784113009.069138</v>
      </c>
      <c r="N8" s="7">
        <f>'IRA Calculations'!AB10</f>
        <v>81313595481.02211</v>
      </c>
      <c r="O8" s="7">
        <f>'IRA Calculations'!AC10</f>
        <v>81831522194.262283</v>
      </c>
      <c r="P8" s="7">
        <f>'IRA Calculations'!AD10</f>
        <v>82344300291.17569</v>
      </c>
      <c r="Q8" s="7">
        <f>'IRA Calculations'!AE10</f>
        <v>82856755974.636902</v>
      </c>
      <c r="R8" s="7">
        <f>'IRA Calculations'!AF10</f>
        <v>83354689183.438461</v>
      </c>
      <c r="S8" s="7">
        <f>'IRA Calculations'!AG10</f>
        <v>83862762382.317459</v>
      </c>
      <c r="T8" s="7">
        <f>'IRA Calculations'!AH10</f>
        <v>84373510853.359879</v>
      </c>
      <c r="U8" s="7">
        <f>'IRA Calculations'!AI10</f>
        <v>84871826526.073608</v>
      </c>
      <c r="V8" s="7">
        <f>'IRA Calculations'!AJ10</f>
        <v>85380711332.283005</v>
      </c>
      <c r="W8" s="7">
        <f>'IRA Calculations'!AK10</f>
        <v>85149618706.430298</v>
      </c>
      <c r="X8" s="7">
        <f>'IRA Calculations'!AL10</f>
        <v>84895144185.589111</v>
      </c>
      <c r="Y8" s="7">
        <f>'IRA Calculations'!AM10</f>
        <v>84645517243.046936</v>
      </c>
      <c r="Z8" s="7">
        <f>'IRA Calculations'!AN10</f>
        <v>84387891581.050858</v>
      </c>
      <c r="AA8" s="7">
        <f>'IRA Calculations'!AO10</f>
        <v>84109604555.784042</v>
      </c>
      <c r="AB8" s="7">
        <f>'IRA Calculations'!AP10</f>
        <v>83839103863.629852</v>
      </c>
      <c r="AC8" s="7">
        <f>'IRA Calculations'!AQ10</f>
        <v>83563216193.724152</v>
      </c>
      <c r="AD8" s="7">
        <f>'IRA Calculations'!AR10</f>
        <v>83269125338.24321</v>
      </c>
      <c r="AE8" s="7">
        <f>'IRA Calculations'!AS10</f>
        <v>82984777371.996109</v>
      </c>
      <c r="AF8" s="7">
        <f>'IRA Calculations'!AT10</f>
        <v>82697111903.809982</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22724843649624.699</v>
      </c>
      <c r="C10" s="7">
        <f>'IRA Calculations'!Q12</f>
        <v>22724843649624.699</v>
      </c>
      <c r="D10" s="7">
        <f>'IRA Calculations'!R12</f>
        <v>22905593246169.281</v>
      </c>
      <c r="E10" s="7">
        <f>'IRA Calculations'!S12</f>
        <v>23072598800902.152</v>
      </c>
      <c r="F10" s="7">
        <f>'IRA Calculations'!T12</f>
        <v>23220481599614.715</v>
      </c>
      <c r="G10" s="7">
        <f>'IRA Calculations'!U12</f>
        <v>23361928460001.809</v>
      </c>
      <c r="H10" s="7">
        <f>'IRA Calculations'!V12</f>
        <v>23498337016655.023</v>
      </c>
      <c r="I10" s="7">
        <f>'IRA Calculations'!W12</f>
        <v>23650550677402.016</v>
      </c>
      <c r="J10" s="7">
        <f>'IRA Calculations'!X12</f>
        <v>23797850436051.367</v>
      </c>
      <c r="K10" s="7">
        <f>'IRA Calculations'!Y12</f>
        <v>23949385871450.781</v>
      </c>
      <c r="L10" s="7">
        <f>'IRA Calculations'!Z12</f>
        <v>24102086365124.754</v>
      </c>
      <c r="M10" s="7">
        <f>'IRA Calculations'!AA12</f>
        <v>24271012793662.602</v>
      </c>
      <c r="N10" s="7">
        <f>'IRA Calculations'!AB12</f>
        <v>24429128621269.004</v>
      </c>
      <c r="O10" s="7">
        <f>'IRA Calculations'!AC12</f>
        <v>24597986262025.352</v>
      </c>
      <c r="P10" s="7">
        <f>'IRA Calculations'!AD12</f>
        <v>24759809545381.75</v>
      </c>
      <c r="Q10" s="7">
        <f>'IRA Calculations'!AE12</f>
        <v>24932065176079.387</v>
      </c>
      <c r="R10" s="7">
        <f>'IRA Calculations'!AF12</f>
        <v>25091844736290.992</v>
      </c>
      <c r="S10" s="7">
        <f>'IRA Calculations'!AG12</f>
        <v>25264167666224.133</v>
      </c>
      <c r="T10" s="7">
        <f>'IRA Calculations'!AH12</f>
        <v>25430497652977.516</v>
      </c>
      <c r="U10" s="7">
        <f>'IRA Calculations'!AI12</f>
        <v>25606650269715.152</v>
      </c>
      <c r="V10" s="7">
        <f>'IRA Calculations'!AJ12</f>
        <v>25784334057260.523</v>
      </c>
      <c r="W10" s="7">
        <f>'IRA Calculations'!AK12</f>
        <v>25648781660464.637</v>
      </c>
      <c r="X10" s="7">
        <f>'IRA Calculations'!AL12</f>
        <v>25515311474002.449</v>
      </c>
      <c r="Y10" s="7">
        <f>'IRA Calculations'!AM12</f>
        <v>25392301038719.09</v>
      </c>
      <c r="Z10" s="7">
        <f>'IRA Calculations'!AN12</f>
        <v>25275242648949.879</v>
      </c>
      <c r="AA10" s="7">
        <f>'IRA Calculations'!AO12</f>
        <v>25159091582120.035</v>
      </c>
      <c r="AB10" s="7">
        <f>'IRA Calculations'!AP12</f>
        <v>25050754795487.484</v>
      </c>
      <c r="AC10" s="7">
        <f>'IRA Calculations'!AQ12</f>
        <v>24944658137505.809</v>
      </c>
      <c r="AD10" s="7">
        <f>'IRA Calculations'!AR12</f>
        <v>24835464541651.602</v>
      </c>
      <c r="AE10" s="7">
        <f>'IRA Calculations'!AS12</f>
        <v>24730232060560.664</v>
      </c>
      <c r="AF10" s="7">
        <f>'IRA Calculations'!AT12</f>
        <v>24624217371357.59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4881870765815.3496</v>
      </c>
      <c r="C2" s="7">
        <f>'IRA Calculations'!P17</f>
        <v>4881870765815.3496</v>
      </c>
      <c r="D2" s="7">
        <f>'IRA Calculations'!Q17</f>
        <v>4881870765815.3496</v>
      </c>
      <c r="E2" s="7">
        <f>'IRA Calculations'!R17</f>
        <v>4770283798370.6787</v>
      </c>
      <c r="F2" s="7">
        <f>'IRA Calculations'!S17</f>
        <v>5195831123107.6133</v>
      </c>
      <c r="G2" s="7">
        <f>'IRA Calculations'!T17</f>
        <v>5631932774660.3994</v>
      </c>
      <c r="H2" s="7">
        <f>'IRA Calculations'!U17</f>
        <v>6074020213639.3379</v>
      </c>
      <c r="I2" s="7">
        <f>'IRA Calculations'!V17</f>
        <v>6534792191975.8691</v>
      </c>
      <c r="J2" s="7">
        <f>'IRA Calculations'!W17</f>
        <v>7008572788991.8359</v>
      </c>
      <c r="K2" s="7">
        <f>'IRA Calculations'!X17</f>
        <v>7494856867882.3721</v>
      </c>
      <c r="L2" s="7">
        <f>'IRA Calculations'!Y17</f>
        <v>7992494045877.8623</v>
      </c>
      <c r="M2" s="7">
        <f>'IRA Calculations'!Z17</f>
        <v>8499771756014.2715</v>
      </c>
      <c r="N2" s="7">
        <f>'IRA Calculations'!AA17</f>
        <v>9009467354938.4883</v>
      </c>
      <c r="O2" s="7">
        <f>'IRA Calculations'!AB17</f>
        <v>9530396739826.2988</v>
      </c>
      <c r="P2" s="7">
        <f>'IRA Calculations'!AC17</f>
        <v>9527395557479.4883</v>
      </c>
      <c r="Q2" s="7">
        <f>'IRA Calculations'!AD17</f>
        <v>9527104055472.3828</v>
      </c>
      <c r="R2" s="7">
        <f>'IRA Calculations'!AE17</f>
        <v>9528654983915.2266</v>
      </c>
      <c r="S2" s="7">
        <f>'IRA Calculations'!AF17</f>
        <v>9531535653308.2598</v>
      </c>
      <c r="T2" s="7">
        <f>'IRA Calculations'!AG17</f>
        <v>9535424561411.2891</v>
      </c>
      <c r="U2" s="7">
        <f>'IRA Calculations'!AH17</f>
        <v>9534789360789.3438</v>
      </c>
      <c r="V2" s="7">
        <f>'IRA Calculations'!AI17</f>
        <v>9539994580098.1816</v>
      </c>
      <c r="W2" s="7">
        <f>'IRA Calculations'!AJ17</f>
        <v>9545612664315.2051</v>
      </c>
      <c r="X2" s="7">
        <f>'IRA Calculations'!AK17</f>
        <v>9552351707947.7871</v>
      </c>
      <c r="Y2" s="7">
        <f>'IRA Calculations'!AL17</f>
        <v>9559204758484.3242</v>
      </c>
      <c r="Z2" s="7">
        <f>'IRA Calculations'!AM17</f>
        <v>9566296434853.8535</v>
      </c>
      <c r="AA2" s="7">
        <f>'IRA Calculations'!AN17</f>
        <v>9573600151875.2188</v>
      </c>
      <c r="AB2" s="7">
        <f>'IRA Calculations'!AO17</f>
        <v>9575850740566.5195</v>
      </c>
      <c r="AC2" s="7">
        <f>'IRA Calculations'!AP17</f>
        <v>9583499752464.9258</v>
      </c>
      <c r="AD2" s="7">
        <f>'IRA Calculations'!AQ17</f>
        <v>9591272394210.3613</v>
      </c>
      <c r="AE2" s="7">
        <f>'IRA Calculations'!AR17</f>
        <v>9599140474462.4395</v>
      </c>
      <c r="AF2" s="7">
        <f>'IRA Calculations'!AS17</f>
        <v>9607077633900.1699</v>
      </c>
      <c r="AG2" s="7">
        <f>'IRA Calculations'!AT17</f>
        <v>9615071515208.0957</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6036705445162.333</v>
      </c>
      <c r="C2" s="7">
        <f>'IRA Calculations'!P30</f>
        <v>6036705445162.333</v>
      </c>
      <c r="D2" s="7">
        <f>'IRA Calculations'!Q30</f>
        <v>6036705445162.333</v>
      </c>
      <c r="E2" s="7">
        <f>'IRA Calculations'!R30</f>
        <v>5978091315583.3926</v>
      </c>
      <c r="F2" s="7">
        <f>'IRA Calculations'!S30</f>
        <v>5920942143003.7373</v>
      </c>
      <c r="G2" s="7">
        <f>'IRA Calculations'!T30</f>
        <v>5868145819286.0869</v>
      </c>
      <c r="H2" s="7">
        <f>'IRA Calculations'!U30</f>
        <v>5834727339770.3408</v>
      </c>
      <c r="I2" s="7">
        <f>'IRA Calculations'!V30</f>
        <v>5819272684205.9902</v>
      </c>
      <c r="J2" s="7">
        <f>'IRA Calculations'!W30</f>
        <v>5811664785289.2715</v>
      </c>
      <c r="K2" s="7">
        <f>'IRA Calculations'!X30</f>
        <v>5803575403316.7275</v>
      </c>
      <c r="L2" s="7">
        <f>'IRA Calculations'!Y30</f>
        <v>5796376839772.458</v>
      </c>
      <c r="M2" s="7">
        <f>'IRA Calculations'!Z30</f>
        <v>5791987407157.127</v>
      </c>
      <c r="N2" s="7">
        <f>'IRA Calculations'!AA30</f>
        <v>5796430681172.5762</v>
      </c>
      <c r="O2" s="7">
        <f>'IRA Calculations'!AB30</f>
        <v>5809070908571.6602</v>
      </c>
      <c r="P2" s="7">
        <f>'IRA Calculations'!AC30</f>
        <v>5825872821029.7139</v>
      </c>
      <c r="Q2" s="7">
        <f>'IRA Calculations'!AD30</f>
        <v>5842121420716.3662</v>
      </c>
      <c r="R2" s="7">
        <f>'IRA Calculations'!AE30</f>
        <v>5857167694118.6318</v>
      </c>
      <c r="S2" s="7">
        <f>'IRA Calculations'!AF30</f>
        <v>5860649970119.4082</v>
      </c>
      <c r="T2" s="7">
        <f>'IRA Calculations'!AG30</f>
        <v>5860782405937.0234</v>
      </c>
      <c r="U2" s="7">
        <f>'IRA Calculations'!AH30</f>
        <v>5858974053055.3535</v>
      </c>
      <c r="V2" s="7">
        <f>'IRA Calculations'!AI30</f>
        <v>5855978012473.7002</v>
      </c>
      <c r="W2" s="7">
        <f>'IRA Calculations'!AJ30</f>
        <v>5852114312590.7969</v>
      </c>
      <c r="X2" s="7">
        <f>'IRA Calculations'!AK30</f>
        <v>5799647925227.7793</v>
      </c>
      <c r="Y2" s="7">
        <f>'IRA Calculations'!AL30</f>
        <v>5748677697401.3721</v>
      </c>
      <c r="Z2" s="7">
        <f>'IRA Calculations'!AM30</f>
        <v>5699729366443.8057</v>
      </c>
      <c r="AA2" s="7">
        <f>'IRA Calculations'!AN30</f>
        <v>5653162681351.7139</v>
      </c>
      <c r="AB2" s="7">
        <f>'IRA Calculations'!AO30</f>
        <v>5608874049153.8652</v>
      </c>
      <c r="AC2" s="7">
        <f>'IRA Calculations'!AP30</f>
        <v>5566588022354.1855</v>
      </c>
      <c r="AD2" s="7">
        <f>'IRA Calculations'!AQ30</f>
        <v>5525899458252.8652</v>
      </c>
      <c r="AE2" s="7">
        <f>'IRA Calculations'!AR30</f>
        <v>5486413734374.7334</v>
      </c>
      <c r="AF2" s="7">
        <f>'IRA Calculations'!AS30</f>
        <v>5447876681234.1025</v>
      </c>
      <c r="AG2" s="7">
        <f>'IRA Calculations'!AT30</f>
        <v>5410148905916.3457</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24871385283705.52</v>
      </c>
      <c r="C2" s="7">
        <f>'IRA Calculations'!P43</f>
        <v>24871385283705.52</v>
      </c>
      <c r="D2" s="7">
        <f>'IRA Calculations'!Q43</f>
        <v>24871385283705.52</v>
      </c>
      <c r="E2" s="7">
        <f>'IRA Calculations'!R43</f>
        <v>24717315776132.68</v>
      </c>
      <c r="F2" s="7">
        <f>'IRA Calculations'!S43</f>
        <v>24560869268744.68</v>
      </c>
      <c r="G2" s="7">
        <f>'IRA Calculations'!T43</f>
        <v>24408437658516.195</v>
      </c>
      <c r="H2" s="7">
        <f>'IRA Calculations'!U43</f>
        <v>24269128196507.277</v>
      </c>
      <c r="I2" s="7">
        <f>'IRA Calculations'!V43</f>
        <v>24153571786482.898</v>
      </c>
      <c r="J2" s="7">
        <f>'IRA Calculations'!W43</f>
        <v>24065534658343.141</v>
      </c>
      <c r="K2" s="7">
        <f>'IRA Calculations'!X43</f>
        <v>24004262589231.836</v>
      </c>
      <c r="L2" s="7">
        <f>'IRA Calculations'!Y43</f>
        <v>23967608723555.844</v>
      </c>
      <c r="M2" s="7">
        <f>'IRA Calculations'!Z43</f>
        <v>23961286934141.496</v>
      </c>
      <c r="N2" s="7">
        <f>'IRA Calculations'!AA43</f>
        <v>23988438671855.418</v>
      </c>
      <c r="O2" s="7">
        <f>'IRA Calculations'!AB43</f>
        <v>24041896124825.383</v>
      </c>
      <c r="P2" s="7">
        <f>'IRA Calculations'!AC43</f>
        <v>24115814166686.582</v>
      </c>
      <c r="Q2" s="7">
        <f>'IRA Calculations'!AD43</f>
        <v>24211298099365.617</v>
      </c>
      <c r="R2" s="7">
        <f>'IRA Calculations'!AE43</f>
        <v>24324758661967.629</v>
      </c>
      <c r="S2" s="7">
        <f>'IRA Calculations'!AF43</f>
        <v>24450817273498.691</v>
      </c>
      <c r="T2" s="7">
        <f>'IRA Calculations'!AG43</f>
        <v>24584079142680.543</v>
      </c>
      <c r="U2" s="7">
        <f>'IRA Calculations'!AH43</f>
        <v>24722804042889.535</v>
      </c>
      <c r="V2" s="7">
        <f>'IRA Calculations'!AI43</f>
        <v>24865257271807.094</v>
      </c>
      <c r="W2" s="7">
        <f>'IRA Calculations'!AJ43</f>
        <v>25009744870859.52</v>
      </c>
      <c r="X2" s="7">
        <f>'IRA Calculations'!AK43</f>
        <v>24941188479129.566</v>
      </c>
      <c r="Y2" s="7">
        <f>'IRA Calculations'!AL43</f>
        <v>24872194035592.965</v>
      </c>
      <c r="Z2" s="7">
        <f>'IRA Calculations'!AM43</f>
        <v>24802676295276.938</v>
      </c>
      <c r="AA2" s="7">
        <f>'IRA Calculations'!AN43</f>
        <v>24732675466743.426</v>
      </c>
      <c r="AB2" s="7">
        <f>'IRA Calculations'!AO43</f>
        <v>24662293581356.477</v>
      </c>
      <c r="AC2" s="7">
        <f>'IRA Calculations'!AP43</f>
        <v>24591591694525.59</v>
      </c>
      <c r="AD2" s="7">
        <f>'IRA Calculations'!AQ43</f>
        <v>24520403693658.09</v>
      </c>
      <c r="AE2" s="7">
        <f>'IRA Calculations'!AR43</f>
        <v>24448765140487.066</v>
      </c>
      <c r="AF2" s="7">
        <f>'IRA Calculations'!AS43</f>
        <v>24376540050610.195</v>
      </c>
      <c r="AG2" s="7">
        <f>'IRA Calculations'!AT43</f>
        <v>24303623943084.031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54863363867773.57</v>
      </c>
      <c r="C4" s="7">
        <f>'IRA Calculations'!P45</f>
        <v>54863363867773.57</v>
      </c>
      <c r="D4" s="7">
        <f>'IRA Calculations'!Q45</f>
        <v>54863363867773.57</v>
      </c>
      <c r="E4" s="7">
        <f>'IRA Calculations'!R45</f>
        <v>54912288412806.883</v>
      </c>
      <c r="F4" s="7">
        <f>'IRA Calculations'!S45</f>
        <v>54972514021552.156</v>
      </c>
      <c r="G4" s="7">
        <f>'IRA Calculations'!T45</f>
        <v>55051215424095.898</v>
      </c>
      <c r="H4" s="7">
        <f>'IRA Calculations'!U45</f>
        <v>55161191186457.367</v>
      </c>
      <c r="I4" s="7">
        <f>'IRA Calculations'!V45</f>
        <v>55317351301606.961</v>
      </c>
      <c r="J4" s="7">
        <f>'IRA Calculations'!W45</f>
        <v>55516682336833.914</v>
      </c>
      <c r="K4" s="7">
        <f>'IRA Calculations'!X45</f>
        <v>55745456852335.664</v>
      </c>
      <c r="L4" s="7">
        <f>'IRA Calculations'!Y45</f>
        <v>55990397867418.117</v>
      </c>
      <c r="M4" s="7">
        <f>'IRA Calculations'!Z45</f>
        <v>56260624462839.148</v>
      </c>
      <c r="N4" s="7">
        <f>'IRA Calculations'!AA45</f>
        <v>56554551133336.625</v>
      </c>
      <c r="O4" s="7">
        <f>'IRA Calculations'!AB45</f>
        <v>56856574076434.977</v>
      </c>
      <c r="P4" s="7">
        <f>'IRA Calculations'!AC45</f>
        <v>57159798145553.953</v>
      </c>
      <c r="Q4" s="7">
        <f>'IRA Calculations'!AD45</f>
        <v>57475549574954.789</v>
      </c>
      <c r="R4" s="7">
        <f>'IRA Calculations'!AE45</f>
        <v>57803436429204.672</v>
      </c>
      <c r="S4" s="7">
        <f>'IRA Calculations'!AF45</f>
        <v>58137453129179.375</v>
      </c>
      <c r="T4" s="7">
        <f>'IRA Calculations'!AG45</f>
        <v>58471282715222.68</v>
      </c>
      <c r="U4" s="7">
        <f>'IRA Calculations'!AH45</f>
        <v>58806505679948.695</v>
      </c>
      <c r="V4" s="7">
        <f>'IRA Calculations'!AI45</f>
        <v>59142008406797.477</v>
      </c>
      <c r="W4" s="7">
        <f>'IRA Calculations'!AJ45</f>
        <v>59476292607368.195</v>
      </c>
      <c r="X4" s="7">
        <f>'IRA Calculations'!AK45</f>
        <v>59287769164285.57</v>
      </c>
      <c r="Y4" s="7">
        <f>'IRA Calculations'!AL45</f>
        <v>59096539230758.477</v>
      </c>
      <c r="Z4" s="7">
        <f>'IRA Calculations'!AM45</f>
        <v>58904004043546.406</v>
      </c>
      <c r="AA4" s="7">
        <f>'IRA Calculations'!AN45</f>
        <v>58711363242875.273</v>
      </c>
      <c r="AB4" s="7">
        <f>'IRA Calculations'!AO45</f>
        <v>58519384576267.414</v>
      </c>
      <c r="AC4" s="7">
        <f>'IRA Calculations'!AP45</f>
        <v>58328205755030.219</v>
      </c>
      <c r="AD4" s="7">
        <f>'IRA Calculations'!AQ45</f>
        <v>58138490578444.203</v>
      </c>
      <c r="AE4" s="7">
        <f>'IRA Calculations'!AR45</f>
        <v>57950090665754.266</v>
      </c>
      <c r="AF4" s="7">
        <f>'IRA Calculations'!AS45</f>
        <v>57763143533945.555</v>
      </c>
      <c r="AG4" s="7">
        <f>'IRA Calculations'!AT45</f>
        <v>57577545431754.156</v>
      </c>
    </row>
    <row r="5" spans="1:35" x14ac:dyDescent="0.2">
      <c r="A5" s="1" t="s">
        <v>79</v>
      </c>
      <c r="B5" s="7">
        <f>'IRA Calculations'!O46</f>
        <v>2260512592.9633951</v>
      </c>
      <c r="C5" s="7">
        <f>'IRA Calculations'!P46</f>
        <v>2260512592.9633951</v>
      </c>
      <c r="D5" s="7">
        <f>'IRA Calculations'!Q46</f>
        <v>2260512592.9633951</v>
      </c>
      <c r="E5" s="7">
        <f>'IRA Calculations'!R46</f>
        <v>2166017342.6390443</v>
      </c>
      <c r="F5" s="7">
        <f>'IRA Calculations'!S46</f>
        <v>2087095708.721082</v>
      </c>
      <c r="G5" s="7">
        <f>'IRA Calculations'!T46</f>
        <v>2023087124.526165</v>
      </c>
      <c r="H5" s="7">
        <f>'IRA Calculations'!U46</f>
        <v>1973151835.8628604</v>
      </c>
      <c r="I5" s="7">
        <f>'IRA Calculations'!V46</f>
        <v>1936561897.3330648</v>
      </c>
      <c r="J5" s="7">
        <f>'IRA Calculations'!W46</f>
        <v>1911549341.9263096</v>
      </c>
      <c r="K5" s="7">
        <f>'IRA Calculations'!X46</f>
        <v>1895901429.9299171</v>
      </c>
      <c r="L5" s="7">
        <f>'IRA Calculations'!Y46</f>
        <v>1887383831.150938</v>
      </c>
      <c r="M5" s="7">
        <f>'IRA Calculations'!Z46</f>
        <v>1884778959.0246134</v>
      </c>
      <c r="N5" s="7">
        <f>'IRA Calculations'!AA46</f>
        <v>1886704589.557621</v>
      </c>
      <c r="O5" s="7">
        <f>'IRA Calculations'!AB46</f>
        <v>1891481950.6609294</v>
      </c>
      <c r="P5" s="7">
        <f>'IRA Calculations'!AC46</f>
        <v>1897964780.5886149</v>
      </c>
      <c r="Q5" s="7">
        <f>'IRA Calculations'!AD46</f>
        <v>1905995634.7642918</v>
      </c>
      <c r="R5" s="7">
        <f>'IRA Calculations'!AE46</f>
        <v>1915128695.9080775</v>
      </c>
      <c r="S5" s="7">
        <f>'IRA Calculations'!AF46</f>
        <v>1924869547.2783577</v>
      </c>
      <c r="T5" s="7">
        <f>'IRA Calculations'!AG46</f>
        <v>1934750067.0785103</v>
      </c>
      <c r="U5" s="7">
        <f>'IRA Calculations'!AH46</f>
        <v>1944743462.9572241</v>
      </c>
      <c r="V5" s="7">
        <f>'IRA Calculations'!AI46</f>
        <v>1954791034.4986489</v>
      </c>
      <c r="W5" s="7">
        <f>'IRA Calculations'!AJ46</f>
        <v>1964829730.5261943</v>
      </c>
      <c r="X5" s="7">
        <f>'IRA Calculations'!AK46</f>
        <v>1958152971.7340865</v>
      </c>
      <c r="Y5" s="7">
        <f>'IRA Calculations'!AL46</f>
        <v>1951423206.0854695</v>
      </c>
      <c r="Z5" s="7">
        <f>'IRA Calculations'!AM46</f>
        <v>1944693553.2646668</v>
      </c>
      <c r="AA5" s="7">
        <f>'IRA Calculations'!AN46</f>
        <v>1938008341.3289154</v>
      </c>
      <c r="AB5" s="7">
        <f>'IRA Calculations'!AO46</f>
        <v>1931395503.3389149</v>
      </c>
      <c r="AC5" s="7">
        <f>'IRA Calculations'!AP46</f>
        <v>1924851290.7270551</v>
      </c>
      <c r="AD5" s="7">
        <f>'IRA Calculations'!AQ46</f>
        <v>1918396670.2684231</v>
      </c>
      <c r="AE5" s="7">
        <f>'IRA Calculations'!AR46</f>
        <v>1912021754.6675448</v>
      </c>
      <c r="AF5" s="7">
        <f>'IRA Calculations'!AS46</f>
        <v>1905725416.5566046</v>
      </c>
      <c r="AG5" s="7">
        <f>'IRA Calculations'!AT46</f>
        <v>1899502124.9265096</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2498181463076.271</v>
      </c>
      <c r="C10" s="7">
        <f>'IRA Calculations'!P51</f>
        <v>2498181463076.271</v>
      </c>
      <c r="D10" s="7">
        <f>'IRA Calculations'!Q51</f>
        <v>2498181463076.271</v>
      </c>
      <c r="E10" s="7">
        <f>'IRA Calculations'!R51</f>
        <v>2449432648723.2979</v>
      </c>
      <c r="F10" s="7">
        <f>'IRA Calculations'!S51</f>
        <v>2411209690755.2236</v>
      </c>
      <c r="G10" s="7">
        <f>'IRA Calculations'!T51</f>
        <v>2382543070573.834</v>
      </c>
      <c r="H10" s="7">
        <f>'IRA Calculations'!U51</f>
        <v>2362437971365.6592</v>
      </c>
      <c r="I10" s="7">
        <f>'IRA Calculations'!V51</f>
        <v>2350122106836.9053</v>
      </c>
      <c r="J10" s="7">
        <f>'IRA Calculations'!W51</f>
        <v>2344255255900.6655</v>
      </c>
      <c r="K10" s="7">
        <f>'IRA Calculations'!X51</f>
        <v>2343282447702.6299</v>
      </c>
      <c r="L10" s="7">
        <f>'IRA Calculations'!Y51</f>
        <v>2345740635958.583</v>
      </c>
      <c r="M10" s="7">
        <f>'IRA Calculations'!Z51</f>
        <v>2351315236620.165</v>
      </c>
      <c r="N10" s="7">
        <f>'IRA Calculations'!AA51</f>
        <v>2359324712833.9194</v>
      </c>
      <c r="O10" s="7">
        <f>'IRA Calculations'!AB51</f>
        <v>2368607428409.2988</v>
      </c>
      <c r="P10" s="7">
        <f>'IRA Calculations'!AC51</f>
        <v>2378467866553.0176</v>
      </c>
      <c r="Q10" s="7">
        <f>'IRA Calculations'!AD51</f>
        <v>2389086922949.5977</v>
      </c>
      <c r="R10" s="7">
        <f>'IRA Calculations'!AE51</f>
        <v>2400306750205.0063</v>
      </c>
      <c r="S10" s="7">
        <f>'IRA Calculations'!AF51</f>
        <v>2411850108691.1372</v>
      </c>
      <c r="T10" s="7">
        <f>'IRA Calculations'!AG51</f>
        <v>2423423576576.2324</v>
      </c>
      <c r="U10" s="7">
        <f>'IRA Calculations'!AH51</f>
        <v>2435106317213.7119</v>
      </c>
      <c r="V10" s="7">
        <f>'IRA Calculations'!AI51</f>
        <v>2446861048125.7388</v>
      </c>
      <c r="W10" s="7">
        <f>'IRA Calculations'!AJ51</f>
        <v>2458640345748.374</v>
      </c>
      <c r="X10" s="7">
        <f>'IRA Calculations'!AK51</f>
        <v>2451374935240.4692</v>
      </c>
      <c r="Y10" s="7">
        <f>'IRA Calculations'!AL51</f>
        <v>2443942800005.9243</v>
      </c>
      <c r="Z10" s="7">
        <f>'IRA Calculations'!AM51</f>
        <v>2436396955963.1953</v>
      </c>
      <c r="AA10" s="7">
        <f>'IRA Calculations'!AN51</f>
        <v>2428785320163.7739</v>
      </c>
      <c r="AB10" s="7">
        <f>'IRA Calculations'!AO51</f>
        <v>2421140267266.415</v>
      </c>
      <c r="AC10" s="7">
        <f>'IRA Calculations'!AP51</f>
        <v>2413477964513.7373</v>
      </c>
      <c r="AD10" s="7">
        <f>'IRA Calculations'!AQ51</f>
        <v>2405828427003.647</v>
      </c>
      <c r="AE10" s="7">
        <f>'IRA Calculations'!AR51</f>
        <v>2398192271560.79</v>
      </c>
      <c r="AF10" s="7">
        <f>'IRA Calculations'!AS51</f>
        <v>2390582646102.6567</v>
      </c>
      <c r="AG10" s="7">
        <f>'IRA Calculations'!AT51</f>
        <v>2383001550607.2788</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38202293285149.75</v>
      </c>
      <c r="C2" s="7">
        <f>'IRA Calculations'!P56</f>
        <v>38202293285149.75</v>
      </c>
      <c r="D2" s="7">
        <f>'IRA Calculations'!Q56</f>
        <v>38202293285149.75</v>
      </c>
      <c r="E2" s="7">
        <f>'IRA Calculations'!R56</f>
        <v>38421518737198.227</v>
      </c>
      <c r="F2" s="7">
        <f>'IRA Calculations'!S56</f>
        <v>38655677522180.688</v>
      </c>
      <c r="G2" s="7">
        <f>'IRA Calculations'!T56</f>
        <v>38929524135358.094</v>
      </c>
      <c r="H2" s="7">
        <f>'IRA Calculations'!U56</f>
        <v>39227179255025.969</v>
      </c>
      <c r="I2" s="7">
        <f>'IRA Calculations'!V56</f>
        <v>39482595025767.016</v>
      </c>
      <c r="J2" s="7">
        <f>'IRA Calculations'!W56</f>
        <v>39791740294752.422</v>
      </c>
      <c r="K2" s="7">
        <f>'IRA Calculations'!X56</f>
        <v>40141023713117.688</v>
      </c>
      <c r="L2" s="7">
        <f>'IRA Calculations'!Y56</f>
        <v>40485396550319.484</v>
      </c>
      <c r="M2" s="7">
        <f>'IRA Calculations'!Z56</f>
        <v>40817450132399.734</v>
      </c>
      <c r="N2" s="7">
        <f>'IRA Calculations'!AA56</f>
        <v>41169554605712.266</v>
      </c>
      <c r="O2" s="7">
        <f>'IRA Calculations'!AB56</f>
        <v>41545612903518.203</v>
      </c>
      <c r="P2" s="7">
        <f>'IRA Calculations'!AC56</f>
        <v>41959012690024.93</v>
      </c>
      <c r="Q2" s="7">
        <f>'IRA Calculations'!AD56</f>
        <v>42412683821609.383</v>
      </c>
      <c r="R2" s="7">
        <f>'IRA Calculations'!AE56</f>
        <v>42876320685233.125</v>
      </c>
      <c r="S2" s="7">
        <f>'IRA Calculations'!AF56</f>
        <v>43315741523394.375</v>
      </c>
      <c r="T2" s="7">
        <f>'IRA Calculations'!AG56</f>
        <v>43743412106482.297</v>
      </c>
      <c r="U2" s="7">
        <f>'IRA Calculations'!AH56</f>
        <v>44195020350990.102</v>
      </c>
      <c r="V2" s="7">
        <f>'IRA Calculations'!AI56</f>
        <v>44628504252824.609</v>
      </c>
      <c r="W2" s="7">
        <f>'IRA Calculations'!AJ56</f>
        <v>45032688842600.352</v>
      </c>
      <c r="X2" s="7">
        <f>'IRA Calculations'!AK56</f>
        <v>45328117199585.992</v>
      </c>
      <c r="Y2" s="7">
        <f>'IRA Calculations'!AL56</f>
        <v>45637839550156.344</v>
      </c>
      <c r="Z2" s="7">
        <f>'IRA Calculations'!AM56</f>
        <v>45955802224676.445</v>
      </c>
      <c r="AA2" s="7">
        <f>'IRA Calculations'!AN56</f>
        <v>46261131811065.719</v>
      </c>
      <c r="AB2" s="7">
        <f>'IRA Calculations'!AO56</f>
        <v>46547104470773.891</v>
      </c>
      <c r="AC2" s="7">
        <f>'IRA Calculations'!AP56</f>
        <v>46834107227097.531</v>
      </c>
      <c r="AD2" s="7">
        <f>'IRA Calculations'!AQ56</f>
        <v>47112870856736.164</v>
      </c>
      <c r="AE2" s="7">
        <f>'IRA Calculations'!AR56</f>
        <v>47395316973273.055</v>
      </c>
      <c r="AF2" s="7">
        <f>'IRA Calculations'!AS56</f>
        <v>47693072363859.547</v>
      </c>
      <c r="AG2" s="7">
        <f>'IRA Calculations'!AT56</f>
        <v>47991493283960.562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5746212483967.2451</v>
      </c>
      <c r="C2" s="7">
        <f>'IRA Calculations'!P69</f>
        <v>5746212483967.2451</v>
      </c>
      <c r="D2" s="7">
        <f>'IRA Calculations'!Q69</f>
        <v>5746212483967.2451</v>
      </c>
      <c r="E2" s="7">
        <f>'IRA Calculations'!R69</f>
        <v>5793230107546.042</v>
      </c>
      <c r="F2" s="7">
        <f>'IRA Calculations'!S69</f>
        <v>5842629091724.6709</v>
      </c>
      <c r="G2" s="7">
        <f>'IRA Calculations'!T69</f>
        <v>5890031046820.2451</v>
      </c>
      <c r="H2" s="7">
        <f>'IRA Calculations'!U69</f>
        <v>5935035805537.7334</v>
      </c>
      <c r="I2" s="7">
        <f>'IRA Calculations'!V69</f>
        <v>5979461656760.2627</v>
      </c>
      <c r="J2" s="7">
        <f>'IRA Calculations'!W69</f>
        <v>6023403243250.2881</v>
      </c>
      <c r="K2" s="7">
        <f>'IRA Calculations'!X69</f>
        <v>6066472080264.8691</v>
      </c>
      <c r="L2" s="7">
        <f>'IRA Calculations'!Y69</f>
        <v>6108040058466.085</v>
      </c>
      <c r="M2" s="7">
        <f>'IRA Calculations'!Z69</f>
        <v>6148704887919.502</v>
      </c>
      <c r="N2" s="7">
        <f>'IRA Calculations'!AA69</f>
        <v>6191573219489.0742</v>
      </c>
      <c r="O2" s="7">
        <f>'IRA Calculations'!AB69</f>
        <v>6232088837003.0391</v>
      </c>
      <c r="P2" s="7">
        <f>'IRA Calculations'!AC69</f>
        <v>6267923736858.2334</v>
      </c>
      <c r="Q2" s="7">
        <f>'IRA Calculations'!AD69</f>
        <v>6303031721103.3457</v>
      </c>
      <c r="R2" s="7">
        <f>'IRA Calculations'!AE69</f>
        <v>6341261548894.8311</v>
      </c>
      <c r="S2" s="7">
        <f>'IRA Calculations'!AF69</f>
        <v>6378684973991.0303</v>
      </c>
      <c r="T2" s="7">
        <f>'IRA Calculations'!AG69</f>
        <v>6419747032447.2031</v>
      </c>
      <c r="U2" s="7">
        <f>'IRA Calculations'!AH69</f>
        <v>6460914195370.4404</v>
      </c>
      <c r="V2" s="7">
        <f>'IRA Calculations'!AI69</f>
        <v>6504282999521.6973</v>
      </c>
      <c r="W2" s="7">
        <f>'IRA Calculations'!AJ69</f>
        <v>6547419083380.2119</v>
      </c>
      <c r="X2" s="7">
        <f>'IRA Calculations'!AK69</f>
        <v>6529928408662.6055</v>
      </c>
      <c r="Y2" s="7">
        <f>'IRA Calculations'!AL69</f>
        <v>6511990442577.7959</v>
      </c>
      <c r="Z2" s="7">
        <f>'IRA Calculations'!AM69</f>
        <v>6494667730556.9648</v>
      </c>
      <c r="AA2" s="7">
        <f>'IRA Calculations'!AN69</f>
        <v>6477528775514.0137</v>
      </c>
      <c r="AB2" s="7">
        <f>'IRA Calculations'!AO69</f>
        <v>6459607572808.3691</v>
      </c>
      <c r="AC2" s="7">
        <f>'IRA Calculations'!AP69</f>
        <v>6442138200788.0791</v>
      </c>
      <c r="AD2" s="7">
        <f>'IRA Calculations'!AQ69</f>
        <v>6425020029465.1895</v>
      </c>
      <c r="AE2" s="7">
        <f>'IRA Calculations'!AR69</f>
        <v>6407274032522.1455</v>
      </c>
      <c r="AF2" s="7">
        <f>'IRA Calculations'!AS69</f>
        <v>6390275703937.835</v>
      </c>
      <c r="AG2" s="7">
        <f>'IRA Calculations'!AT69</f>
        <v>6373830755601.1602</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63320065871889.305</v>
      </c>
      <c r="C4" s="7">
        <f>'IRA Calculations'!P71</f>
        <v>63320065871889.305</v>
      </c>
      <c r="D4" s="7">
        <f>'IRA Calculations'!Q71</f>
        <v>63320065871889.305</v>
      </c>
      <c r="E4" s="7">
        <f>'IRA Calculations'!R71</f>
        <v>63557754043773.641</v>
      </c>
      <c r="F4" s="7">
        <f>'IRA Calculations'!S71</f>
        <v>62056927624684.125</v>
      </c>
      <c r="G4" s="7">
        <f>'IRA Calculations'!T71</f>
        <v>60498757133677.047</v>
      </c>
      <c r="H4" s="7">
        <f>'IRA Calculations'!U71</f>
        <v>58900910722516.875</v>
      </c>
      <c r="I4" s="7">
        <f>'IRA Calculations'!V71</f>
        <v>57286127322518.398</v>
      </c>
      <c r="J4" s="7">
        <f>'IRA Calculations'!W71</f>
        <v>55691975308352.961</v>
      </c>
      <c r="K4" s="7">
        <f>'IRA Calculations'!X71</f>
        <v>54084309578440.898</v>
      </c>
      <c r="L4" s="7">
        <f>'IRA Calculations'!Y71</f>
        <v>52480851516694.461</v>
      </c>
      <c r="M4" s="7">
        <f>'IRA Calculations'!Z71</f>
        <v>50869188141010.297</v>
      </c>
      <c r="N4" s="7">
        <f>'IRA Calculations'!AA71</f>
        <v>49317056520891.531</v>
      </c>
      <c r="O4" s="7">
        <f>'IRA Calculations'!AB71</f>
        <v>47744147215125.719</v>
      </c>
      <c r="P4" s="7">
        <f>'IRA Calculations'!AC71</f>
        <v>47907316758258.664</v>
      </c>
      <c r="Q4" s="7">
        <f>'IRA Calculations'!AD71</f>
        <v>48074790736017.062</v>
      </c>
      <c r="R4" s="7">
        <f>'IRA Calculations'!AE71</f>
        <v>48314693925777.234</v>
      </c>
      <c r="S4" s="7">
        <f>'IRA Calculations'!AF71</f>
        <v>48556247316629.383</v>
      </c>
      <c r="T4" s="7">
        <f>'IRA Calculations'!AG71</f>
        <v>48883146691061.812</v>
      </c>
      <c r="U4" s="7">
        <f>'IRA Calculations'!AH71</f>
        <v>49227881238528.078</v>
      </c>
      <c r="V4" s="7">
        <f>'IRA Calculations'!AI71</f>
        <v>49640231850218.836</v>
      </c>
      <c r="W4" s="7">
        <f>'IRA Calculations'!AJ71</f>
        <v>50075495230853.773</v>
      </c>
      <c r="X4" s="7">
        <f>'IRA Calculations'!AK71</f>
        <v>49681460079591.133</v>
      </c>
      <c r="Y4" s="7">
        <f>'IRA Calculations'!AL71</f>
        <v>49307973013211.633</v>
      </c>
      <c r="Z4" s="7">
        <f>'IRA Calculations'!AM71</f>
        <v>48971335787802.281</v>
      </c>
      <c r="AA4" s="7">
        <f>'IRA Calculations'!AN71</f>
        <v>48655591758002.164</v>
      </c>
      <c r="AB4" s="7">
        <f>'IRA Calculations'!AO71</f>
        <v>48345009198529.164</v>
      </c>
      <c r="AC4" s="7">
        <f>'IRA Calculations'!AP71</f>
        <v>48055859601560.32</v>
      </c>
      <c r="AD4" s="7">
        <f>'IRA Calculations'!AQ71</f>
        <v>47772690638872.055</v>
      </c>
      <c r="AE4" s="7">
        <f>'IRA Calculations'!AR71</f>
        <v>47481096811404.516</v>
      </c>
      <c r="AF4" s="7">
        <f>'IRA Calculations'!AS71</f>
        <v>47199022993035.07</v>
      </c>
      <c r="AG4" s="7">
        <f>'IRA Calculations'!AT71</f>
        <v>46913868893553.109</v>
      </c>
    </row>
    <row r="5" spans="1:35" x14ac:dyDescent="0.2">
      <c r="A5" s="1" t="s">
        <v>79</v>
      </c>
      <c r="B5" s="7">
        <f>'IRA Calculations'!O72</f>
        <v>774527343099.77869</v>
      </c>
      <c r="C5" s="7">
        <f>'IRA Calculations'!P72</f>
        <v>774527343099.77869</v>
      </c>
      <c r="D5" s="7">
        <f>'IRA Calculations'!Q72</f>
        <v>774527343099.77869</v>
      </c>
      <c r="E5" s="7">
        <f>'IRA Calculations'!R72</f>
        <v>776357324710.59143</v>
      </c>
      <c r="F5" s="7">
        <f>'IRA Calculations'!S72</f>
        <v>777052580367.33276</v>
      </c>
      <c r="G5" s="7">
        <f>'IRA Calculations'!T72</f>
        <v>776103496726.27148</v>
      </c>
      <c r="H5" s="7">
        <f>'IRA Calculations'!U72</f>
        <v>773497820402.20312</v>
      </c>
      <c r="I5" s="7">
        <f>'IRA Calculations'!V72</f>
        <v>768684247625.79492</v>
      </c>
      <c r="J5" s="7">
        <f>'IRA Calculations'!W72</f>
        <v>761606266708.08923</v>
      </c>
      <c r="K5" s="7">
        <f>'IRA Calculations'!X72</f>
        <v>750857340159.20154</v>
      </c>
      <c r="L5" s="7">
        <f>'IRA Calculations'!Y72</f>
        <v>736185041566.98889</v>
      </c>
      <c r="M5" s="7">
        <f>'IRA Calculations'!Z72</f>
        <v>717229301338.39172</v>
      </c>
      <c r="N5" s="7">
        <f>'IRA Calculations'!AA72</f>
        <v>694734727587.00684</v>
      </c>
      <c r="O5" s="7">
        <f>'IRA Calculations'!AB72</f>
        <v>668413240513.88965</v>
      </c>
      <c r="P5" s="7">
        <f>'IRA Calculations'!AC72</f>
        <v>639332675916.87537</v>
      </c>
      <c r="Q5" s="7">
        <f>'IRA Calculations'!AD72</f>
        <v>607444326184.46912</v>
      </c>
      <c r="R5" s="7">
        <f>'IRA Calculations'!AE72</f>
        <v>573767883742.43127</v>
      </c>
      <c r="S5" s="7">
        <f>'IRA Calculations'!AF72</f>
        <v>538337020815.5401</v>
      </c>
      <c r="T5" s="7">
        <f>'IRA Calculations'!AG72</f>
        <v>502221122824.09686</v>
      </c>
      <c r="U5" s="7">
        <f>'IRA Calculations'!AH72</f>
        <v>465387570659.21271</v>
      </c>
      <c r="V5" s="7">
        <f>'IRA Calculations'!AI72</f>
        <v>428516788075.89136</v>
      </c>
      <c r="W5" s="7">
        <f>'IRA Calculations'!AJ72</f>
        <v>391774585687.49298</v>
      </c>
      <c r="X5" s="7">
        <f>'IRA Calculations'!AK72</f>
        <v>350995961347.7334</v>
      </c>
      <c r="Y5" s="7">
        <f>'IRA Calculations'!AL72</f>
        <v>312187674522.35333</v>
      </c>
      <c r="Z5" s="7">
        <f>'IRA Calculations'!AM72</f>
        <v>275719862632.84662</v>
      </c>
      <c r="AA5" s="7">
        <f>'IRA Calculations'!AN72</f>
        <v>241832526793.13022</v>
      </c>
      <c r="AB5" s="7">
        <f>'IRA Calculations'!AO72</f>
        <v>210787601366.862</v>
      </c>
      <c r="AC5" s="7">
        <f>'IRA Calculations'!AP72</f>
        <v>182884958798.41257</v>
      </c>
      <c r="AD5" s="7">
        <f>'IRA Calculations'!AQ72</f>
        <v>158203817403.21164</v>
      </c>
      <c r="AE5" s="7">
        <f>'IRA Calculations'!AR72</f>
        <v>136729183626.00237</v>
      </c>
      <c r="AF5" s="7">
        <f>'IRA Calculations'!AS72</f>
        <v>118407862470.60443</v>
      </c>
      <c r="AG5" s="7">
        <f>'IRA Calculations'!AT72</f>
        <v>103031798668.03055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7220800150952.668</v>
      </c>
      <c r="C7" s="7">
        <f>'IRA Calculations'!P74</f>
        <v>7220800150952.668</v>
      </c>
      <c r="D7" s="7">
        <f>'IRA Calculations'!Q74</f>
        <v>7220800150952.668</v>
      </c>
      <c r="E7" s="7">
        <f>'IRA Calculations'!R74</f>
        <v>7245955058229.4258</v>
      </c>
      <c r="F7" s="7">
        <f>'IRA Calculations'!S74</f>
        <v>7265687047240.2412</v>
      </c>
      <c r="G7" s="7">
        <f>'IRA Calculations'!T74</f>
        <v>7279914550672.4502</v>
      </c>
      <c r="H7" s="7">
        <f>'IRA Calculations'!U74</f>
        <v>7291129660669.1357</v>
      </c>
      <c r="I7" s="7">
        <f>'IRA Calculations'!V74</f>
        <v>7299836013621.9287</v>
      </c>
      <c r="J7" s="7">
        <f>'IRA Calculations'!W74</f>
        <v>7310962987970.2988</v>
      </c>
      <c r="K7" s="7">
        <f>'IRA Calculations'!X74</f>
        <v>7319537605348.7295</v>
      </c>
      <c r="L7" s="7">
        <f>'IRA Calculations'!Y74</f>
        <v>7326520376231.7627</v>
      </c>
      <c r="M7" s="7">
        <f>'IRA Calculations'!Z74</f>
        <v>7333078367610.9404</v>
      </c>
      <c r="N7" s="7">
        <f>'IRA Calculations'!AA74</f>
        <v>7343276565783.4697</v>
      </c>
      <c r="O7" s="7">
        <f>'IRA Calculations'!AB74</f>
        <v>7352115665519.7734</v>
      </c>
      <c r="P7" s="7">
        <f>'IRA Calculations'!AC74</f>
        <v>7365257865794.3779</v>
      </c>
      <c r="Q7" s="7">
        <f>'IRA Calculations'!AD74</f>
        <v>7380823646144.9062</v>
      </c>
      <c r="R7" s="7">
        <f>'IRA Calculations'!AE74</f>
        <v>7403939966699.8008</v>
      </c>
      <c r="S7" s="7">
        <f>'IRA Calculations'!AF74</f>
        <v>7431167300888.6807</v>
      </c>
      <c r="T7" s="7">
        <f>'IRA Calculations'!AG74</f>
        <v>7468076766317.1562</v>
      </c>
      <c r="U7" s="7">
        <f>'IRA Calculations'!AH74</f>
        <v>7509380127357.4551</v>
      </c>
      <c r="V7" s="7">
        <f>'IRA Calculations'!AI74</f>
        <v>7555155071415.6846</v>
      </c>
      <c r="W7" s="7">
        <f>'IRA Calculations'!AJ74</f>
        <v>7602129476640.8623</v>
      </c>
      <c r="X7" s="7">
        <f>'IRA Calculations'!AK74</f>
        <v>7566844635443.4893</v>
      </c>
      <c r="Y7" s="7">
        <f>'IRA Calculations'!AL74</f>
        <v>7528993508066.3867</v>
      </c>
      <c r="Z7" s="7">
        <f>'IRA Calculations'!AM74</f>
        <v>7490319670429.7139</v>
      </c>
      <c r="AA7" s="7">
        <f>'IRA Calculations'!AN74</f>
        <v>7449773815578.6768</v>
      </c>
      <c r="AB7" s="7">
        <f>'IRA Calculations'!AO74</f>
        <v>7407095708966.4238</v>
      </c>
      <c r="AC7" s="7">
        <f>'IRA Calculations'!AP74</f>
        <v>7365703638578.1992</v>
      </c>
      <c r="AD7" s="7">
        <f>'IRA Calculations'!AQ74</f>
        <v>7324976518121.7373</v>
      </c>
      <c r="AE7" s="7">
        <f>'IRA Calculations'!AR74</f>
        <v>7283941899841.8633</v>
      </c>
      <c r="AF7" s="7">
        <f>'IRA Calculations'!AS74</f>
        <v>7244932098915.3555</v>
      </c>
      <c r="AG7" s="7">
        <f>'IRA Calculations'!AT74</f>
        <v>7206826598565.7031</v>
      </c>
    </row>
    <row r="8" spans="1:35" x14ac:dyDescent="0.2">
      <c r="A8" s="1" t="s">
        <v>344</v>
      </c>
      <c r="B8" s="7">
        <f>'IRA Calculations'!O75</f>
        <v>27056116942.075237</v>
      </c>
      <c r="C8" s="7">
        <f>'IRA Calculations'!P75</f>
        <v>27056116942.075237</v>
      </c>
      <c r="D8" s="7">
        <f>'IRA Calculations'!Q75</f>
        <v>27056116942.075237</v>
      </c>
      <c r="E8" s="7">
        <f>'IRA Calculations'!R75</f>
        <v>27284302385.006916</v>
      </c>
      <c r="F8" s="7">
        <f>'IRA Calculations'!S75</f>
        <v>27501209331.436977</v>
      </c>
      <c r="G8" s="7">
        <f>'IRA Calculations'!T75</f>
        <v>27717053582.518856</v>
      </c>
      <c r="H8" s="7">
        <f>'IRA Calculations'!U75</f>
        <v>27930341990.414474</v>
      </c>
      <c r="I8" s="7">
        <f>'IRA Calculations'!V75</f>
        <v>28141547587.340897</v>
      </c>
      <c r="J8" s="7">
        <f>'IRA Calculations'!W75</f>
        <v>28356824748.697647</v>
      </c>
      <c r="K8" s="7">
        <f>'IRA Calculations'!X75</f>
        <v>28566624191.546173</v>
      </c>
      <c r="L8" s="7">
        <f>'IRA Calculations'!Y75</f>
        <v>28762910291.946419</v>
      </c>
      <c r="M8" s="7">
        <f>'IRA Calculations'!Z75</f>
        <v>28963078010.816216</v>
      </c>
      <c r="N8" s="7">
        <f>'IRA Calculations'!AA75</f>
        <v>29164547117.819424</v>
      </c>
      <c r="O8" s="7">
        <f>'IRA Calculations'!AB75</f>
        <v>29355700005.759144</v>
      </c>
      <c r="P8" s="7">
        <f>'IRA Calculations'!AC75</f>
        <v>29542681052.764938</v>
      </c>
      <c r="Q8" s="7">
        <f>'IRA Calculations'!AD75</f>
        <v>29727803354.803928</v>
      </c>
      <c r="R8" s="7">
        <f>'IRA Calculations'!AE75</f>
        <v>29912809259.670658</v>
      </c>
      <c r="S8" s="7">
        <f>'IRA Calculations'!AF75</f>
        <v>30092572284.709873</v>
      </c>
      <c r="T8" s="7">
        <f>'IRA Calculations'!AG75</f>
        <v>30275996032.227459</v>
      </c>
      <c r="U8" s="7">
        <f>'IRA Calculations'!AH75</f>
        <v>30460385602.085072</v>
      </c>
      <c r="V8" s="7">
        <f>'IRA Calculations'!AI75</f>
        <v>30640286703.614479</v>
      </c>
      <c r="W8" s="7">
        <f>'IRA Calculations'!AJ75</f>
        <v>30824003456.270664</v>
      </c>
      <c r="X8" s="7">
        <f>'IRA Calculations'!AK75</f>
        <v>30740574777.97961</v>
      </c>
      <c r="Y8" s="7">
        <f>'IRA Calculations'!AL75</f>
        <v>30648704806.559311</v>
      </c>
      <c r="Z8" s="7">
        <f>'IRA Calculations'!AM75</f>
        <v>30558584899.854</v>
      </c>
      <c r="AA8" s="7">
        <f>'IRA Calculations'!AN75</f>
        <v>30465577308.655956</v>
      </c>
      <c r="AB8" s="7">
        <f>'IRA Calculations'!AO75</f>
        <v>30365110586.19828</v>
      </c>
      <c r="AC8" s="7">
        <f>'IRA Calculations'!AP75</f>
        <v>30267454872.86702</v>
      </c>
      <c r="AD8" s="7">
        <f>'IRA Calculations'!AQ75</f>
        <v>30167854361.720886</v>
      </c>
      <c r="AE8" s="7">
        <f>'IRA Calculations'!AR75</f>
        <v>30061682166.568718</v>
      </c>
      <c r="AF8" s="7">
        <f>'IRA Calculations'!AS75</f>
        <v>29959027333.203915</v>
      </c>
      <c r="AG8" s="7">
        <f>'IRA Calculations'!AT75</f>
        <v>29855174820.765705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8204085539568.3467</v>
      </c>
      <c r="C10" s="7">
        <f>'IRA Calculations'!P77</f>
        <v>8204085539568.3467</v>
      </c>
      <c r="D10" s="7">
        <f>'IRA Calculations'!Q77</f>
        <v>8204085539568.3467</v>
      </c>
      <c r="E10" s="7">
        <f>'IRA Calculations'!R77</f>
        <v>8269339460526.2891</v>
      </c>
      <c r="F10" s="7">
        <f>'IRA Calculations'!S77</f>
        <v>8329631530198.4229</v>
      </c>
      <c r="G10" s="7">
        <f>'IRA Calculations'!T77</f>
        <v>8383019934060.4951</v>
      </c>
      <c r="H10" s="7">
        <f>'IRA Calculations'!U77</f>
        <v>8434084846092.9375</v>
      </c>
      <c r="I10" s="7">
        <f>'IRA Calculations'!V77</f>
        <v>8483330838028.75</v>
      </c>
      <c r="J10" s="7">
        <f>'IRA Calculations'!W77</f>
        <v>8538282762552.9824</v>
      </c>
      <c r="K10" s="7">
        <f>'IRA Calculations'!X77</f>
        <v>8591460678253.9336</v>
      </c>
      <c r="L10" s="7">
        <f>'IRA Calculations'!Y77</f>
        <v>8646167750982.8174</v>
      </c>
      <c r="M10" s="7">
        <f>'IRA Calculations'!Z77</f>
        <v>8701295431126.6699</v>
      </c>
      <c r="N10" s="7">
        <f>'IRA Calculations'!AA77</f>
        <v>8762280971488.8438</v>
      </c>
      <c r="O10" s="7">
        <f>'IRA Calculations'!AB77</f>
        <v>8819363686549.1953</v>
      </c>
      <c r="P10" s="7">
        <f>'IRA Calculations'!AC77</f>
        <v>8880324393260.0488</v>
      </c>
      <c r="Q10" s="7">
        <f>'IRA Calculations'!AD77</f>
        <v>8938745567874.8906</v>
      </c>
      <c r="R10" s="7">
        <f>'IRA Calculations'!AE77</f>
        <v>9000933011304.8496</v>
      </c>
      <c r="S10" s="7">
        <f>'IRA Calculations'!AF77</f>
        <v>9058616364363.7949</v>
      </c>
      <c r="T10" s="7">
        <f>'IRA Calculations'!AG77</f>
        <v>9120828104052.6562</v>
      </c>
      <c r="U10" s="7">
        <f>'IRA Calculations'!AH77</f>
        <v>9180876281288.084</v>
      </c>
      <c r="V10" s="7">
        <f>'IRA Calculations'!AI77</f>
        <v>9244470608184.9492</v>
      </c>
      <c r="W10" s="7">
        <f>'IRA Calculations'!AJ77</f>
        <v>9308617715839.1211</v>
      </c>
      <c r="X10" s="7">
        <f>'IRA Calculations'!AK77</f>
        <v>9259680813321.627</v>
      </c>
      <c r="Y10" s="7">
        <f>'IRA Calculations'!AL77</f>
        <v>9211495626941.4336</v>
      </c>
      <c r="Z10" s="7">
        <f>'IRA Calculations'!AM77</f>
        <v>9167086602664.5645</v>
      </c>
      <c r="AA10" s="7">
        <f>'IRA Calculations'!AN77</f>
        <v>9124826376033.4082</v>
      </c>
      <c r="AB10" s="7">
        <f>'IRA Calculations'!AO77</f>
        <v>9082893709631.9883</v>
      </c>
      <c r="AC10" s="7">
        <f>'IRA Calculations'!AP77</f>
        <v>9043782141767.3574</v>
      </c>
      <c r="AD10" s="7">
        <f>'IRA Calculations'!AQ77</f>
        <v>9005479301450.1973</v>
      </c>
      <c r="AE10" s="7">
        <f>'IRA Calculations'!AR77</f>
        <v>8966058409734.8105</v>
      </c>
      <c r="AF10" s="7">
        <f>'IRA Calculations'!AS77</f>
        <v>8928067553132.1387</v>
      </c>
      <c r="AG10" s="7">
        <f>'IRA Calculations'!AT77</f>
        <v>8889794305048.1133</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1761282764609.9368</v>
      </c>
      <c r="C2" s="7">
        <f>'IRA Calculations'!P82</f>
        <v>1761282764609.9368</v>
      </c>
      <c r="D2" s="7">
        <f>'IRA Calculations'!Q82</f>
        <v>1761282764609.9368</v>
      </c>
      <c r="E2" s="7">
        <f>'IRA Calculations'!R82</f>
        <v>1720835389826.6384</v>
      </c>
      <c r="F2" s="7">
        <f>'IRA Calculations'!S82</f>
        <v>1874300046663.1694</v>
      </c>
      <c r="G2" s="7">
        <f>'IRA Calculations'!T82</f>
        <v>2031577875220.2756</v>
      </c>
      <c r="H2" s="7">
        <f>'IRA Calculations'!U82</f>
        <v>2191066826587.5854</v>
      </c>
      <c r="I2" s="7">
        <f>'IRA Calculations'!V82</f>
        <v>2357286974348.519</v>
      </c>
      <c r="J2" s="7">
        <f>'IRA Calculations'!W82</f>
        <v>2528222854153.2959</v>
      </c>
      <c r="K2" s="7">
        <f>'IRA Calculations'!X82</f>
        <v>2703701208701.0542</v>
      </c>
      <c r="L2" s="7">
        <f>'IRA Calculations'!Y82</f>
        <v>2883254285149.3198</v>
      </c>
      <c r="M2" s="7">
        <f>'IRA Calculations'!Z82</f>
        <v>3066329071384.2192</v>
      </c>
      <c r="N2" s="7">
        <f>'IRA Calculations'!AA82</f>
        <v>3250241420412.1045</v>
      </c>
      <c r="O2" s="7">
        <f>'IRA Calculations'!AB82</f>
        <v>3438241135433.6255</v>
      </c>
      <c r="P2" s="7">
        <f>'IRA Calculations'!AC82</f>
        <v>3437059117117.1411</v>
      </c>
      <c r="Q2" s="7">
        <f>'IRA Calculations'!AD82</f>
        <v>3436867550576.5176</v>
      </c>
      <c r="R2" s="7">
        <f>'IRA Calculations'!AE82</f>
        <v>3437392352688.271</v>
      </c>
      <c r="S2" s="7">
        <f>'IRA Calculations'!AF82</f>
        <v>3438335774887.2998</v>
      </c>
      <c r="T2" s="7">
        <f>'IRA Calculations'!AG82</f>
        <v>3439643619118.5</v>
      </c>
      <c r="U2" s="7">
        <f>'IRA Calculations'!AH82</f>
        <v>3439327860022.1245</v>
      </c>
      <c r="V2" s="7">
        <f>'IRA Calculations'!AI82</f>
        <v>3441071649780.9854</v>
      </c>
      <c r="W2" s="7">
        <f>'IRA Calculations'!AJ82</f>
        <v>3442975973083.8584</v>
      </c>
      <c r="X2" s="7">
        <f>'IRA Calculations'!AK82</f>
        <v>3445308478791.4375</v>
      </c>
      <c r="Y2" s="7">
        <f>'IRA Calculations'!AL82</f>
        <v>3447661310934.6514</v>
      </c>
      <c r="Z2" s="7">
        <f>'IRA Calculations'!AM82</f>
        <v>3450086689313.4102</v>
      </c>
      <c r="AA2" s="7">
        <f>'IRA Calculations'!AN82</f>
        <v>3452643237674.1641</v>
      </c>
      <c r="AB2" s="7">
        <f>'IRA Calculations'!AO82</f>
        <v>3453316038575.9414</v>
      </c>
      <c r="AC2" s="7">
        <f>'IRA Calculations'!AP82</f>
        <v>3455897236851.9492</v>
      </c>
      <c r="AD2" s="7">
        <f>'IRA Calculations'!AQ82</f>
        <v>3458601925185.541</v>
      </c>
      <c r="AE2" s="7">
        <f>'IRA Calculations'!AR82</f>
        <v>3461287416988.5005</v>
      </c>
      <c r="AF2" s="7">
        <f>'IRA Calculations'!AS82</f>
        <v>3464026045461.6631</v>
      </c>
      <c r="AG2" s="7">
        <f>'IRA Calculations'!AT82</f>
        <v>3466911983294.9233</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2177924358433.0327</v>
      </c>
      <c r="C2" s="7">
        <f>'IRA Calculations'!P95</f>
        <v>2177924358433.0327</v>
      </c>
      <c r="D2" s="7">
        <f>'IRA Calculations'!Q95</f>
        <v>2177924358433.0327</v>
      </c>
      <c r="E2" s="7">
        <f>'IRA Calculations'!R95</f>
        <v>2156562725898.9973</v>
      </c>
      <c r="F2" s="7">
        <f>'IRA Calculations'!S95</f>
        <v>2135725884356.1426</v>
      </c>
      <c r="G2" s="7">
        <f>'IRA Calculations'!T95</f>
        <v>2116464045187.5581</v>
      </c>
      <c r="H2" s="7">
        <f>'IRA Calculations'!U95</f>
        <v>2104259968843.3206</v>
      </c>
      <c r="I2" s="7">
        <f>'IRA Calculations'!V95</f>
        <v>2098523522900.6172</v>
      </c>
      <c r="J2" s="7">
        <f>'IRA Calculations'!W95</f>
        <v>2095643867017</v>
      </c>
      <c r="K2" s="7">
        <f>'IRA Calculations'!X95</f>
        <v>2092625614358.4321</v>
      </c>
      <c r="L2" s="7">
        <f>'IRA Calculations'!Y95</f>
        <v>2089899341562.0837</v>
      </c>
      <c r="M2" s="7">
        <f>'IRA Calculations'!Z95</f>
        <v>2088238287303.8357</v>
      </c>
      <c r="N2" s="7">
        <f>'IRA Calculations'!AA95</f>
        <v>2089722303041.5645</v>
      </c>
      <c r="O2" s="7">
        <f>'IRA Calculations'!AB95</f>
        <v>2094204846239.7812</v>
      </c>
      <c r="P2" s="7">
        <f>'IRA Calculations'!AC95</f>
        <v>2100148799159.8904</v>
      </c>
      <c r="Q2" s="7">
        <f>'IRA Calculations'!AD95</f>
        <v>2105908091212.8877</v>
      </c>
      <c r="R2" s="7">
        <f>'IRA Calculations'!AE95</f>
        <v>2111296654652.2104</v>
      </c>
      <c r="S2" s="7">
        <f>'IRA Calculations'!AF95</f>
        <v>2112434427870.0083</v>
      </c>
      <c r="T2" s="7">
        <f>'IRA Calculations'!AG95</f>
        <v>2112363378239.407</v>
      </c>
      <c r="U2" s="7">
        <f>'IRA Calculations'!AH95</f>
        <v>2111603641766.5803</v>
      </c>
      <c r="V2" s="7">
        <f>'IRA Calculations'!AI95</f>
        <v>2110354598951.6614</v>
      </c>
      <c r="W2" s="7">
        <f>'IRA Calculations'!AJ95</f>
        <v>2108806513015.5471</v>
      </c>
      <c r="X2" s="7">
        <f>'IRA Calculations'!AK95</f>
        <v>2089741018560.0076</v>
      </c>
      <c r="Y2" s="7">
        <f>'IRA Calculations'!AL95</f>
        <v>2071189905036.968</v>
      </c>
      <c r="Z2" s="7">
        <f>'IRA Calculations'!AM95</f>
        <v>2053351913667.1663</v>
      </c>
      <c r="AA2" s="7">
        <f>'IRA Calculations'!AN95</f>
        <v>2036441280109.7212</v>
      </c>
      <c r="AB2" s="7">
        <f>'IRA Calculations'!AO95</f>
        <v>2020279520784.9314</v>
      </c>
      <c r="AC2" s="7">
        <f>'IRA Calculations'!AP95</f>
        <v>2004790618107.7451</v>
      </c>
      <c r="AD2" s="7">
        <f>'IRA Calculations'!AQ95</f>
        <v>1989975940367.1399</v>
      </c>
      <c r="AE2" s="7">
        <f>'IRA Calculations'!AR95</f>
        <v>1975529166844.2192</v>
      </c>
      <c r="AF2" s="7">
        <f>'IRA Calculations'!AS95</f>
        <v>1961459749037.6123</v>
      </c>
      <c r="AG2" s="7">
        <f>'IRA Calculations'!AT95</f>
        <v>1947839329874.4819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8973105666562.5469</v>
      </c>
      <c r="C2" s="7">
        <f>'IRA Calculations'!P108</f>
        <v>8973105666562.5469</v>
      </c>
      <c r="D2" s="7">
        <f>'IRA Calculations'!Q108</f>
        <v>8973105666562.5469</v>
      </c>
      <c r="E2" s="7">
        <f>'IRA Calculations'!R108</f>
        <v>8916656214306.0879</v>
      </c>
      <c r="F2" s="7">
        <f>'IRA Calculations'!S108</f>
        <v>8859331789683.6816</v>
      </c>
      <c r="G2" s="7">
        <f>'IRA Calculations'!T108</f>
        <v>8803471418242.4922</v>
      </c>
      <c r="H2" s="7">
        <f>'IRA Calculations'!U108</f>
        <v>8752603847381.0234</v>
      </c>
      <c r="I2" s="7">
        <f>'IRA Calculations'!V108</f>
        <v>8710238888245.8604</v>
      </c>
      <c r="J2" s="7">
        <f>'IRA Calculations'!W108</f>
        <v>8677907639200.2998</v>
      </c>
      <c r="K2" s="7">
        <f>'IRA Calculations'!X108</f>
        <v>8655384205572.873</v>
      </c>
      <c r="L2" s="7">
        <f>'IRA Calculations'!Y108</f>
        <v>8641626351952.751</v>
      </c>
      <c r="M2" s="7">
        <f>'IRA Calculations'!Z108</f>
        <v>8639029347172.8418</v>
      </c>
      <c r="N2" s="7">
        <f>'IRA Calculations'!AA108</f>
        <v>8648336858165.0264</v>
      </c>
      <c r="O2" s="7">
        <f>'IRA Calculations'!AB108</f>
        <v>8667303036838.8262</v>
      </c>
      <c r="P2" s="7">
        <f>'IRA Calculations'!AC108</f>
        <v>8693486798472.2041</v>
      </c>
      <c r="Q2" s="7">
        <f>'IRA Calculations'!AD108</f>
        <v>8727518435012.5889</v>
      </c>
      <c r="R2" s="7">
        <f>'IRA Calculations'!AE108</f>
        <v>8768300899413.1035</v>
      </c>
      <c r="S2" s="7">
        <f>'IRA Calculations'!AF108</f>
        <v>8813318471765.9238</v>
      </c>
      <c r="T2" s="7">
        <f>'IRA Calculations'!AG108</f>
        <v>8860938739727.459</v>
      </c>
      <c r="U2" s="7">
        <f>'IRA Calculations'!AH108</f>
        <v>8910580593226.0898</v>
      </c>
      <c r="V2" s="7">
        <f>'IRA Calculations'!AI108</f>
        <v>8961319059535.5215</v>
      </c>
      <c r="W2" s="7">
        <f>'IRA Calculations'!AJ108</f>
        <v>9012850466132.6758</v>
      </c>
      <c r="X2" s="7">
        <f>'IRA Calculations'!AK108</f>
        <v>8987588783978.5469</v>
      </c>
      <c r="Y2" s="7">
        <f>'IRA Calculations'!AL108</f>
        <v>8962062824738.8418</v>
      </c>
      <c r="Z2" s="7">
        <f>'IRA Calculations'!AM108</f>
        <v>8936278648084.9395</v>
      </c>
      <c r="AA2" s="7">
        <f>'IRA Calculations'!AN108</f>
        <v>8910598334106.709</v>
      </c>
      <c r="AB2" s="7">
        <f>'IRA Calculations'!AO108</f>
        <v>8884477445667.3555</v>
      </c>
      <c r="AC2" s="7">
        <f>'IRA Calculations'!AP108</f>
        <v>8858034532449.2891</v>
      </c>
      <c r="AD2" s="7">
        <f>'IRA Calculations'!AQ108</f>
        <v>8831817873462.4023</v>
      </c>
      <c r="AE2" s="7">
        <f>'IRA Calculations'!AR108</f>
        <v>8805165221204.0156</v>
      </c>
      <c r="AF2" s="7">
        <f>'IRA Calculations'!AS108</f>
        <v>8778444476221.6191</v>
      </c>
      <c r="AG2" s="7">
        <f>'IRA Calculations'!AT108</f>
        <v>8752120423454.5107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19806681053539.883</v>
      </c>
      <c r="C4" s="7">
        <f>'IRA Calculations'!P110</f>
        <v>19806681053539.883</v>
      </c>
      <c r="D4" s="7">
        <f>'IRA Calculations'!Q110</f>
        <v>19806681053539.883</v>
      </c>
      <c r="E4" s="7">
        <f>'IRA Calculations'!R110</f>
        <v>19824343712021.777</v>
      </c>
      <c r="F4" s="7">
        <f>'IRA Calculations'!S110</f>
        <v>19846086261868.848</v>
      </c>
      <c r="G4" s="7">
        <f>'IRA Calculations'!T110</f>
        <v>19874498912292.672</v>
      </c>
      <c r="H4" s="7">
        <f>'IRA Calculations'!U110</f>
        <v>19914202180469.289</v>
      </c>
      <c r="I4" s="7">
        <f>'IRA Calculations'!V110</f>
        <v>19970578847447.031</v>
      </c>
      <c r="J4" s="7">
        <f>'IRA Calculations'!W110</f>
        <v>20042541008723.312</v>
      </c>
      <c r="K4" s="7">
        <f>'IRA Calculations'!X110</f>
        <v>20125132806642.266</v>
      </c>
      <c r="L4" s="7">
        <f>'IRA Calculations'!Y110</f>
        <v>20213561007551.73</v>
      </c>
      <c r="M4" s="7">
        <f>'IRA Calculations'!Z110</f>
        <v>20311117766932.871</v>
      </c>
      <c r="N4" s="7">
        <f>'IRA Calculations'!AA110</f>
        <v>20417230688293.348</v>
      </c>
      <c r="O4" s="7">
        <f>'IRA Calculations'!AB110</f>
        <v>20526266512622.637</v>
      </c>
      <c r="P4" s="7">
        <f>'IRA Calculations'!AC110</f>
        <v>20635735965485.039</v>
      </c>
      <c r="Q4" s="7">
        <f>'IRA Calculations'!AD110</f>
        <v>20749728025275.875</v>
      </c>
      <c r="R4" s="7">
        <f>'IRA Calculations'!AE110</f>
        <v>20868101196112.211</v>
      </c>
      <c r="S4" s="7">
        <f>'IRA Calculations'!AF110</f>
        <v>20988687353732.797</v>
      </c>
      <c r="T4" s="7">
        <f>'IRA Calculations'!AG110</f>
        <v>21109205959790.762</v>
      </c>
      <c r="U4" s="7">
        <f>'IRA Calculations'!AH110</f>
        <v>21230227601120.531</v>
      </c>
      <c r="V4" s="7">
        <f>'IRA Calculations'!AI110</f>
        <v>21351350241710.02</v>
      </c>
      <c r="W4" s="7">
        <f>'IRA Calculations'!AJ110</f>
        <v>21472032971954.18</v>
      </c>
      <c r="X4" s="7">
        <f>'IRA Calculations'!AK110</f>
        <v>21403972549752.359</v>
      </c>
      <c r="Y4" s="7">
        <f>'IRA Calculations'!AL110</f>
        <v>21334935034838.23</v>
      </c>
      <c r="Z4" s="7">
        <f>'IRA Calculations'!AM110</f>
        <v>21265426299393.5</v>
      </c>
      <c r="AA4" s="7">
        <f>'IRA Calculations'!AN110</f>
        <v>21195879435552.129</v>
      </c>
      <c r="AB4" s="7">
        <f>'IRA Calculations'!AO110</f>
        <v>21126571614257.211</v>
      </c>
      <c r="AC4" s="7">
        <f>'IRA Calculations'!AP110</f>
        <v>21057552551817.602</v>
      </c>
      <c r="AD4" s="7">
        <f>'IRA Calculations'!AQ110</f>
        <v>20989061891953.734</v>
      </c>
      <c r="AE4" s="7">
        <f>'IRA Calculations'!AR110</f>
        <v>20921046066490.355</v>
      </c>
      <c r="AF4" s="7">
        <f>'IRA Calculations'!AS110</f>
        <v>20853554721582.422</v>
      </c>
      <c r="AG4" s="7">
        <f>'IRA Calculations'!AT110</f>
        <v>20786550401119.914</v>
      </c>
    </row>
    <row r="5" spans="1:35" x14ac:dyDescent="0.2">
      <c r="A5" s="1" t="s">
        <v>79</v>
      </c>
      <c r="B5" s="7">
        <f>'IRA Calculations'!O111</f>
        <v>816086524.59307075</v>
      </c>
      <c r="C5" s="7">
        <f>'IRA Calculations'!P111</f>
        <v>816086524.59307075</v>
      </c>
      <c r="D5" s="7">
        <f>'IRA Calculations'!Q111</f>
        <v>816086524.59307075</v>
      </c>
      <c r="E5" s="7">
        <f>'IRA Calculations'!R111</f>
        <v>781972005.31642437</v>
      </c>
      <c r="F5" s="7">
        <f>'IRA Calculations'!S111</f>
        <v>753479847.32544279</v>
      </c>
      <c r="G5" s="7">
        <f>'IRA Calculations'!T111</f>
        <v>730371573.92658782</v>
      </c>
      <c r="H5" s="7">
        <f>'IRA Calculations'!U111</f>
        <v>712344018.44795847</v>
      </c>
      <c r="I5" s="7">
        <f>'IRA Calculations'!V111</f>
        <v>699134379.24364436</v>
      </c>
      <c r="J5" s="7">
        <f>'IRA Calculations'!W111</f>
        <v>690104387.78213644</v>
      </c>
      <c r="K5" s="7">
        <f>'IRA Calculations'!X111</f>
        <v>684455204.42521763</v>
      </c>
      <c r="L5" s="7">
        <f>'IRA Calculations'!Y111</f>
        <v>681380194.97512531</v>
      </c>
      <c r="M5" s="7">
        <f>'IRA Calculations'!Z111</f>
        <v>680439788.34027672</v>
      </c>
      <c r="N5" s="7">
        <f>'IRA Calculations'!AA111</f>
        <v>681134976.29641747</v>
      </c>
      <c r="O5" s="7">
        <f>'IRA Calculations'!AB111</f>
        <v>682859691.31533015</v>
      </c>
      <c r="P5" s="7">
        <f>'IRA Calculations'!AC111</f>
        <v>685200111.87378287</v>
      </c>
      <c r="Q5" s="7">
        <f>'IRA Calculations'!AD111</f>
        <v>688099397.59072292</v>
      </c>
      <c r="R5" s="7">
        <f>'IRA Calculations'!AE111</f>
        <v>691396600.24773502</v>
      </c>
      <c r="S5" s="7">
        <f>'IRA Calculations'!AF111</f>
        <v>694913226.32895875</v>
      </c>
      <c r="T5" s="7">
        <f>'IRA Calculations'!AG111</f>
        <v>698480275.27616632</v>
      </c>
      <c r="U5" s="7">
        <f>'IRA Calculations'!AH111</f>
        <v>702088074.55891705</v>
      </c>
      <c r="V5" s="7">
        <f>'IRA Calculations'!AI111</f>
        <v>705715432.24998486</v>
      </c>
      <c r="W5" s="7">
        <f>'IRA Calculations'!AJ111</f>
        <v>709339585.71768403</v>
      </c>
      <c r="X5" s="7">
        <f>'IRA Calculations'!AK111</f>
        <v>706929153.28074086</v>
      </c>
      <c r="Y5" s="7">
        <f>'IRA Calculations'!AL111</f>
        <v>704499584.39596593</v>
      </c>
      <c r="Z5" s="7">
        <f>'IRA Calculations'!AM111</f>
        <v>702070056.24410224</v>
      </c>
      <c r="AA5" s="7">
        <f>'IRA Calculations'!AN111</f>
        <v>699656572.06719553</v>
      </c>
      <c r="AB5" s="7">
        <f>'IRA Calculations'!AO111</f>
        <v>697269216.2127068</v>
      </c>
      <c r="AC5" s="7">
        <f>'IRA Calculations'!AP111</f>
        <v>694906635.37894571</v>
      </c>
      <c r="AD5" s="7">
        <f>'IRA Calculations'!AQ111</f>
        <v>692576398.95644164</v>
      </c>
      <c r="AE5" s="7">
        <f>'IRA Calculations'!AR111</f>
        <v>690274937.45010483</v>
      </c>
      <c r="AF5" s="7">
        <f>'IRA Calculations'!AS111</f>
        <v>688001843.85946751</v>
      </c>
      <c r="AG5" s="7">
        <f>'IRA Calculations'!AT111</f>
        <v>685755121.38875771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901889347730.68103</v>
      </c>
      <c r="C10" s="7">
        <f>'IRA Calculations'!P116</f>
        <v>901889347730.68103</v>
      </c>
      <c r="D10" s="7">
        <f>'IRA Calculations'!Q116</f>
        <v>901889347730.68103</v>
      </c>
      <c r="E10" s="7">
        <f>'IRA Calculations'!R116</f>
        <v>884290131248.90198</v>
      </c>
      <c r="F10" s="7">
        <f>'IRA Calculations'!S116</f>
        <v>870490942062.81543</v>
      </c>
      <c r="G10" s="7">
        <f>'IRA Calculations'!T116</f>
        <v>860141766168.60327</v>
      </c>
      <c r="H10" s="7">
        <f>'IRA Calculations'!U116</f>
        <v>852883456442.53845</v>
      </c>
      <c r="I10" s="7">
        <f>'IRA Calculations'!V116</f>
        <v>848437203361.7478</v>
      </c>
      <c r="J10" s="7">
        <f>'IRA Calculations'!W116</f>
        <v>846319162521.91113</v>
      </c>
      <c r="K10" s="7">
        <f>'IRA Calculations'!X116</f>
        <v>845967960912.19568</v>
      </c>
      <c r="L10" s="7">
        <f>'IRA Calculations'!Y116</f>
        <v>846855411978.31274</v>
      </c>
      <c r="M10" s="7">
        <f>'IRA Calculations'!Z116</f>
        <v>848867945106.44751</v>
      </c>
      <c r="N10" s="7">
        <f>'IRA Calculations'!AA116</f>
        <v>851759512986.8656</v>
      </c>
      <c r="O10" s="7">
        <f>'IRA Calculations'!AB116</f>
        <v>855110743639.7179</v>
      </c>
      <c r="P10" s="7">
        <f>'IRA Calculations'!AC116</f>
        <v>858670542740.47107</v>
      </c>
      <c r="Q10" s="7">
        <f>'IRA Calculations'!AD116</f>
        <v>862504216950.52356</v>
      </c>
      <c r="R10" s="7">
        <f>'IRA Calculations'!AE116</f>
        <v>866554780464.26086</v>
      </c>
      <c r="S10" s="7">
        <f>'IRA Calculations'!AF116</f>
        <v>870722144688.81885</v>
      </c>
      <c r="T10" s="7">
        <f>'IRA Calculations'!AG116</f>
        <v>874900378958.8855</v>
      </c>
      <c r="U10" s="7">
        <f>'IRA Calculations'!AH116</f>
        <v>879118062697.62732</v>
      </c>
      <c r="V10" s="7">
        <f>'IRA Calculations'!AI116</f>
        <v>883361736246.44263</v>
      </c>
      <c r="W10" s="7">
        <f>'IRA Calculations'!AJ116</f>
        <v>887614278828.56641</v>
      </c>
      <c r="X10" s="7">
        <f>'IRA Calculations'!AK116</f>
        <v>884991332320.94922</v>
      </c>
      <c r="Y10" s="7">
        <f>'IRA Calculations'!AL116</f>
        <v>882308195127.75427</v>
      </c>
      <c r="Z10" s="7">
        <f>'IRA Calculations'!AM116</f>
        <v>879584006968.34265</v>
      </c>
      <c r="AA10" s="7">
        <f>'IRA Calculations'!AN116</f>
        <v>876836066777.54065</v>
      </c>
      <c r="AB10" s="7">
        <f>'IRA Calculations'!AO116</f>
        <v>874076062401.20728</v>
      </c>
      <c r="AC10" s="7">
        <f>'IRA Calculations'!AP116</f>
        <v>871309830510.58325</v>
      </c>
      <c r="AD10" s="7">
        <f>'IRA Calculations'!AQ116</f>
        <v>868548207106.76489</v>
      </c>
      <c r="AE10" s="7">
        <f>'IRA Calculations'!AR116</f>
        <v>865791414874.76758</v>
      </c>
      <c r="AF10" s="7">
        <f>'IRA Calculations'!AS116</f>
        <v>863044200454.05872</v>
      </c>
      <c r="AG10" s="7">
        <f>'IRA Calculations'!AT116</f>
        <v>860307285873.40576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13782634559452.643</v>
      </c>
      <c r="C2" s="7">
        <f>'IRA Calculations'!P121</f>
        <v>13782634559452.643</v>
      </c>
      <c r="D2" s="7">
        <f>'IRA Calculations'!Q121</f>
        <v>13782634559452.643</v>
      </c>
      <c r="E2" s="7">
        <f>'IRA Calculations'!R121</f>
        <v>13860507884739.154</v>
      </c>
      <c r="F2" s="7">
        <f>'IRA Calculations'!S121</f>
        <v>13943746563663.244</v>
      </c>
      <c r="G2" s="7">
        <f>'IRA Calculations'!T121</f>
        <v>14041335704827.572</v>
      </c>
      <c r="H2" s="7">
        <f>'IRA Calculations'!U121</f>
        <v>14147912545266.662</v>
      </c>
      <c r="I2" s="7">
        <f>'IRA Calculations'!V121</f>
        <v>14239128575972.188</v>
      </c>
      <c r="J2" s="7">
        <f>'IRA Calculations'!W121</f>
        <v>14349893612179.551</v>
      </c>
      <c r="K2" s="7">
        <f>'IRA Calculations'!X121</f>
        <v>14475372187869.203</v>
      </c>
      <c r="L2" s="7">
        <f>'IRA Calculations'!Y121</f>
        <v>14598890496123.572</v>
      </c>
      <c r="M2" s="7">
        <f>'IRA Calculations'!Z121</f>
        <v>14718284519894.395</v>
      </c>
      <c r="N2" s="7">
        <f>'IRA Calculations'!AA121</f>
        <v>14844640740334.367</v>
      </c>
      <c r="O2" s="7">
        <f>'IRA Calculations'!AB121</f>
        <v>14979893288207.451</v>
      </c>
      <c r="P2" s="7">
        <f>'IRA Calculations'!AC121</f>
        <v>15128367115797.338</v>
      </c>
      <c r="Q2" s="7">
        <f>'IRA Calculations'!AD121</f>
        <v>15291475165361.846</v>
      </c>
      <c r="R2" s="7">
        <f>'IRA Calculations'!AE121</f>
        <v>15458581820982.602</v>
      </c>
      <c r="S2" s="7">
        <f>'IRA Calculations'!AF121</f>
        <v>15616465252020.23</v>
      </c>
      <c r="T2" s="7">
        <f>'IRA Calculations'!AG121</f>
        <v>15770109985237.033</v>
      </c>
      <c r="U2" s="7">
        <f>'IRA Calculations'!AH121</f>
        <v>15932472425716.902</v>
      </c>
      <c r="V2" s="7">
        <f>'IRA Calculations'!AI121</f>
        <v>16087908596315.664</v>
      </c>
      <c r="W2" s="7">
        <f>'IRA Calculations'!AJ121</f>
        <v>16232857026121.996</v>
      </c>
      <c r="X2" s="7">
        <f>'IRA Calculations'!AK121</f>
        <v>16338726320453.201</v>
      </c>
      <c r="Y2" s="7">
        <f>'IRA Calculations'!AL121</f>
        <v>16449592990128.092</v>
      </c>
      <c r="Z2" s="7">
        <f>'IRA Calculations'!AM121</f>
        <v>16563328127154.025</v>
      </c>
      <c r="AA2" s="7">
        <f>'IRA Calculations'!AN121</f>
        <v>16672929902998.922</v>
      </c>
      <c r="AB2" s="7">
        <f>'IRA Calculations'!AO121</f>
        <v>16775078057879.314</v>
      </c>
      <c r="AC2" s="7">
        <f>'IRA Calculations'!AP121</f>
        <v>16877280916301.736</v>
      </c>
      <c r="AD2" s="7">
        <f>'IRA Calculations'!AQ121</f>
        <v>16977126384802.629</v>
      </c>
      <c r="AE2" s="7">
        <f>'IRA Calculations'!AR121</f>
        <v>17077881456826.025</v>
      </c>
      <c r="AF2" s="7">
        <f>'IRA Calculations'!AS121</f>
        <v>17184384115165.678</v>
      </c>
      <c r="AG2" s="7">
        <f>'IRA Calculations'!AT121</f>
        <v>17292119543098.791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3511237766357.3652</v>
      </c>
      <c r="C2" s="7">
        <f>'IRA Calculations'!P134</f>
        <v>3511237766357.3652</v>
      </c>
      <c r="D2" s="7">
        <f>'IRA Calculations'!Q134</f>
        <v>3511237766357.3652</v>
      </c>
      <c r="E2" s="7">
        <f>'IRA Calculations'!R134</f>
        <v>3522688075549.1343</v>
      </c>
      <c r="F2" s="7">
        <f>'IRA Calculations'!S134</f>
        <v>3533300258146.4058</v>
      </c>
      <c r="G2" s="7">
        <f>'IRA Calculations'!T134</f>
        <v>3543244310484.2368</v>
      </c>
      <c r="H2" s="7">
        <f>'IRA Calculations'!U134</f>
        <v>3553043008802.7754</v>
      </c>
      <c r="I2" s="7">
        <f>'IRA Calculations'!V134</f>
        <v>3563420776643.4619</v>
      </c>
      <c r="J2" s="7">
        <f>'IRA Calculations'!W134</f>
        <v>3574922936320.7329</v>
      </c>
      <c r="K2" s="7">
        <f>'IRA Calculations'!X134</f>
        <v>3588037159306.6348</v>
      </c>
      <c r="L2" s="7">
        <f>'IRA Calculations'!Y134</f>
        <v>3601904481948.0693</v>
      </c>
      <c r="M2" s="7">
        <f>'IRA Calculations'!Z134</f>
        <v>3616192706404.3149</v>
      </c>
      <c r="N2" s="7">
        <f>'IRA Calculations'!AA134</f>
        <v>3630292995349.02</v>
      </c>
      <c r="O2" s="7">
        <f>'IRA Calculations'!AB134</f>
        <v>3643347386879.3047</v>
      </c>
      <c r="P2" s="7">
        <f>'IRA Calculations'!AC134</f>
        <v>3655173200116.6636</v>
      </c>
      <c r="Q2" s="7">
        <f>'IRA Calculations'!AD134</f>
        <v>3664720971781.002</v>
      </c>
      <c r="R2" s="7">
        <f>'IRA Calculations'!AE134</f>
        <v>3671747706280.584</v>
      </c>
      <c r="S2" s="7">
        <f>'IRA Calculations'!AF134</f>
        <v>3676130863115.999</v>
      </c>
      <c r="T2" s="7">
        <f>'IRA Calculations'!AG134</f>
        <v>3678029618586.7871</v>
      </c>
      <c r="U2" s="7">
        <f>'IRA Calculations'!AH134</f>
        <v>3678373279786.5405</v>
      </c>
      <c r="V2" s="7">
        <f>'IRA Calculations'!AI134</f>
        <v>3677374972516.4663</v>
      </c>
      <c r="W2" s="7">
        <f>'IRA Calculations'!AJ134</f>
        <v>3675478446703.9038</v>
      </c>
      <c r="X2" s="7">
        <f>'IRA Calculations'!AK134</f>
        <v>3672784113810.2524</v>
      </c>
      <c r="Y2" s="7">
        <f>'IRA Calculations'!AL134</f>
        <v>3669808256110.0527</v>
      </c>
      <c r="Z2" s="7">
        <f>'IRA Calculations'!AM134</f>
        <v>3666887907771.394</v>
      </c>
      <c r="AA2" s="7">
        <f>'IRA Calculations'!AN134</f>
        <v>3664135030588.9014</v>
      </c>
      <c r="AB2" s="7">
        <f>'IRA Calculations'!AO134</f>
        <v>3661483528692.7681</v>
      </c>
      <c r="AC2" s="7">
        <f>'IRA Calculations'!AP134</f>
        <v>3659188793073.3506</v>
      </c>
      <c r="AD2" s="7">
        <f>'IRA Calculations'!AQ134</f>
        <v>3656568415776.2769</v>
      </c>
      <c r="AE2" s="7">
        <f>'IRA Calculations'!AR134</f>
        <v>3653858672135.9429</v>
      </c>
      <c r="AF2" s="7">
        <f>'IRA Calculations'!AS134</f>
        <v>3650948801281.9106</v>
      </c>
      <c r="AG2" s="7">
        <f>'IRA Calculations'!AT134</f>
        <v>3647810363494.7012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108073909518670.7</v>
      </c>
      <c r="C4" s="7">
        <f>'IRA Calculations'!P136</f>
        <v>108073909518670.7</v>
      </c>
      <c r="D4" s="7">
        <f>'IRA Calculations'!Q136</f>
        <v>108073909518670.7</v>
      </c>
      <c r="E4" s="7">
        <f>'IRA Calculations'!R136</f>
        <v>107937013218525.98</v>
      </c>
      <c r="F4" s="7">
        <f>'IRA Calculations'!S136</f>
        <v>107674919627191.78</v>
      </c>
      <c r="G4" s="7">
        <f>'IRA Calculations'!T136</f>
        <v>107380093102613.08</v>
      </c>
      <c r="H4" s="7">
        <f>'IRA Calculations'!U136</f>
        <v>107064969588713.11</v>
      </c>
      <c r="I4" s="7">
        <f>'IRA Calculations'!V136</f>
        <v>106749974610350.64</v>
      </c>
      <c r="J4" s="7">
        <f>'IRA Calculations'!W136</f>
        <v>106454852421566.14</v>
      </c>
      <c r="K4" s="7">
        <f>'IRA Calculations'!X136</f>
        <v>106202306521723.06</v>
      </c>
      <c r="L4" s="7">
        <f>'IRA Calculations'!Y136</f>
        <v>105981616578201.45</v>
      </c>
      <c r="M4" s="7">
        <f>'IRA Calculations'!Z136</f>
        <v>105801365392461.8</v>
      </c>
      <c r="N4" s="7">
        <f>'IRA Calculations'!AA136</f>
        <v>105661901328464.44</v>
      </c>
      <c r="O4" s="7">
        <f>'IRA Calculations'!AB136</f>
        <v>105559743363081.3</v>
      </c>
      <c r="P4" s="7">
        <f>'IRA Calculations'!AC136</f>
        <v>105600500087458.84</v>
      </c>
      <c r="Q4" s="7">
        <f>'IRA Calculations'!AD136</f>
        <v>105673046053114.31</v>
      </c>
      <c r="R4" s="7">
        <f>'IRA Calculations'!AE136</f>
        <v>105772966853813.75</v>
      </c>
      <c r="S4" s="7">
        <f>'IRA Calculations'!AF136</f>
        <v>105889800821202.88</v>
      </c>
      <c r="T4" s="7">
        <f>'IRA Calculations'!AG136</f>
        <v>106011814084218.52</v>
      </c>
      <c r="U4" s="7">
        <f>'IRA Calculations'!AH136</f>
        <v>106149088043621.23</v>
      </c>
      <c r="V4" s="7">
        <f>'IRA Calculations'!AI136</f>
        <v>106290048997068.86</v>
      </c>
      <c r="W4" s="7">
        <f>'IRA Calculations'!AJ136</f>
        <v>106431620772269.12</v>
      </c>
      <c r="X4" s="7">
        <f>'IRA Calculations'!AK136</f>
        <v>106558123609325.55</v>
      </c>
      <c r="Y4" s="7">
        <f>'IRA Calculations'!AL136</f>
        <v>106673552363157.69</v>
      </c>
      <c r="Z4" s="7">
        <f>'IRA Calculations'!AM136</f>
        <v>106779590828899.31</v>
      </c>
      <c r="AA4" s="7">
        <f>'IRA Calculations'!AN136</f>
        <v>106874097854230</v>
      </c>
      <c r="AB4" s="7">
        <f>'IRA Calculations'!AO136</f>
        <v>106952364956943.69</v>
      </c>
      <c r="AC4" s="7">
        <f>'IRA Calculations'!AP136</f>
        <v>107021616536632.12</v>
      </c>
      <c r="AD4" s="7">
        <f>'IRA Calculations'!AQ136</f>
        <v>107062779384191.3</v>
      </c>
      <c r="AE4" s="7">
        <f>'IRA Calculations'!AR136</f>
        <v>107084959168298.03</v>
      </c>
      <c r="AF4" s="7">
        <f>'IRA Calculations'!AS136</f>
        <v>107087106027814.58</v>
      </c>
      <c r="AG4" s="7">
        <f>'IRA Calculations'!AT136</f>
        <v>107070581061109.28</v>
      </c>
    </row>
    <row r="5" spans="1:35" x14ac:dyDescent="0.2">
      <c r="A5" s="1" t="s">
        <v>79</v>
      </c>
      <c r="B5" s="7">
        <f>'IRA Calculations'!O137</f>
        <v>5328585642681.7559</v>
      </c>
      <c r="C5" s="7">
        <f>'IRA Calculations'!P137</f>
        <v>5328585642681.7559</v>
      </c>
      <c r="D5" s="7">
        <f>'IRA Calculations'!Q137</f>
        <v>5328585642681.7559</v>
      </c>
      <c r="E5" s="7">
        <f>'IRA Calculations'!R137</f>
        <v>5282481335654.1982</v>
      </c>
      <c r="F5" s="7">
        <f>'IRA Calculations'!S137</f>
        <v>5229581912874.998</v>
      </c>
      <c r="G5" s="7">
        <f>'IRA Calculations'!T137</f>
        <v>5167304320729.3066</v>
      </c>
      <c r="H5" s="7">
        <f>'IRA Calculations'!U137</f>
        <v>5092620843878.8555</v>
      </c>
      <c r="I5" s="7">
        <f>'IRA Calculations'!V137</f>
        <v>5001723821193.6797</v>
      </c>
      <c r="J5" s="7">
        <f>'IRA Calculations'!W137</f>
        <v>4890033500930.1562</v>
      </c>
      <c r="K5" s="7">
        <f>'IRA Calculations'!X137</f>
        <v>4753262580875.5469</v>
      </c>
      <c r="L5" s="7">
        <f>'IRA Calculations'!Y137</f>
        <v>4587921819979.8652</v>
      </c>
      <c r="M5" s="7">
        <f>'IRA Calculations'!Z137</f>
        <v>4394116628933.292</v>
      </c>
      <c r="N5" s="7">
        <f>'IRA Calculations'!AA137</f>
        <v>4175018848123.3286</v>
      </c>
      <c r="O5" s="7">
        <f>'IRA Calculations'!AB137</f>
        <v>3935679504728.9644</v>
      </c>
      <c r="P5" s="7">
        <f>'IRA Calculations'!AC137</f>
        <v>3682130816920.2129</v>
      </c>
      <c r="Q5" s="7">
        <f>'IRA Calculations'!AD137</f>
        <v>3419492662426.9224</v>
      </c>
      <c r="R5" s="7">
        <f>'IRA Calculations'!AE137</f>
        <v>3152368594919.2915</v>
      </c>
      <c r="S5" s="7">
        <f>'IRA Calculations'!AF137</f>
        <v>2884508482064.5156</v>
      </c>
      <c r="T5" s="7">
        <f>'IRA Calculations'!AG137</f>
        <v>2623487408578.6699</v>
      </c>
      <c r="U5" s="7">
        <f>'IRA Calculations'!AH137</f>
        <v>2371195387700.209</v>
      </c>
      <c r="V5" s="7">
        <f>'IRA Calculations'!AI137</f>
        <v>2129708416025.4983</v>
      </c>
      <c r="W5" s="7">
        <f>'IRA Calculations'!AJ137</f>
        <v>1901471741218.0815</v>
      </c>
      <c r="X5" s="7">
        <f>'IRA Calculations'!AK137</f>
        <v>1688925346994.9653</v>
      </c>
      <c r="Y5" s="7">
        <f>'IRA Calculations'!AL137</f>
        <v>1494500311622.6912</v>
      </c>
      <c r="Z5" s="7">
        <f>'IRA Calculations'!AM137</f>
        <v>1320206552701.4685</v>
      </c>
      <c r="AA5" s="7">
        <f>'IRA Calculations'!AN137</f>
        <v>1167462440567.3564</v>
      </c>
      <c r="AB5" s="7">
        <f>'IRA Calculations'!AO137</f>
        <v>1036910409884.2189</v>
      </c>
      <c r="AC5" s="7">
        <f>'IRA Calculations'!AP137</f>
        <v>928427313327.07751</v>
      </c>
      <c r="AD5" s="7">
        <f>'IRA Calculations'!AQ137</f>
        <v>840897613967.54578</v>
      </c>
      <c r="AE5" s="7">
        <f>'IRA Calculations'!AR137</f>
        <v>772606249849.04297</v>
      </c>
      <c r="AF5" s="7">
        <f>'IRA Calculations'!AS137</f>
        <v>721197054042.50684</v>
      </c>
      <c r="AG5" s="7">
        <f>'IRA Calculations'!AT137</f>
        <v>683960479070.57068</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5806000000000</v>
      </c>
      <c r="C7" s="7">
        <f>'IRA Calculations'!P139</f>
        <v>5806000000000</v>
      </c>
      <c r="D7" s="7">
        <f>'IRA Calculations'!Q139</f>
        <v>5806000000000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45000000000</v>
      </c>
      <c r="C8" s="7">
        <f>'IRA Calculations'!P140</f>
        <v>45000000000</v>
      </c>
      <c r="D8" s="7">
        <f>'IRA Calculations'!Q140</f>
        <v>45000000000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18000000000</v>
      </c>
      <c r="C9" s="7">
        <f>'IRA Calculations'!P141</f>
        <v>18000000000</v>
      </c>
      <c r="D9" s="7">
        <f>'IRA Calculations'!Q141</f>
        <v>18000000000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7515000000000</v>
      </c>
      <c r="C10" s="7">
        <f>'IRA Calculations'!P142</f>
        <v>7515000000000</v>
      </c>
      <c r="D10" s="7">
        <f>'IRA Calculations'!Q142</f>
        <v>7515000000000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21682815180291.266</v>
      </c>
      <c r="C2" s="7">
        <f>'IRA Calculations'!P147</f>
        <v>21682815180291.266</v>
      </c>
      <c r="D2" s="7">
        <f>'IRA Calculations'!Q147</f>
        <v>21682815180291.266</v>
      </c>
      <c r="E2" s="7">
        <f>'IRA Calculations'!R147</f>
        <v>21712486267166.047</v>
      </c>
      <c r="F2" s="7">
        <f>'IRA Calculations'!S147</f>
        <v>21615011065843.148</v>
      </c>
      <c r="G2" s="7">
        <f>'IRA Calculations'!T147</f>
        <v>21492823650112.844</v>
      </c>
      <c r="H2" s="7">
        <f>'IRA Calculations'!U147</f>
        <v>21348921205917.262</v>
      </c>
      <c r="I2" s="7">
        <f>'IRA Calculations'!V147</f>
        <v>21194853817005.004</v>
      </c>
      <c r="J2" s="7">
        <f>'IRA Calculations'!W147</f>
        <v>21019931389589.32</v>
      </c>
      <c r="K2" s="7">
        <f>'IRA Calculations'!X147</f>
        <v>20836615961016.828</v>
      </c>
      <c r="L2" s="7">
        <f>'IRA Calculations'!Y147</f>
        <v>20636502554720.086</v>
      </c>
      <c r="M2" s="7">
        <f>'IRA Calculations'!Z147</f>
        <v>20423798475278.98</v>
      </c>
      <c r="N2" s="7">
        <f>'IRA Calculations'!AA147</f>
        <v>20214159638077.266</v>
      </c>
      <c r="O2" s="7">
        <f>'IRA Calculations'!AB147</f>
        <v>20013773793120.828</v>
      </c>
      <c r="P2" s="7">
        <f>'IRA Calculations'!AC147</f>
        <v>19931205032440.398</v>
      </c>
      <c r="Q2" s="7">
        <f>'IRA Calculations'!AD147</f>
        <v>19859361313741.73</v>
      </c>
      <c r="R2" s="7">
        <f>'IRA Calculations'!AE147</f>
        <v>19796742060718.668</v>
      </c>
      <c r="S2" s="7">
        <f>'IRA Calculations'!AF147</f>
        <v>19743913223050.934</v>
      </c>
      <c r="T2" s="7">
        <f>'IRA Calculations'!AG147</f>
        <v>19703927997430.809</v>
      </c>
      <c r="U2" s="7">
        <f>'IRA Calculations'!AH147</f>
        <v>19680464517280.184</v>
      </c>
      <c r="V2" s="7">
        <f>'IRA Calculations'!AI147</f>
        <v>19671210167281.77</v>
      </c>
      <c r="W2" s="7">
        <f>'IRA Calculations'!AJ147</f>
        <v>19682420920860.727</v>
      </c>
      <c r="X2" s="7">
        <f>'IRA Calculations'!AK147</f>
        <v>19705512794392.211</v>
      </c>
      <c r="Y2" s="7">
        <f>'IRA Calculations'!AL147</f>
        <v>19750055434424.711</v>
      </c>
      <c r="Z2" s="7">
        <f>'IRA Calculations'!AM147</f>
        <v>19810824641771.363</v>
      </c>
      <c r="AA2" s="7">
        <f>'IRA Calculations'!AN147</f>
        <v>19885730102338.258</v>
      </c>
      <c r="AB2" s="7">
        <f>'IRA Calculations'!AO147</f>
        <v>19981372658796.312</v>
      </c>
      <c r="AC2" s="7">
        <f>'IRA Calculations'!AP147</f>
        <v>20091816424338.902</v>
      </c>
      <c r="AD2" s="7">
        <f>'IRA Calculations'!AQ147</f>
        <v>20216976947794.875</v>
      </c>
      <c r="AE2" s="7">
        <f>'IRA Calculations'!AR147</f>
        <v>20357726740524.734</v>
      </c>
      <c r="AF2" s="7">
        <f>'IRA Calculations'!AS147</f>
        <v>20510694867209.375</v>
      </c>
      <c r="AG2" s="7">
        <f>'IRA Calculations'!AT147</f>
        <v>20673386388014.516</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247585301188.63889</v>
      </c>
      <c r="C4" s="7">
        <f>'IRA Calculations'!P149</f>
        <v>247585301188.63889</v>
      </c>
      <c r="D4" s="7">
        <f>'IRA Calculations'!Q149</f>
        <v>247585301188.63889</v>
      </c>
      <c r="E4" s="7">
        <f>'IRA Calculations'!R149</f>
        <v>253888481540.90939</v>
      </c>
      <c r="F4" s="7">
        <f>'IRA Calculations'!S149</f>
        <v>260077957384.47113</v>
      </c>
      <c r="G4" s="7">
        <f>'IRA Calculations'!T149</f>
        <v>266104981374.14774</v>
      </c>
      <c r="H4" s="7">
        <f>'IRA Calculations'!U149</f>
        <v>271993265433.19803</v>
      </c>
      <c r="I4" s="7">
        <f>'IRA Calculations'!V149</f>
        <v>277736693036.36902</v>
      </c>
      <c r="J4" s="7">
        <f>'IRA Calculations'!W149</f>
        <v>283344845154.91919</v>
      </c>
      <c r="K4" s="7">
        <f>'IRA Calculations'!X149</f>
        <v>288831668846.1568</v>
      </c>
      <c r="L4" s="7">
        <f>'IRA Calculations'!Y149</f>
        <v>294134508739.54108</v>
      </c>
      <c r="M4" s="7">
        <f>'IRA Calculations'!Z149</f>
        <v>299235813533.69446</v>
      </c>
      <c r="N4" s="7">
        <f>'IRA Calculations'!AA149</f>
        <v>304182899156.51544</v>
      </c>
      <c r="O4" s="7">
        <f>'IRA Calculations'!AB149</f>
        <v>308909456175.86719</v>
      </c>
      <c r="P4" s="7">
        <f>'IRA Calculations'!AC149</f>
        <v>313463041349.47345</v>
      </c>
      <c r="Q4" s="7">
        <f>'IRA Calculations'!AD149</f>
        <v>317831931676.67712</v>
      </c>
      <c r="R4" s="7">
        <f>'IRA Calculations'!AE149</f>
        <v>321949437865.17761</v>
      </c>
      <c r="S4" s="7">
        <f>'IRA Calculations'!AF149</f>
        <v>325805615386.09314</v>
      </c>
      <c r="T4" s="7">
        <f>'IRA Calculations'!AG149</f>
        <v>329393564477.92279</v>
      </c>
      <c r="U4" s="7">
        <f>'IRA Calculations'!AH149</f>
        <v>332706084670.26453</v>
      </c>
      <c r="V4" s="7">
        <f>'IRA Calculations'!AI149</f>
        <v>335726295803.55933</v>
      </c>
      <c r="W4" s="7">
        <f>'IRA Calculations'!AJ149</f>
        <v>338397218190.92938</v>
      </c>
      <c r="X4" s="7">
        <f>'IRA Calculations'!AK149</f>
        <v>340727308586.68011</v>
      </c>
      <c r="Y4" s="7">
        <f>'IRA Calculations'!AL149</f>
        <v>342781385133.0365</v>
      </c>
      <c r="Z4" s="7">
        <f>'IRA Calculations'!AM149</f>
        <v>344522539581.44025</v>
      </c>
      <c r="AA4" s="7">
        <f>'IRA Calculations'!AN149</f>
        <v>345981638902.52759</v>
      </c>
      <c r="AB4" s="7">
        <f>'IRA Calculations'!AO149</f>
        <v>347199116235.69049</v>
      </c>
      <c r="AC4" s="7">
        <f>'IRA Calculations'!AP149</f>
        <v>348204847002.55597</v>
      </c>
      <c r="AD4" s="7">
        <f>'IRA Calculations'!AQ149</f>
        <v>349001460812.34277</v>
      </c>
      <c r="AE4" s="7">
        <f>'IRA Calculations'!AR149</f>
        <v>349650630468.50916</v>
      </c>
      <c r="AF4" s="7">
        <f>'IRA Calculations'!AS149</f>
        <v>350185550683.47278</v>
      </c>
      <c r="AG4" s="7">
        <f>'IRA Calculations'!AT149</f>
        <v>350638092137.69727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14137966851262.295</v>
      </c>
      <c r="C2" s="7">
        <f>'IRA Calculations'!P160</f>
        <v>14137966851262.295</v>
      </c>
      <c r="D2" s="7">
        <f>'IRA Calculations'!Q160</f>
        <v>14137966851262.295</v>
      </c>
      <c r="E2" s="7">
        <f>'IRA Calculations'!R160</f>
        <v>13877251270084.631</v>
      </c>
      <c r="F2" s="7">
        <f>'IRA Calculations'!S160</f>
        <v>13488422412831.461</v>
      </c>
      <c r="G2" s="7">
        <f>'IRA Calculations'!T160</f>
        <v>13076292332011.174</v>
      </c>
      <c r="H2" s="7">
        <f>'IRA Calculations'!U160</f>
        <v>12681342920010.738</v>
      </c>
      <c r="I2" s="7">
        <f>'IRA Calculations'!V160</f>
        <v>12296698926538.734</v>
      </c>
      <c r="J2" s="7">
        <f>'IRA Calculations'!W160</f>
        <v>11927816408981.52</v>
      </c>
      <c r="K2" s="7">
        <f>'IRA Calculations'!X160</f>
        <v>11583107444087.82</v>
      </c>
      <c r="L2" s="7">
        <f>'IRA Calculations'!Y160</f>
        <v>11267037609463.797</v>
      </c>
      <c r="M2" s="7">
        <f>'IRA Calculations'!Z160</f>
        <v>10985297404173.08</v>
      </c>
      <c r="N2" s="7">
        <f>'IRA Calculations'!AA160</f>
        <v>10743600570782.09</v>
      </c>
      <c r="O2" s="7">
        <f>'IRA Calculations'!AB160</f>
        <v>10540373691631.406</v>
      </c>
      <c r="P2" s="7">
        <f>'IRA Calculations'!AC160</f>
        <v>10364651584835.838</v>
      </c>
      <c r="Q2" s="7">
        <f>'IRA Calculations'!AD160</f>
        <v>10209808884372.682</v>
      </c>
      <c r="R2" s="7">
        <f>'IRA Calculations'!AE160</f>
        <v>10068054978960.045</v>
      </c>
      <c r="S2" s="7">
        <f>'IRA Calculations'!AF160</f>
        <v>9933730179569.9434</v>
      </c>
      <c r="T2" s="7">
        <f>'IRA Calculations'!AG160</f>
        <v>9811781013223.6523</v>
      </c>
      <c r="U2" s="7">
        <f>'IRA Calculations'!AH160</f>
        <v>9704741018199.3203</v>
      </c>
      <c r="V2" s="7">
        <f>'IRA Calculations'!AI160</f>
        <v>9608657533920.1914</v>
      </c>
      <c r="W2" s="7">
        <f>'IRA Calculations'!AJ160</f>
        <v>9518525022255.668</v>
      </c>
      <c r="X2" s="7">
        <f>'IRA Calculations'!AK160</f>
        <v>9440388698260.7617</v>
      </c>
      <c r="Y2" s="7">
        <f>'IRA Calculations'!AL160</f>
        <v>9377769901327.334</v>
      </c>
      <c r="Z2" s="7">
        <f>'IRA Calculations'!AM160</f>
        <v>9329870895734.832</v>
      </c>
      <c r="AA2" s="7">
        <f>'IRA Calculations'!AN160</f>
        <v>9294466877414.1895</v>
      </c>
      <c r="AB2" s="7">
        <f>'IRA Calculations'!AO160</f>
        <v>9271339430308.998</v>
      </c>
      <c r="AC2" s="7">
        <f>'IRA Calculations'!AP160</f>
        <v>9257832206855.2031</v>
      </c>
      <c r="AD2" s="7">
        <f>'IRA Calculations'!AQ160</f>
        <v>9255072619577.1777</v>
      </c>
      <c r="AE2" s="7">
        <f>'IRA Calculations'!AR160</f>
        <v>9262810316991.8652</v>
      </c>
      <c r="AF2" s="7">
        <f>'IRA Calculations'!AS160</f>
        <v>9282161732407.7012</v>
      </c>
      <c r="AG2" s="7">
        <f>'IRA Calculations'!AT160</f>
        <v>9313185086496.9434</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18831789451938.879</v>
      </c>
      <c r="C2" s="7">
        <f>'IRA Calculations'!P173</f>
        <v>18831789451938.879</v>
      </c>
      <c r="D2" s="7">
        <f>'IRA Calculations'!Q173</f>
        <v>18831789451938.879</v>
      </c>
      <c r="E2" s="7">
        <f>'IRA Calculations'!R173</f>
        <v>18930152153124.77</v>
      </c>
      <c r="F2" s="7">
        <f>'IRA Calculations'!S173</f>
        <v>19015656807150.746</v>
      </c>
      <c r="G2" s="7">
        <f>'IRA Calculations'!T173</f>
        <v>19074549372363.062</v>
      </c>
      <c r="H2" s="7">
        <f>'IRA Calculations'!U173</f>
        <v>19096366374959.742</v>
      </c>
      <c r="I2" s="7">
        <f>'IRA Calculations'!V173</f>
        <v>19076537195686.258</v>
      </c>
      <c r="J2" s="7">
        <f>'IRA Calculations'!W173</f>
        <v>19024324532454.887</v>
      </c>
      <c r="K2" s="7">
        <f>'IRA Calculations'!X173</f>
        <v>18951743534961.566</v>
      </c>
      <c r="L2" s="7">
        <f>'IRA Calculations'!Y173</f>
        <v>18876541743696.941</v>
      </c>
      <c r="M2" s="7">
        <f>'IRA Calculations'!Z173</f>
        <v>18804551262456.453</v>
      </c>
      <c r="N2" s="7">
        <f>'IRA Calculations'!AA173</f>
        <v>18750195414493.934</v>
      </c>
      <c r="O2" s="7">
        <f>'IRA Calculations'!AB173</f>
        <v>18713864472647.516</v>
      </c>
      <c r="P2" s="7">
        <f>'IRA Calculations'!AC173</f>
        <v>18699070388233.164</v>
      </c>
      <c r="Q2" s="7">
        <f>'IRA Calculations'!AD173</f>
        <v>18702303029881.734</v>
      </c>
      <c r="R2" s="7">
        <f>'IRA Calculations'!AE173</f>
        <v>18722308066326.742</v>
      </c>
      <c r="S2" s="7">
        <f>'IRA Calculations'!AF173</f>
        <v>18752068957498.145</v>
      </c>
      <c r="T2" s="7">
        <f>'IRA Calculations'!AG173</f>
        <v>18792421572227.688</v>
      </c>
      <c r="U2" s="7">
        <f>'IRA Calculations'!AH173</f>
        <v>18842399387029.664</v>
      </c>
      <c r="V2" s="7">
        <f>'IRA Calculations'!AI173</f>
        <v>18900978173277.902</v>
      </c>
      <c r="W2" s="7">
        <f>'IRA Calculations'!AJ173</f>
        <v>18963028612183.48</v>
      </c>
      <c r="X2" s="7">
        <f>'IRA Calculations'!AK173</f>
        <v>19032190824330.145</v>
      </c>
      <c r="Y2" s="7">
        <f>'IRA Calculations'!AL173</f>
        <v>19107996083983.438</v>
      </c>
      <c r="Z2" s="7">
        <f>'IRA Calculations'!AM173</f>
        <v>19192055579248.566</v>
      </c>
      <c r="AA2" s="7">
        <f>'IRA Calculations'!AN173</f>
        <v>19282349633539.406</v>
      </c>
      <c r="AB2" s="7">
        <f>'IRA Calculations'!AO173</f>
        <v>19380116528453.566</v>
      </c>
      <c r="AC2" s="7">
        <f>'IRA Calculations'!AP173</f>
        <v>19483597671525.23</v>
      </c>
      <c r="AD2" s="7">
        <f>'IRA Calculations'!AQ173</f>
        <v>19592771028485.16</v>
      </c>
      <c r="AE2" s="7">
        <f>'IRA Calculations'!AR173</f>
        <v>19704075215115.906</v>
      </c>
      <c r="AF2" s="7">
        <f>'IRA Calculations'!AS173</f>
        <v>19818203112545.723</v>
      </c>
      <c r="AG2" s="7">
        <f>'IRA Calculations'!AT173</f>
        <v>19934684711361.762</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33346700229867.91</v>
      </c>
      <c r="C4" s="7">
        <f>'IRA Calculations'!P175</f>
        <v>33346700229867.91</v>
      </c>
      <c r="D4" s="7">
        <f>'IRA Calculations'!Q175</f>
        <v>33346700229867.91</v>
      </c>
      <c r="E4" s="7">
        <f>'IRA Calculations'!R175</f>
        <v>33632141083422.082</v>
      </c>
      <c r="F4" s="7">
        <f>'IRA Calculations'!S175</f>
        <v>33895590885984.395</v>
      </c>
      <c r="G4" s="7">
        <f>'IRA Calculations'!T175</f>
        <v>34134886197430.184</v>
      </c>
      <c r="H4" s="7">
        <f>'IRA Calculations'!U175</f>
        <v>34361395986141.156</v>
      </c>
      <c r="I4" s="7">
        <f>'IRA Calculations'!V175</f>
        <v>34587018643466.969</v>
      </c>
      <c r="J4" s="7">
        <f>'IRA Calculations'!W175</f>
        <v>34829316263146.801</v>
      </c>
      <c r="K4" s="7">
        <f>'IRA Calculations'!X175</f>
        <v>35092365089975.465</v>
      </c>
      <c r="L4" s="7">
        <f>'IRA Calculations'!Y175</f>
        <v>35379231765318.445</v>
      </c>
      <c r="M4" s="7">
        <f>'IRA Calculations'!Z175</f>
        <v>35672238638210.938</v>
      </c>
      <c r="N4" s="7">
        <f>'IRA Calculations'!AA175</f>
        <v>35975588505607.156</v>
      </c>
      <c r="O4" s="7">
        <f>'IRA Calculations'!AB175</f>
        <v>36276068464194.266</v>
      </c>
      <c r="P4" s="7">
        <f>'IRA Calculations'!AC175</f>
        <v>36583561396374.055</v>
      </c>
      <c r="Q4" s="7">
        <f>'IRA Calculations'!AD175</f>
        <v>36895430260419.141</v>
      </c>
      <c r="R4" s="7">
        <f>'IRA Calculations'!AE175</f>
        <v>37205199274550.031</v>
      </c>
      <c r="S4" s="7">
        <f>'IRA Calculations'!AF175</f>
        <v>37510314514973.055</v>
      </c>
      <c r="T4" s="7">
        <f>'IRA Calculations'!AG175</f>
        <v>37816368925822.438</v>
      </c>
      <c r="U4" s="7">
        <f>'IRA Calculations'!AH175</f>
        <v>38126065404623.109</v>
      </c>
      <c r="V4" s="7">
        <f>'IRA Calculations'!AI175</f>
        <v>38441292376976.922</v>
      </c>
      <c r="W4" s="7">
        <f>'IRA Calculations'!AJ175</f>
        <v>38755388703858.891</v>
      </c>
      <c r="X4" s="7">
        <f>'IRA Calculations'!AK175</f>
        <v>39067254093563.875</v>
      </c>
      <c r="Y4" s="7">
        <f>'IRA Calculations'!AL175</f>
        <v>39376161835572.711</v>
      </c>
      <c r="Z4" s="7">
        <f>'IRA Calculations'!AM175</f>
        <v>39694119494137</v>
      </c>
      <c r="AA4" s="7">
        <f>'IRA Calculations'!AN175</f>
        <v>40011283029439.234</v>
      </c>
      <c r="AB4" s="7">
        <f>'IRA Calculations'!AO175</f>
        <v>40335430520985.695</v>
      </c>
      <c r="AC4" s="7">
        <f>'IRA Calculations'!AP175</f>
        <v>40663310932762.367</v>
      </c>
      <c r="AD4" s="7">
        <f>'IRA Calculations'!AQ175</f>
        <v>40989671885119.609</v>
      </c>
      <c r="AE4" s="7">
        <f>'IRA Calculations'!AR175</f>
        <v>41315381979040.781</v>
      </c>
      <c r="AF4" s="7">
        <f>'IRA Calculations'!AS175</f>
        <v>41638163079521.523</v>
      </c>
      <c r="AG4" s="7">
        <f>'IRA Calculations'!AT175</f>
        <v>41961168300458.906</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67605190750150.195</v>
      </c>
      <c r="C2" s="7">
        <f>'IRA Calculations'!P186</f>
        <v>67605190750150.195</v>
      </c>
      <c r="D2" s="7">
        <f>'IRA Calculations'!Q186</f>
        <v>67605190750150.195</v>
      </c>
      <c r="E2" s="7">
        <f>'IRA Calculations'!R186</f>
        <v>68273625622856.445</v>
      </c>
      <c r="F2" s="7">
        <f>'IRA Calculations'!S186</f>
        <v>69049434722371.906</v>
      </c>
      <c r="G2" s="7">
        <f>'IRA Calculations'!T186</f>
        <v>69951188969775.25</v>
      </c>
      <c r="H2" s="7">
        <f>'IRA Calculations'!U186</f>
        <v>70877014442907.781</v>
      </c>
      <c r="I2" s="7">
        <f>'IRA Calculations'!V186</f>
        <v>71867217137677.266</v>
      </c>
      <c r="J2" s="7">
        <f>'IRA Calculations'!W186</f>
        <v>72900682981392.484</v>
      </c>
      <c r="K2" s="7">
        <f>'IRA Calculations'!X186</f>
        <v>73960970203162.156</v>
      </c>
      <c r="L2" s="7">
        <f>'IRA Calculations'!Y186</f>
        <v>75066442723352.328</v>
      </c>
      <c r="M2" s="7">
        <f>'IRA Calculations'!Z186</f>
        <v>76201220630148.891</v>
      </c>
      <c r="N2" s="7">
        <f>'IRA Calculations'!AA186</f>
        <v>77359685332779.797</v>
      </c>
      <c r="O2" s="7">
        <f>'IRA Calculations'!AB186</f>
        <v>78572798223552.562</v>
      </c>
      <c r="P2" s="7">
        <f>'IRA Calculations'!AC186</f>
        <v>79813205636866.016</v>
      </c>
      <c r="Q2" s="7">
        <f>'IRA Calculations'!AD186</f>
        <v>81097792916566.875</v>
      </c>
      <c r="R2" s="7">
        <f>'IRA Calculations'!AE186</f>
        <v>82419788182198.391</v>
      </c>
      <c r="S2" s="7">
        <f>'IRA Calculations'!AF186</f>
        <v>83755770781699.531</v>
      </c>
      <c r="T2" s="7">
        <f>'IRA Calculations'!AG186</f>
        <v>85150512012065.406</v>
      </c>
      <c r="U2" s="7">
        <f>'IRA Calculations'!AH186</f>
        <v>86554390845318.625</v>
      </c>
      <c r="V2" s="7">
        <f>'IRA Calculations'!AI186</f>
        <v>88001769399760.75</v>
      </c>
      <c r="W2" s="7">
        <f>'IRA Calculations'!AJ186</f>
        <v>89489128663276.25</v>
      </c>
      <c r="X2" s="7">
        <f>'IRA Calculations'!AK186</f>
        <v>91021791511333.875</v>
      </c>
      <c r="Y2" s="7">
        <f>'IRA Calculations'!AL186</f>
        <v>92585977610776.344</v>
      </c>
      <c r="Z2" s="7">
        <f>'IRA Calculations'!AM186</f>
        <v>94199222879118.922</v>
      </c>
      <c r="AA2" s="7">
        <f>'IRA Calculations'!AN186</f>
        <v>95839614812350.281</v>
      </c>
      <c r="AB2" s="7">
        <f>'IRA Calculations'!AO186</f>
        <v>97496537231064.016</v>
      </c>
      <c r="AC2" s="7">
        <f>'IRA Calculations'!AP186</f>
        <v>99214672717663.484</v>
      </c>
      <c r="AD2" s="7">
        <f>'IRA Calculations'!AQ186</f>
        <v>100930560767955.09</v>
      </c>
      <c r="AE2" s="7">
        <f>'IRA Calculations'!AR186</f>
        <v>102700771719553.75</v>
      </c>
      <c r="AF2" s="7">
        <f>'IRA Calculations'!AS186</f>
        <v>104511377381651.5</v>
      </c>
      <c r="AG2" s="7">
        <f>'IRA Calculations'!AT186</f>
        <v>106372461646107.2</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29191804950272.738</v>
      </c>
      <c r="C4" s="7">
        <f>'IRA Calculations'!P188</f>
        <v>29191804950272.738</v>
      </c>
      <c r="D4" s="7">
        <f>'IRA Calculations'!Q188</f>
        <v>29191804950272.738</v>
      </c>
      <c r="E4" s="7">
        <f>'IRA Calculations'!R188</f>
        <v>29091141239784.191</v>
      </c>
      <c r="F4" s="7">
        <f>'IRA Calculations'!S188</f>
        <v>29058886909215.047</v>
      </c>
      <c r="G4" s="7">
        <f>'IRA Calculations'!T188</f>
        <v>29015937059406.602</v>
      </c>
      <c r="H4" s="7">
        <f>'IRA Calculations'!U188</f>
        <v>28957132675196.281</v>
      </c>
      <c r="I4" s="7">
        <f>'IRA Calculations'!V188</f>
        <v>28897531369944.523</v>
      </c>
      <c r="J4" s="7">
        <f>'IRA Calculations'!W188</f>
        <v>28764026123909.117</v>
      </c>
      <c r="K4" s="7">
        <f>'IRA Calculations'!X188</f>
        <v>28651073052098.406</v>
      </c>
      <c r="L4" s="7">
        <f>'IRA Calculations'!Y188</f>
        <v>28569577389815.414</v>
      </c>
      <c r="M4" s="7">
        <f>'IRA Calculations'!Z188</f>
        <v>28533086794763.352</v>
      </c>
      <c r="N4" s="7">
        <f>'IRA Calculations'!AA188</f>
        <v>28510521346328.773</v>
      </c>
      <c r="O4" s="7">
        <f>'IRA Calculations'!AB188</f>
        <v>28503642659445.379</v>
      </c>
      <c r="P4" s="7">
        <f>'IRA Calculations'!AC188</f>
        <v>28515596475065.871</v>
      </c>
      <c r="Q4" s="7">
        <f>'IRA Calculations'!AD188</f>
        <v>28513373484792.691</v>
      </c>
      <c r="R4" s="7">
        <f>'IRA Calculations'!AE188</f>
        <v>28463377175250.016</v>
      </c>
      <c r="S4" s="7">
        <f>'IRA Calculations'!AF188</f>
        <v>28422105053949.641</v>
      </c>
      <c r="T4" s="7">
        <f>'IRA Calculations'!AG188</f>
        <v>28392535088993.715</v>
      </c>
      <c r="U4" s="7">
        <f>'IRA Calculations'!AH188</f>
        <v>28384062560027.594</v>
      </c>
      <c r="V4" s="7">
        <f>'IRA Calculations'!AI188</f>
        <v>28376596668166.348</v>
      </c>
      <c r="W4" s="7">
        <f>'IRA Calculations'!AJ188</f>
        <v>28392618975419.062</v>
      </c>
      <c r="X4" s="7">
        <f>'IRA Calculations'!AK188</f>
        <v>28405956917058.836</v>
      </c>
      <c r="Y4" s="7">
        <f>'IRA Calculations'!AL188</f>
        <v>28400000980854.961</v>
      </c>
      <c r="Z4" s="7">
        <f>'IRA Calculations'!AM188</f>
        <v>28372612062959.469</v>
      </c>
      <c r="AA4" s="7">
        <f>'IRA Calculations'!AN188</f>
        <v>28336918388948.836</v>
      </c>
      <c r="AB4" s="7">
        <f>'IRA Calculations'!AO188</f>
        <v>28296569018327.984</v>
      </c>
      <c r="AC4" s="7">
        <f>'IRA Calculations'!AP188</f>
        <v>28259910650425.086</v>
      </c>
      <c r="AD4" s="7">
        <f>'IRA Calculations'!AQ188</f>
        <v>28232521732529.594</v>
      </c>
      <c r="AE4" s="7">
        <f>'IRA Calculations'!AR188</f>
        <v>28195024500372.66</v>
      </c>
      <c r="AF4" s="7">
        <f>'IRA Calculations'!AS188</f>
        <v>28168977765283.707</v>
      </c>
      <c r="AG4" s="7">
        <f>'IRA Calculations'!AT188</f>
        <v>28140078891730.977</v>
      </c>
    </row>
    <row r="5" spans="1:35" x14ac:dyDescent="0.2">
      <c r="A5" s="1" t="s">
        <v>79</v>
      </c>
      <c r="B5" s="7">
        <f>'IRA Calculations'!O189</f>
        <v>12070414357318.244</v>
      </c>
      <c r="C5" s="7">
        <f>'IRA Calculations'!P189</f>
        <v>12070414357318.244</v>
      </c>
      <c r="D5" s="7">
        <f>'IRA Calculations'!Q189</f>
        <v>12070414357318.244</v>
      </c>
      <c r="E5" s="7">
        <f>'IRA Calculations'!R189</f>
        <v>12083858824038.561</v>
      </c>
      <c r="F5" s="7">
        <f>'IRA Calculations'!S189</f>
        <v>12080515122470.797</v>
      </c>
      <c r="G5" s="7">
        <f>'IRA Calculations'!T189</f>
        <v>12066583032605.203</v>
      </c>
      <c r="H5" s="7">
        <f>'IRA Calculations'!U189</f>
        <v>12028618087721.42</v>
      </c>
      <c r="I5" s="7">
        <f>'IRA Calculations'!V189</f>
        <v>11992673295868.133</v>
      </c>
      <c r="J5" s="7">
        <f>'IRA Calculations'!W189</f>
        <v>11970451612532.488</v>
      </c>
      <c r="K5" s="7">
        <f>'IRA Calculations'!X189</f>
        <v>11973238030505.605</v>
      </c>
      <c r="L5" s="7">
        <f>'IRA Calculations'!Y189</f>
        <v>11972889728258.979</v>
      </c>
      <c r="M5" s="7">
        <f>'IRA Calculations'!Z189</f>
        <v>11952897179301.803</v>
      </c>
      <c r="N5" s="7">
        <f>'IRA Calculations'!AA189</f>
        <v>11925311641367.918</v>
      </c>
      <c r="O5" s="7">
        <f>'IRA Calculations'!AB189</f>
        <v>11894312741416.918</v>
      </c>
      <c r="P5" s="7">
        <f>'IRA Calculations'!AC189</f>
        <v>11893616136923.645</v>
      </c>
      <c r="Q5" s="7">
        <f>'IRA Calculations'!AD189</f>
        <v>11892640890633.047</v>
      </c>
      <c r="R5" s="7">
        <f>'IRA Calculations'!AE189</f>
        <v>11896263233998.109</v>
      </c>
      <c r="S5" s="7">
        <f>'IRA Calculations'!AF189</f>
        <v>11878151517172.805</v>
      </c>
      <c r="T5" s="7">
        <f>'IRA Calculations'!AG189</f>
        <v>11877106610432.883</v>
      </c>
      <c r="U5" s="7">
        <f>'IRA Calculations'!AH189</f>
        <v>11885117562105.611</v>
      </c>
      <c r="V5" s="7">
        <f>'IRA Calculations'!AI189</f>
        <v>11887555677832.107</v>
      </c>
      <c r="W5" s="7">
        <f>'IRA Calculations'!AJ189</f>
        <v>11890829718950.523</v>
      </c>
      <c r="X5" s="7">
        <f>'IRA Calculations'!AK189</f>
        <v>11903159618481.596</v>
      </c>
      <c r="Y5" s="7">
        <f>'IRA Calculations'!AL189</f>
        <v>11926426208557.143</v>
      </c>
      <c r="Z5" s="7">
        <f>'IRA Calculations'!AM189</f>
        <v>11952548877055.178</v>
      </c>
      <c r="AA5" s="7">
        <f>'IRA Calculations'!AN189</f>
        <v>11976790713421.346</v>
      </c>
      <c r="AB5" s="7">
        <f>'IRA Calculations'!AO189</f>
        <v>11995529374290.576</v>
      </c>
      <c r="AC5" s="7">
        <f>'IRA Calculations'!AP189</f>
        <v>12006117762588.449</v>
      </c>
      <c r="AD5" s="7">
        <f>'IRA Calculations'!AQ189</f>
        <v>12008764859662.916</v>
      </c>
      <c r="AE5" s="7">
        <f>'IRA Calculations'!AR189</f>
        <v>12016775811335.648</v>
      </c>
      <c r="AF5" s="7">
        <f>'IRA Calculations'!AS189</f>
        <v>12026737255589.551</v>
      </c>
      <c r="AG5" s="7">
        <f>'IRA Calculations'!AT189</f>
        <v>12030498919853.264</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2023-12-15T19:15:34Z</dcterms:modified>
</cp:coreProperties>
</file>