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trans\BCDTRtSY\"/>
    </mc:Choice>
  </mc:AlternateContent>
  <xr:revisionPtr revIDLastSave="0" documentId="8_{C6EFB410-AD3A-4B87-9A71-32C319975F5D}"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3"/>
  <c r="D3" i="62"/>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D3" i="24" l="1"/>
  <c r="J3" i="63"/>
  <c r="J3" i="24" s="1"/>
  <c r="R3" i="63"/>
  <c r="R3" i="24" s="1"/>
  <c r="Z3" i="63"/>
  <c r="Z3" i="24" s="1"/>
  <c r="E3" i="63"/>
  <c r="E3" i="24" s="1"/>
  <c r="M3" i="63"/>
  <c r="M3" i="24" s="1"/>
  <c r="U3" i="63"/>
  <c r="U3" i="24" s="1"/>
  <c r="AC3" i="63"/>
  <c r="AC3" i="24" s="1"/>
  <c r="H3" i="63"/>
  <c r="H3" i="24" s="1"/>
  <c r="K3" i="63"/>
  <c r="K3" i="24" s="1"/>
  <c r="S3" i="63"/>
  <c r="S3" i="24" s="1"/>
  <c r="AA3" i="63"/>
  <c r="AA3" i="24" s="1"/>
  <c r="AF3" i="63"/>
  <c r="AF3" i="24" s="1"/>
  <c r="L3" i="63"/>
  <c r="L3" i="24" s="1"/>
  <c r="T3" i="63"/>
  <c r="T3" i="24" s="1"/>
  <c r="AB3" i="63"/>
  <c r="AB3" i="24" s="1"/>
  <c r="X3" i="63"/>
  <c r="X3" i="24" s="1"/>
  <c r="I3" i="63"/>
  <c r="I3" i="24" s="1"/>
  <c r="Q3" i="63"/>
  <c r="Q3" i="24" s="1"/>
  <c r="Y3" i="63"/>
  <c r="Y3" i="24" s="1"/>
  <c r="F3" i="63"/>
  <c r="F3" i="24" s="1"/>
  <c r="N3" i="63"/>
  <c r="N3" i="24" s="1"/>
  <c r="V3" i="63"/>
  <c r="V3" i="24" s="1"/>
  <c r="AD3" i="63"/>
  <c r="AD3" i="24" s="1"/>
  <c r="P3" i="63"/>
  <c r="P3" i="24" s="1"/>
  <c r="G3" i="63"/>
  <c r="G3" i="24" s="1"/>
  <c r="O3" i="63"/>
  <c r="O3" i="24" s="1"/>
  <c r="W3" i="63"/>
  <c r="W3" i="24" s="1"/>
  <c r="AE3" i="63"/>
  <c r="AE3" i="24" s="1"/>
  <c r="AF4" i="63"/>
  <c r="AF4" i="24" s="1"/>
  <c r="AA4" i="63"/>
  <c r="AA4" i="24" s="1"/>
  <c r="Q4" i="63"/>
  <c r="Q4" i="24" s="1"/>
  <c r="D4" i="24"/>
  <c r="Y4" i="63"/>
  <c r="Y4" i="24" s="1"/>
  <c r="S4" i="63"/>
  <c r="S4" i="24" s="1"/>
  <c r="E4" i="63"/>
  <c r="E4" i="24" s="1"/>
  <c r="K4" i="63"/>
  <c r="K4" i="24" s="1"/>
  <c r="I4" i="63"/>
  <c r="I4" i="24" s="1"/>
  <c r="J4" i="63"/>
  <c r="J4" i="24" s="1"/>
  <c r="AC4" i="63"/>
  <c r="AC4" i="24" s="1"/>
  <c r="AE4" i="63"/>
  <c r="AE4" i="24" s="1"/>
  <c r="F4" i="63"/>
  <c r="F4" i="24" s="1"/>
  <c r="H4" i="63"/>
  <c r="H4" i="24" s="1"/>
  <c r="Z4" i="63"/>
  <c r="Z4" i="24" s="1"/>
  <c r="N4" i="63"/>
  <c r="N4" i="24" s="1"/>
  <c r="P4" i="63"/>
  <c r="P4" i="24" s="1"/>
  <c r="V4" i="63"/>
  <c r="V4" i="24" s="1"/>
  <c r="X4" i="63"/>
  <c r="X4" i="24" s="1"/>
  <c r="T4" i="63"/>
  <c r="T4" i="24" s="1"/>
  <c r="U4" i="63"/>
  <c r="U4" i="24" s="1"/>
  <c r="R4" i="63"/>
  <c r="R4" i="24" s="1"/>
  <c r="L4" i="63"/>
  <c r="L4" i="24" s="1"/>
  <c r="AD4" i="63"/>
  <c r="AD4" i="24" s="1"/>
  <c r="AB4" i="63"/>
  <c r="AB4" i="24" s="1"/>
  <c r="W4" i="63"/>
  <c r="W4" i="24" s="1"/>
  <c r="M4" i="63"/>
  <c r="M4" i="24" s="1"/>
  <c r="G4" i="63"/>
  <c r="G4" i="24" s="1"/>
  <c r="O4" i="63"/>
  <c r="O4" i="24" s="1"/>
  <c r="F4" i="62"/>
  <c r="F4" i="23" s="1"/>
  <c r="N4" i="62"/>
  <c r="N4" i="23" s="1"/>
  <c r="V4" i="62"/>
  <c r="V4" i="23" s="1"/>
  <c r="AD4" i="62"/>
  <c r="AD4" i="23" s="1"/>
  <c r="Q4" i="62"/>
  <c r="Q4" i="23" s="1"/>
  <c r="E4" i="62"/>
  <c r="E4" i="23" s="1"/>
  <c r="G4" i="62"/>
  <c r="G4" i="23" s="1"/>
  <c r="O4" i="62"/>
  <c r="O4" i="23" s="1"/>
  <c r="W4" i="62"/>
  <c r="W4" i="23" s="1"/>
  <c r="AE4" i="62"/>
  <c r="AE4" i="23" s="1"/>
  <c r="Y4" i="62"/>
  <c r="Y4" i="23" s="1"/>
  <c r="M4" i="62"/>
  <c r="M4" i="23" s="1"/>
  <c r="H4" i="62"/>
  <c r="H4" i="23" s="1"/>
  <c r="P4" i="62"/>
  <c r="P4" i="23" s="1"/>
  <c r="X4" i="62"/>
  <c r="X4" i="23" s="1"/>
  <c r="AF4" i="62"/>
  <c r="AF4" i="23" s="1"/>
  <c r="D4" i="23"/>
  <c r="I4" i="62"/>
  <c r="I4" i="23" s="1"/>
  <c r="U4" i="62"/>
  <c r="U4" i="23" s="1"/>
  <c r="J4" i="62"/>
  <c r="J4" i="23" s="1"/>
  <c r="R4" i="62"/>
  <c r="R4" i="23" s="1"/>
  <c r="Z4" i="62"/>
  <c r="Z4" i="23" s="1"/>
  <c r="T4" i="62"/>
  <c r="T4" i="23" s="1"/>
  <c r="K4" i="62"/>
  <c r="K4" i="23" s="1"/>
  <c r="S4" i="62"/>
  <c r="S4" i="23" s="1"/>
  <c r="AA4" i="62"/>
  <c r="AA4" i="23" s="1"/>
  <c r="L4" i="62"/>
  <c r="L4" i="23" s="1"/>
  <c r="AB4" i="62"/>
  <c r="AB4" i="23" s="1"/>
  <c r="AC4" i="62"/>
  <c r="AC4" i="23" s="1"/>
  <c r="F2" i="62"/>
  <c r="F2" i="23" s="1"/>
  <c r="N2" i="62"/>
  <c r="N2" i="23" s="1"/>
  <c r="V2" i="62"/>
  <c r="V2" i="23" s="1"/>
  <c r="AD2" i="62"/>
  <c r="AD2" i="23" s="1"/>
  <c r="G2" i="62"/>
  <c r="G2" i="23" s="1"/>
  <c r="O2" i="62"/>
  <c r="O2" i="23" s="1"/>
  <c r="W2" i="62"/>
  <c r="W2" i="23" s="1"/>
  <c r="AE2" i="62"/>
  <c r="AE2" i="23" s="1"/>
  <c r="D2" i="23"/>
  <c r="Y2" i="62"/>
  <c r="Y2" i="23" s="1"/>
  <c r="H2" i="62"/>
  <c r="H2" i="23" s="1"/>
  <c r="P2" i="62"/>
  <c r="P2" i="23" s="1"/>
  <c r="X2" i="62"/>
  <c r="X2" i="23" s="1"/>
  <c r="AF2" i="62"/>
  <c r="AF2" i="23" s="1"/>
  <c r="I2" i="62"/>
  <c r="I2" i="23" s="1"/>
  <c r="Q2" i="62"/>
  <c r="Q2" i="23" s="1"/>
  <c r="E2" i="62"/>
  <c r="E2" i="23" s="1"/>
  <c r="M2" i="62"/>
  <c r="M2" i="23" s="1"/>
  <c r="U2" i="62"/>
  <c r="U2" i="23" s="1"/>
  <c r="AC2" i="62"/>
  <c r="AC2" i="23" s="1"/>
  <c r="J2" i="62"/>
  <c r="J2" i="23" s="1"/>
  <c r="R2" i="62"/>
  <c r="R2" i="23" s="1"/>
  <c r="Z2" i="62"/>
  <c r="Z2" i="23" s="1"/>
  <c r="K2" i="62"/>
  <c r="K2" i="23" s="1"/>
  <c r="S2" i="62"/>
  <c r="S2" i="23" s="1"/>
  <c r="AA2" i="62"/>
  <c r="AA2" i="23" s="1"/>
  <c r="L2" i="62"/>
  <c r="L2" i="23" s="1"/>
  <c r="T2" i="62"/>
  <c r="T2" i="23" s="1"/>
  <c r="AB2" i="62"/>
  <c r="AB2" i="23" s="1"/>
  <c r="J3" i="62"/>
  <c r="J3" i="23" s="1"/>
  <c r="R3" i="62"/>
  <c r="R3" i="23" s="1"/>
  <c r="Z3" i="62"/>
  <c r="Z3" i="23" s="1"/>
  <c r="U3" i="62"/>
  <c r="U3" i="23" s="1"/>
  <c r="P3" i="62"/>
  <c r="P3" i="23" s="1"/>
  <c r="Q3" i="62"/>
  <c r="Q3" i="23" s="1"/>
  <c r="D3" i="23"/>
  <c r="K3" i="62"/>
  <c r="K3" i="23" s="1"/>
  <c r="S3" i="62"/>
  <c r="S3" i="23" s="1"/>
  <c r="AA3" i="62"/>
  <c r="AA3" i="23" s="1"/>
  <c r="AC3" i="62"/>
  <c r="AC3" i="23" s="1"/>
  <c r="E3" i="62"/>
  <c r="E3" i="23" s="1"/>
  <c r="L3" i="62"/>
  <c r="L3" i="23" s="1"/>
  <c r="T3" i="62"/>
  <c r="T3" i="23" s="1"/>
  <c r="AB3" i="62"/>
  <c r="AB3" i="23" s="1"/>
  <c r="M3" i="62"/>
  <c r="M3" i="23" s="1"/>
  <c r="I3" i="62"/>
  <c r="I3" i="23" s="1"/>
  <c r="F3" i="62"/>
  <c r="F3" i="23" s="1"/>
  <c r="N3" i="62"/>
  <c r="N3" i="23" s="1"/>
  <c r="V3" i="62"/>
  <c r="V3" i="23" s="1"/>
  <c r="AD3" i="62"/>
  <c r="AD3" i="23" s="1"/>
  <c r="X3" i="62"/>
  <c r="X3" i="23" s="1"/>
  <c r="G3" i="62"/>
  <c r="G3" i="23" s="1"/>
  <c r="O3" i="62"/>
  <c r="O3" i="23" s="1"/>
  <c r="W3" i="62"/>
  <c r="W3" i="23" s="1"/>
  <c r="AE3" i="62"/>
  <c r="AE3" i="23" s="1"/>
  <c r="H3" i="62"/>
  <c r="H3" i="23" s="1"/>
  <c r="AF3" i="62"/>
  <c r="AF3" i="23" s="1"/>
  <c r="Y3" i="62"/>
  <c r="Y3" i="23" s="1"/>
  <c r="G2" i="63"/>
  <c r="G2" i="24" s="1"/>
  <c r="O2" i="63"/>
  <c r="O2" i="24" s="1"/>
  <c r="W2" i="63"/>
  <c r="W2" i="24" s="1"/>
  <c r="AE2" i="63"/>
  <c r="AE2" i="24" s="1"/>
  <c r="J2" i="63"/>
  <c r="J2" i="24" s="1"/>
  <c r="AD2" i="63"/>
  <c r="AD2" i="24" s="1"/>
  <c r="H2" i="63"/>
  <c r="H2" i="24" s="1"/>
  <c r="P2" i="63"/>
  <c r="P2" i="24" s="1"/>
  <c r="X2" i="63"/>
  <c r="X2" i="24" s="1"/>
  <c r="AF2" i="63"/>
  <c r="AF2" i="24" s="1"/>
  <c r="R2" i="63"/>
  <c r="R2" i="24" s="1"/>
  <c r="M2" i="63"/>
  <c r="M2" i="24" s="1"/>
  <c r="V2" i="63"/>
  <c r="V2" i="24" s="1"/>
  <c r="D2" i="24"/>
  <c r="I2" i="63"/>
  <c r="I2" i="24" s="1"/>
  <c r="Q2" i="63"/>
  <c r="Q2" i="24" s="1"/>
  <c r="Y2" i="63"/>
  <c r="Y2" i="24" s="1"/>
  <c r="E2" i="63"/>
  <c r="E2" i="24" s="1"/>
  <c r="Z2" i="63"/>
  <c r="Z2" i="24" s="1"/>
  <c r="U2" i="63"/>
  <c r="U2" i="24" s="1"/>
  <c r="N2" i="63"/>
  <c r="N2" i="24" s="1"/>
  <c r="K2" i="63"/>
  <c r="K2" i="24" s="1"/>
  <c r="S2" i="63"/>
  <c r="S2" i="24" s="1"/>
  <c r="AA2" i="63"/>
  <c r="AA2" i="24" s="1"/>
  <c r="L2" i="63"/>
  <c r="L2" i="24" s="1"/>
  <c r="T2" i="63"/>
  <c r="T2" i="24" s="1"/>
  <c r="AB2" i="63"/>
  <c r="AB2" i="24" s="1"/>
  <c r="AC2" i="63"/>
  <c r="AC2" i="24" s="1"/>
  <c r="F2" i="63"/>
  <c r="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<sst xmlns="http://schemas.openxmlformats.org/spreadsheetml/2006/main" count="53128" uniqueCount="4272">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</sst>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4237</v>
      </c>
      <c r="C1" s="104">
        <v>45660</v>
      </c>
      <c r="E1" s="106" t="s">
        <v>3851</v>
      </c>
      <c r="F1" s="106" t="s">
        <v>3851</v>
      </c>
    </row>
    <row r="2" spans="1:6">
      <c r="B2" t="str">
        <f>LOOKUP(B1,E2:F51,F2:F51)</f>
        <v>MN</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MN</v>
      </c>
    </row>
    <row r="2" spans="1:8">
      <c r="E2">
        <v>2021</v>
      </c>
      <c r="F2">
        <v>2022</v>
      </c>
      <c r="G2" t="s">
        <v>4265</v>
      </c>
      <c r="H2" t="s">
        <v>4266</v>
      </c>
    </row>
    <row r="3" spans="1:8">
      <c r="A3" t="s">
        <v>4105</v>
      </c>
      <c r="C3" t="s">
        <v>4195</v>
      </c>
      <c r="D3" t="s">
        <v>4196</v>
      </c>
      <c r="E3" s="107">
        <f>SUMIFS('SEDS 2022'!F:F,'SEDS 2022'!$C:$C,$A3,'SEDS 2022'!$B:$B,$A$1)</f>
        <v>443698</v>
      </c>
      <c r="F3" s="107">
        <f>SUMIFS('SEDS 2022'!G:G,'SEDS 2022'!$C:$C,$A3,'SEDS 2022'!$B:$B,$A$1)</f>
        <v>447104</v>
      </c>
      <c r="G3" s="82">
        <f>F3/E3</f>
        <v>1.0076763925012058</v>
      </c>
    </row>
    <row r="4" spans="1:8">
      <c r="A4" t="s">
        <v>3864</v>
      </c>
      <c r="C4" t="s">
        <v>4197</v>
      </c>
      <c r="D4" t="s">
        <v>4198</v>
      </c>
      <c r="E4" s="107">
        <f>SUMIFS('SEDS 2022'!F:F,'SEDS 2022'!$C:$C,$A4,'SEDS 2022'!$B:$B,$A$1)</f>
        <v>15856</v>
      </c>
      <c r="F4" s="107">
        <f>SUMIFS('SEDS 2022'!G:G,'SEDS 2022'!$C:$C,$A4,'SEDS 2022'!$B:$B,$A$1)</f>
        <v>15856</v>
      </c>
      <c r="G4" s="82">
        <f t="shared" ref="G4:G12" si="0">F4/E4</f>
        <v>1</v>
      </c>
    </row>
    <row r="5" spans="1:8">
      <c r="A5" t="s">
        <v>3909</v>
      </c>
      <c r="C5" t="s">
        <v>4199</v>
      </c>
      <c r="D5" t="s">
        <v>4200</v>
      </c>
      <c r="E5" s="107">
        <f>SUMIFS('SEDS 2022'!F:F,'SEDS 2022'!$C:$C,$A5,'SEDS 2022'!$B:$B,$A$1)</f>
        <v>23856</v>
      </c>
      <c r="F5" s="107">
        <f>SUMIFS('SEDS 2022'!G:G,'SEDS 2022'!$C:$C,$A5,'SEDS 2022'!$B:$B,$A$1)</f>
        <v>23840</v>
      </c>
      <c r="G5" s="82">
        <f t="shared" si="0"/>
        <v>0.99932930918846408</v>
      </c>
    </row>
    <row r="6" spans="1:8">
      <c r="A6" t="s">
        <v>3916</v>
      </c>
      <c r="C6" t="s">
        <v>4201</v>
      </c>
      <c r="D6" t="s">
        <v>4202</v>
      </c>
      <c r="E6" s="107">
        <f>SUMIFS('SEDS 2022'!F:F,'SEDS 2022'!$C:$C,$A6,'SEDS 2022'!$B:$B,$A$1)</f>
        <v>78</v>
      </c>
      <c r="F6" s="107">
        <f>SUMIFS('SEDS 2022'!G:G,'SEDS 2022'!$C:$C,$A6,'SEDS 2022'!$B:$B,$A$1)</f>
        <v>68</v>
      </c>
      <c r="G6" s="82">
        <f t="shared" si="0"/>
        <v>0.87179487179487181</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36617</v>
      </c>
      <c r="F8" s="107">
        <f>SUMIFS('SEDS 2022'!G:G,'SEDS 2022'!$C:$C,$A8,'SEDS 2022'!$B:$B,$A$1)</f>
        <v>41542</v>
      </c>
      <c r="G8" s="82">
        <f t="shared" si="0"/>
        <v>1.1345003686812136</v>
      </c>
      <c r="H8" t="s">
        <v>122</v>
      </c>
    </row>
    <row r="9" spans="1:8">
      <c r="A9" t="s">
        <v>4055</v>
      </c>
      <c r="C9" t="s">
        <v>4207</v>
      </c>
      <c r="D9" t="s">
        <v>4208</v>
      </c>
      <c r="E9" s="107">
        <f>SUMIFS('SEDS 2022'!F:F,'SEDS 2022'!$C:$C,$A9,'SEDS 2022'!$B:$B,$A$1)</f>
        <v>75</v>
      </c>
      <c r="F9" s="107">
        <f>SUMIFS('SEDS 2022'!G:G,'SEDS 2022'!$C:$C,$A9,'SEDS 2022'!$B:$B,$A$1)</f>
        <v>406</v>
      </c>
      <c r="G9" s="82">
        <f t="shared" si="0"/>
        <v>5.4133333333333331</v>
      </c>
    </row>
    <row r="10" spans="1:8">
      <c r="A10" t="s">
        <v>4004</v>
      </c>
      <c r="C10" t="s">
        <v>4209</v>
      </c>
      <c r="D10" t="s">
        <v>4210</v>
      </c>
      <c r="E10" s="107">
        <f>SUMIFS('SEDS 2022'!F:F,'SEDS 2022'!$C:$C,$A10,'SEDS 2022'!$B:$B,$A$1)</f>
        <v>16365</v>
      </c>
      <c r="F10" s="107">
        <f>SUMIFS('SEDS 2022'!G:G,'SEDS 2022'!$C:$C,$A10,'SEDS 2022'!$B:$B,$A$1)</f>
        <v>17759</v>
      </c>
      <c r="G10" s="82">
        <f t="shared" si="0"/>
        <v>1.085181790406355</v>
      </c>
    </row>
    <row r="11" spans="1:8">
      <c r="A11" t="s">
        <v>3892</v>
      </c>
      <c r="C11" t="s">
        <v>4211</v>
      </c>
      <c r="D11" t="s">
        <v>4212</v>
      </c>
      <c r="E11" s="107">
        <f>SUMIFS('SEDS 2022'!F:F,'SEDS 2022'!$C:$C,$A11,'SEDS 2022'!$B:$B,$A$1)</f>
        <v>103605</v>
      </c>
      <c r="F11" s="107">
        <f>SUMIFS('SEDS 2022'!G:G,'SEDS 2022'!$C:$C,$A11,'SEDS 2022'!$B:$B,$A$1)</f>
        <v>103675</v>
      </c>
      <c r="G11" s="82">
        <f t="shared" si="0"/>
        <v>1.0006756430674195</v>
      </c>
      <c r="H11" t="s">
        <v>124</v>
      </c>
    </row>
    <row r="12" spans="1:8">
      <c r="A12" t="s">
        <v>3993</v>
      </c>
      <c r="C12" t="s">
        <v>4213</v>
      </c>
      <c r="D12" t="s">
        <v>4214</v>
      </c>
      <c r="E12" s="107">
        <f>SUMIFS('SEDS 2022'!F:F,'SEDS 2022'!$C:$C,$A12,'SEDS 2022'!$B:$B,$A$1)</f>
        <v>275394</v>
      </c>
      <c r="F12" s="107">
        <f>SUMIFS('SEDS 2022'!G:G,'SEDS 2022'!$C:$C,$A12,'SEDS 2022'!$B:$B,$A$1)</f>
        <v>271785</v>
      </c>
      <c r="G12" s="82">
        <f t="shared" si="0"/>
        <v>0.98689513932765416</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0.98689513932765416</v>
      </c>
      <c r="E2">
        <f>$D$2*INDEX('AEO 2023 Table 7'!18:18,MATCH(E$1,'AEO 2023 Table 7'!1:1,0))/INDEX('AEO 2023 Table 7'!18:18,MATCH($D$1,'AEO 2023 Table 7'!1:1,0))</f>
        <v>1.0070477615602751</v>
      </c>
      <c r="F2">
        <f>$D$2*INDEX('AEO 2023 Table 7'!18:18,MATCH(F$1,'AEO 2023 Table 7'!1:1,0))/INDEX('AEO 2023 Table 7'!18:18,MATCH($D$1,'AEO 2023 Table 7'!1:1,0))</f>
        <v>1.014388028590945</v>
      </c>
      <c r="G2">
        <f>$D$2*INDEX('AEO 2023 Table 7'!18:18,MATCH(G$1,'AEO 2023 Table 7'!1:1,0))/INDEX('AEO 2023 Table 7'!18:18,MATCH($D$1,'AEO 2023 Table 7'!1:1,0))</f>
        <v>1.018155231619424</v>
      </c>
      <c r="H2">
        <f>$D$2*INDEX('AEO 2023 Table 7'!18:18,MATCH(H$1,'AEO 2023 Table 7'!1:1,0))/INDEX('AEO 2023 Table 7'!18:18,MATCH($D$1,'AEO 2023 Table 7'!1:1,0))</f>
        <v>1.0254018610408027</v>
      </c>
      <c r="I2">
        <f>$D$2*INDEX('AEO 2023 Table 7'!18:18,MATCH(I$1,'AEO 2023 Table 7'!1:1,0))/INDEX('AEO 2023 Table 7'!18:18,MATCH($D$1,'AEO 2023 Table 7'!1:1,0))</f>
        <v>1.0350151101862111</v>
      </c>
      <c r="J2">
        <f>$D$2*INDEX('AEO 2023 Table 7'!18:18,MATCH(J$1,'AEO 2023 Table 7'!1:1,0))/INDEX('AEO 2023 Table 7'!18:18,MATCH($D$1,'AEO 2023 Table 7'!1:1,0))</f>
        <v>1.0439090010455205</v>
      </c>
      <c r="K2">
        <f>$D$2*INDEX('AEO 2023 Table 7'!18:18,MATCH(K$1,'AEO 2023 Table 7'!1:1,0))/INDEX('AEO 2023 Table 7'!18:18,MATCH($D$1,'AEO 2023 Table 7'!1:1,0))</f>
        <v>1.0508560744613018</v>
      </c>
      <c r="L2">
        <f>$D$2*INDEX('AEO 2023 Table 7'!18:18,MATCH(L$1,'AEO 2023 Table 7'!1:1,0))/INDEX('AEO 2023 Table 7'!18:18,MATCH($D$1,'AEO 2023 Table 7'!1:1,0))</f>
        <v>1.0561563098953037</v>
      </c>
      <c r="M2">
        <f>$D$2*INDEX('AEO 2023 Table 7'!18:18,MATCH(M$1,'AEO 2023 Table 7'!1:1,0))/INDEX('AEO 2023 Table 7'!18:18,MATCH($D$1,'AEO 2023 Table 7'!1:1,0))</f>
        <v>1.0606447354582353</v>
      </c>
      <c r="N2">
        <f>$D$2*INDEX('AEO 2023 Table 7'!18:18,MATCH(N$1,'AEO 2023 Table 7'!1:1,0))/INDEX('AEO 2023 Table 7'!18:18,MATCH($D$1,'AEO 2023 Table 7'!1:1,0))</f>
        <v>1.0644200737041607</v>
      </c>
      <c r="O2">
        <f>$D$2*INDEX('AEO 2023 Table 7'!18:18,MATCH(O$1,'AEO 2023 Table 7'!1:1,0))/INDEX('AEO 2023 Table 7'!18:18,MATCH($D$1,'AEO 2023 Table 7'!1:1,0))</f>
        <v>1.0698721632909383</v>
      </c>
      <c r="P2">
        <f>$D$2*INDEX('AEO 2023 Table 7'!18:18,MATCH(P$1,'AEO 2023 Table 7'!1:1,0))/INDEX('AEO 2023 Table 7'!18:18,MATCH($D$1,'AEO 2023 Table 7'!1:1,0))</f>
        <v>1.0768344898055624</v>
      </c>
      <c r="Q2">
        <f>$D$2*INDEX('AEO 2023 Table 7'!18:18,MATCH(Q$1,'AEO 2023 Table 7'!1:1,0))/INDEX('AEO 2023 Table 7'!18:18,MATCH($D$1,'AEO 2023 Table 7'!1:1,0))</f>
        <v>1.0831930435145611</v>
      </c>
      <c r="R2">
        <f>$D$2*INDEX('AEO 2023 Table 7'!18:18,MATCH(R$1,'AEO 2023 Table 7'!1:1,0))/INDEX('AEO 2023 Table 7'!18:18,MATCH($D$1,'AEO 2023 Table 7'!1:1,0))</f>
        <v>1.0883589659462309</v>
      </c>
      <c r="S2">
        <f>$D$2*INDEX('AEO 2023 Table 7'!18:18,MATCH(S$1,'AEO 2023 Table 7'!1:1,0))/INDEX('AEO 2023 Table 7'!18:18,MATCH($D$1,'AEO 2023 Table 7'!1:1,0))</f>
        <v>1.0943626283434562</v>
      </c>
      <c r="T2">
        <f>$D$2*INDEX('AEO 2023 Table 7'!18:18,MATCH(T$1,'AEO 2023 Table 7'!1:1,0))/INDEX('AEO 2023 Table 7'!18:18,MATCH($D$1,'AEO 2023 Table 7'!1:1,0))</f>
        <v>1.1011371707979252</v>
      </c>
      <c r="U2">
        <f>$D$2*INDEX('AEO 2023 Table 7'!18:18,MATCH(U$1,'AEO 2023 Table 7'!1:1,0))/INDEX('AEO 2023 Table 7'!18:18,MATCH($D$1,'AEO 2023 Table 7'!1:1,0))</f>
        <v>1.1079628115673863</v>
      </c>
      <c r="V2">
        <f>$D$2*INDEX('AEO 2023 Table 7'!18:18,MATCH(V$1,'AEO 2023 Table 7'!1:1,0))/INDEX('AEO 2023 Table 7'!18:18,MATCH($D$1,'AEO 2023 Table 7'!1:1,0))</f>
        <v>1.1157594036245506</v>
      </c>
      <c r="W2">
        <f>$D$2*INDEX('AEO 2023 Table 7'!18:18,MATCH(W$1,'AEO 2023 Table 7'!1:1,0))/INDEX('AEO 2023 Table 7'!18:18,MATCH($D$1,'AEO 2023 Table 7'!1:1,0))</f>
        <v>1.1237486946099919</v>
      </c>
      <c r="X2">
        <f>$D$2*INDEX('AEO 2023 Table 7'!18:18,MATCH(X$1,'AEO 2023 Table 7'!1:1,0))/INDEX('AEO 2023 Table 7'!18:18,MATCH($D$1,'AEO 2023 Table 7'!1:1,0))</f>
        <v>1.1320804203544415</v>
      </c>
      <c r="Y2">
        <f>$D$2*INDEX('AEO 2023 Table 7'!18:18,MATCH(Y$1,'AEO 2023 Table 7'!1:1,0))/INDEX('AEO 2023 Table 7'!18:18,MATCH($D$1,'AEO 2023 Table 7'!1:1,0))</f>
        <v>1.1401721620435581</v>
      </c>
      <c r="Z2">
        <f>$D$2*INDEX('AEO 2023 Table 7'!18:18,MATCH(Z$1,'AEO 2023 Table 7'!1:1,0))/INDEX('AEO 2023 Table 7'!18:18,MATCH($D$1,'AEO 2023 Table 7'!1:1,0))</f>
        <v>1.1485515960241193</v>
      </c>
      <c r="AA2">
        <f>$D$2*INDEX('AEO 2023 Table 7'!18:18,MATCH(AA$1,'AEO 2023 Table 7'!1:1,0))/INDEX('AEO 2023 Table 7'!18:18,MATCH($D$1,'AEO 2023 Table 7'!1:1,0))</f>
        <v>1.1574595539579515</v>
      </c>
      <c r="AB2">
        <f>$D$2*INDEX('AEO 2023 Table 7'!18:18,MATCH(AB$1,'AEO 2023 Table 7'!1:1,0))/INDEX('AEO 2023 Table 7'!18:18,MATCH($D$1,'AEO 2023 Table 7'!1:1,0))</f>
        <v>1.1678096178486721</v>
      </c>
      <c r="AC2">
        <f>$D$2*INDEX('AEO 2023 Table 7'!18:18,MATCH(AC$1,'AEO 2023 Table 7'!1:1,0))/INDEX('AEO 2023 Table 7'!18:18,MATCH($D$1,'AEO 2023 Table 7'!1:1,0))</f>
        <v>1.1789210708253137</v>
      </c>
      <c r="AD2">
        <f>$D$2*INDEX('AEO 2023 Table 7'!18:18,MATCH(AD$1,'AEO 2023 Table 7'!1:1,0))/INDEX('AEO 2023 Table 7'!18:18,MATCH($D$1,'AEO 2023 Table 7'!1:1,0))</f>
        <v>1.190384788297207</v>
      </c>
      <c r="AE2">
        <f>$D$2*INDEX('AEO 2023 Table 7'!18:18,MATCH(AE$1,'AEO 2023 Table 7'!1:1,0))/INDEX('AEO 2023 Table 7'!18:18,MATCH($D$1,'AEO 2023 Table 7'!1:1,0))</f>
        <v>1.2019993429329212</v>
      </c>
      <c r="AF2">
        <f>$D$2*INDEX('AEO 2023 Table 7'!18:18,MATCH(AF$1,'AEO 2023 Table 7'!1:1,0))/INDEX('AEO 2023 Table 7'!18:18,MATCH($D$1,'AEO 2023 Table 7'!1:1,0))</f>
        <v>1.2146745889335577</v>
      </c>
    </row>
    <row r="3" spans="1:32">
      <c r="A3" t="s">
        <v>124</v>
      </c>
      <c r="B3">
        <f>INDEX('AEO 2021 Table 7'!22:22,MATCH(B$1,'AEO 2021 Table 7'!1:1,0))/INDEX('AEO 2021 Table 7'!22:22,MATCH(B$1,'AEO 2021 Table 7'!1:1,0))</f>
        <v>1</v>
      </c>
      <c r="C3">
        <v>1</v>
      </c>
      <c r="D3" s="108">
        <f>'seds growth'!G11</f>
        <v>1.0006756430674195</v>
      </c>
      <c r="E3">
        <f>$D$3*INDEX('AEO 2023 Table 7'!22:22,MATCH(E$1,'AEO 2023 Table 7'!1:1,0))/INDEX('AEO 2023 Table 7'!22:22,MATCH($D$1,'AEO 2023 Table 7'!1:1,0))</f>
        <v>1.0657415203256189</v>
      </c>
      <c r="F3">
        <f>$D$3*INDEX('AEO 2023 Table 7'!22:22,MATCH(F$1,'AEO 2023 Table 7'!1:1,0))/INDEX('AEO 2023 Table 7'!22:22,MATCH($D$1,'AEO 2023 Table 7'!1:1,0))</f>
        <v>1.1027288300336913</v>
      </c>
      <c r="G3">
        <f>$D$3*INDEX('AEO 2023 Table 7'!22:22,MATCH(G$1,'AEO 2023 Table 7'!1:1,0))/INDEX('AEO 2023 Table 7'!22:22,MATCH($D$1,'AEO 2023 Table 7'!1:1,0))</f>
        <v>1.1256713300389658</v>
      </c>
      <c r="H3">
        <f>$D$3*INDEX('AEO 2023 Table 7'!22:22,MATCH(H$1,'AEO 2023 Table 7'!1:1,0))/INDEX('AEO 2023 Table 7'!22:22,MATCH($D$1,'AEO 2023 Table 7'!1:1,0))</f>
        <v>1.1424100836880255</v>
      </c>
      <c r="I3">
        <f>$D$3*INDEX('AEO 2023 Table 7'!22:22,MATCH(I$1,'AEO 2023 Table 7'!1:1,0))/INDEX('AEO 2023 Table 7'!22:22,MATCH($D$1,'AEO 2023 Table 7'!1:1,0))</f>
        <v>1.15496838461401</v>
      </c>
      <c r="J3">
        <f>$D$3*INDEX('AEO 2023 Table 7'!22:22,MATCH(J$1,'AEO 2023 Table 7'!1:1,0))/INDEX('AEO 2023 Table 7'!22:22,MATCH($D$1,'AEO 2023 Table 7'!1:1,0))</f>
        <v>1.1645588232378352</v>
      </c>
      <c r="K3">
        <f>$D$3*INDEX('AEO 2023 Table 7'!22:22,MATCH(K$1,'AEO 2023 Table 7'!1:1,0))/INDEX('AEO 2023 Table 7'!22:22,MATCH($D$1,'AEO 2023 Table 7'!1:1,0))</f>
        <v>1.1717269779974226</v>
      </c>
      <c r="L3">
        <f>$D$3*INDEX('AEO 2023 Table 7'!22:22,MATCH(L$1,'AEO 2023 Table 7'!1:1,0))/INDEX('AEO 2023 Table 7'!22:22,MATCH($D$1,'AEO 2023 Table 7'!1:1,0))</f>
        <v>1.1770030471169692</v>
      </c>
      <c r="M3">
        <f>$D$3*INDEX('AEO 2023 Table 7'!22:22,MATCH(M$1,'AEO 2023 Table 7'!1:1,0))/INDEX('AEO 2023 Table 7'!22:22,MATCH($D$1,'AEO 2023 Table 7'!1:1,0))</f>
        <v>1.1806290251717146</v>
      </c>
      <c r="N3">
        <f>$D$3*INDEX('AEO 2023 Table 7'!22:22,MATCH(N$1,'AEO 2023 Table 7'!1:1,0))/INDEX('AEO 2023 Table 7'!22:22,MATCH($D$1,'AEO 2023 Table 7'!1:1,0))</f>
        <v>1.1835456429056377</v>
      </c>
      <c r="O3">
        <f>$D$3*INDEX('AEO 2023 Table 7'!22:22,MATCH(O$1,'AEO 2023 Table 7'!1:1,0))/INDEX('AEO 2023 Table 7'!22:22,MATCH($D$1,'AEO 2023 Table 7'!1:1,0))</f>
        <v>1.1861392533404878</v>
      </c>
      <c r="P3">
        <f>$D$3*INDEX('AEO 2023 Table 7'!22:22,MATCH(P$1,'AEO 2023 Table 7'!1:1,0))/INDEX('AEO 2023 Table 7'!22:22,MATCH($D$1,'AEO 2023 Table 7'!1:1,0))</f>
        <v>1.188671867569923</v>
      </c>
      <c r="Q3">
        <f>$D$3*INDEX('AEO 2023 Table 7'!22:22,MATCH(Q$1,'AEO 2023 Table 7'!1:1,0))/INDEX('AEO 2023 Table 7'!22:22,MATCH($D$1,'AEO 2023 Table 7'!1:1,0))</f>
        <v>1.1907082261157964</v>
      </c>
      <c r="R3">
        <f>$D$3*INDEX('AEO 2023 Table 7'!22:22,MATCH(R$1,'AEO 2023 Table 7'!1:1,0))/INDEX('AEO 2023 Table 7'!22:22,MATCH($D$1,'AEO 2023 Table 7'!1:1,0))</f>
        <v>1.1924563924181368</v>
      </c>
      <c r="S3">
        <f>$D$3*INDEX('AEO 2023 Table 7'!22:22,MATCH(S$1,'AEO 2023 Table 7'!1:1,0))/INDEX('AEO 2023 Table 7'!22:22,MATCH($D$1,'AEO 2023 Table 7'!1:1,0))</f>
        <v>1.1939775223582889</v>
      </c>
      <c r="T3">
        <f>$D$3*INDEX('AEO 2023 Table 7'!22:22,MATCH(T$1,'AEO 2023 Table 7'!1:1,0))/INDEX('AEO 2023 Table 7'!22:22,MATCH($D$1,'AEO 2023 Table 7'!1:1,0))</f>
        <v>1.1946827082940736</v>
      </c>
      <c r="U3">
        <f>$D$3*INDEX('AEO 2023 Table 7'!22:22,MATCH(U$1,'AEO 2023 Table 7'!1:1,0))/INDEX('AEO 2023 Table 7'!22:22,MATCH($D$1,'AEO 2023 Table 7'!1:1,0))</f>
        <v>1.194969948184736</v>
      </c>
      <c r="V3">
        <f>$D$3*INDEX('AEO 2023 Table 7'!22:22,MATCH(V$1,'AEO 2023 Table 7'!1:1,0))/INDEX('AEO 2023 Table 7'!22:22,MATCH($D$1,'AEO 2023 Table 7'!1:1,0))</f>
        <v>1.1949666406118917</v>
      </c>
      <c r="W3">
        <f>$D$3*INDEX('AEO 2023 Table 7'!22:22,MATCH(W$1,'AEO 2023 Table 7'!1:1,0))/INDEX('AEO 2023 Table 7'!22:22,MATCH($D$1,'AEO 2023 Table 7'!1:1,0))</f>
        <v>1.1946678242162752</v>
      </c>
      <c r="X3">
        <f>$D$3*INDEX('AEO 2023 Table 7'!22:22,MATCH(X$1,'AEO 2023 Table 7'!1:1,0))/INDEX('AEO 2023 Table 7'!22:22,MATCH($D$1,'AEO 2023 Table 7'!1:1,0))</f>
        <v>1.1942154280891679</v>
      </c>
      <c r="Y3">
        <f>$D$3*INDEX('AEO 2023 Table 7'!22:22,MATCH(Y$1,'AEO 2023 Table 7'!1:1,0))/INDEX('AEO 2023 Table 7'!22:22,MATCH($D$1,'AEO 2023 Table 7'!1:1,0))</f>
        <v>1.1933405636664816</v>
      </c>
      <c r="Z3">
        <f>$D$3*INDEX('AEO 2023 Table 7'!22:22,MATCH(Z$1,'AEO 2023 Table 7'!1:1,0))/INDEX('AEO 2023 Table 7'!22:22,MATCH($D$1,'AEO 2023 Table 7'!1:1,0))</f>
        <v>1.1924891088757343</v>
      </c>
      <c r="AA3">
        <f>$D$3*INDEX('AEO 2023 Table 7'!22:22,MATCH(AA$1,'AEO 2023 Table 7'!1:1,0))/INDEX('AEO 2023 Table 7'!22:22,MATCH($D$1,'AEO 2023 Table 7'!1:1,0))</f>
        <v>1.1914733646607363</v>
      </c>
      <c r="AB3">
        <f>$D$3*INDEX('AEO 2023 Table 7'!22:22,MATCH(AB$1,'AEO 2023 Table 7'!1:1,0))/INDEX('AEO 2023 Table 7'!22:22,MATCH($D$1,'AEO 2023 Table 7'!1:1,0))</f>
        <v>1.1907940291175416</v>
      </c>
      <c r="AC3">
        <f>$D$3*INDEX('AEO 2023 Table 7'!22:22,MATCH(AC$1,'AEO 2023 Table 7'!1:1,0))/INDEX('AEO 2023 Table 7'!22:22,MATCH($D$1,'AEO 2023 Table 7'!1:1,0))</f>
        <v>1.1896206106239808</v>
      </c>
      <c r="AD3">
        <f>$D$3*INDEX('AEO 2023 Table 7'!22:22,MATCH(AD$1,'AEO 2023 Table 7'!1:1,0))/INDEX('AEO 2023 Table 7'!22:22,MATCH($D$1,'AEO 2023 Table 7'!1:1,0))</f>
        <v>1.1885460429367642</v>
      </c>
      <c r="AE3">
        <f>$D$3*INDEX('AEO 2023 Table 7'!22:22,MATCH(AE$1,'AEO 2023 Table 7'!1:1,0))/INDEX('AEO 2023 Table 7'!22:22,MATCH($D$1,'AEO 2023 Table 7'!1:1,0))</f>
        <v>1.1872609824542917</v>
      </c>
      <c r="AF3">
        <f>$D$3*INDEX('AEO 2023 Table 7'!22:22,MATCH(AF$1,'AEO 2023 Table 7'!1:1,0))/INDEX('AEO 2023 Table 7'!22:22,MATCH($D$1,'AEO 2023 Table 7'!1:1,0))</f>
        <v>1.1861408215862328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1.1345003686812136</v>
      </c>
      <c r="E4">
        <f>$D$4*'AEO 2023 Table 7'!G65/'AEO 2023 Table 7'!$F$65*'calibration multiplier'!$E$3</f>
        <v>1.2176245055155503</v>
      </c>
      <c r="F4">
        <f>$D$4*'AEO 2023 Table 7'!H65/'AEO 2023 Table 7'!$F$65*'calibration multiplier'!$E$3</f>
        <v>1.2350439018374519</v>
      </c>
      <c r="G4">
        <f>$D$4*'AEO 2023 Table 7'!I65/'AEO 2023 Table 7'!$F$65*'calibration multiplier'!$E$3</f>
        <v>1.2374352993852571</v>
      </c>
      <c r="H4">
        <f>$D$4*'AEO 2023 Table 7'!J65/'AEO 2023 Table 7'!$F$65*'calibration multiplier'!$E$3</f>
        <v>1.2531352209639162</v>
      </c>
      <c r="I4">
        <f>$D$4*'AEO 2023 Table 7'!K65/'AEO 2023 Table 7'!$F$65*'calibration multiplier'!$E$3</f>
        <v>1.2686497566121597</v>
      </c>
      <c r="J4">
        <f>$D$4*'AEO 2023 Table 7'!L65/'AEO 2023 Table 7'!$F$65*'calibration multiplier'!$E$3</f>
        <v>1.2809244909786441</v>
      </c>
      <c r="K4">
        <f>$D$4*'AEO 2023 Table 7'!M65/'AEO 2023 Table 7'!$F$65*'calibration multiplier'!$E$3</f>
        <v>1.2900545456652204</v>
      </c>
      <c r="L4">
        <f>$D$4*'AEO 2023 Table 7'!N65/'AEO 2023 Table 7'!$F$65*'calibration multiplier'!$E$3</f>
        <v>1.2964620986749962</v>
      </c>
      <c r="M4">
        <f>$D$4*'AEO 2023 Table 7'!O65/'AEO 2023 Table 7'!$F$65*'calibration multiplier'!$E$3</f>
        <v>1.3028757232763795</v>
      </c>
      <c r="N4">
        <f>$D$4*'AEO 2023 Table 7'!P65/'AEO 2023 Table 7'!$F$65*'calibration multiplier'!$E$3</f>
        <v>1.3130573776293737</v>
      </c>
      <c r="O4">
        <f>$D$4*'AEO 2023 Table 7'!Q65/'AEO 2023 Table 7'!$F$65*'calibration multiplier'!$E$3</f>
        <v>1.3237883086364595</v>
      </c>
      <c r="P4">
        <f>$D$4*'AEO 2023 Table 7'!R65/'AEO 2023 Table 7'!$F$65*'calibration multiplier'!$E$3</f>
        <v>1.333484640433628</v>
      </c>
      <c r="Q4">
        <f>$D$4*'AEO 2023 Table 7'!S65/'AEO 2023 Table 7'!$F$65*'calibration multiplier'!$E$3</f>
        <v>1.3450291647161179</v>
      </c>
      <c r="R4">
        <f>$D$4*'AEO 2023 Table 7'!T65/'AEO 2023 Table 7'!$F$65*'calibration multiplier'!$E$3</f>
        <v>1.3599656848433279</v>
      </c>
      <c r="S4">
        <f>$D$4*'AEO 2023 Table 7'!U65/'AEO 2023 Table 7'!$F$65*'calibration multiplier'!$E$3</f>
        <v>1.3778040209861464</v>
      </c>
      <c r="T4">
        <f>$D$4*'AEO 2023 Table 7'!V65/'AEO 2023 Table 7'!$F$65*'calibration multiplier'!$E$3</f>
        <v>1.3965356906408144</v>
      </c>
      <c r="U4">
        <f>$D$4*'AEO 2023 Table 7'!W65/'AEO 2023 Table 7'!$F$65*'calibration multiplier'!$E$3</f>
        <v>1.4160926919813279</v>
      </c>
      <c r="V4">
        <f>$D$4*'AEO 2023 Table 7'!X65/'AEO 2023 Table 7'!$F$65*'calibration multiplier'!$E$3</f>
        <v>1.4388231118686916</v>
      </c>
      <c r="W4">
        <f>$D$4*'AEO 2023 Table 7'!Y65/'AEO 2023 Table 7'!$F$65*'calibration multiplier'!$E$3</f>
        <v>1.4605832914171777</v>
      </c>
      <c r="X4">
        <f>$D$4*'AEO 2023 Table 7'!Z65/'AEO 2023 Table 7'!$F$65*'calibration multiplier'!$E$3</f>
        <v>1.4827223382819714</v>
      </c>
      <c r="Y4">
        <f>$D$4*'AEO 2023 Table 7'!AA65/'AEO 2023 Table 7'!$F$65*'calibration multiplier'!$E$3</f>
        <v>1.5051981560945942</v>
      </c>
      <c r="Z4">
        <f>$D$4*'AEO 2023 Table 7'!AB65/'AEO 2023 Table 7'!$F$65*'calibration multiplier'!$E$3</f>
        <v>1.5276164961733327</v>
      </c>
      <c r="AA4">
        <f>$D$4*'AEO 2023 Table 7'!AC65/'AEO 2023 Table 7'!$F$65*'calibration multiplier'!$E$3</f>
        <v>1.5494373916378938</v>
      </c>
      <c r="AB4">
        <f>$D$4*'AEO 2023 Table 7'!AD65/'AEO 2023 Table 7'!$F$65*'calibration multiplier'!$E$3</f>
        <v>1.570694033855732</v>
      </c>
      <c r="AC4">
        <f>$D$4*'AEO 2023 Table 7'!AE65/'AEO 2023 Table 7'!$F$65*'calibration multiplier'!$E$3</f>
        <v>1.593484360113623</v>
      </c>
      <c r="AD4">
        <f>$D$4*'AEO 2023 Table 7'!AF65/'AEO 2023 Table 7'!$F$65*'calibration multiplier'!$E$3</f>
        <v>1.6165021686704082</v>
      </c>
      <c r="AE4">
        <f>$D$4*'AEO 2023 Table 7'!AG65/'AEO 2023 Table 7'!$F$65*'calibration multiplier'!$E$3</f>
        <v>1.6391884683254239</v>
      </c>
      <c r="AF4">
        <f>$D$4*'AEO 2023 Table 7'!AH65/'AEO 2023 Table 7'!$F$65*'calibration multiplier'!$E$3</f>
        <v>1.6644896000994009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0.98689513932765416</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0.98478676357662986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0.98312940852628894</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0.98919890108029829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0.99942858241777854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1.0080456688026806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1.0157037808056519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1.0227926462079289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1.0303768639032083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1.0392546313668176</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1.0517826578153129</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1.0637119415116925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1.0748409143272546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1.0870053351855962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1.0980504831838127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1.1112809423813228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1.1245355726140593</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1.1369966024444331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1.1510634959476955</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1.1657268482274554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1.1807040495429273</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1.1953232865632135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1.2092639831331609</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1.2230228020235849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1.2382129788651064</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1.253961402614183</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1.2690592136512122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1.2851704899857308</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1.3037826696987587</v>
      </c>
    </row>
    <row r="3" spans="1:32">
      <c r="A3" t="s">
        <v>124</v>
      </c>
      <c r="B3">
        <v>1</v>
      </c>
      <c r="C3">
        <v>1</v>
      </c>
      <c r="D3" s="108">
        <f>'seds growth'!G11</f>
        <v>1.0006756430674195</v>
      </c>
      <c r="E3">
        <f>$D$3*INDEX('AEO 2023 Table 49'!50:50,MATCH(E1,'AEO 2023 Table 49'!13:13,0))/INDEX('AEO 2023 Table 49'!50:50,MATCH($D$1,'AEO 2023 Table 49'!13:13,0))</f>
        <v>0.985015175194353</v>
      </c>
      <c r="F3">
        <f>$D$3*INDEX('AEO 2023 Table 49'!50:50,MATCH(F1,'AEO 2023 Table 49'!13:13,0))/INDEX('AEO 2023 Table 49'!50:50,MATCH($D$1,'AEO 2023 Table 49'!13:13,0))</f>
        <v>0.97270950906557174</v>
      </c>
      <c r="G3">
        <f>$D$3*INDEX('AEO 2023 Table 49'!50:50,MATCH(G1,'AEO 2023 Table 49'!13:13,0))/INDEX('AEO 2023 Table 49'!50:50,MATCH($D$1,'AEO 2023 Table 49'!13:13,0))</f>
        <v>0.9717366789717572</v>
      </c>
      <c r="H3">
        <f>$D$3*INDEX('AEO 2023 Table 49'!50:50,MATCH(H1,'AEO 2023 Table 49'!13:13,0))/INDEX('AEO 2023 Table 49'!50:50,MATCH($D$1,'AEO 2023 Table 49'!13:13,0))</f>
        <v>0.9778232701789179</v>
      </c>
      <c r="I3">
        <f>$D$3*INDEX('AEO 2023 Table 49'!50:50,MATCH(I1,'AEO 2023 Table 49'!13:13,0))/INDEX('AEO 2023 Table 49'!50:50,MATCH($D$1,'AEO 2023 Table 49'!13:13,0))</f>
        <v>0.98215352482094809</v>
      </c>
      <c r="J3">
        <f>$D$3*INDEX('AEO 2023 Table 49'!50:50,MATCH(J1,'AEO 2023 Table 49'!13:13,0))/INDEX('AEO 2023 Table 49'!50:50,MATCH($D$1,'AEO 2023 Table 49'!13:13,0))</f>
        <v>0.98529670910932488</v>
      </c>
      <c r="K3">
        <f>$D$3*INDEX('AEO 2023 Table 49'!50:50,MATCH(K1,'AEO 2023 Table 49'!13:13,0))/INDEX('AEO 2023 Table 49'!50:50,MATCH($D$1,'AEO 2023 Table 49'!13:13,0))</f>
        <v>0.98592658885490347</v>
      </c>
      <c r="L3">
        <f>$D$3*INDEX('AEO 2023 Table 49'!50:50,MATCH(L1,'AEO 2023 Table 49'!13:13,0))/INDEX('AEO 2023 Table 49'!50:50,MATCH($D$1,'AEO 2023 Table 49'!13:13,0))</f>
        <v>0.98615388960778438</v>
      </c>
      <c r="M3">
        <f>$D$3*INDEX('AEO 2023 Table 49'!50:50,MATCH(M1,'AEO 2023 Table 49'!13:13,0))/INDEX('AEO 2023 Table 49'!50:50,MATCH($D$1,'AEO 2023 Table 49'!13:13,0))</f>
        <v>0.98641320462660143</v>
      </c>
      <c r="N3">
        <f>$D$3*INDEX('AEO 2023 Table 49'!50:50,MATCH(N1,'AEO 2023 Table 49'!13:13,0))/INDEX('AEO 2023 Table 49'!50:50,MATCH($D$1,'AEO 2023 Table 49'!13:13,0))</f>
        <v>0.98863909803255878</v>
      </c>
      <c r="O3">
        <f>$D$3*INDEX('AEO 2023 Table 49'!50:50,MATCH(O1,'AEO 2023 Table 49'!13:13,0))/INDEX('AEO 2023 Table 49'!50:50,MATCH($D$1,'AEO 2023 Table 49'!13:13,0))</f>
        <v>0.98862219432885945</v>
      </c>
      <c r="P3">
        <f>$D$3*INDEX('AEO 2023 Table 49'!50:50,MATCH(P1,'AEO 2023 Table 49'!13:13,0))/INDEX('AEO 2023 Table 49'!50:50,MATCH($D$1,'AEO 2023 Table 49'!13:13,0))</f>
        <v>0.98593173276220403</v>
      </c>
      <c r="Q3">
        <f>$D$3*INDEX('AEO 2023 Table 49'!50:50,MATCH(Q1,'AEO 2023 Table 49'!13:13,0))/INDEX('AEO 2023 Table 49'!50:50,MATCH($D$1,'AEO 2023 Table 49'!13:13,0))</f>
        <v>0.9836854189542158</v>
      </c>
      <c r="R3">
        <f>$D$3*INDEX('AEO 2023 Table 49'!50:50,MATCH(R1,'AEO 2023 Table 49'!13:13,0))/INDEX('AEO 2023 Table 49'!50:50,MATCH($D$1,'AEO 2023 Table 49'!13:13,0))</f>
        <v>0.97974116611351048</v>
      </c>
      <c r="S3">
        <f>$D$3*INDEX('AEO 2023 Table 49'!50:50,MATCH(S1,'AEO 2023 Table 49'!13:13,0))/INDEX('AEO 2023 Table 49'!50:50,MATCH($D$1,'AEO 2023 Table 49'!13:13,0))</f>
        <v>0.97897186560470795</v>
      </c>
      <c r="T3">
        <f>$D$3*INDEX('AEO 2023 Table 49'!50:50,MATCH(T1,'AEO 2023 Table 49'!13:13,0))/INDEX('AEO 2023 Table 49'!50:50,MATCH($D$1,'AEO 2023 Table 49'!13:13,0))</f>
        <v>0.97890938399188865</v>
      </c>
      <c r="U3">
        <f>$D$3*INDEX('AEO 2023 Table 49'!50:50,MATCH(U1,'AEO 2023 Table 49'!13:13,0))/INDEX('AEO 2023 Table 49'!50:50,MATCH($D$1,'AEO 2023 Table 49'!13:13,0))</f>
        <v>0.97776136130083435</v>
      </c>
      <c r="V3">
        <f>$D$3*INDEX('AEO 2023 Table 49'!50:50,MATCH(V1,'AEO 2023 Table 49'!13:13,0))/INDEX('AEO 2023 Table 49'!50:50,MATCH($D$1,'AEO 2023 Table 49'!13:13,0))</f>
        <v>0.97766441390330261</v>
      </c>
      <c r="W3">
        <f>$D$3*INDEX('AEO 2023 Table 49'!50:50,MATCH(W1,'AEO 2023 Table 49'!13:13,0))/INDEX('AEO 2023 Table 49'!50:50,MATCH($D$1,'AEO 2023 Table 49'!13:13,0))</f>
        <v>0.97686375215321641</v>
      </c>
      <c r="X3">
        <f>$D$3*INDEX('AEO 2023 Table 49'!50:50,MATCH(X1,'AEO 2023 Table 49'!13:13,0))/INDEX('AEO 2023 Table 49'!50:50,MATCH($D$1,'AEO 2023 Table 49'!13:13,0))</f>
        <v>0.97669525573499116</v>
      </c>
      <c r="Y3">
        <f>$D$3*INDEX('AEO 2023 Table 49'!50:50,MATCH(Y1,'AEO 2023 Table 49'!13:13,0))/INDEX('AEO 2023 Table 49'!50:50,MATCH($D$1,'AEO 2023 Table 49'!13:13,0))</f>
        <v>0.97593233024553849</v>
      </c>
      <c r="Z3">
        <f>$D$3*INDEX('AEO 2023 Table 49'!50:50,MATCH(Z1,'AEO 2023 Table 49'!13:13,0))/INDEX('AEO 2023 Table 49'!50:50,MATCH($D$1,'AEO 2023 Table 49'!13:13,0))</f>
        <v>0.97453331592365089</v>
      </c>
      <c r="AA3">
        <f>$D$3*INDEX('AEO 2023 Table 49'!50:50,MATCH(AA1,'AEO 2023 Table 49'!13:13,0))/INDEX('AEO 2023 Table 49'!50:50,MATCH($D$1,'AEO 2023 Table 49'!13:13,0))</f>
        <v>0.97242658881137967</v>
      </c>
      <c r="AB3">
        <f>$D$3*INDEX('AEO 2023 Table 49'!50:50,MATCH(AB1,'AEO 2023 Table 49'!13:13,0))/INDEX('AEO 2023 Table 49'!50:50,MATCH($D$1,'AEO 2023 Table 49'!13:13,0))</f>
        <v>0.9702603186972234</v>
      </c>
      <c r="AC3">
        <f>$D$3*INDEX('AEO 2023 Table 49'!50:50,MATCH(AC1,'AEO 2023 Table 49'!13:13,0))/INDEX('AEO 2023 Table 49'!50:50,MATCH($D$1,'AEO 2023 Table 49'!13:13,0))</f>
        <v>0.96746359610275257</v>
      </c>
      <c r="AD3">
        <f>$D$3*INDEX('AEO 2023 Table 49'!50:50,MATCH(AD1,'AEO 2023 Table 49'!13:13,0))/INDEX('AEO 2023 Table 49'!50:50,MATCH($D$1,'AEO 2023 Table 49'!13:13,0))</f>
        <v>0.96428839754843954</v>
      </c>
      <c r="AE3">
        <f>$D$3*INDEX('AEO 2023 Table 49'!50:50,MATCH(AE1,'AEO 2023 Table 49'!13:13,0))/INDEX('AEO 2023 Table 49'!50:50,MATCH($D$1,'AEO 2023 Table 49'!13:13,0))</f>
        <v>0.96294116486986692</v>
      </c>
      <c r="AF3">
        <f>$D$3*INDEX('AEO 2023 Table 49'!50:50,MATCH(AF1,'AEO 2023 Table 49'!13:13,0))/INDEX('AEO 2023 Table 49'!50:50,MATCH($D$1,'AEO 2023 Table 49'!13:13,0))</f>
        <v>0.96278222295167437</v>
      </c>
    </row>
    <row r="4" spans="1:32">
      <c r="A4" t="s">
        <v>122</v>
      </c>
      <c r="B4">
        <v>1</v>
      </c>
      <c r="C4">
        <v>1</v>
      </c>
      <c r="D4" s="108">
        <f>'seds growth'!G8</f>
        <v>1.1345003686812136</v>
      </c>
      <c r="E4">
        <f>$D$4*'AEO 2023 Table 7'!G65/'AEO 2023 Table 7'!$F$65</f>
        <v>1.2176245055155503</v>
      </c>
      <c r="F4">
        <f>$D$4*'AEO 2023 Table 7'!H65/'AEO 2023 Table 7'!$F$65</f>
        <v>1.2350439018374519</v>
      </c>
      <c r="G4">
        <f>$D$4*'AEO 2023 Table 7'!I65/'AEO 2023 Table 7'!$F$65</f>
        <v>1.2374352993852571</v>
      </c>
      <c r="H4">
        <f>$D$4*'AEO 2023 Table 7'!J65/'AEO 2023 Table 7'!$F$65</f>
        <v>1.2531352209639162</v>
      </c>
      <c r="I4">
        <f>$D$4*'AEO 2023 Table 7'!K65/'AEO 2023 Table 7'!$F$65</f>
        <v>1.2686497566121597</v>
      </c>
      <c r="J4">
        <f>$D$4*'AEO 2023 Table 7'!L65/'AEO 2023 Table 7'!$F$65</f>
        <v>1.2809244909786441</v>
      </c>
      <c r="K4">
        <f>$D$4*'AEO 2023 Table 7'!M65/'AEO 2023 Table 7'!$F$65</f>
        <v>1.2900545456652204</v>
      </c>
      <c r="L4">
        <f>$D$4*'AEO 2023 Table 7'!N65/'AEO 2023 Table 7'!$F$65</f>
        <v>1.2964620986749962</v>
      </c>
      <c r="M4">
        <f>$D$4*'AEO 2023 Table 7'!O65/'AEO 2023 Table 7'!$F$65</f>
        <v>1.3028757232763795</v>
      </c>
      <c r="N4">
        <f>$D$4*'AEO 2023 Table 7'!P65/'AEO 2023 Table 7'!$F$65</f>
        <v>1.3130573776293737</v>
      </c>
      <c r="O4">
        <f>$D$4*'AEO 2023 Table 7'!Q65/'AEO 2023 Table 7'!$F$65</f>
        <v>1.3237883086364595</v>
      </c>
      <c r="P4">
        <f>$D$4*'AEO 2023 Table 7'!R65/'AEO 2023 Table 7'!$F$65</f>
        <v>1.333484640433628</v>
      </c>
      <c r="Q4">
        <f>$D$4*'AEO 2023 Table 7'!S65/'AEO 2023 Table 7'!$F$65</f>
        <v>1.3450291647161179</v>
      </c>
      <c r="R4">
        <f>$D$4*'AEO 2023 Table 7'!T65/'AEO 2023 Table 7'!$F$65</f>
        <v>1.3599656848433279</v>
      </c>
      <c r="S4">
        <f>$D$4*'AEO 2023 Table 7'!U65/'AEO 2023 Table 7'!$F$65</f>
        <v>1.3778040209861464</v>
      </c>
      <c r="T4">
        <f>$D$4*'AEO 2023 Table 7'!V65/'AEO 2023 Table 7'!$F$65</f>
        <v>1.3965356906408144</v>
      </c>
      <c r="U4">
        <f>$D$4*'AEO 2023 Table 7'!W65/'AEO 2023 Table 7'!$F$65</f>
        <v>1.4160926919813279</v>
      </c>
      <c r="V4">
        <f>$D$4*'AEO 2023 Table 7'!X65/'AEO 2023 Table 7'!$F$65</f>
        <v>1.4388231118686916</v>
      </c>
      <c r="W4">
        <f>$D$4*'AEO 2023 Table 7'!Y65/'AEO 2023 Table 7'!$F$65</f>
        <v>1.4605832914171777</v>
      </c>
      <c r="X4">
        <f>$D$4*'AEO 2023 Table 7'!Z65/'AEO 2023 Table 7'!$F$65</f>
        <v>1.4827223382819714</v>
      </c>
      <c r="Y4">
        <f>$D$4*'AEO 2023 Table 7'!AA65/'AEO 2023 Table 7'!$F$65</f>
        <v>1.5051981560945942</v>
      </c>
      <c r="Z4">
        <f>$D$4*'AEO 2023 Table 7'!AB65/'AEO 2023 Table 7'!$F$65</f>
        <v>1.5276164961733327</v>
      </c>
      <c r="AA4">
        <f>$D$4*'AEO 2023 Table 7'!AC65/'AEO 2023 Table 7'!$F$65</f>
        <v>1.5494373916378938</v>
      </c>
      <c r="AB4">
        <f>$D$4*'AEO 2023 Table 7'!AD65/'AEO 2023 Table 7'!$F$65</f>
        <v>1.570694033855732</v>
      </c>
      <c r="AC4">
        <f>$D$4*'AEO 2023 Table 7'!AE65/'AEO 2023 Table 7'!$F$65</f>
        <v>1.593484360113623</v>
      </c>
      <c r="AD4">
        <f>$D$4*'AEO 2023 Table 7'!AF65/'AEO 2023 Table 7'!$F$65</f>
        <v>1.6165021686704082</v>
      </c>
      <c r="AE4">
        <f>$D$4*'AEO 2023 Table 7'!AG65/'AEO 2023 Table 7'!$F$65</f>
        <v>1.6391884683254239</v>
      </c>
      <c r="AF4">
        <f>$D$4*'AEO 2023 Table 7'!AH65/'AEO 2023 Table 7'!$F$65</f>
        <v>1.6644896000994009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0.98689513932765416</v>
      </c>
      <c r="E2" s="108">
        <f>'growth rates from 2022 psgr'!E2</f>
        <v>1.0070477615602751</v>
      </c>
      <c r="F2" s="108">
        <f>'growth rates from 2022 psgr'!F2</f>
        <v>1.014388028590945</v>
      </c>
      <c r="G2" s="108">
        <f>'growth rates from 2022 psgr'!G2</f>
        <v>1.018155231619424</v>
      </c>
      <c r="H2" s="108">
        <f>'growth rates from 2022 psgr'!H2</f>
        <v>1.0254018610408027</v>
      </c>
      <c r="I2" s="108">
        <f>'growth rates from 2022 psgr'!I2</f>
        <v>1.0350151101862111</v>
      </c>
      <c r="J2" s="108">
        <f>'growth rates from 2022 psgr'!J2</f>
        <v>1.0439090010455205</v>
      </c>
      <c r="K2" s="108">
        <f>'growth rates from 2022 psgr'!K2</f>
        <v>1.0508560744613018</v>
      </c>
      <c r="L2" s="108">
        <f>'growth rates from 2022 psgr'!L2</f>
        <v>1.0561563098953037</v>
      </c>
      <c r="M2" s="108">
        <f>'growth rates from 2022 psgr'!M2</f>
        <v>1.0606447354582353</v>
      </c>
      <c r="N2" s="108">
        <f>'growth rates from 2022 psgr'!N2</f>
        <v>1.0644200737041607</v>
      </c>
      <c r="O2" s="108">
        <f>'growth rates from 2022 psgr'!O2</f>
        <v>1.0698721632909383</v>
      </c>
      <c r="P2" s="108">
        <f>'growth rates from 2022 psgr'!P2</f>
        <v>1.0768344898055624</v>
      </c>
      <c r="Q2" s="108">
        <f>'growth rates from 2022 psgr'!Q2</f>
        <v>1.0831930435145611</v>
      </c>
      <c r="R2" s="108">
        <f>'growth rates from 2022 psgr'!R2</f>
        <v>1.0883589659462309</v>
      </c>
      <c r="S2" s="108">
        <f>'growth rates from 2022 psgr'!S2</f>
        <v>1.0943626283434562</v>
      </c>
      <c r="T2" s="108">
        <f>'growth rates from 2022 psgr'!T2</f>
        <v>1.1011371707979252</v>
      </c>
      <c r="U2" s="108">
        <f>'growth rates from 2022 psgr'!U2</f>
        <v>1.1079628115673863</v>
      </c>
      <c r="V2" s="108">
        <f>'growth rates from 2022 psgr'!V2</f>
        <v>1.1157594036245506</v>
      </c>
      <c r="W2" s="108">
        <f>'growth rates from 2022 psgr'!W2</f>
        <v>1.1237486946099919</v>
      </c>
      <c r="X2" s="108">
        <f>'growth rates from 2022 psgr'!X2</f>
        <v>1.1320804203544415</v>
      </c>
      <c r="Y2" s="108">
        <f>'growth rates from 2022 psgr'!Y2</f>
        <v>1.1401721620435581</v>
      </c>
      <c r="Z2" s="108">
        <f>'growth rates from 2022 psgr'!Z2</f>
        <v>1.1485515960241193</v>
      </c>
      <c r="AA2" s="108">
        <f>'growth rates from 2022 psgr'!AA2</f>
        <v>1.1574595539579515</v>
      </c>
      <c r="AB2" s="108">
        <f>'growth rates from 2022 psgr'!AB2</f>
        <v>1.1678096178486721</v>
      </c>
      <c r="AC2" s="108">
        <f>'growth rates from 2022 psgr'!AC2</f>
        <v>1.1789210708253137</v>
      </c>
      <c r="AD2" s="108">
        <f>'growth rates from 2022 psgr'!AD2</f>
        <v>1.190384788297207</v>
      </c>
      <c r="AE2" s="108">
        <f>'growth rates from 2022 psgr'!AE2</f>
        <v>1.2019993429329212</v>
      </c>
      <c r="AF2" s="108">
        <f>'growth rates from 2022 psgr'!AF2</f>
        <v>1.2146745889335577</v>
      </c>
    </row>
    <row r="3" spans="1:32">
      <c r="A3" t="s">
        <v>124</v>
      </c>
      <c r="B3">
        <f>INDEX('AEO 2021 Table 7'!22:22,MATCH(B$1,'AEO 2021 Table 7'!1:1,0))/INDEX('AEO 2021 Table 7'!22:22,MATCH(B$1,'AEO 2021 Table 7'!1:1,0))</f>
        <v>1</v>
      </c>
      <c r="C3">
        <v>1</v>
      </c>
      <c r="D3" s="108">
        <f>'growth rates from 2022 psgr'!D3</f>
        <v>1.0006756430674195</v>
      </c>
      <c r="E3" s="108">
        <f>'growth rates from 2022 psgr'!E3</f>
        <v>1.0657415203256189</v>
      </c>
      <c r="F3" s="108">
        <f>'growth rates from 2022 psgr'!F3</f>
        <v>1.1027288300336913</v>
      </c>
      <c r="G3" s="108">
        <f>'growth rates from 2022 psgr'!G3</f>
        <v>1.1256713300389658</v>
      </c>
      <c r="H3" s="108">
        <f>'growth rates from 2022 psgr'!H3</f>
        <v>1.1424100836880255</v>
      </c>
      <c r="I3" s="108">
        <f>'growth rates from 2022 psgr'!I3</f>
        <v>1.15496838461401</v>
      </c>
      <c r="J3" s="108">
        <f>'growth rates from 2022 psgr'!J3</f>
        <v>1.1645588232378352</v>
      </c>
      <c r="K3" s="108">
        <f>'growth rates from 2022 psgr'!K3</f>
        <v>1.1717269779974226</v>
      </c>
      <c r="L3" s="108">
        <f>'growth rates from 2022 psgr'!L3</f>
        <v>1.1770030471169692</v>
      </c>
      <c r="M3" s="108">
        <f>'growth rates from 2022 psgr'!M3</f>
        <v>1.1806290251717146</v>
      </c>
      <c r="N3" s="108">
        <f>'growth rates from 2022 psgr'!N3</f>
        <v>1.1835456429056377</v>
      </c>
      <c r="O3" s="108">
        <f>'growth rates from 2022 psgr'!O3</f>
        <v>1.1861392533404878</v>
      </c>
      <c r="P3" s="108">
        <f>'growth rates from 2022 psgr'!P3</f>
        <v>1.188671867569923</v>
      </c>
      <c r="Q3" s="108">
        <f>'growth rates from 2022 psgr'!Q3</f>
        <v>1.1907082261157964</v>
      </c>
      <c r="R3" s="108">
        <f>'growth rates from 2022 psgr'!R3</f>
        <v>1.1924563924181368</v>
      </c>
      <c r="S3" s="108">
        <f>'growth rates from 2022 psgr'!S3</f>
        <v>1.1939775223582889</v>
      </c>
      <c r="T3" s="108">
        <f>'growth rates from 2022 psgr'!T3</f>
        <v>1.1946827082940736</v>
      </c>
      <c r="U3" s="108">
        <f>'growth rates from 2022 psgr'!U3</f>
        <v>1.194969948184736</v>
      </c>
      <c r="V3" s="108">
        <f>'growth rates from 2022 psgr'!V3</f>
        <v>1.1949666406118917</v>
      </c>
      <c r="W3" s="108">
        <f>'growth rates from 2022 psgr'!W3</f>
        <v>1.1946678242162752</v>
      </c>
      <c r="X3" s="108">
        <f>'growth rates from 2022 psgr'!X3</f>
        <v>1.1942154280891679</v>
      </c>
      <c r="Y3" s="108">
        <f>'growth rates from 2022 psgr'!Y3</f>
        <v>1.1933405636664816</v>
      </c>
      <c r="Z3" s="108">
        <f>'growth rates from 2022 psgr'!Z3</f>
        <v>1.1924891088757343</v>
      </c>
      <c r="AA3" s="108">
        <f>'growth rates from 2022 psgr'!AA3</f>
        <v>1.1914733646607363</v>
      </c>
      <c r="AB3" s="108">
        <f>'growth rates from 2022 psgr'!AB3</f>
        <v>1.1907940291175416</v>
      </c>
      <c r="AC3" s="108">
        <f>'growth rates from 2022 psgr'!AC3</f>
        <v>1.1896206106239808</v>
      </c>
      <c r="AD3" s="108">
        <f>'growth rates from 2022 psgr'!AD3</f>
        <v>1.1885460429367642</v>
      </c>
      <c r="AE3" s="108">
        <f>'growth rates from 2022 psgr'!AE3</f>
        <v>1.1872609824542917</v>
      </c>
      <c r="AF3" s="108">
        <f>'growth rates from 2022 psgr'!AF3</f>
        <v>1.1861408215862328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1.1345003686812136</v>
      </c>
      <c r="E4" s="108">
        <f>'growth rates from 2022 psgr'!E4</f>
        <v>1.2176245055155503</v>
      </c>
      <c r="F4" s="108">
        <f>'growth rates from 2022 psgr'!F4</f>
        <v>1.2350439018374519</v>
      </c>
      <c r="G4" s="108">
        <f>'growth rates from 2022 psgr'!G4</f>
        <v>1.2374352993852571</v>
      </c>
      <c r="H4" s="108">
        <f>'growth rates from 2022 psgr'!H4</f>
        <v>1.2531352209639162</v>
      </c>
      <c r="I4" s="108">
        <f>'growth rates from 2022 psgr'!I4</f>
        <v>1.2686497566121597</v>
      </c>
      <c r="J4" s="108">
        <f>'growth rates from 2022 psgr'!J4</f>
        <v>1.2809244909786441</v>
      </c>
      <c r="K4" s="108">
        <f>'growth rates from 2022 psgr'!K4</f>
        <v>1.2900545456652204</v>
      </c>
      <c r="L4" s="108">
        <f>'growth rates from 2022 psgr'!L4</f>
        <v>1.2964620986749962</v>
      </c>
      <c r="M4" s="108">
        <f>'growth rates from 2022 psgr'!M4</f>
        <v>1.3028757232763795</v>
      </c>
      <c r="N4" s="108">
        <f>'growth rates from 2022 psgr'!N4</f>
        <v>1.3130573776293737</v>
      </c>
      <c r="O4" s="108">
        <f>'growth rates from 2022 psgr'!O4</f>
        <v>1.3237883086364595</v>
      </c>
      <c r="P4" s="108">
        <f>'growth rates from 2022 psgr'!P4</f>
        <v>1.333484640433628</v>
      </c>
      <c r="Q4" s="108">
        <f>'growth rates from 2022 psgr'!Q4</f>
        <v>1.3450291647161179</v>
      </c>
      <c r="R4" s="108">
        <f>'growth rates from 2022 psgr'!R4</f>
        <v>1.3599656848433279</v>
      </c>
      <c r="S4" s="108">
        <f>'growth rates from 2022 psgr'!S4</f>
        <v>1.3778040209861464</v>
      </c>
      <c r="T4" s="108">
        <f>'growth rates from 2022 psgr'!T4</f>
        <v>1.3965356906408144</v>
      </c>
      <c r="U4" s="108">
        <f>'growth rates from 2022 psgr'!U4</f>
        <v>1.4160926919813279</v>
      </c>
      <c r="V4" s="108">
        <f>'growth rates from 2022 psgr'!V4</f>
        <v>1.4388231118686916</v>
      </c>
      <c r="W4" s="108">
        <f>'growth rates from 2022 psgr'!W4</f>
        <v>1.4605832914171777</v>
      </c>
      <c r="X4" s="108">
        <f>'growth rates from 2022 psgr'!X4</f>
        <v>1.4827223382819714</v>
      </c>
      <c r="Y4" s="108">
        <f>'growth rates from 2022 psgr'!Y4</f>
        <v>1.5051981560945942</v>
      </c>
      <c r="Z4" s="108">
        <f>'growth rates from 2022 psgr'!Z4</f>
        <v>1.5276164961733327</v>
      </c>
      <c r="AA4" s="108">
        <f>'growth rates from 2022 psgr'!AA4</f>
        <v>1.5494373916378938</v>
      </c>
      <c r="AB4" s="108">
        <f>'growth rates from 2022 psgr'!AB4</f>
        <v>1.570694033855732</v>
      </c>
      <c r="AC4" s="108">
        <f>'growth rates from 2022 psgr'!AC4</f>
        <v>1.593484360113623</v>
      </c>
      <c r="AD4" s="108">
        <f>'growth rates from 2022 psgr'!AD4</f>
        <v>1.6165021686704082</v>
      </c>
      <c r="AE4" s="108">
        <f>'growth rates from 2022 psgr'!AE4</f>
        <v>1.6391884683254239</v>
      </c>
      <c r="AF4" s="108">
        <f>'growth rates from 2022 psgr'!AF4</f>
        <v>1.6644896000994009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0.98689513932765416</v>
      </c>
      <c r="E2" s="108">
        <f>'growth rates from 2022 frgt'!E2</f>
        <v>0.98478676357662986</v>
      </c>
      <c r="F2" s="108">
        <f>'growth rates from 2022 frgt'!F2</f>
        <v>0.98312940852628894</v>
      </c>
      <c r="G2" s="108">
        <f>'growth rates from 2022 frgt'!G2</f>
        <v>0.98919890108029829</v>
      </c>
      <c r="H2" s="108">
        <f>'growth rates from 2022 frgt'!H2</f>
        <v>0.99942858241777854</v>
      </c>
      <c r="I2" s="108">
        <f>'growth rates from 2022 frgt'!I2</f>
        <v>1.0080456688026806</v>
      </c>
      <c r="J2" s="108">
        <f>'growth rates from 2022 frgt'!J2</f>
        <v>1.0157037808056519</v>
      </c>
      <c r="K2" s="108">
        <f>'growth rates from 2022 frgt'!K2</f>
        <v>1.0227926462079289</v>
      </c>
      <c r="L2" s="108">
        <f>'growth rates from 2022 frgt'!L2</f>
        <v>1.0303768639032083</v>
      </c>
      <c r="M2" s="108">
        <f>'growth rates from 2022 frgt'!M2</f>
        <v>1.0392546313668176</v>
      </c>
      <c r="N2" s="108">
        <f>'growth rates from 2022 frgt'!N2</f>
        <v>1.0517826578153129</v>
      </c>
      <c r="O2" s="108">
        <f>'growth rates from 2022 frgt'!O2</f>
        <v>1.0637119415116925</v>
      </c>
      <c r="P2" s="108">
        <f>'growth rates from 2022 frgt'!P2</f>
        <v>1.0748409143272546</v>
      </c>
      <c r="Q2" s="108">
        <f>'growth rates from 2022 frgt'!Q2</f>
        <v>1.0870053351855962</v>
      </c>
      <c r="R2" s="108">
        <f>'growth rates from 2022 frgt'!R2</f>
        <v>1.0980504831838127</v>
      </c>
      <c r="S2" s="108">
        <f>'growth rates from 2022 frgt'!S2</f>
        <v>1.1112809423813228</v>
      </c>
      <c r="T2" s="108">
        <f>'growth rates from 2022 frgt'!T2</f>
        <v>1.1245355726140593</v>
      </c>
      <c r="U2" s="108">
        <f>'growth rates from 2022 frgt'!U2</f>
        <v>1.1369966024444331</v>
      </c>
      <c r="V2" s="108">
        <f>'growth rates from 2022 frgt'!V2</f>
        <v>1.1510634959476955</v>
      </c>
      <c r="W2" s="108">
        <f>'growth rates from 2022 frgt'!W2</f>
        <v>1.1657268482274554</v>
      </c>
      <c r="X2" s="108">
        <f>'growth rates from 2022 frgt'!X2</f>
        <v>1.1807040495429273</v>
      </c>
      <c r="Y2" s="108">
        <f>'growth rates from 2022 frgt'!Y2</f>
        <v>1.1953232865632135</v>
      </c>
      <c r="Z2" s="108">
        <f>'growth rates from 2022 frgt'!Z2</f>
        <v>1.2092639831331609</v>
      </c>
      <c r="AA2" s="108">
        <f>'growth rates from 2022 frgt'!AA2</f>
        <v>1.2230228020235849</v>
      </c>
      <c r="AB2" s="108">
        <f>'growth rates from 2022 frgt'!AB2</f>
        <v>1.2382129788651064</v>
      </c>
      <c r="AC2" s="108">
        <f>'growth rates from 2022 frgt'!AC2</f>
        <v>1.253961402614183</v>
      </c>
      <c r="AD2" s="108">
        <f>'growth rates from 2022 frgt'!AD2</f>
        <v>1.2690592136512122</v>
      </c>
      <c r="AE2" s="108">
        <f>'growth rates from 2022 frgt'!AE2</f>
        <v>1.2851704899857308</v>
      </c>
      <c r="AF2" s="108">
        <f>'growth rates from 2022 frgt'!AF2</f>
        <v>1.3037826696987587</v>
      </c>
    </row>
    <row r="3" spans="1:32">
      <c r="A3" t="s">
        <v>124</v>
      </c>
      <c r="B3">
        <v>1</v>
      </c>
      <c r="C3">
        <v>1</v>
      </c>
      <c r="D3" s="108">
        <f>'growth rates from 2022 frgt'!D3</f>
        <v>1.0006756430674195</v>
      </c>
      <c r="E3" s="108">
        <f>'growth rates from 2022 frgt'!E3</f>
        <v>0.985015175194353</v>
      </c>
      <c r="F3" s="108">
        <f>'growth rates from 2022 frgt'!F3</f>
        <v>0.97270950906557174</v>
      </c>
      <c r="G3" s="108">
        <f>'growth rates from 2022 frgt'!G3</f>
        <v>0.9717366789717572</v>
      </c>
      <c r="H3" s="108">
        <f>'growth rates from 2022 frgt'!H3</f>
        <v>0.9778232701789179</v>
      </c>
      <c r="I3" s="108">
        <f>'growth rates from 2022 frgt'!I3</f>
        <v>0.98215352482094809</v>
      </c>
      <c r="J3" s="108">
        <f>'growth rates from 2022 frgt'!J3</f>
        <v>0.98529670910932488</v>
      </c>
      <c r="K3" s="108">
        <f>'growth rates from 2022 frgt'!K3</f>
        <v>0.98592658885490347</v>
      </c>
      <c r="L3" s="108">
        <f>'growth rates from 2022 frgt'!L3</f>
        <v>0.98615388960778438</v>
      </c>
      <c r="M3" s="108">
        <f>'growth rates from 2022 frgt'!M3</f>
        <v>0.98641320462660143</v>
      </c>
      <c r="N3" s="108">
        <f>'growth rates from 2022 frgt'!N3</f>
        <v>0.98863909803255878</v>
      </c>
      <c r="O3" s="108">
        <f>'growth rates from 2022 frgt'!O3</f>
        <v>0.98862219432885945</v>
      </c>
      <c r="P3" s="108">
        <f>'growth rates from 2022 frgt'!P3</f>
        <v>0.98593173276220403</v>
      </c>
      <c r="Q3" s="108">
        <f>'growth rates from 2022 frgt'!Q3</f>
        <v>0.9836854189542158</v>
      </c>
      <c r="R3" s="108">
        <f>'growth rates from 2022 frgt'!R3</f>
        <v>0.97974116611351048</v>
      </c>
      <c r="S3" s="108">
        <f>'growth rates from 2022 frgt'!S3</f>
        <v>0.97897186560470795</v>
      </c>
      <c r="T3" s="108">
        <f>'growth rates from 2022 frgt'!T3</f>
        <v>0.97890938399188865</v>
      </c>
      <c r="U3" s="108">
        <f>'growth rates from 2022 frgt'!U3</f>
        <v>0.97776136130083435</v>
      </c>
      <c r="V3" s="108">
        <f>'growth rates from 2022 frgt'!V3</f>
        <v>0.97766441390330261</v>
      </c>
      <c r="W3" s="108">
        <f>'growth rates from 2022 frgt'!W3</f>
        <v>0.97686375215321641</v>
      </c>
      <c r="X3" s="108">
        <f>'growth rates from 2022 frgt'!X3</f>
        <v>0.97669525573499116</v>
      </c>
      <c r="Y3" s="108">
        <f>'growth rates from 2022 frgt'!Y3</f>
        <v>0.97593233024553849</v>
      </c>
      <c r="Z3" s="108">
        <f>'growth rates from 2022 frgt'!Z3</f>
        <v>0.97453331592365089</v>
      </c>
      <c r="AA3" s="108">
        <f>'growth rates from 2022 frgt'!AA3</f>
        <v>0.97242658881137967</v>
      </c>
      <c r="AB3" s="108">
        <f>'growth rates from 2022 frgt'!AB3</f>
        <v>0.9702603186972234</v>
      </c>
      <c r="AC3" s="108">
        <f>'growth rates from 2022 frgt'!AC3</f>
        <v>0.96746359610275257</v>
      </c>
      <c r="AD3" s="108">
        <f>'growth rates from 2022 frgt'!AD3</f>
        <v>0.96428839754843954</v>
      </c>
      <c r="AE3" s="108">
        <f>'growth rates from 2022 frgt'!AE3</f>
        <v>0.96294116486986692</v>
      </c>
      <c r="AF3" s="108">
        <f>'growth rates from 2022 frgt'!AF3</f>
        <v>0.96278222295167437</v>
      </c>
    </row>
    <row r="4" spans="1:32">
      <c r="A4" t="s">
        <v>122</v>
      </c>
      <c r="B4">
        <v>1</v>
      </c>
      <c r="C4">
        <v>1</v>
      </c>
      <c r="D4" s="108">
        <f>'growth rates from 2022 frgt'!D4</f>
        <v>1.1345003686812136</v>
      </c>
      <c r="E4" s="108">
        <f>'growth rates from 2022 frgt'!E4</f>
        <v>1.2176245055155503</v>
      </c>
      <c r="F4" s="108">
        <f>'growth rates from 2022 frgt'!F4</f>
        <v>1.2350439018374519</v>
      </c>
      <c r="G4" s="108">
        <f>'growth rates from 2022 frgt'!G4</f>
        <v>1.2374352993852571</v>
      </c>
      <c r="H4" s="108">
        <f>'growth rates from 2022 frgt'!H4</f>
        <v>1.2531352209639162</v>
      </c>
      <c r="I4" s="108">
        <f>'growth rates from 2022 frgt'!I4</f>
        <v>1.2686497566121597</v>
      </c>
      <c r="J4" s="108">
        <f>'growth rates from 2022 frgt'!J4</f>
        <v>1.2809244909786441</v>
      </c>
      <c r="K4" s="108">
        <f>'growth rates from 2022 frgt'!K4</f>
        <v>1.2900545456652204</v>
      </c>
      <c r="L4" s="108">
        <f>'growth rates from 2022 frgt'!L4</f>
        <v>1.2964620986749962</v>
      </c>
      <c r="M4" s="108">
        <f>'growth rates from 2022 frgt'!M4</f>
        <v>1.3028757232763795</v>
      </c>
      <c r="N4" s="108">
        <f>'growth rates from 2022 frgt'!N4</f>
        <v>1.3130573776293737</v>
      </c>
      <c r="O4" s="108">
        <f>'growth rates from 2022 frgt'!O4</f>
        <v>1.3237883086364595</v>
      </c>
      <c r="P4" s="108">
        <f>'growth rates from 2022 frgt'!P4</f>
        <v>1.333484640433628</v>
      </c>
      <c r="Q4" s="108">
        <f>'growth rates from 2022 frgt'!Q4</f>
        <v>1.3450291647161179</v>
      </c>
      <c r="R4" s="108">
        <f>'growth rates from 2022 frgt'!R4</f>
        <v>1.3599656848433279</v>
      </c>
      <c r="S4" s="108">
        <f>'growth rates from 2022 frgt'!S4</f>
        <v>1.3778040209861464</v>
      </c>
      <c r="T4" s="108">
        <f>'growth rates from 2022 frgt'!T4</f>
        <v>1.3965356906408144</v>
      </c>
      <c r="U4" s="108">
        <f>'growth rates from 2022 frgt'!U4</f>
        <v>1.4160926919813279</v>
      </c>
      <c r="V4" s="108">
        <f>'growth rates from 2022 frgt'!V4</f>
        <v>1.4388231118686916</v>
      </c>
      <c r="W4" s="108">
        <f>'growth rates from 2022 frgt'!W4</f>
        <v>1.4605832914171777</v>
      </c>
      <c r="X4" s="108">
        <f>'growth rates from 2022 frgt'!X4</f>
        <v>1.4827223382819714</v>
      </c>
      <c r="Y4" s="108">
        <f>'growth rates from 2022 frgt'!Y4</f>
        <v>1.5051981560945942</v>
      </c>
      <c r="Z4" s="108">
        <f>'growth rates from 2022 frgt'!Z4</f>
        <v>1.5276164961733327</v>
      </c>
      <c r="AA4" s="108">
        <f>'growth rates from 2022 frgt'!AA4</f>
        <v>1.5494373916378938</v>
      </c>
      <c r="AB4" s="108">
        <f>'growth rates from 2022 frgt'!AB4</f>
        <v>1.570694033855732</v>
      </c>
      <c r="AC4" s="108">
        <f>'growth rates from 2022 frgt'!AC4</f>
        <v>1.593484360113623</v>
      </c>
      <c r="AD4" s="108">
        <f>'growth rates from 2022 frgt'!AD4</f>
        <v>1.6165021686704082</v>
      </c>
      <c r="AE4" s="108">
        <f>'growth rates from 2022 frgt'!AE4</f>
        <v>1.6391884683254239</v>
      </c>
      <c r="AF4" s="108">
        <f>'growth rates from 2022 frgt'!AF4</f>
        <v>1.6644896000994009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2025-01-03T23:21:17Z</dcterms:modified>
</cp:coreProperties>
</file>