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N\bldgs\BDESC\"/>
    </mc:Choice>
  </mc:AlternateContent>
  <xr:revisionPtr revIDLastSave="0" documentId="8_{683BFDC6-12AB-404A-B2C0-0BE60DF64684}"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<sst xmlns="http://schemas.openxmlformats.org/spreadsheetml/2006/main" count="50991" uniqueCount="1390">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</sst>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63</v>
      </c>
      <c r="C1" s="17">
        <v>45330</v>
      </c>
      <c r="D1" s="2"/>
      <c r="E1" s="2"/>
      <c r="F1" s="19" t="s">
        <v>146</v>
      </c>
      <c r="G1" s="19" t="s">
        <v>146</v>
      </c>
    </row>
    <row r="2" spans="1:7" ht="14.25" customHeight="1" x14ac:dyDescent="0.25">
      <c r="A2" s="1" t="s">
        <v>1</v>
      </c>
      <c r="B2" s="18" t="str">
        <f>LOOKUP(B1,F2:G51,G2:G51)</f>
        <v>MN</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b">
        <f>IF(A27=About!$B$1,SUM('BDESC-rural-residential'!$AF$8,'BDESC-urban-residential'!$AF$8,'BDESC-commercial'!$AF$8)='REEDS calc'!Q27,"NA")</f>
        <v>1</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MINNESOTA</v>
      </c>
    </row>
    <row r="3" spans="1:7" x14ac:dyDescent="0.2">
      <c r="A3" s="18" t="s">
        <v>95</v>
      </c>
      <c r="B3" s="18">
        <v>0.59</v>
      </c>
      <c r="C3" s="18">
        <v>0.41</v>
      </c>
      <c r="F3" s="14" t="s">
        <v>14</v>
      </c>
      <c r="G3">
        <f>SUMIFS(B:B,A:A,G2)</f>
        <v>0.73299999999999998</v>
      </c>
    </row>
    <row r="4" spans="1:7" x14ac:dyDescent="0.2">
      <c r="A4" s="18" t="s">
        <v>96</v>
      </c>
      <c r="B4" s="18">
        <v>0.66</v>
      </c>
      <c r="C4" s="18">
        <v>0.33999999999999903</v>
      </c>
      <c r="F4" s="14" t="s">
        <v>15</v>
      </c>
      <c r="G4">
        <f>SUMIFS(C:C,A:A,G2)</f>
        <v>0.26700000000000002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124.39759984015038</v>
      </c>
      <c r="C8" s="71">
        <f>INDEX('REEDS calc'!$C$64:$AG$113,MATCH(About!$B$2,'REEDS calc'!$B$64:$B$113,0),MATCH(C$1,'REEDS calc'!$C$63:$AG$63,0))*SUMIFS('res v com'!$E$3:$E$52,'res v com'!$B$3:$B$52,About!$B$2)*SUMIFS('Urban and Rural'!$C$2:$C$53,'Urban and Rural'!$A$2:$A$53,About!$B$1)</f>
        <v>124.39759984015038</v>
      </c>
      <c r="D8" s="71">
        <f>INDEX('REEDS calc'!$C$64:$AG$113,MATCH(About!$B$2,'REEDS calc'!$B$64:$B$113,0),MATCH(D$1,'REEDS calc'!$C$63:$AG$63,0))*SUMIFS('res v com'!$E$3:$E$52,'res v com'!$B$3:$B$52,About!$B$2)*SUMIFS('Urban and Rural'!$C$2:$C$53,'Urban and Rural'!$A$2:$A$53,About!$B$1)</f>
        <v>124.39759984015038</v>
      </c>
      <c r="E8" s="71">
        <f>INDEX('REEDS calc'!$C$64:$AG$113,MATCH(About!$B$2,'REEDS calc'!$B$64:$B$113,0),MATCH(E$1,'REEDS calc'!$C$63:$AG$63,0))*SUMIFS('res v com'!$E$3:$E$52,'res v com'!$B$3:$B$52,About!$B$2)*SUMIFS('Urban and Rural'!$C$2:$C$53,'Urban and Rural'!$A$2:$A$53,About!$B$1)</f>
        <v>138.45890408765953</v>
      </c>
      <c r="F8" s="71">
        <f>INDEX('REEDS calc'!$C$64:$AG$113,MATCH(About!$B$2,'REEDS calc'!$B$64:$B$113,0),MATCH(F$1,'REEDS calc'!$C$63:$AG$63,0))*SUMIFS('res v com'!$E$3:$E$52,'res v com'!$B$3:$B$52,About!$B$2)*SUMIFS('Urban and Rural'!$C$2:$C$53,'Urban and Rural'!$A$2:$A$53,About!$B$1)</f>
        <v>152.52020833516869</v>
      </c>
      <c r="G8" s="71">
        <f>INDEX('REEDS calc'!$C$64:$AG$113,MATCH(About!$B$2,'REEDS calc'!$B$64:$B$113,0),MATCH(G$1,'REEDS calc'!$C$63:$AG$63,0))*SUMIFS('res v com'!$E$3:$E$52,'res v com'!$B$3:$B$52,About!$B$2)*SUMIFS('Urban and Rural'!$C$2:$C$53,'Urban and Rural'!$A$2:$A$53,About!$B$1)</f>
        <v>173.10620028869221</v>
      </c>
      <c r="H8" s="71">
        <f>INDEX('REEDS calc'!$C$64:$AG$113,MATCH(About!$B$2,'REEDS calc'!$B$64:$B$113,0),MATCH(H$1,'REEDS calc'!$C$63:$AG$63,0))*SUMIFS('res v com'!$E$3:$E$52,'res v com'!$B$3:$B$52,About!$B$2)*SUMIFS('Urban and Rural'!$C$2:$C$53,'Urban and Rural'!$A$2:$A$53,About!$B$1)</f>
        <v>193.69219224221578</v>
      </c>
      <c r="I8" s="71">
        <f>INDEX('REEDS calc'!$C$64:$AG$113,MATCH(About!$B$2,'REEDS calc'!$B$64:$B$113,0),MATCH(I$1,'REEDS calc'!$C$63:$AG$63,0))*SUMIFS('res v com'!$E$3:$E$52,'res v com'!$B$3:$B$52,About!$B$2)*SUMIFS('Urban and Rural'!$C$2:$C$53,'Urban and Rural'!$A$2:$A$53,About!$B$1)</f>
        <v>226.11242562961687</v>
      </c>
      <c r="J8" s="71">
        <f>INDEX('REEDS calc'!$C$64:$AG$113,MATCH(About!$B$2,'REEDS calc'!$B$64:$B$113,0),MATCH(J$1,'REEDS calc'!$C$63:$AG$63,0))*SUMIFS('res v com'!$E$3:$E$52,'res v com'!$B$3:$B$52,About!$B$2)*SUMIFS('Urban and Rural'!$C$2:$C$53,'Urban and Rural'!$A$2:$A$53,About!$B$1)</f>
        <v>258.53265901701803</v>
      </c>
      <c r="K8" s="71">
        <f>INDEX('REEDS calc'!$C$64:$AG$113,MATCH(About!$B$2,'REEDS calc'!$B$64:$B$113,0),MATCH(K$1,'REEDS calc'!$C$63:$AG$63,0))*SUMIFS('res v com'!$E$3:$E$52,'res v com'!$B$3:$B$52,About!$B$2)*SUMIFS('Urban and Rural'!$C$2:$C$53,'Urban and Rural'!$A$2:$A$53,About!$B$1)</f>
        <v>308.97014192941629</v>
      </c>
      <c r="L8" s="71">
        <f>INDEX('REEDS calc'!$C$64:$AG$113,MATCH(About!$B$2,'REEDS calc'!$B$64:$B$113,0),MATCH(L$1,'REEDS calc'!$C$63:$AG$63,0))*SUMIFS('res v com'!$E$3:$E$52,'res v com'!$B$3:$B$52,About!$B$2)*SUMIFS('Urban and Rural'!$C$2:$C$53,'Urban and Rural'!$A$2:$A$53,About!$B$1)</f>
        <v>359.4076248418146</v>
      </c>
      <c r="M8" s="71">
        <f>INDEX('REEDS calc'!$C$64:$AG$113,MATCH(About!$B$2,'REEDS calc'!$B$64:$B$113,0),MATCH(M$1,'REEDS calc'!$C$63:$AG$63,0))*SUMIFS('res v com'!$E$3:$E$52,'res v com'!$B$3:$B$52,About!$B$2)*SUMIFS('Urban and Rural'!$C$2:$C$53,'Urban and Rural'!$A$2:$A$53,About!$B$1)</f>
        <v>416.70410069494471</v>
      </c>
      <c r="N8" s="71">
        <f>INDEX('REEDS calc'!$C$64:$AG$113,MATCH(About!$B$2,'REEDS calc'!$B$64:$B$113,0),MATCH(N$1,'REEDS calc'!$C$63:$AG$63,0))*SUMIFS('res v com'!$E$3:$E$52,'res v com'!$B$3:$B$52,About!$B$2)*SUMIFS('Urban and Rural'!$C$2:$C$53,'Urban and Rural'!$A$2:$A$53,About!$B$1)</f>
        <v>474.00057654807472</v>
      </c>
      <c r="O8" s="71">
        <f>INDEX('REEDS calc'!$C$64:$AG$113,MATCH(About!$B$2,'REEDS calc'!$B$64:$B$113,0),MATCH(O$1,'REEDS calc'!$C$63:$AG$63,0))*SUMIFS('res v com'!$E$3:$E$52,'res v com'!$B$3:$B$52,About!$B$2)*SUMIFS('Urban and Rural'!$C$2:$C$53,'Urban and Rural'!$A$2:$A$53,About!$B$1)</f>
        <v>488.48467859243215</v>
      </c>
      <c r="P8" s="71">
        <f>INDEX('REEDS calc'!$C$64:$AG$113,MATCH(About!$B$2,'REEDS calc'!$B$64:$B$113,0),MATCH(P$1,'REEDS calc'!$C$63:$AG$63,0))*SUMIFS('res v com'!$E$3:$E$52,'res v com'!$B$3:$B$52,About!$B$2)*SUMIFS('Urban and Rural'!$C$2:$C$53,'Urban and Rural'!$A$2:$A$53,About!$B$1)</f>
        <v>502.96878063678952</v>
      </c>
      <c r="Q8" s="71">
        <f>INDEX('REEDS calc'!$C$64:$AG$113,MATCH(About!$B$2,'REEDS calc'!$B$64:$B$113,0),MATCH(Q$1,'REEDS calc'!$C$63:$AG$63,0))*SUMIFS('res v com'!$E$3:$E$52,'res v com'!$B$3:$B$52,About!$B$2)*SUMIFS('Urban and Rural'!$C$2:$C$53,'Urban and Rural'!$A$2:$A$53,About!$B$1)</f>
        <v>505.23107660015842</v>
      </c>
      <c r="R8" s="71">
        <f>INDEX('REEDS calc'!$C$64:$AG$113,MATCH(About!$B$2,'REEDS calc'!$B$64:$B$113,0),MATCH(R$1,'REEDS calc'!$C$63:$AG$63,0))*SUMIFS('res v com'!$E$3:$E$52,'res v com'!$B$3:$B$52,About!$B$2)*SUMIFS('Urban and Rural'!$C$2:$C$53,'Urban and Rural'!$A$2:$A$53,About!$B$1)</f>
        <v>507.49337256352732</v>
      </c>
      <c r="S8" s="71">
        <f>INDEX('REEDS calc'!$C$64:$AG$113,MATCH(About!$B$2,'REEDS calc'!$B$64:$B$113,0),MATCH(S$1,'REEDS calc'!$C$63:$AG$63,0))*SUMIFS('res v com'!$E$3:$E$52,'res v com'!$B$3:$B$52,About!$B$2)*SUMIFS('Urban and Rural'!$C$2:$C$53,'Urban and Rural'!$A$2:$A$53,About!$B$1)</f>
        <v>509.55737963767649</v>
      </c>
      <c r="T8" s="71">
        <f>INDEX('REEDS calc'!$C$64:$AG$113,MATCH(About!$B$2,'REEDS calc'!$B$64:$B$113,0),MATCH(T$1,'REEDS calc'!$C$63:$AG$63,0))*SUMIFS('res v com'!$E$3:$E$52,'res v com'!$B$3:$B$52,About!$B$2)*SUMIFS('Urban and Rural'!$C$2:$C$53,'Urban and Rural'!$A$2:$A$53,About!$B$1)</f>
        <v>511.62138671182572</v>
      </c>
      <c r="U8" s="71">
        <f>INDEX('REEDS calc'!$C$64:$AG$113,MATCH(About!$B$2,'REEDS calc'!$B$64:$B$113,0),MATCH(U$1,'REEDS calc'!$C$63:$AG$63,0))*SUMIFS('res v com'!$E$3:$E$52,'res v com'!$B$3:$B$52,About!$B$2)*SUMIFS('Urban and Rural'!$C$2:$C$53,'Urban and Rural'!$A$2:$A$53,About!$B$1)</f>
        <v>513.57723621003709</v>
      </c>
      <c r="V8" s="71">
        <f>INDEX('REEDS calc'!$C$64:$AG$113,MATCH(About!$B$2,'REEDS calc'!$B$64:$B$113,0),MATCH(V$1,'REEDS calc'!$C$63:$AG$63,0))*SUMIFS('res v com'!$E$3:$E$52,'res v com'!$B$3:$B$52,About!$B$2)*SUMIFS('Urban and Rural'!$C$2:$C$53,'Urban and Rural'!$A$2:$A$53,About!$B$1)</f>
        <v>515.53308570824834</v>
      </c>
      <c r="W8" s="71">
        <f>INDEX('REEDS calc'!$C$64:$AG$113,MATCH(About!$B$2,'REEDS calc'!$B$64:$B$113,0),MATCH(W$1,'REEDS calc'!$C$63:$AG$63,0))*SUMIFS('res v com'!$E$3:$E$52,'res v com'!$B$3:$B$52,About!$B$2)*SUMIFS('Urban and Rural'!$C$2:$C$53,'Urban and Rural'!$A$2:$A$53,About!$B$1)</f>
        <v>517.63314530771027</v>
      </c>
      <c r="X8" s="71">
        <f>INDEX('REEDS calc'!$C$64:$AG$113,MATCH(About!$B$2,'REEDS calc'!$B$64:$B$113,0),MATCH(X$1,'REEDS calc'!$C$63:$AG$63,0))*SUMIFS('res v com'!$E$3:$E$52,'res v com'!$B$3:$B$52,About!$B$2)*SUMIFS('Urban and Rural'!$C$2:$C$53,'Urban and Rural'!$A$2:$A$53,About!$B$1)</f>
        <v>519.73320490717208</v>
      </c>
      <c r="Y8" s="71">
        <f>INDEX('REEDS calc'!$C$64:$AG$113,MATCH(About!$B$2,'REEDS calc'!$B$64:$B$113,0),MATCH(Y$1,'REEDS calc'!$C$63:$AG$63,0))*SUMIFS('res v com'!$E$3:$E$52,'res v com'!$B$3:$B$52,About!$B$2)*SUMIFS('Urban and Rural'!$C$2:$C$53,'Urban and Rural'!$A$2:$A$53,About!$B$1)</f>
        <v>521.97747460788457</v>
      </c>
      <c r="Z8" s="71">
        <f>INDEX('REEDS calc'!$C$64:$AG$113,MATCH(About!$B$2,'REEDS calc'!$B$64:$B$113,0),MATCH(Z$1,'REEDS calc'!$C$63:$AG$63,0))*SUMIFS('res v com'!$E$3:$E$52,'res v com'!$B$3:$B$52,About!$B$2)*SUMIFS('Urban and Rural'!$C$2:$C$53,'Urban and Rural'!$A$2:$A$53,About!$B$1)</f>
        <v>524.22174430859707</v>
      </c>
      <c r="AA8" s="71">
        <f>INDEX('REEDS calc'!$C$64:$AG$113,MATCH(About!$B$2,'REEDS calc'!$B$64:$B$113,0),MATCH(AA$1,'REEDS calc'!$C$63:$AG$63,0))*SUMIFS('res v com'!$E$3:$E$52,'res v com'!$B$3:$B$52,About!$B$2)*SUMIFS('Urban and Rural'!$C$2:$C$53,'Urban and Rural'!$A$2:$A$53,About!$B$1)</f>
        <v>525.88016047297913</v>
      </c>
      <c r="AB8" s="71">
        <f>INDEX('REEDS calc'!$C$64:$AG$113,MATCH(About!$B$2,'REEDS calc'!$B$64:$B$113,0),MATCH(AB$1,'REEDS calc'!$C$63:$AG$63,0))*SUMIFS('res v com'!$E$3:$E$52,'res v com'!$B$3:$B$52,About!$B$2)*SUMIFS('Urban and Rural'!$C$2:$C$53,'Urban and Rural'!$A$2:$A$53,About!$B$1)</f>
        <v>527.53857663736107</v>
      </c>
      <c r="AC8" s="71">
        <f>INDEX('REEDS calc'!$C$64:$AG$113,MATCH(About!$B$2,'REEDS calc'!$B$64:$B$113,0),MATCH(AC$1,'REEDS calc'!$C$63:$AG$63,0))*SUMIFS('res v com'!$E$3:$E$52,'res v com'!$B$3:$B$52,About!$B$2)*SUMIFS('Urban and Rural'!$C$2:$C$53,'Urban and Rural'!$A$2:$A$53,About!$B$1)</f>
        <v>532.04514230144241</v>
      </c>
      <c r="AD8" s="71">
        <f>INDEX('REEDS calc'!$C$64:$AG$113,MATCH(About!$B$2,'REEDS calc'!$B$64:$B$113,0),MATCH(AD$1,'REEDS calc'!$C$63:$AG$63,0))*SUMIFS('res v com'!$E$3:$E$52,'res v com'!$B$3:$B$52,About!$B$2)*SUMIFS('Urban and Rural'!$C$2:$C$53,'Urban and Rural'!$A$2:$A$53,About!$B$1)</f>
        <v>536.55170796552363</v>
      </c>
      <c r="AE8" s="71">
        <f>INDEX('REEDS calc'!$C$64:$AG$113,MATCH(About!$B$2,'REEDS calc'!$B$64:$B$113,0),MATCH(AE$1,'REEDS calc'!$C$63:$AG$63,0))*SUMIFS('res v com'!$E$3:$E$52,'res v com'!$B$3:$B$52,About!$B$2)*SUMIFS('Urban and Rural'!$C$2:$C$53,'Urban and Rural'!$A$2:$A$53,About!$B$1)</f>
        <v>539.63419887975533</v>
      </c>
      <c r="AF8" s="71">
        <f>INDEX('REEDS calc'!$C$64:$AG$113,MATCH(About!$B$2,'REEDS calc'!$B$64:$B$113,0),MATCH(AF$1,'REEDS calc'!$C$63:$AG$63,0))*SUMIFS('res v com'!$E$3:$E$52,'res v com'!$B$3:$B$52,About!$B$2)*SUMIFS('Urban and Rural'!$C$2:$C$53,'Urban and Rural'!$A$2:$A$53,About!$B$1)</f>
        <v>542.71668979398692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341.5110137933716</v>
      </c>
      <c r="C8" s="71">
        <f>INDEX('REEDS calc'!$C$64:$AG$113,MATCH(About!$B$2,'REEDS calc'!$B$64:$B$113,0),MATCH(C$1,'REEDS calc'!$C$63:$AG$63,0))*SUMIFS('res v com'!$E$3:$E$52,'res v com'!$B$3:$B$52,About!$B$2)*SUMIFS('Urban and Rural'!$B$2:$B$53,'Urban and Rural'!$A$2:$A$53,About!$B$1)</f>
        <v>341.5110137933716</v>
      </c>
      <c r="D8" s="71">
        <f>INDEX('REEDS calc'!$C$64:$AG$113,MATCH(About!$B$2,'REEDS calc'!$B$64:$B$113,0),MATCH(D$1,'REEDS calc'!$C$63:$AG$63,0))*SUMIFS('res v com'!$E$3:$E$52,'res v com'!$B$3:$B$52,About!$B$2)*SUMIFS('Urban and Rural'!$B$2:$B$53,'Urban and Rural'!$A$2:$A$53,About!$B$1)</f>
        <v>341.5110137933716</v>
      </c>
      <c r="E8" s="71">
        <f>INDEX('REEDS calc'!$C$64:$AG$113,MATCH(About!$B$2,'REEDS calc'!$B$64:$B$113,0),MATCH(E$1,'REEDS calc'!$C$63:$AG$63,0))*SUMIFS('res v com'!$E$3:$E$52,'res v com'!$B$3:$B$52,About!$B$2)*SUMIFS('Urban and Rural'!$B$2:$B$53,'Urban and Rural'!$A$2:$A$53,About!$B$1)</f>
        <v>380.11377039795667</v>
      </c>
      <c r="F8" s="71">
        <f>INDEX('REEDS calc'!$C$64:$AG$113,MATCH(About!$B$2,'REEDS calc'!$B$64:$B$113,0),MATCH(F$1,'REEDS calc'!$C$63:$AG$63,0))*SUMIFS('res v com'!$E$3:$E$52,'res v com'!$B$3:$B$52,About!$B$2)*SUMIFS('Urban and Rural'!$B$2:$B$53,'Urban and Rural'!$A$2:$A$53,About!$B$1)</f>
        <v>418.71652700254174</v>
      </c>
      <c r="G8" s="71">
        <f>INDEX('REEDS calc'!$C$64:$AG$113,MATCH(About!$B$2,'REEDS calc'!$B$64:$B$113,0),MATCH(G$1,'REEDS calc'!$C$63:$AG$63,0))*SUMIFS('res v com'!$E$3:$E$52,'res v com'!$B$3:$B$52,About!$B$2)*SUMIFS('Urban and Rural'!$B$2:$B$53,'Urban and Rural'!$A$2:$A$53,About!$B$1)</f>
        <v>475.23162850790777</v>
      </c>
      <c r="H8" s="71">
        <f>INDEX('REEDS calc'!$C$64:$AG$113,MATCH(About!$B$2,'REEDS calc'!$B$64:$B$113,0),MATCH(H$1,'REEDS calc'!$C$63:$AG$63,0))*SUMIFS('res v com'!$E$3:$E$52,'res v com'!$B$3:$B$52,About!$B$2)*SUMIFS('Urban and Rural'!$B$2:$B$53,'Urban and Rural'!$A$2:$A$53,About!$B$1)</f>
        <v>531.74673001327392</v>
      </c>
      <c r="I8" s="71">
        <f>INDEX('REEDS calc'!$C$64:$AG$113,MATCH(About!$B$2,'REEDS calc'!$B$64:$B$113,0),MATCH(I$1,'REEDS calc'!$C$63:$AG$63,0))*SUMIFS('res v com'!$E$3:$E$52,'res v com'!$B$3:$B$52,About!$B$2)*SUMIFS('Urban and Rural'!$B$2:$B$53,'Urban and Rural'!$A$2:$A$53,About!$B$1)</f>
        <v>620.75059170977215</v>
      </c>
      <c r="J8" s="71">
        <f>INDEX('REEDS calc'!$C$64:$AG$113,MATCH(About!$B$2,'REEDS calc'!$B$64:$B$113,0),MATCH(J$1,'REEDS calc'!$C$63:$AG$63,0))*SUMIFS('res v com'!$E$3:$E$52,'res v com'!$B$3:$B$52,About!$B$2)*SUMIFS('Urban and Rural'!$B$2:$B$53,'Urban and Rural'!$A$2:$A$53,About!$B$1)</f>
        <v>709.75445340627039</v>
      </c>
      <c r="K8" s="71">
        <f>INDEX('REEDS calc'!$C$64:$AG$113,MATCH(About!$B$2,'REEDS calc'!$B$64:$B$113,0),MATCH(K$1,'REEDS calc'!$C$63:$AG$63,0))*SUMIFS('res v com'!$E$3:$E$52,'res v com'!$B$3:$B$52,About!$B$2)*SUMIFS('Urban and Rural'!$B$2:$B$53,'Urban and Rural'!$A$2:$A$53,About!$B$1)</f>
        <v>848.22140087738626</v>
      </c>
      <c r="L8" s="71">
        <f>INDEX('REEDS calc'!$C$64:$AG$113,MATCH(About!$B$2,'REEDS calc'!$B$64:$B$113,0),MATCH(L$1,'REEDS calc'!$C$63:$AG$63,0))*SUMIFS('res v com'!$E$3:$E$52,'res v com'!$B$3:$B$52,About!$B$2)*SUMIFS('Urban and Rural'!$B$2:$B$53,'Urban and Rural'!$A$2:$A$53,About!$B$1)</f>
        <v>986.68834834850213</v>
      </c>
      <c r="M8" s="71">
        <f>INDEX('REEDS calc'!$C$64:$AG$113,MATCH(About!$B$2,'REEDS calc'!$B$64:$B$113,0),MATCH(M$1,'REEDS calc'!$C$63:$AG$63,0))*SUMIFS('res v com'!$E$3:$E$52,'res v com'!$B$3:$B$52,About!$B$2)*SUMIFS('Urban and Rural'!$B$2:$B$53,'Urban and Rural'!$A$2:$A$53,About!$B$1)</f>
        <v>1143.9854150164585</v>
      </c>
      <c r="N8" s="71">
        <f>INDEX('REEDS calc'!$C$64:$AG$113,MATCH(About!$B$2,'REEDS calc'!$B$64:$B$113,0),MATCH(N$1,'REEDS calc'!$C$63:$AG$63,0))*SUMIFS('res v com'!$E$3:$E$52,'res v com'!$B$3:$B$52,About!$B$2)*SUMIFS('Urban and Rural'!$B$2:$B$53,'Urban and Rural'!$A$2:$A$53,About!$B$1)</f>
        <v>1301.2824816844147</v>
      </c>
      <c r="O8" s="71">
        <f>INDEX('REEDS calc'!$C$64:$AG$113,MATCH(About!$B$2,'REEDS calc'!$B$64:$B$113,0),MATCH(O$1,'REEDS calc'!$C$63:$AG$63,0))*SUMIFS('res v com'!$E$3:$E$52,'res v com'!$B$3:$B$52,About!$B$2)*SUMIFS('Urban and Rural'!$B$2:$B$53,'Urban and Rural'!$A$2:$A$53,About!$B$1)</f>
        <v>1341.0459528398978</v>
      </c>
      <c r="P8" s="71">
        <f>INDEX('REEDS calc'!$C$64:$AG$113,MATCH(About!$B$2,'REEDS calc'!$B$64:$B$113,0),MATCH(P$1,'REEDS calc'!$C$63:$AG$63,0))*SUMIFS('res v com'!$E$3:$E$52,'res v com'!$B$3:$B$52,About!$B$2)*SUMIFS('Urban and Rural'!$B$2:$B$53,'Urban and Rural'!$A$2:$A$53,About!$B$1)</f>
        <v>1380.8094239953809</v>
      </c>
      <c r="Q8" s="71">
        <f>INDEX('REEDS calc'!$C$64:$AG$113,MATCH(About!$B$2,'REEDS calc'!$B$64:$B$113,0),MATCH(Q$1,'REEDS calc'!$C$63:$AG$63,0))*SUMIFS('res v com'!$E$3:$E$52,'res v com'!$B$3:$B$52,About!$B$2)*SUMIFS('Urban and Rural'!$B$2:$B$53,'Urban and Rural'!$A$2:$A$53,About!$B$1)</f>
        <v>1387.0201466214087</v>
      </c>
      <c r="R8" s="71">
        <f>INDEX('REEDS calc'!$C$64:$AG$113,MATCH(About!$B$2,'REEDS calc'!$B$64:$B$113,0),MATCH(R$1,'REEDS calc'!$C$63:$AG$63,0))*SUMIFS('res v com'!$E$3:$E$52,'res v com'!$B$3:$B$52,About!$B$2)*SUMIFS('Urban and Rural'!$B$2:$B$53,'Urban and Rural'!$A$2:$A$53,About!$B$1)</f>
        <v>1393.2308692474362</v>
      </c>
      <c r="S8" s="71">
        <f>INDEX('REEDS calc'!$C$64:$AG$113,MATCH(About!$B$2,'REEDS calc'!$B$64:$B$113,0),MATCH(S$1,'REEDS calc'!$C$63:$AG$63,0))*SUMIFS('res v com'!$E$3:$E$52,'res v com'!$B$3:$B$52,About!$B$2)*SUMIFS('Urban and Rural'!$B$2:$B$53,'Urban and Rural'!$A$2:$A$53,About!$B$1)</f>
        <v>1398.8972257468795</v>
      </c>
      <c r="T8" s="71">
        <f>INDEX('REEDS calc'!$C$64:$AG$113,MATCH(About!$B$2,'REEDS calc'!$B$64:$B$113,0),MATCH(T$1,'REEDS calc'!$C$63:$AG$63,0))*SUMIFS('res v com'!$E$3:$E$52,'res v com'!$B$3:$B$52,About!$B$2)*SUMIFS('Urban and Rural'!$B$2:$B$53,'Urban and Rural'!$A$2:$A$53,About!$B$1)</f>
        <v>1404.563582246323</v>
      </c>
      <c r="U8" s="71">
        <f>INDEX('REEDS calc'!$C$64:$AG$113,MATCH(About!$B$2,'REEDS calc'!$B$64:$B$113,0),MATCH(U$1,'REEDS calc'!$C$63:$AG$63,0))*SUMIFS('res v com'!$E$3:$E$52,'res v com'!$B$3:$B$52,About!$B$2)*SUMIFS('Urban and Rural'!$B$2:$B$53,'Urban and Rural'!$A$2:$A$53,About!$B$1)</f>
        <v>1409.9330117676298</v>
      </c>
      <c r="V8" s="71">
        <f>INDEX('REEDS calc'!$C$64:$AG$113,MATCH(About!$B$2,'REEDS calc'!$B$64:$B$113,0),MATCH(V$1,'REEDS calc'!$C$63:$AG$63,0))*SUMIFS('res v com'!$E$3:$E$52,'res v com'!$B$3:$B$52,About!$B$2)*SUMIFS('Urban and Rural'!$B$2:$B$53,'Urban and Rural'!$A$2:$A$53,About!$B$1)</f>
        <v>1415.3024412889365</v>
      </c>
      <c r="W8" s="71">
        <f>INDEX('REEDS calc'!$C$64:$AG$113,MATCH(About!$B$2,'REEDS calc'!$B$64:$B$113,0),MATCH(W$1,'REEDS calc'!$C$63:$AG$63,0))*SUMIFS('res v com'!$E$3:$E$52,'res v com'!$B$3:$B$52,About!$B$2)*SUMIFS('Urban and Rural'!$B$2:$B$53,'Urban and Rural'!$A$2:$A$53,About!$B$1)</f>
        <v>1421.0677734477588</v>
      </c>
      <c r="X8" s="71">
        <f>INDEX('REEDS calc'!$C$64:$AG$113,MATCH(About!$B$2,'REEDS calc'!$B$64:$B$113,0),MATCH(X$1,'REEDS calc'!$C$63:$AG$63,0))*SUMIFS('res v com'!$E$3:$E$52,'res v com'!$B$3:$B$52,About!$B$2)*SUMIFS('Urban and Rural'!$B$2:$B$53,'Urban and Rural'!$A$2:$A$53,About!$B$1)</f>
        <v>1426.8331056065808</v>
      </c>
      <c r="Y8" s="71">
        <f>INDEX('REEDS calc'!$C$64:$AG$113,MATCH(About!$B$2,'REEDS calc'!$B$64:$B$113,0),MATCH(Y$1,'REEDS calc'!$C$63:$AG$63,0))*SUMIFS('res v com'!$E$3:$E$52,'res v com'!$B$3:$B$52,About!$B$2)*SUMIFS('Urban and Rural'!$B$2:$B$53,'Urban and Rural'!$A$2:$A$53,About!$B$1)</f>
        <v>1432.9943404029189</v>
      </c>
      <c r="Z8" s="71">
        <f>INDEX('REEDS calc'!$C$64:$AG$113,MATCH(About!$B$2,'REEDS calc'!$B$64:$B$113,0),MATCH(Z$1,'REEDS calc'!$C$63:$AG$63,0))*SUMIFS('res v com'!$E$3:$E$52,'res v com'!$B$3:$B$52,About!$B$2)*SUMIFS('Urban and Rural'!$B$2:$B$53,'Urban and Rural'!$A$2:$A$53,About!$B$1)</f>
        <v>1439.1555751992571</v>
      </c>
      <c r="AA8" s="71">
        <f>INDEX('REEDS calc'!$C$64:$AG$113,MATCH(About!$B$2,'REEDS calc'!$B$64:$B$113,0),MATCH(AA$1,'REEDS calc'!$C$63:$AG$63,0))*SUMIFS('res v com'!$E$3:$E$52,'res v com'!$B$3:$B$52,About!$B$2)*SUMIFS('Urban and Rural'!$B$2:$B$53,'Urban and Rural'!$A$2:$A$53,About!$B$1)</f>
        <v>1443.7084555306878</v>
      </c>
      <c r="AB8" s="71">
        <f>INDEX('REEDS calc'!$C$64:$AG$113,MATCH(About!$B$2,'REEDS calc'!$B$64:$B$113,0),MATCH(AB$1,'REEDS calc'!$C$63:$AG$63,0))*SUMIFS('res v com'!$E$3:$E$52,'res v com'!$B$3:$B$52,About!$B$2)*SUMIFS('Urban and Rural'!$B$2:$B$53,'Urban and Rural'!$A$2:$A$53,About!$B$1)</f>
        <v>1448.2613358621184</v>
      </c>
      <c r="AC8" s="71">
        <f>INDEX('REEDS calc'!$C$64:$AG$113,MATCH(About!$B$2,'REEDS calc'!$B$64:$B$113,0),MATCH(AC$1,'REEDS calc'!$C$63:$AG$63,0))*SUMIFS('res v com'!$E$3:$E$52,'res v com'!$B$3:$B$52,About!$B$2)*SUMIFS('Urban and Rural'!$B$2:$B$53,'Urban and Rural'!$A$2:$A$53,About!$B$1)</f>
        <v>1460.6332932844839</v>
      </c>
      <c r="AD8" s="71">
        <f>INDEX('REEDS calc'!$C$64:$AG$113,MATCH(About!$B$2,'REEDS calc'!$B$64:$B$113,0),MATCH(AD$1,'REEDS calc'!$C$63:$AG$63,0))*SUMIFS('res v com'!$E$3:$E$52,'res v com'!$B$3:$B$52,About!$B$2)*SUMIFS('Urban and Rural'!$B$2:$B$53,'Urban and Rural'!$A$2:$A$53,About!$B$1)</f>
        <v>1473.0052507068494</v>
      </c>
      <c r="AE8" s="71">
        <f>INDEX('REEDS calc'!$C$64:$AG$113,MATCH(About!$B$2,'REEDS calc'!$B$64:$B$113,0),MATCH(AE$1,'REEDS calc'!$C$63:$AG$63,0))*SUMIFS('res v com'!$E$3:$E$52,'res v com'!$B$3:$B$52,About!$B$2)*SUMIFS('Urban and Rural'!$B$2:$B$53,'Urban and Rural'!$A$2:$A$53,About!$B$1)</f>
        <v>1481.4676695837475</v>
      </c>
      <c r="AF8" s="71">
        <f>INDEX('REEDS calc'!$C$64:$AG$113,MATCH(About!$B$2,'REEDS calc'!$B$64:$B$113,0),MATCH(AF$1,'REEDS calc'!$C$63:$AG$63,0))*SUMIFS('res v com'!$E$3:$E$52,'res v com'!$B$3:$B$52,About!$B$2)*SUMIFS('Urban and Rural'!$B$2:$B$53,'Urban and Rural'!$A$2:$A$53,About!$B$1)</f>
        <v>1489.9300884606457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224.182295457386</v>
      </c>
      <c r="C8" s="71">
        <f>INDEX('REEDS calc'!$C$64:$AG$113,MATCH(About!$B$2,'REEDS calc'!$B$64:$B$113,0),MATCH(C$1,'REEDS calc'!$C$63:$AG$63,0))*SUMIFS('res v com'!$F$3:$F$52,'res v com'!$B$3:$B$52,About!$B$2)</f>
        <v>224.182295457386</v>
      </c>
      <c r="D8" s="71">
        <f>INDEX('REEDS calc'!$C$64:$AG$113,MATCH(About!$B$2,'REEDS calc'!$B$64:$B$113,0),MATCH(D$1,'REEDS calc'!$C$63:$AG$63,0))*SUMIFS('res v com'!$F$3:$F$52,'res v com'!$B$3:$B$52,About!$B$2)</f>
        <v>224.182295457386</v>
      </c>
      <c r="E8" s="71">
        <f>INDEX('REEDS calc'!$C$64:$AG$113,MATCH(About!$B$2,'REEDS calc'!$B$64:$B$113,0),MATCH(E$1,'REEDS calc'!$C$63:$AG$63,0))*SUMIFS('res v com'!$F$3:$F$52,'res v com'!$B$3:$B$52,About!$B$2)</f>
        <v>249.52278005983783</v>
      </c>
      <c r="F8" s="71">
        <f>INDEX('REEDS calc'!$C$64:$AG$113,MATCH(About!$B$2,'REEDS calc'!$B$64:$B$113,0),MATCH(F$1,'REEDS calc'!$C$63:$AG$63,0))*SUMIFS('res v com'!$F$3:$F$52,'res v com'!$B$3:$B$52,About!$B$2)</f>
        <v>274.86326466228968</v>
      </c>
      <c r="G8" s="71">
        <f>INDEX('REEDS calc'!$C$64:$AG$113,MATCH(About!$B$2,'REEDS calc'!$B$64:$B$113,0),MATCH(G$1,'REEDS calc'!$C$63:$AG$63,0))*SUMIFS('res v com'!$F$3:$F$52,'res v com'!$B$3:$B$52,About!$B$2)</f>
        <v>311.96217120339998</v>
      </c>
      <c r="H8" s="71">
        <f>INDEX('REEDS calc'!$C$64:$AG$113,MATCH(About!$B$2,'REEDS calc'!$B$64:$B$113,0),MATCH(H$1,'REEDS calc'!$C$63:$AG$63,0))*SUMIFS('res v com'!$F$3:$F$52,'res v com'!$B$3:$B$52,About!$B$2)</f>
        <v>349.06107774451038</v>
      </c>
      <c r="I8" s="71">
        <f>INDEX('REEDS calc'!$C$64:$AG$113,MATCH(About!$B$2,'REEDS calc'!$B$64:$B$113,0),MATCH(I$1,'REEDS calc'!$C$63:$AG$63,0))*SUMIFS('res v com'!$F$3:$F$52,'res v com'!$B$3:$B$52,About!$B$2)</f>
        <v>407.48698266061103</v>
      </c>
      <c r="J8" s="71">
        <f>INDEX('REEDS calc'!$C$64:$AG$113,MATCH(About!$B$2,'REEDS calc'!$B$64:$B$113,0),MATCH(J$1,'REEDS calc'!$C$63:$AG$63,0))*SUMIFS('res v com'!$F$3:$F$52,'res v com'!$B$3:$B$52,About!$B$2)</f>
        <v>465.91288757671174</v>
      </c>
      <c r="K8" s="71">
        <f>INDEX('REEDS calc'!$C$64:$AG$113,MATCH(About!$B$2,'REEDS calc'!$B$64:$B$113,0),MATCH(K$1,'REEDS calc'!$C$63:$AG$63,0))*SUMIFS('res v com'!$F$3:$F$52,'res v com'!$B$3:$B$52,About!$B$2)</f>
        <v>556.80845719319757</v>
      </c>
      <c r="L8" s="71">
        <f>INDEX('REEDS calc'!$C$64:$AG$113,MATCH(About!$B$2,'REEDS calc'!$B$64:$B$113,0),MATCH(L$1,'REEDS calc'!$C$63:$AG$63,0))*SUMIFS('res v com'!$F$3:$F$52,'res v com'!$B$3:$B$52,About!$B$2)</f>
        <v>647.70402680968334</v>
      </c>
      <c r="M8" s="71">
        <f>INDEX('REEDS calc'!$C$64:$AG$113,MATCH(About!$B$2,'REEDS calc'!$B$64:$B$113,0),MATCH(M$1,'REEDS calc'!$C$63:$AG$63,0))*SUMIFS('res v com'!$F$3:$F$52,'res v com'!$B$3:$B$52,About!$B$2)</f>
        <v>750.96048428859694</v>
      </c>
      <c r="N8" s="71">
        <f>INDEX('REEDS calc'!$C$64:$AG$113,MATCH(About!$B$2,'REEDS calc'!$B$64:$B$113,0),MATCH(N$1,'REEDS calc'!$C$63:$AG$63,0))*SUMIFS('res v com'!$F$3:$F$52,'res v com'!$B$3:$B$52,About!$B$2)</f>
        <v>854.21694176751043</v>
      </c>
      <c r="O8" s="71">
        <f>INDEX('REEDS calc'!$C$64:$AG$113,MATCH(About!$B$2,'REEDS calc'!$B$64:$B$113,0),MATCH(O$1,'REEDS calc'!$C$63:$AG$63,0))*SUMIFS('res v com'!$F$3:$F$52,'res v com'!$B$3:$B$52,About!$B$2)</f>
        <v>880.31936856766993</v>
      </c>
      <c r="P8" s="71">
        <f>INDEX('REEDS calc'!$C$64:$AG$113,MATCH(About!$B$2,'REEDS calc'!$B$64:$B$113,0),MATCH(P$1,'REEDS calc'!$C$63:$AG$63,0))*SUMIFS('res v com'!$F$3:$F$52,'res v com'!$B$3:$B$52,About!$B$2)</f>
        <v>906.42179536782942</v>
      </c>
      <c r="Q8" s="71">
        <f>INDEX('REEDS calc'!$C$64:$AG$113,MATCH(About!$B$2,'REEDS calc'!$B$64:$B$113,0),MATCH(Q$1,'REEDS calc'!$C$63:$AG$63,0))*SUMIFS('res v com'!$F$3:$F$52,'res v com'!$B$3:$B$52,About!$B$2)</f>
        <v>910.49877677843313</v>
      </c>
      <c r="R8" s="71">
        <f>INDEX('REEDS calc'!$C$64:$AG$113,MATCH(About!$B$2,'REEDS calc'!$B$64:$B$113,0),MATCH(R$1,'REEDS calc'!$C$63:$AG$63,0))*SUMIFS('res v com'!$F$3:$F$52,'res v com'!$B$3:$B$52,About!$B$2)</f>
        <v>914.57575818903683</v>
      </c>
      <c r="S8" s="71">
        <f>INDEX('REEDS calc'!$C$64:$AG$113,MATCH(About!$B$2,'REEDS calc'!$B$64:$B$113,0),MATCH(S$1,'REEDS calc'!$C$63:$AG$63,0))*SUMIFS('res v com'!$F$3:$F$52,'res v com'!$B$3:$B$52,About!$B$2)</f>
        <v>918.29539461544414</v>
      </c>
      <c r="T8" s="71">
        <f>INDEX('REEDS calc'!$C$64:$AG$113,MATCH(About!$B$2,'REEDS calc'!$B$64:$B$113,0),MATCH(T$1,'REEDS calc'!$C$63:$AG$63,0))*SUMIFS('res v com'!$F$3:$F$52,'res v com'!$B$3:$B$52,About!$B$2)</f>
        <v>922.01503104185133</v>
      </c>
      <c r="U8" s="71">
        <f>INDEX('REEDS calc'!$C$64:$AG$113,MATCH(About!$B$2,'REEDS calc'!$B$64:$B$113,0),MATCH(U$1,'REEDS calc'!$C$63:$AG$63,0))*SUMIFS('res v com'!$F$3:$F$52,'res v com'!$B$3:$B$52,About!$B$2)</f>
        <v>925.53975202233346</v>
      </c>
      <c r="V8" s="71">
        <f>INDEX('REEDS calc'!$C$64:$AG$113,MATCH(About!$B$2,'REEDS calc'!$B$64:$B$113,0),MATCH(V$1,'REEDS calc'!$C$63:$AG$63,0))*SUMIFS('res v com'!$F$3:$F$52,'res v com'!$B$3:$B$52,About!$B$2)</f>
        <v>929.06447300281548</v>
      </c>
      <c r="W8" s="71">
        <f>INDEX('REEDS calc'!$C$64:$AG$113,MATCH(About!$B$2,'REEDS calc'!$B$64:$B$113,0),MATCH(W$1,'REEDS calc'!$C$63:$AG$63,0))*SUMIFS('res v com'!$F$3:$F$52,'res v com'!$B$3:$B$52,About!$B$2)</f>
        <v>932.84908124453125</v>
      </c>
      <c r="X8" s="71">
        <f>INDEX('REEDS calc'!$C$64:$AG$113,MATCH(About!$B$2,'REEDS calc'!$B$64:$B$113,0),MATCH(X$1,'REEDS calc'!$C$63:$AG$63,0))*SUMIFS('res v com'!$F$3:$F$52,'res v com'!$B$3:$B$52,About!$B$2)</f>
        <v>936.63368948624679</v>
      </c>
      <c r="Y8" s="71">
        <f>INDEX('REEDS calc'!$C$64:$AG$113,MATCH(About!$B$2,'REEDS calc'!$B$64:$B$113,0),MATCH(Y$1,'REEDS calc'!$C$63:$AG$63,0))*SUMIFS('res v com'!$F$3:$F$52,'res v com'!$B$3:$B$52,About!$B$2)</f>
        <v>940.67818498919621</v>
      </c>
      <c r="Z8" s="71">
        <f>INDEX('REEDS calc'!$C$64:$AG$113,MATCH(About!$B$2,'REEDS calc'!$B$64:$B$113,0),MATCH(Z$1,'REEDS calc'!$C$63:$AG$63,0))*SUMIFS('res v com'!$F$3:$F$52,'res v com'!$B$3:$B$52,About!$B$2)</f>
        <v>944.72268049214574</v>
      </c>
      <c r="AA8" s="71">
        <f>INDEX('REEDS calc'!$C$64:$AG$113,MATCH(About!$B$2,'REEDS calc'!$B$64:$B$113,0),MATCH(AA$1,'REEDS calc'!$C$63:$AG$63,0))*SUMIFS('res v com'!$F$3:$F$52,'res v com'!$B$3:$B$52,About!$B$2)</f>
        <v>947.71138399633332</v>
      </c>
      <c r="AB8" s="71">
        <f>INDEX('REEDS calc'!$C$64:$AG$113,MATCH(About!$B$2,'REEDS calc'!$B$64:$B$113,0),MATCH(AB$1,'REEDS calc'!$C$63:$AG$63,0))*SUMIFS('res v com'!$F$3:$F$52,'res v com'!$B$3:$B$52,About!$B$2)</f>
        <v>950.70008750052079</v>
      </c>
      <c r="AC8" s="71">
        <f>INDEX('REEDS calc'!$C$64:$AG$113,MATCH(About!$B$2,'REEDS calc'!$B$64:$B$113,0),MATCH(AC$1,'REEDS calc'!$C$63:$AG$63,0))*SUMIFS('res v com'!$F$3:$F$52,'res v com'!$B$3:$B$52,About!$B$2)</f>
        <v>958.8215644140738</v>
      </c>
      <c r="AD8" s="71">
        <f>INDEX('REEDS calc'!$C$64:$AG$113,MATCH(About!$B$2,'REEDS calc'!$B$64:$B$113,0),MATCH(AD$1,'REEDS calc'!$C$63:$AG$63,0))*SUMIFS('res v com'!$F$3:$F$52,'res v com'!$B$3:$B$52,About!$B$2)</f>
        <v>966.94304132762693</v>
      </c>
      <c r="AE8" s="71">
        <f>INDEX('REEDS calc'!$C$64:$AG$113,MATCH(About!$B$2,'REEDS calc'!$B$64:$B$113,0),MATCH(AE$1,'REEDS calc'!$C$63:$AG$63,0))*SUMIFS('res v com'!$F$3:$F$52,'res v com'!$B$3:$B$52,About!$B$2)</f>
        <v>972.49813153649711</v>
      </c>
      <c r="AF8" s="71">
        <f>INDEX('REEDS calc'!$C$64:$AG$113,MATCH(About!$B$2,'REEDS calc'!$B$64:$B$113,0),MATCH(AF$1,'REEDS calc'!$C$63:$AG$63,0))*SUMIFS('res v com'!$F$3:$F$52,'res v com'!$B$3:$B$52,About!$B$2)</f>
        <v>978.05322174536741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2024-02-08T18:54:38Z</dcterms:modified>
</cp:coreProperties>
</file>