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elec\BGDPbES\"/>
    </mc:Choice>
  </mc:AlternateContent>
  <xr:revisionPtr revIDLastSave="0" documentId="8_{2DBDFD79-7769-477C-88FD-96A77964A3F4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D32" i="4" s="1"/>
  <c r="D27" i="4"/>
  <c r="E4" i="4"/>
  <c r="F4" i="4" s="1"/>
  <c r="H2" i="2" s="1"/>
  <c r="C31" i="4"/>
  <c r="C32" i="4" s="1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24" i="4" s="1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8" i="4" l="1"/>
  <c r="E32" i="4"/>
  <c r="E5" i="4" s="1"/>
  <c r="F5" i="4" s="1"/>
  <c r="H3" i="2" s="1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28" i="4" l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<sst xmlns="http://schemas.openxmlformats.org/spreadsheetml/2006/main" count="4985" uniqueCount="142">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</sst>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102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MN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MN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0.41539974699999999</v>
      </c>
      <c r="D4" s="13">
        <f>MIN(C4/SUMIFS(PTCF!B:B,PTCF!A:A,calcs!B4),1)</f>
        <v>0.46155527444444444</v>
      </c>
      <c r="E4" s="12">
        <f>SUMIFS('all_csv_BECF-pre-ret'!$E:$E,'all_csv_BECF-pre-ret'!$B:$B,$B4,'all_csv_BECF-pre-ret'!$AI:$AI,$C$1)</f>
        <v>0.48378845799999998</v>
      </c>
      <c r="F4" s="13">
        <f>MIN(E4/SUMIFS(PTCF!B:B,PTCF!A:A,calcs!B4),1)</f>
        <v>0.53754273111111106</v>
      </c>
    </row>
    <row r="5" spans="1:6" x14ac:dyDescent="0.25">
      <c r="A5" t="s">
        <v>141</v>
      </c>
      <c r="B5" t="s">
        <v>10</v>
      </c>
      <c r="C5" s="12">
        <f>E28</f>
        <v>0.45281834480325373</v>
      </c>
      <c r="D5" s="13">
        <f>MIN(C5/SUMIFS(PTCF!B:B,PTCF!A:A,calcs!B5),1)</f>
        <v>0.50313149422583747</v>
      </c>
      <c r="E5" s="12">
        <f>E32</f>
        <v>0.45676332834149308</v>
      </c>
      <c r="F5" s="13">
        <f>MIN(E5/SUMIFS(PTCF!B:B,PTCF!A:A,calcs!B5),1)</f>
        <v>0.5075148092683256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1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0.97295622799999903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0.56278116899999997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0.38475218999999999</v>
      </c>
      <c r="F7" s="14">
        <f>MIN(E7/SUMIFS(PTCF!B:B,PTCF!A:A,calcs!B7),1)</f>
        <v>0.822120064102564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0.31345329300000002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0.29916269899999998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0.18304732399999901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0.19766796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0.43239057600000003</v>
      </c>
      <c r="D11" s="13">
        <f>MIN(C11/SUMIFS(PTCF!B:B,PTCF!A:A,calcs!B11),1)</f>
        <v>0.48043397333333338</v>
      </c>
      <c r="E11" s="12">
        <f>SUMIFS('all_csv_BECF-pre-ret'!$E:$E,'all_csv_BECF-pre-ret'!$B:$B,$B11,'all_csv_BECF-pre-ret'!$AI:$AI,$C$1)</f>
        <v>0.393536989</v>
      </c>
      <c r="F11" s="13">
        <f>MIN(E11/SUMIFS(PTCF!B:B,PTCF!A:A,calcs!B11),1)</f>
        <v>0.4372633211111111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4.6688440000000001E-3</v>
      </c>
      <c r="D13" s="14">
        <f>MIN(C13/SUMIFS(PTCF!B:B,PTCF!A:A,calcs!B13),1)</f>
        <v>5.1876044444444441E-3</v>
      </c>
      <c r="E13" s="12">
        <f>SUMIFS('all_csv_BECF-pre-ret'!$E:$E,'all_csv_BECF-pre-ret'!$B:$B,$B13,'all_csv_BECF-pre-ret'!$AI:$AI,$C$1)</f>
        <v>1.9257420000000001E-2</v>
      </c>
      <c r="F13" s="14">
        <f>MIN(E13/SUMIFS(PTCF!B:B,PTCF!A:A,calcs!B13),1)</f>
        <v>2.1397133333333335E-2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4.9088123999999997E-2</v>
      </c>
      <c r="D14" s="13">
        <f>MIN(C14/SUMIFS(PTCF!B:B,PTCF!A:A,calcs!B14),1)</f>
        <v>5.4542359999999998E-2</v>
      </c>
      <c r="E14" s="12">
        <f>SUMIFS('all_csv_BECF-pre-ret'!$E:$E,'all_csv_BECF-pre-ret'!$B:$B,$B14,'all_csv_BECF-pre-ret'!$AI:$AI,$C$1)</f>
        <v>7.4925968999999995E-2</v>
      </c>
      <c r="F14" s="13">
        <f>MIN(E14/SUMIFS(PTCF!B:B,PTCF!A:A,calcs!B14),1)</f>
        <v>8.325107666666666E-2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0.69204211099999902</v>
      </c>
      <c r="D19" s="16">
        <f>MIN(C19/SUMIFS(PTCF!B:B,PTCF!A:A,calcs!B19),1)</f>
        <v>0.76893567888888781</v>
      </c>
      <c r="E19" s="15">
        <f>SUMIFS('all_csv_BECF-pre-ret'!$E:$E,'all_csv_BECF-pre-ret'!$B:$B,$B19,'all_csv_BECF-pre-ret'!$AI:$AI,$C$1)</f>
        <v>0.70388479699999995</v>
      </c>
      <c r="F19" s="16">
        <f>MIN(E19/SUMIFS(PTCF!B:B,PTCF!A:A,calcs!B19),1)</f>
        <v>0.78209421888888886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134.80000000000001</v>
      </c>
      <c r="D24">
        <f>SUMIFS('all_csv_SYC-SYEGC'!D:D,'all_csv_SYC-SYEGC'!$B:$B,calcs!$B$24,'all_csv_SYC-SYEGC'!$F:$F,calcs!$C$1)</f>
        <v>2496</v>
      </c>
      <c r="E24">
        <f>SUM(C24:D24)</f>
        <v>2630.8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7.7030042999999895E-2</v>
      </c>
      <c r="D27">
        <f>SUMIFS('all_csv_BECF-pre-nonret'!$D:$D,'all_csv_BECF-pre-nonret'!B:B,calcs!B27,'all_csv_BECF-pre-nonret'!AI:AI,calcs!C1)</f>
        <v>0.473113322</v>
      </c>
    </row>
    <row r="28" spans="1:6" x14ac:dyDescent="0.25">
      <c r="C28">
        <f>$C$27*($C$24/$E$24)</f>
        <v>3.9469552213775225E-3</v>
      </c>
      <c r="D28">
        <f>$D$27*($D$24/$E$24)</f>
        <v>0.44887138958187622</v>
      </c>
      <c r="E28" s="9">
        <f>SUM(C28:D28)</f>
        <v>0.45281834480325373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0.15402160600000001</v>
      </c>
      <c r="D31">
        <f>SUMIFS('all_csv_BECF-pre-nonret'!$D:$D,'all_csv_BECF-pre-nonret'!B:B,calcs!B31,'all_csv_BECF-pre-nonret'!AI:AI,calcs!C1)</f>
        <v>0.473113322</v>
      </c>
    </row>
    <row r="32" spans="1:6" x14ac:dyDescent="0.25">
      <c r="C32">
        <f>$C$31*($C$24/$E$24)</f>
        <v>7.8919387596168462E-3</v>
      </c>
      <c r="D32">
        <f>$D$31*($D$24/$E$24)</f>
        <v>0.44887138958187622</v>
      </c>
      <c r="E32" s="9">
        <f>SUM(C32:D32)</f>
        <v>0.45676332834149308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0.46155527444444444</v>
      </c>
      <c r="H2" s="8">
        <f>SUMIFS(calcs!$F$4:$F$19,calcs!$B$4:$B$19,$A2)</f>
        <v>0.53754273111111106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0.50313149422583747</v>
      </c>
      <c r="H3" s="8">
        <f>SUMIFS(calcs!$F$4:$F$19,calcs!$B$4:$B$19,$A3)</f>
        <v>0.5075148092683256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0.48043397333333338</v>
      </c>
      <c r="H9" s="8">
        <f>SUMIFS(calcs!$F$4:$F$19,calcs!$B$4:$B$19,$A9)</f>
        <v>0.4372633211111111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5.4542359999999998E-2</v>
      </c>
      <c r="H12" s="8">
        <f>SUMIFS(calcs!$F$4:$F$19,calcs!$B$4:$B$19,$A12)</f>
        <v>8.325107666666666E-2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2022-11-30T00:43:53Z</dcterms:modified>
</cp:coreProperties>
</file>