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N\bldgs\SYDEC\"/>
    </mc:Choice>
  </mc:AlternateContent>
  <xr:revisionPtr revIDLastSave="0" documentId="8_{CEBD5919-EB44-46A8-A7B6-E71481231A64}"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330" i="13" s="1"/>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<sst xmlns="http://schemas.openxmlformats.org/spreadsheetml/2006/main" count="194484" uniqueCount="2015">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</sst>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155</v>
      </c>
      <c r="C1" s="30">
        <v>46241</v>
      </c>
    </row>
    <row r="2" spans="1:3" x14ac:dyDescent="0.45">
      <c r="A2" s="3" t="s">
        <v>2</v>
      </c>
      <c r="B2" s="4" t="str">
        <f>IFERROR(INDEX(Geography!B:B, MATCH($B$1, Geography!C:C, 0)), "")</f>
        <v>MN</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Minnesota</v>
      </c>
    </row>
    <row r="311" spans="1:31" x14ac:dyDescent="0.45">
      <c r="A311" t="s">
        <v>1971</v>
      </c>
      <c r="B311" t="str">
        <f>About!$B$2</f>
        <v>MN</v>
      </c>
    </row>
    <row r="312" spans="1:31" x14ac:dyDescent="0.45">
      <c r="A312" t="s">
        <v>1972</v>
      </c>
      <c r="B312">
        <f>MATCH($B$311, $A$38:$A$85, 0)</f>
        <v>21</v>
      </c>
    </row>
    <row r="313" spans="1:31" x14ac:dyDescent="0.45">
      <c r="A313" t="s">
        <v>1973</v>
      </c>
      <c r="B313" s="24">
        <f>INDEX(Census_2020_Urban_Rural!$F$2:$F$57, MATCH($B$311, Census_2020_Urban_Rural!$B$2:$B$57, 0))</f>
        <v>71.878705208487034</v>
      </c>
    </row>
    <row r="314" spans="1:31" x14ac:dyDescent="0.45">
      <c r="A314" t="s">
        <v>1974</v>
      </c>
      <c r="B314" s="18">
        <f>$B$313 * $B$13</f>
        <v>0.71878705208487037</v>
      </c>
    </row>
    <row r="315" spans="1:31" x14ac:dyDescent="0.45">
      <c r="A315" t="s">
        <v>1975</v>
      </c>
      <c r="B315" s="22">
        <f>INDEX($K$38:$K$85, $B$312)</f>
        <v>124.72394359192756</v>
      </c>
    </row>
    <row r="316" spans="1:31" x14ac:dyDescent="0.45">
      <c r="A316" t="s">
        <v>1976</v>
      </c>
      <c r="B316" s="22">
        <f>INDEX($Q$38:$Q$85, $B$312)</f>
        <v>80.622935553498536</v>
      </c>
    </row>
    <row r="317" spans="1:31" x14ac:dyDescent="0.45">
      <c r="A317" t="s">
        <v>1977</v>
      </c>
      <c r="B317" s="22">
        <f>$B$315 * $B$314</f>
        <v>89.649955738841271</v>
      </c>
    </row>
    <row r="318" spans="1:31" x14ac:dyDescent="0.45">
      <c r="A318" t="s">
        <v>1978</v>
      </c>
      <c r="B318" s="22">
        <f>$B$315 * (1 - $B$314)</f>
        <v>35.073987853086294</v>
      </c>
    </row>
    <row r="319" spans="1:31" x14ac:dyDescent="0.45">
      <c r="A319" t="s">
        <v>1979</v>
      </c>
      <c r="B319" s="22">
        <f>$B$316</f>
        <v>80.622935553498536</v>
      </c>
    </row>
    <row r="320" spans="1:31" x14ac:dyDescent="0.45">
      <c r="A320" t="s">
        <v>1980</v>
      </c>
      <c r="B320" s="24">
        <f>INDEX($S$38:$S$85, $B$312)</f>
        <v>19242.3</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124.72394359192756</v>
      </c>
      <c r="C322" s="28">
        <f t="shared" si="214"/>
        <v>124.72394359192756</v>
      </c>
      <c r="D322" s="28">
        <f t="shared" si="214"/>
        <v>124.72394359192756</v>
      </c>
      <c r="E322" s="28">
        <f t="shared" si="214"/>
        <v>124.72394359192756</v>
      </c>
      <c r="F322" s="28">
        <f t="shared" si="214"/>
        <v>124.72394359192756</v>
      </c>
      <c r="G322" s="28">
        <f t="shared" si="214"/>
        <v>136.09184490293234</v>
      </c>
      <c r="H322" s="28">
        <f t="shared" si="214"/>
        <v>148.9351555075875</v>
      </c>
      <c r="I322" s="28">
        <f t="shared" si="214"/>
        <v>162.83241611394223</v>
      </c>
      <c r="J322" s="28">
        <f t="shared" si="214"/>
        <v>176.75430701454886</v>
      </c>
      <c r="K322" s="28">
        <f t="shared" si="214"/>
        <v>192.00603871268285</v>
      </c>
      <c r="L322" s="28">
        <f t="shared" si="214"/>
        <v>209.09428111914593</v>
      </c>
      <c r="M322" s="28">
        <f t="shared" si="214"/>
        <v>227.17509009047839</v>
      </c>
      <c r="N322" s="28">
        <f t="shared" si="214"/>
        <v>247.0027630486386</v>
      </c>
      <c r="O322" s="28">
        <f t="shared" si="214"/>
        <v>269.08883556141677</v>
      </c>
      <c r="P322" s="28">
        <f t="shared" si="214"/>
        <v>293.79471675420126</v>
      </c>
      <c r="Q322" s="28">
        <f t="shared" si="214"/>
        <v>321.14434109977958</v>
      </c>
      <c r="R322" s="28">
        <f t="shared" si="214"/>
        <v>351.92978420981581</v>
      </c>
      <c r="S322" s="28">
        <f t="shared" si="214"/>
        <v>386.02480891361097</v>
      </c>
      <c r="T322" s="28">
        <f t="shared" si="214"/>
        <v>423.76959379745597</v>
      </c>
      <c r="U322" s="28">
        <f t="shared" si="214"/>
        <v>465.11150149721107</v>
      </c>
      <c r="V322" s="28">
        <f t="shared" si="214"/>
        <v>510.51259162167162</v>
      </c>
      <c r="W322" s="28">
        <f t="shared" si="214"/>
        <v>560.05274493841227</v>
      </c>
      <c r="X322" s="28">
        <f t="shared" si="214"/>
        <v>613.78039789491481</v>
      </c>
      <c r="Y322" s="28">
        <f t="shared" si="214"/>
        <v>672.70870378856171</v>
      </c>
      <c r="Z322" s="28">
        <f t="shared" si="214"/>
        <v>736.58843730927833</v>
      </c>
      <c r="AA322" s="28">
        <f t="shared" si="214"/>
        <v>806.31289214232731</v>
      </c>
      <c r="AB322" s="28">
        <f t="shared" si="214"/>
        <v>882.2523528776187</v>
      </c>
      <c r="AC322" s="28">
        <f t="shared" si="214"/>
        <v>965.44363974249177</v>
      </c>
      <c r="AD322" s="28">
        <f t="shared" si="214"/>
        <v>1054.9429870891597</v>
      </c>
      <c r="AE322" s="28">
        <f t="shared" si="214"/>
        <v>1152.2446659696566</v>
      </c>
    </row>
    <row r="323" spans="1:31" x14ac:dyDescent="0.45">
      <c r="A323" t="s">
        <v>1982</v>
      </c>
      <c r="B323" s="28">
        <f t="shared" ref="B323:AE323" si="215">INDEX(B$258:B$305, $B$312)</f>
        <v>80.622935553498536</v>
      </c>
      <c r="C323" s="28">
        <f t="shared" si="215"/>
        <v>80.622935553498536</v>
      </c>
      <c r="D323" s="28">
        <f t="shared" si="215"/>
        <v>80.622935553498536</v>
      </c>
      <c r="E323" s="28">
        <f t="shared" si="215"/>
        <v>80.622935553498536</v>
      </c>
      <c r="F323" s="28">
        <f t="shared" si="215"/>
        <v>80.622935553498536</v>
      </c>
      <c r="G323" s="28">
        <f t="shared" si="215"/>
        <v>95.644799056467363</v>
      </c>
      <c r="H323" s="28">
        <f t="shared" si="215"/>
        <v>109.65765221809778</v>
      </c>
      <c r="I323" s="28">
        <f t="shared" si="215"/>
        <v>117.00700247402337</v>
      </c>
      <c r="J323" s="28">
        <f t="shared" si="215"/>
        <v>121.65760717327936</v>
      </c>
      <c r="K323" s="28">
        <f t="shared" si="215"/>
        <v>127.09063985632264</v>
      </c>
      <c r="L323" s="28">
        <f t="shared" si="215"/>
        <v>131.41058505298943</v>
      </c>
      <c r="M323" s="28">
        <f t="shared" si="215"/>
        <v>134.90027738526442</v>
      </c>
      <c r="N323" s="28">
        <f t="shared" si="215"/>
        <v>138.89205689029185</v>
      </c>
      <c r="O323" s="28">
        <f t="shared" si="215"/>
        <v>145.07621154659492</v>
      </c>
      <c r="P323" s="28">
        <f t="shared" si="215"/>
        <v>150.22113054869698</v>
      </c>
      <c r="Q323" s="28">
        <f t="shared" si="215"/>
        <v>154.66651206130646</v>
      </c>
      <c r="R323" s="28">
        <f t="shared" si="215"/>
        <v>162.59816608394837</v>
      </c>
      <c r="S323" s="28">
        <f t="shared" si="215"/>
        <v>170.58576125292606</v>
      </c>
      <c r="T323" s="28">
        <f t="shared" si="215"/>
        <v>180.58328360931512</v>
      </c>
      <c r="U323" s="28">
        <f t="shared" si="215"/>
        <v>189.53263331807975</v>
      </c>
      <c r="V323" s="28">
        <f t="shared" si="215"/>
        <v>194.5272972209836</v>
      </c>
      <c r="W323" s="28">
        <f t="shared" si="215"/>
        <v>202.13556784102408</v>
      </c>
      <c r="X323" s="28">
        <f t="shared" si="215"/>
        <v>206.34757520023112</v>
      </c>
      <c r="Y323" s="28">
        <f t="shared" si="215"/>
        <v>211.1545390135318</v>
      </c>
      <c r="Z323" s="28">
        <f t="shared" si="215"/>
        <v>215.13928272263692</v>
      </c>
      <c r="AA323" s="28">
        <f t="shared" si="215"/>
        <v>221.40701319318981</v>
      </c>
      <c r="AB323" s="28">
        <f t="shared" si="215"/>
        <v>229.31284803144061</v>
      </c>
      <c r="AC323" s="28">
        <f t="shared" si="215"/>
        <v>237.54866907045744</v>
      </c>
      <c r="AD323" s="28">
        <f t="shared" si="215"/>
        <v>243.92489032867158</v>
      </c>
      <c r="AE323" s="28">
        <f t="shared" si="215"/>
        <v>252.29287550821664</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1.0671639000817268E-2</v>
      </c>
      <c r="C330" s="28">
        <f t="shared" si="218"/>
        <v>1.0671639000817268E-2</v>
      </c>
      <c r="D330" s="28">
        <f t="shared" si="218"/>
        <v>1.0671639000817268E-2</v>
      </c>
      <c r="E330" s="28">
        <f t="shared" si="218"/>
        <v>1.0671639000817268E-2</v>
      </c>
      <c r="F330" s="28">
        <f t="shared" si="218"/>
        <v>1.0671639000817268E-2</v>
      </c>
      <c r="G330" s="28">
        <f t="shared" si="218"/>
        <v>1.2043084452451096E-2</v>
      </c>
      <c r="H330" s="28">
        <f t="shared" si="218"/>
        <v>1.3438768116373056E-2</v>
      </c>
      <c r="I330" s="28">
        <f t="shared" si="218"/>
        <v>1.4542929825850632E-2</v>
      </c>
      <c r="J330" s="28">
        <f t="shared" si="218"/>
        <v>1.5508120868494317E-2</v>
      </c>
      <c r="K330" s="28">
        <f t="shared" si="218"/>
        <v>1.6583084068380882E-2</v>
      </c>
      <c r="L330" s="28">
        <f t="shared" si="218"/>
        <v>1.7695642733567992E-2</v>
      </c>
      <c r="M330" s="28">
        <f t="shared" si="218"/>
        <v>1.8816636653401247E-2</v>
      </c>
      <c r="N330" s="28">
        <f t="shared" si="218"/>
        <v>2.0054505955053734E-2</v>
      </c>
      <c r="O330" s="28">
        <f t="shared" si="218"/>
        <v>2.1523676852975564E-2</v>
      </c>
      <c r="P330" s="28">
        <f t="shared" si="218"/>
        <v>2.3074988296767966E-2</v>
      </c>
      <c r="Q330" s="28">
        <f t="shared" si="218"/>
        <v>2.4727337852600055E-2</v>
      </c>
      <c r="R330" s="28">
        <f t="shared" si="218"/>
        <v>2.6739420458768662E-2</v>
      </c>
      <c r="S330" s="28">
        <f t="shared" si="218"/>
        <v>2.8926405375996479E-2</v>
      </c>
      <c r="T330" s="28">
        <f t="shared" si="218"/>
        <v>3.1407517677552635E-2</v>
      </c>
      <c r="U330" s="28">
        <f t="shared" si="218"/>
        <v>3.4021095961256756E-2</v>
      </c>
      <c r="V330" s="28">
        <f t="shared" si="218"/>
        <v>3.6640104812972217E-2</v>
      </c>
      <c r="W330" s="28">
        <f t="shared" si="218"/>
        <v>3.9610042083297547E-2</v>
      </c>
      <c r="X330" s="28">
        <f t="shared" si="218"/>
        <v>4.2621098989993195E-2</v>
      </c>
      <c r="Y330" s="28">
        <f t="shared" si="218"/>
        <v>4.5933346990853149E-2</v>
      </c>
      <c r="Z330" s="28">
        <f t="shared" si="218"/>
        <v>4.9460185114664844E-2</v>
      </c>
      <c r="AA330" s="28">
        <f t="shared" si="218"/>
        <v>5.3409410794734366E-2</v>
      </c>
      <c r="AB330" s="28">
        <f t="shared" si="218"/>
        <v>5.7766753501871361E-2</v>
      </c>
      <c r="AC330" s="28">
        <f t="shared" si="218"/>
        <v>6.2518114197000846E-2</v>
      </c>
      <c r="AD330" s="28">
        <f t="shared" si="218"/>
        <v>6.7500656232250378E-2</v>
      </c>
      <c r="AE330" s="28">
        <f t="shared" si="218"/>
        <v>7.2992186042098561E-2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80.622935553498536</v>
      </c>
      <c r="C8" s="23">
        <f>Calcs!C$323</f>
        <v>80.622935553498536</v>
      </c>
      <c r="D8" s="23">
        <f>Calcs!D$323</f>
        <v>80.622935553498536</v>
      </c>
      <c r="E8" s="23">
        <f>Calcs!E$323</f>
        <v>80.622935553498536</v>
      </c>
      <c r="F8" s="23">
        <f>Calcs!F$323</f>
        <v>80.622935553498536</v>
      </c>
      <c r="G8" s="23">
        <f>Calcs!G$323</f>
        <v>95.644799056467363</v>
      </c>
      <c r="H8" s="23">
        <f>Calcs!H$323</f>
        <v>109.65765221809778</v>
      </c>
      <c r="I8" s="23">
        <f>Calcs!I$323</f>
        <v>117.00700247402337</v>
      </c>
      <c r="J8" s="23">
        <f>Calcs!J$323</f>
        <v>121.65760717327936</v>
      </c>
      <c r="K8" s="23">
        <f>Calcs!K$323</f>
        <v>127.09063985632264</v>
      </c>
      <c r="L8" s="23">
        <f>Calcs!L$323</f>
        <v>131.41058505298943</v>
      </c>
      <c r="M8" s="23">
        <f>Calcs!M$323</f>
        <v>134.90027738526442</v>
      </c>
      <c r="N8" s="23">
        <f>Calcs!N$323</f>
        <v>138.89205689029185</v>
      </c>
      <c r="O8" s="23">
        <f>Calcs!O$323</f>
        <v>145.07621154659492</v>
      </c>
      <c r="P8" s="23">
        <f>Calcs!P$323</f>
        <v>150.22113054869698</v>
      </c>
      <c r="Q8" s="23">
        <f>Calcs!Q$323</f>
        <v>154.66651206130646</v>
      </c>
      <c r="R8" s="23">
        <f>Calcs!R$323</f>
        <v>162.59816608394837</v>
      </c>
      <c r="S8" s="23">
        <f>Calcs!S$323</f>
        <v>170.58576125292606</v>
      </c>
      <c r="T8" s="23">
        <f>Calcs!T$323</f>
        <v>180.58328360931512</v>
      </c>
      <c r="U8" s="23">
        <f>Calcs!U$323</f>
        <v>189.53263331807975</v>
      </c>
      <c r="V8" s="23">
        <f>Calcs!V$323</f>
        <v>194.5272972209836</v>
      </c>
      <c r="W8" s="23">
        <f>Calcs!W$323</f>
        <v>202.13556784102408</v>
      </c>
      <c r="X8" s="23">
        <f>Calcs!X$323</f>
        <v>206.34757520023112</v>
      </c>
      <c r="Y8" s="23">
        <f>Calcs!Y$323</f>
        <v>211.1545390135318</v>
      </c>
      <c r="Z8" s="23">
        <f>Calcs!Z$323</f>
        <v>215.13928272263692</v>
      </c>
      <c r="AA8" s="23">
        <f>Calcs!AA$323</f>
        <v>221.40701319318981</v>
      </c>
      <c r="AB8" s="23">
        <f>Calcs!AB$323</f>
        <v>229.31284803144061</v>
      </c>
      <c r="AC8" s="23">
        <f>Calcs!AC$323</f>
        <v>237.54866907045744</v>
      </c>
      <c r="AD8" s="23">
        <f>Calcs!AD$323</f>
        <v>243.92489032867158</v>
      </c>
      <c r="AE8" s="23">
        <f>Calcs!AE$323</f>
        <v>252.29287550821664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89.649955738841271</v>
      </c>
      <c r="C8" s="23">
        <f>Calcs!C$322 * Calcs!$B$314</f>
        <v>89.649955738841271</v>
      </c>
      <c r="D8" s="23">
        <f>Calcs!D$322 * Calcs!$B$314</f>
        <v>89.649955738841271</v>
      </c>
      <c r="E8" s="23">
        <f>Calcs!E$322 * Calcs!$B$314</f>
        <v>89.649955738841271</v>
      </c>
      <c r="F8" s="23">
        <f>Calcs!F$322 * Calcs!$B$314</f>
        <v>89.649955738841271</v>
      </c>
      <c r="G8" s="23">
        <f>Calcs!G$322 * Calcs!$B$314</f>
        <v>97.821056010570132</v>
      </c>
      <c r="H8" s="23">
        <f>Calcs!H$322 * Calcs!$B$314</f>
        <v>107.05266137910056</v>
      </c>
      <c r="I8" s="23">
        <f>Calcs!I$322 * Calcs!$B$314</f>
        <v>117.04183236239749</v>
      </c>
      <c r="J8" s="23">
        <f>Calcs!J$322 * Calcs!$B$314</f>
        <v>127.0487072822917</v>
      </c>
      <c r="K8" s="23">
        <f>Calcs!K$322 * Calcs!$B$314</f>
        <v>138.01145454878281</v>
      </c>
      <c r="L8" s="23">
        <f>Calcs!L$322 * Calcs!$B$314</f>
        <v>150.29426193343608</v>
      </c>
      <c r="M8" s="23">
        <f>Calcs!M$322 * Calcs!$B$314</f>
        <v>163.29051331324982</v>
      </c>
      <c r="N8" s="23">
        <f>Calcs!N$322 * Calcs!$B$314</f>
        <v>177.54238790854868</v>
      </c>
      <c r="O8" s="23">
        <f>Calcs!O$322 * Calcs!$B$314</f>
        <v>193.41757086214119</v>
      </c>
      <c r="P8" s="23">
        <f>Calcs!P$322 * Calcs!$B$314</f>
        <v>211.17583837386181</v>
      </c>
      <c r="Q8" s="23">
        <f>Calcs!Q$322 * Calcs!$B$314</f>
        <v>230.83439423284864</v>
      </c>
      <c r="R8" s="23">
        <f>Calcs!R$322 * Calcs!$B$314</f>
        <v>252.96257213303807</v>
      </c>
      <c r="S8" s="23">
        <f>Calcs!S$322 * Calcs!$B$314</f>
        <v>277.46963443063981</v>
      </c>
      <c r="T8" s="23">
        <f>Calcs!T$322 * Calcs!$B$314</f>
        <v>304.60009708887634</v>
      </c>
      <c r="U8" s="23">
        <f>Calcs!U$322 * Calcs!$B$314</f>
        <v>334.31612505194812</v>
      </c>
      <c r="V8" s="23">
        <f>Calcs!V$322 * Calcs!$B$314</f>
        <v>366.94984078394862</v>
      </c>
      <c r="W8" s="23">
        <f>Calcs!W$322 * Calcs!$B$314</f>
        <v>402.55866154632116</v>
      </c>
      <c r="X8" s="23">
        <f>Calcs!X$322 * Calcs!$B$314</f>
        <v>441.1774028303646</v>
      </c>
      <c r="Y8" s="23">
        <f>Calcs!Y$322 * Calcs!$B$314</f>
        <v>483.53430610801456</v>
      </c>
      <c r="Z8" s="23">
        <f>Calcs!Z$322 * Calcs!$B$314</f>
        <v>529.45023145333755</v>
      </c>
      <c r="AA8" s="23">
        <f>Calcs!AA$322 * Calcs!$B$314</f>
        <v>579.56726680100951</v>
      </c>
      <c r="AB8" s="23">
        <f>Calcs!AB$322 * Calcs!$B$314</f>
        <v>634.1515679198443</v>
      </c>
      <c r="AC8" s="23">
        <f>Calcs!AC$322 * Calcs!$B$314</f>
        <v>693.94838776459324</v>
      </c>
      <c r="AD8" s="23">
        <f>Calcs!AD$322 * Calcs!$B$314</f>
        <v>758.27935980742461</v>
      </c>
      <c r="AE8" s="23">
        <f>Calcs!AE$322 * Calcs!$B$314</f>
        <v>828.21854673284565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35.073987853086294</v>
      </c>
      <c r="C8" s="23">
        <f>Calcs!C$322 * (1 - Calcs!$B$314)</f>
        <v>35.073987853086294</v>
      </c>
      <c r="D8" s="23">
        <f>Calcs!D$322 * (1 - Calcs!$B$314)</f>
        <v>35.073987853086294</v>
      </c>
      <c r="E8" s="23">
        <f>Calcs!E$322 * (1 - Calcs!$B$314)</f>
        <v>35.073987853086294</v>
      </c>
      <c r="F8" s="23">
        <f>Calcs!F$322 * (1 - Calcs!$B$314)</f>
        <v>35.073987853086294</v>
      </c>
      <c r="G8" s="23">
        <f>Calcs!G$322 * (1 - Calcs!$B$314)</f>
        <v>38.270788892362212</v>
      </c>
      <c r="H8" s="23">
        <f>Calcs!H$322 * (1 - Calcs!$B$314)</f>
        <v>41.882494128486933</v>
      </c>
      <c r="I8" s="23">
        <f>Calcs!I$322 * (1 - Calcs!$B$314)</f>
        <v>45.790583751544752</v>
      </c>
      <c r="J8" s="23">
        <f>Calcs!J$322 * (1 - Calcs!$B$314)</f>
        <v>49.705599732257163</v>
      </c>
      <c r="K8" s="23">
        <f>Calcs!K$322 * (1 - Calcs!$B$314)</f>
        <v>53.994584163900043</v>
      </c>
      <c r="L8" s="23">
        <f>Calcs!L$322 * (1 - Calcs!$B$314)</f>
        <v>58.800019185709857</v>
      </c>
      <c r="M8" s="23">
        <f>Calcs!M$322 * (1 - Calcs!$B$314)</f>
        <v>63.884576777228581</v>
      </c>
      <c r="N8" s="23">
        <f>Calcs!N$322 * (1 - Calcs!$B$314)</f>
        <v>69.460375140089909</v>
      </c>
      <c r="O8" s="23">
        <f>Calcs!O$322 * (1 - Calcs!$B$314)</f>
        <v>75.671264699275582</v>
      </c>
      <c r="P8" s="23">
        <f>Calcs!P$322 * (1 - Calcs!$B$314)</f>
        <v>82.618878380339467</v>
      </c>
      <c r="Q8" s="23">
        <f>Calcs!Q$322 * (1 - Calcs!$B$314)</f>
        <v>90.309946866930943</v>
      </c>
      <c r="R8" s="23">
        <f>Calcs!R$322 * (1 - Calcs!$B$314)</f>
        <v>98.967212076777741</v>
      </c>
      <c r="S8" s="23">
        <f>Calcs!S$322 * (1 - Calcs!$B$314)</f>
        <v>108.55517448297115</v>
      </c>
      <c r="T8" s="23">
        <f>Calcs!T$322 * (1 - Calcs!$B$314)</f>
        <v>119.16949670857963</v>
      </c>
      <c r="U8" s="23">
        <f>Calcs!U$322 * (1 - Calcs!$B$314)</f>
        <v>130.79537644526295</v>
      </c>
      <c r="V8" s="23">
        <f>Calcs!V$322 * (1 - Calcs!$B$314)</f>
        <v>143.56275083772297</v>
      </c>
      <c r="W8" s="23">
        <f>Calcs!W$322 * (1 - Calcs!$B$314)</f>
        <v>157.49408339209111</v>
      </c>
      <c r="X8" s="23">
        <f>Calcs!X$322 * (1 - Calcs!$B$314)</f>
        <v>172.60299506455021</v>
      </c>
      <c r="Y8" s="23">
        <f>Calcs!Y$322 * (1 - Calcs!$B$314)</f>
        <v>189.17439768054717</v>
      </c>
      <c r="Z8" s="23">
        <f>Calcs!Z$322 * (1 - Calcs!$B$314)</f>
        <v>207.13820585594081</v>
      </c>
      <c r="AA8" s="23">
        <f>Calcs!AA$322 * (1 - Calcs!$B$314)</f>
        <v>226.74562534131783</v>
      </c>
      <c r="AB8" s="23">
        <f>Calcs!AB$322 * (1 - Calcs!$B$314)</f>
        <v>248.10078495777435</v>
      </c>
      <c r="AC8" s="23">
        <f>Calcs!AC$322 * (1 - Calcs!$B$314)</f>
        <v>271.49525197789853</v>
      </c>
      <c r="AD8" s="23">
        <f>Calcs!AD$322 * (1 - Calcs!$B$314)</f>
        <v>296.66362728173516</v>
      </c>
      <c r="AE8" s="23">
        <f>Calcs!AE$322 * (1 - Calcs!$B$314)</f>
        <v>324.02611923681098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89.649955738841271</v>
      </c>
      <c r="C8" s="23">
        <f>'BDESC-rural-residential'!E8</f>
        <v>35.073987853086294</v>
      </c>
      <c r="D8" s="23">
        <f>'BDESC-commercial'!E8</f>
        <v>80.622935553498536</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2026-08-07T21:04:22Z</dcterms:modified>
</cp:coreProperties>
</file>