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N\webappdata\"/>
    </mc:Choice>
  </mc:AlternateContent>
  <xr:revisionPtr revIDLastSave="0" documentId="8_{8672533A-2142-47FF-A970-06130BAC7577}" xr6:coauthVersionLast="47" xr6:coauthVersionMax="47" xr10:uidLastSave="{00000000-0000-0000-0000-000000000000}"/>
  <bookViews>
    <workbookView xWindow="-120" yWindow="-120" windowWidth="29040" windowHeight="17520" activeTab="3"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8" i="19"/>
  <c r="I57" i="19"/>
  <c r="I30" i="19"/>
  <c r="I105" i="19"/>
  <c r="I106" i="19"/>
  <c r="I107" i="19"/>
  <c r="I108"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O228" i="1"/>
  <c r="A153" i="1"/>
  <c r="B153" i="1"/>
  <c r="J153" i="1"/>
  <c r="K153" i="1"/>
  <c r="L153" i="1"/>
  <c r="M153" i="1"/>
  <c r="N153" i="1"/>
  <c r="O153" i="1"/>
  <c r="P153" i="1"/>
  <c r="Q153" i="1"/>
  <c r="R153" i="1"/>
  <c r="D3" i="20" l="1"/>
  <c r="D2" i="20"/>
  <c r="E2" i="20"/>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B700" i="15"/>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5" i="19"/>
  <c r="K75" i="19"/>
  <c r="Q2010" i="1" s="1"/>
  <c r="J73" i="19"/>
  <c r="P2000" i="1" s="1"/>
  <c r="K73"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927" i="1"/>
  <c r="B1927" i="1"/>
  <c r="A1640" i="1"/>
  <c r="B1640"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927" i="1"/>
  <c r="K1927" i="1"/>
  <c r="L1927" i="1"/>
  <c r="M1927" i="1"/>
  <c r="N1927" i="1"/>
  <c r="O1927" i="1"/>
  <c r="P1927" i="1"/>
  <c r="Q1927" i="1"/>
  <c r="R1927" i="1"/>
  <c r="K1870" i="1"/>
  <c r="K1871" i="1"/>
  <c r="K1895" i="1"/>
  <c r="K1920" i="1"/>
  <c r="J1640" i="1"/>
  <c r="K1640" i="1"/>
  <c r="L1640" i="1"/>
  <c r="M1640" i="1"/>
  <c r="N1640" i="1"/>
  <c r="O1640" i="1"/>
  <c r="P1640" i="1"/>
  <c r="Q1640" i="1"/>
  <c r="R1640"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2" i="19"/>
  <c r="Q2045" i="1" s="1"/>
  <c r="K81" i="19"/>
  <c r="Q2040" i="1" s="1"/>
  <c r="K79" i="19"/>
  <c r="Q2030" i="1" s="1"/>
  <c r="K76" i="19"/>
  <c r="Q2015" i="1" s="1"/>
  <c r="K77" i="19"/>
  <c r="Q2020" i="1" s="1"/>
  <c r="K78" i="19"/>
  <c r="Q2025" i="1" s="1"/>
  <c r="K83" i="19"/>
  <c r="Q2050" i="1" s="1"/>
  <c r="K80" i="19"/>
  <c r="Q2035" i="1" s="1"/>
  <c r="J82" i="19"/>
  <c r="P2045" i="1" s="1"/>
  <c r="J81" i="19"/>
  <c r="P2040" i="1" s="1"/>
  <c r="J79" i="19"/>
  <c r="P2030" i="1" s="1"/>
  <c r="J76" i="19"/>
  <c r="P2015" i="1" s="1"/>
  <c r="J77" i="19"/>
  <c r="P2020" i="1" s="1"/>
  <c r="J78" i="19"/>
  <c r="P2025" i="1" s="1"/>
  <c r="J83" i="19"/>
  <c r="P2050" i="1" s="1"/>
  <c r="J80" i="19"/>
  <c r="P2035" i="1" s="1"/>
  <c r="L108" i="19"/>
  <c r="R1920" i="1" s="1"/>
  <c r="K108" i="19"/>
  <c r="Q1920" i="1" s="1"/>
  <c r="J108" i="19"/>
  <c r="P1920" i="1" s="1"/>
  <c r="O1920" i="1"/>
  <c r="H108" i="19"/>
  <c r="N1920" i="1" s="1"/>
  <c r="G108" i="19"/>
  <c r="M1920" i="1" s="1"/>
  <c r="F108" i="19"/>
  <c r="L1920" i="1" s="1"/>
  <c r="D108" i="19"/>
  <c r="J1920" i="1" s="1"/>
  <c r="L107" i="19"/>
  <c r="K107" i="19"/>
  <c r="J107" i="19"/>
  <c r="P1895" i="1" s="1"/>
  <c r="O1895" i="1"/>
  <c r="H107" i="19"/>
  <c r="N1895" i="1" s="1"/>
  <c r="G107" i="19"/>
  <c r="M1895" i="1" s="1"/>
  <c r="F107" i="19"/>
  <c r="L1895" i="1" s="1"/>
  <c r="D107" i="19"/>
  <c r="J1895" i="1" s="1"/>
  <c r="L106" i="19"/>
  <c r="K106" i="19"/>
  <c r="J106" i="19"/>
  <c r="H106" i="19"/>
  <c r="G106" i="19"/>
  <c r="F106" i="19"/>
  <c r="D106" i="19"/>
  <c r="L105" i="19"/>
  <c r="R1870" i="1" s="1"/>
  <c r="K105" i="19"/>
  <c r="Q1870" i="1" s="1"/>
  <c r="J105" i="19"/>
  <c r="P1870" i="1" s="1"/>
  <c r="O1870" i="1"/>
  <c r="H105" i="19"/>
  <c r="N1870" i="1" s="1"/>
  <c r="G105" i="19"/>
  <c r="M1870" i="1" s="1"/>
  <c r="F105" i="19"/>
  <c r="L1870" i="1" s="1"/>
  <c r="D105" i="19"/>
  <c r="J1870" i="1" s="1"/>
  <c r="B1920" i="1"/>
  <c r="A1920" i="1"/>
  <c r="B1895" i="1"/>
  <c r="B1871" i="1"/>
  <c r="B1870" i="1"/>
  <c r="A1870" i="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A1895" i="1" l="1"/>
  <c r="A1910" i="1"/>
  <c r="K1919" i="1"/>
  <c r="R1917" i="1"/>
  <c r="A1916" i="1"/>
  <c r="L1932" i="1"/>
  <c r="R1931" i="1"/>
  <c r="R1930" i="1"/>
  <c r="L1910" i="1"/>
  <c r="A1929" i="1"/>
  <c r="N1909" i="1"/>
  <c r="K1908" i="1"/>
  <c r="L1896" i="1"/>
  <c r="J1907" i="1"/>
  <c r="A1897" i="1"/>
  <c r="M1906" i="1"/>
  <c r="A1894" i="1"/>
  <c r="Q1877" i="1"/>
  <c r="M1878" i="1"/>
  <c r="K1879" i="1"/>
  <c r="M1880" i="1"/>
  <c r="B1881" i="1"/>
  <c r="R1882" i="1"/>
  <c r="N1883" i="1"/>
  <c r="A1884" i="1"/>
  <c r="R1885" i="1"/>
  <c r="N1887" i="1"/>
  <c r="M1888" i="1"/>
  <c r="M1889" i="1"/>
  <c r="K1892" i="1"/>
  <c r="K1875" i="1"/>
  <c r="M1876" i="1"/>
  <c r="M1873" i="1"/>
  <c r="K1874" i="1"/>
  <c r="P1893" i="1"/>
  <c r="L1911" i="1"/>
  <c r="A1899" i="1"/>
  <c r="L1904" i="1"/>
  <c r="A1900" i="1"/>
  <c r="P1903" i="1"/>
  <c r="B19" i="10" a="1"/>
  <c r="B19" i="10" s="1"/>
  <c r="F696" i="15"/>
  <c r="C695" i="15"/>
  <c r="B679" i="15"/>
  <c r="B678" i="15" s="1"/>
  <c r="B688" i="15" s="1"/>
  <c r="C694" i="15"/>
  <c r="E693" i="15"/>
  <c r="B689" i="15"/>
  <c r="C693" i="15"/>
  <c r="P1871" i="1"/>
  <c r="P1883" i="1"/>
  <c r="Q1871" i="1"/>
  <c r="Q1886" i="1"/>
  <c r="Q1889" i="1"/>
  <c r="R1871" i="1"/>
  <c r="R1874" i="1"/>
  <c r="J1871" i="1"/>
  <c r="J1884" i="1"/>
  <c r="J1885" i="1"/>
  <c r="J1883" i="1"/>
  <c r="O1871" i="1"/>
  <c r="O1874" i="1"/>
  <c r="L1871" i="1"/>
  <c r="B1902" i="1"/>
  <c r="A1871" i="1"/>
  <c r="A1886" i="1"/>
  <c r="M1871" i="1"/>
  <c r="M1886" i="1"/>
  <c r="M1884" i="1"/>
  <c r="O1872" i="1"/>
  <c r="B1885" i="1"/>
  <c r="B1874" i="1"/>
  <c r="N1885" i="1"/>
  <c r="N1884" i="1"/>
  <c r="K2029" i="1"/>
  <c r="M2047" i="1"/>
  <c r="K2047" i="1"/>
  <c r="Q398" i="1"/>
  <c r="P2044" i="1"/>
  <c r="P2043" i="1"/>
  <c r="L191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872" i="1"/>
  <c r="O415" i="1"/>
  <c r="N399" i="1"/>
  <c r="K439" i="1"/>
  <c r="K415" i="1"/>
  <c r="B399" i="1"/>
  <c r="K1872" i="1"/>
  <c r="J1872" i="1"/>
  <c r="B439" i="1"/>
  <c r="R415" i="1"/>
  <c r="B415" i="1"/>
  <c r="A431" i="1"/>
  <c r="R407" i="1"/>
  <c r="Q431" i="1"/>
  <c r="O423" i="1"/>
  <c r="K407" i="1"/>
  <c r="N423" i="1"/>
  <c r="K399" i="1"/>
  <c r="P1872" i="1"/>
  <c r="O439" i="1"/>
  <c r="L423" i="1"/>
  <c r="J399" i="1"/>
  <c r="Q1872" i="1"/>
  <c r="A1872" i="1"/>
  <c r="N1919"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902"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872" i="1"/>
  <c r="L1916" i="1"/>
  <c r="M1872" i="1"/>
  <c r="N1871" i="1"/>
  <c r="Q1918" i="1"/>
  <c r="R1872" i="1"/>
  <c r="Q2047" i="1"/>
  <c r="B18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902" i="1"/>
  <c r="O2047" i="1"/>
  <c r="R2048" i="1"/>
  <c r="M1902"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902" i="1"/>
  <c r="P1902" i="1"/>
  <c r="A425" i="1"/>
  <c r="A1919" i="1"/>
  <c r="A1902"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916" i="1"/>
  <c r="R1904" i="1"/>
  <c r="Q1895" i="1"/>
  <c r="Q1915" i="1"/>
  <c r="R189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902" i="1"/>
  <c r="Q2048" i="1"/>
  <c r="J2048" i="1"/>
  <c r="R1928" i="1"/>
  <c r="B2043" i="1"/>
  <c r="B400" i="1"/>
  <c r="K1902"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902"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902" i="1"/>
  <c r="O1928" i="1"/>
  <c r="A356" i="1"/>
  <c r="L2028" i="1"/>
  <c r="R2043" i="1"/>
  <c r="O432" i="1"/>
  <c r="M400" i="1"/>
  <c r="R422" i="1"/>
  <c r="P2042" i="1"/>
  <c r="R424" i="1"/>
  <c r="P1711" i="1"/>
  <c r="O1711" i="1"/>
  <c r="K417" i="1"/>
  <c r="A417" i="1"/>
  <c r="N441" i="1"/>
  <c r="L441" i="1"/>
  <c r="N1709" i="1"/>
  <c r="K1916" i="1"/>
  <c r="M1916" i="1"/>
  <c r="N1916" i="1"/>
  <c r="B1916" i="1"/>
  <c r="Q1916" i="1"/>
  <c r="R1916" i="1"/>
  <c r="O1916" i="1"/>
  <c r="N1712" i="1"/>
  <c r="M1913" i="1"/>
  <c r="O1913" i="1"/>
  <c r="L1919" i="1"/>
  <c r="B1919" i="1"/>
  <c r="P1919" i="1"/>
  <c r="M1919" i="1"/>
  <c r="P1911" i="1"/>
  <c r="Q1911" i="1"/>
  <c r="M1911" i="1"/>
  <c r="O1932" i="1"/>
  <c r="P1932" i="1"/>
  <c r="Q1932" i="1"/>
  <c r="J1901" i="1"/>
  <c r="R1901" i="1"/>
  <c r="K1901" i="1"/>
  <c r="L1901" i="1"/>
  <c r="M1901" i="1"/>
  <c r="A1901" i="1"/>
  <c r="N1901" i="1"/>
  <c r="B1901" i="1"/>
  <c r="O1901"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901" i="1"/>
  <c r="L2049" i="1"/>
  <c r="J439" i="1"/>
  <c r="K431" i="1"/>
  <c r="Q423" i="1"/>
  <c r="P415" i="1"/>
  <c r="N407" i="1"/>
  <c r="A407" i="1"/>
  <c r="P399" i="1"/>
  <c r="Q1901" i="1"/>
  <c r="P439" i="1"/>
  <c r="A439" i="1"/>
  <c r="J431" i="1"/>
  <c r="R423" i="1"/>
  <c r="L415" i="1"/>
  <c r="J407" i="1"/>
  <c r="M399" i="1"/>
  <c r="A399" i="1"/>
  <c r="A1932" i="1"/>
  <c r="M1711" i="1"/>
  <c r="R1710" i="1"/>
  <c r="B1711" i="1"/>
  <c r="J1710" i="1"/>
  <c r="A1711" i="1"/>
  <c r="B1912" i="1"/>
  <c r="L1912" i="1"/>
  <c r="M1912" i="1"/>
  <c r="P1904" i="1"/>
  <c r="Q1710" i="1"/>
  <c r="J428" i="1"/>
  <c r="R1711" i="1"/>
  <c r="R1913" i="1"/>
  <c r="Q1913" i="1"/>
  <c r="N1913"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P1912" i="1"/>
  <c r="Q1912" i="1"/>
  <c r="R1912" i="1"/>
  <c r="B1913" i="1"/>
  <c r="O1646"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R1918" i="1"/>
  <c r="L1918" i="1"/>
  <c r="N1918" i="1"/>
  <c r="Q1910" i="1"/>
  <c r="R1910" i="1"/>
  <c r="M1917" i="1"/>
  <c r="L1917" i="1"/>
  <c r="A1914"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896"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N1915" i="1"/>
  <c r="J1915" i="1"/>
  <c r="A1915" i="1"/>
  <c r="R1915" i="1"/>
  <c r="B1915" i="1"/>
  <c r="M1915" i="1"/>
  <c r="P1915" i="1"/>
  <c r="R1914" i="1"/>
  <c r="Q1914" i="1"/>
  <c r="K1914" i="1"/>
  <c r="M1914" i="1"/>
  <c r="L1915" i="1"/>
  <c r="P1914" i="1"/>
  <c r="K1915" i="1"/>
  <c r="N1914" i="1"/>
  <c r="L1914" i="1"/>
  <c r="B1914" i="1"/>
  <c r="B1918" i="1"/>
  <c r="O1918" i="1"/>
  <c r="K1918" i="1"/>
  <c r="M1918" i="1"/>
  <c r="P1918" i="1"/>
  <c r="M1910" i="1"/>
  <c r="P1910" i="1"/>
  <c r="N1917" i="1"/>
  <c r="P1917" i="1"/>
  <c r="B1917" i="1"/>
  <c r="K1917" i="1"/>
  <c r="R1909" i="1"/>
  <c r="K1912" i="1"/>
  <c r="P1913" i="1"/>
  <c r="N1912" i="1"/>
  <c r="K1913" i="1"/>
  <c r="A1918" i="1"/>
  <c r="J1912" i="1"/>
  <c r="O1914" i="1"/>
  <c r="O1915" i="1"/>
  <c r="J1919" i="1"/>
  <c r="J1917" i="1"/>
  <c r="O1910" i="1"/>
  <c r="O1912" i="1"/>
  <c r="A1913" i="1"/>
  <c r="J1918" i="1"/>
  <c r="O1917" i="1"/>
  <c r="J1913" i="1"/>
  <c r="J1916" i="1"/>
  <c r="O1919" i="1"/>
  <c r="A1912" i="1"/>
  <c r="A1917" i="1"/>
  <c r="J1914" i="1"/>
  <c r="Q1900" i="1" l="1"/>
  <c r="Q1919" i="1"/>
  <c r="M1879" i="1"/>
  <c r="A1880" i="1"/>
  <c r="L1909" i="1"/>
  <c r="R1879" i="1"/>
  <c r="J1899" i="1"/>
  <c r="R1919" i="1"/>
  <c r="L1879" i="1"/>
  <c r="Q1879" i="1"/>
  <c r="L1887" i="1"/>
  <c r="Q1883" i="1"/>
  <c r="M1899" i="1"/>
  <c r="B1904" i="1"/>
  <c r="N1899" i="1"/>
  <c r="L1883" i="1"/>
  <c r="P1899" i="1"/>
  <c r="O1904" i="1"/>
  <c r="R1899" i="1"/>
  <c r="Q1904" i="1"/>
  <c r="L1885" i="1"/>
  <c r="P1879" i="1"/>
  <c r="O1899" i="1"/>
  <c r="O1879" i="1"/>
  <c r="N1879" i="1"/>
  <c r="P1894" i="1"/>
  <c r="M1894" i="1"/>
  <c r="R1911" i="1"/>
  <c r="M1897" i="1"/>
  <c r="B1896" i="1"/>
  <c r="B1910" i="1"/>
  <c r="P1875" i="1"/>
  <c r="M1932" i="1"/>
  <c r="B1883" i="1"/>
  <c r="R1887" i="1"/>
  <c r="K1911" i="1"/>
  <c r="O1893" i="1"/>
  <c r="A1911" i="1"/>
  <c r="M1874" i="1"/>
  <c r="Q1874" i="1"/>
  <c r="B1911" i="1"/>
  <c r="N1907" i="1"/>
  <c r="J1911" i="1"/>
  <c r="J1874" i="1"/>
  <c r="Q1875" i="1"/>
  <c r="N1893" i="1"/>
  <c r="A1893" i="1"/>
  <c r="J1876" i="1"/>
  <c r="N1911" i="1"/>
  <c r="N1892" i="1"/>
  <c r="A1874" i="1"/>
  <c r="K1910" i="1"/>
  <c r="B1929" i="1"/>
  <c r="P1874" i="1"/>
  <c r="O1911" i="1"/>
  <c r="N1910" i="1"/>
  <c r="B1894" i="1"/>
  <c r="J1910" i="1"/>
  <c r="M1896" i="1"/>
  <c r="N1930" i="1"/>
  <c r="N1932" i="1"/>
  <c r="N1874" i="1"/>
  <c r="R1883" i="1"/>
  <c r="L1874" i="1"/>
  <c r="R1877" i="1"/>
  <c r="K1932" i="1"/>
  <c r="J1930" i="1"/>
  <c r="A1931" i="1"/>
  <c r="B1892" i="1"/>
  <c r="L1884" i="1"/>
  <c r="R1893" i="1"/>
  <c r="Q1917" i="1"/>
  <c r="J1929" i="1"/>
  <c r="B1931" i="1"/>
  <c r="O1903" i="1"/>
  <c r="K1931" i="1"/>
  <c r="B1875" i="1"/>
  <c r="L1893" i="1"/>
  <c r="R1889" i="1"/>
  <c r="A1904" i="1"/>
  <c r="J1900" i="1"/>
  <c r="L1877" i="1"/>
  <c r="J1892" i="1"/>
  <c r="L1907" i="1"/>
  <c r="L1899" i="1"/>
  <c r="B1877" i="1"/>
  <c r="A1879" i="1"/>
  <c r="J1877" i="1"/>
  <c r="Q1882" i="1"/>
  <c r="J1881" i="1"/>
  <c r="A1892" i="1"/>
  <c r="O1892" i="1"/>
  <c r="J1880" i="1"/>
  <c r="A1909" i="1"/>
  <c r="Q1899" i="1"/>
  <c r="B1888" i="1"/>
  <c r="O1880" i="1"/>
  <c r="J1875" i="1"/>
  <c r="A1882" i="1"/>
  <c r="O1875" i="1"/>
  <c r="R1903" i="1"/>
  <c r="N1900" i="1"/>
  <c r="B1882" i="1"/>
  <c r="Q1892" i="1"/>
  <c r="Q1896" i="1"/>
  <c r="B1893" i="1"/>
  <c r="O1900" i="1"/>
  <c r="N1929" i="1"/>
  <c r="B1880" i="1"/>
  <c r="A1875" i="1"/>
  <c r="O1882" i="1"/>
  <c r="Q1880" i="1"/>
  <c r="K1896" i="1"/>
  <c r="A1881" i="1"/>
  <c r="A1903" i="1"/>
  <c r="J1931" i="1"/>
  <c r="P1931" i="1"/>
  <c r="N1880" i="1"/>
  <c r="O1885" i="1"/>
  <c r="Q1893" i="1"/>
  <c r="O1889" i="1"/>
  <c r="R1880" i="1"/>
  <c r="B1903" i="1"/>
  <c r="K1903" i="1"/>
  <c r="N1881" i="1"/>
  <c r="P1882" i="1"/>
  <c r="B1900" i="1"/>
  <c r="N1903" i="1"/>
  <c r="M1892" i="1"/>
  <c r="L1882" i="1"/>
  <c r="M1900" i="1"/>
  <c r="L1892" i="1"/>
  <c r="J1893" i="1"/>
  <c r="P1892" i="1"/>
  <c r="R1900" i="1"/>
  <c r="J1903" i="1"/>
  <c r="P1900" i="1"/>
  <c r="R1892" i="1"/>
  <c r="M1903" i="1"/>
  <c r="N1875" i="1"/>
  <c r="M1875" i="1"/>
  <c r="L1875" i="1"/>
  <c r="J1879" i="1"/>
  <c r="Q1931" i="1"/>
  <c r="B1879" i="1"/>
  <c r="L1881" i="1"/>
  <c r="M1905" i="1"/>
  <c r="N1905" i="1"/>
  <c r="O1905" i="1"/>
  <c r="K1905" i="1"/>
  <c r="B1905" i="1"/>
  <c r="Q1905" i="1"/>
  <c r="A1905" i="1"/>
  <c r="L1905" i="1"/>
  <c r="R1905" i="1"/>
  <c r="A1873" i="1"/>
  <c r="O1906" i="1"/>
  <c r="J1906" i="1"/>
  <c r="R1906" i="1"/>
  <c r="A1906" i="1"/>
  <c r="K1906" i="1"/>
  <c r="P1906" i="1"/>
  <c r="L1906" i="1"/>
  <c r="Q1906" i="1"/>
  <c r="N1906" i="1"/>
  <c r="B1906" i="1"/>
  <c r="Q1878" i="1"/>
  <c r="K1891" i="1"/>
  <c r="A1891" i="1"/>
  <c r="B1891" i="1"/>
  <c r="O1891" i="1"/>
  <c r="N1891" i="1"/>
  <c r="P1891" i="1"/>
  <c r="R1891" i="1"/>
  <c r="M1891" i="1"/>
  <c r="Q1891" i="1"/>
  <c r="L1891" i="1"/>
  <c r="J1891" i="1"/>
  <c r="P1905" i="1"/>
  <c r="K1873" i="1"/>
  <c r="L1873" i="1"/>
  <c r="J1873" i="1"/>
  <c r="P1873" i="1"/>
  <c r="O1873" i="1"/>
  <c r="N1873" i="1"/>
  <c r="R1873" i="1"/>
  <c r="Q1873" i="1"/>
  <c r="B1873" i="1"/>
  <c r="K1890" i="1"/>
  <c r="J1890" i="1"/>
  <c r="A1890" i="1"/>
  <c r="B1890" i="1"/>
  <c r="N1890" i="1"/>
  <c r="R1890" i="1"/>
  <c r="L1890" i="1"/>
  <c r="Q1890" i="1"/>
  <c r="P1890" i="1"/>
  <c r="O1890" i="1"/>
  <c r="K1878" i="1"/>
  <c r="A1878" i="1"/>
  <c r="B1878" i="1"/>
  <c r="P1878" i="1"/>
  <c r="O1878" i="1"/>
  <c r="N1878" i="1"/>
  <c r="L1878" i="1"/>
  <c r="R1878" i="1"/>
  <c r="J1878" i="1"/>
  <c r="K1898" i="1"/>
  <c r="N1898" i="1"/>
  <c r="A1898" i="1"/>
  <c r="P1898" i="1"/>
  <c r="R1898" i="1"/>
  <c r="L1898" i="1"/>
  <c r="O1898" i="1"/>
  <c r="B1898" i="1"/>
  <c r="Q1898" i="1"/>
  <c r="M1898" i="1"/>
  <c r="J1898" i="1"/>
  <c r="K1876" i="1"/>
  <c r="B1876" i="1"/>
  <c r="P1876" i="1"/>
  <c r="Q1876" i="1"/>
  <c r="O1876" i="1"/>
  <c r="R1876" i="1"/>
  <c r="A1876" i="1"/>
  <c r="N1876" i="1"/>
  <c r="L1876" i="1"/>
  <c r="K1897" i="1"/>
  <c r="R1897" i="1"/>
  <c r="B1897" i="1"/>
  <c r="L1897" i="1"/>
  <c r="O1897" i="1"/>
  <c r="P1897" i="1"/>
  <c r="J1897" i="1"/>
  <c r="N1897" i="1"/>
  <c r="Q1897" i="1"/>
  <c r="J1905" i="1"/>
  <c r="M1890" i="1"/>
  <c r="B1907" i="1"/>
  <c r="K1907" i="1"/>
  <c r="O1907" i="1"/>
  <c r="P1907" i="1"/>
  <c r="Q1907" i="1"/>
  <c r="A1907" i="1"/>
  <c r="R1907" i="1"/>
  <c r="K1889" i="1"/>
  <c r="J1889" i="1"/>
  <c r="L1889" i="1"/>
  <c r="N1896" i="1"/>
  <c r="P1896" i="1"/>
  <c r="N1889" i="1"/>
  <c r="K1887" i="1"/>
  <c r="O1887" i="1"/>
  <c r="B1887" i="1"/>
  <c r="M1887" i="1"/>
  <c r="J1887" i="1"/>
  <c r="A1887" i="1"/>
  <c r="K1886" i="1"/>
  <c r="J1886" i="1"/>
  <c r="O1886" i="1"/>
  <c r="R1886" i="1"/>
  <c r="B1886" i="1"/>
  <c r="N1886" i="1"/>
  <c r="P1886" i="1"/>
  <c r="L1886" i="1"/>
  <c r="P1909" i="1"/>
  <c r="M1909" i="1"/>
  <c r="Q1909" i="1"/>
  <c r="K1909" i="1"/>
  <c r="B1909" i="1"/>
  <c r="J1909" i="1"/>
  <c r="J1896" i="1"/>
  <c r="Q1908" i="1"/>
  <c r="L1908" i="1"/>
  <c r="P1887" i="1"/>
  <c r="K1885" i="1"/>
  <c r="P1885" i="1"/>
  <c r="M1885" i="1"/>
  <c r="Q1885" i="1"/>
  <c r="A1885" i="1"/>
  <c r="A1908" i="1"/>
  <c r="O1909" i="1"/>
  <c r="B1908" i="1"/>
  <c r="O1896" i="1"/>
  <c r="R1908" i="1"/>
  <c r="K1888" i="1"/>
  <c r="O1888" i="1"/>
  <c r="R1888" i="1"/>
  <c r="Q1888" i="1"/>
  <c r="L1888" i="1"/>
  <c r="J1888" i="1"/>
  <c r="A1888" i="1"/>
  <c r="N1888" i="1"/>
  <c r="P1888" i="1"/>
  <c r="M1907" i="1"/>
  <c r="P1908" i="1"/>
  <c r="R1896" i="1"/>
  <c r="N1908" i="1"/>
  <c r="B1889" i="1"/>
  <c r="M1908" i="1"/>
  <c r="K1929" i="1"/>
  <c r="O1929" i="1"/>
  <c r="L1929" i="1"/>
  <c r="P1929" i="1"/>
  <c r="R1929" i="1"/>
  <c r="Q1929" i="1"/>
  <c r="M1929" i="1"/>
  <c r="J1908" i="1"/>
  <c r="O1908" i="1"/>
  <c r="A1889" i="1"/>
  <c r="Q1887" i="1"/>
  <c r="P1889" i="1"/>
  <c r="K1884" i="1"/>
  <c r="Q1884" i="1"/>
  <c r="R1884" i="1"/>
  <c r="P1884" i="1"/>
  <c r="B1884" i="1"/>
  <c r="K1883" i="1"/>
  <c r="A1883" i="1"/>
  <c r="A1930" i="1"/>
  <c r="M1930" i="1"/>
  <c r="Q1930" i="1"/>
  <c r="L1903" i="1"/>
  <c r="Q1903" i="1"/>
  <c r="K1882" i="1"/>
  <c r="N1882" i="1"/>
  <c r="M1882" i="1"/>
  <c r="J1882" i="1"/>
  <c r="K1881" i="1"/>
  <c r="O1881" i="1"/>
  <c r="Q1881" i="1"/>
  <c r="P1881" i="1"/>
  <c r="R1881" i="1"/>
  <c r="B1930" i="1"/>
  <c r="M1883" i="1"/>
  <c r="O1883" i="1"/>
  <c r="K1904" i="1"/>
  <c r="M1904" i="1"/>
  <c r="J1904" i="1"/>
  <c r="N1904" i="1"/>
  <c r="K1880" i="1"/>
  <c r="P1880" i="1"/>
  <c r="L1880" i="1"/>
  <c r="B1932" i="1"/>
  <c r="J1932" i="1"/>
  <c r="R1932" i="1"/>
  <c r="O1884" i="1"/>
  <c r="K1900" i="1"/>
  <c r="L1900" i="1"/>
  <c r="L1930" i="1"/>
  <c r="P1930" i="1"/>
  <c r="M1881" i="1"/>
  <c r="B1899" i="1"/>
  <c r="K1899" i="1"/>
  <c r="K1877" i="1"/>
  <c r="N1877" i="1"/>
  <c r="P1877" i="1"/>
  <c r="O1877" i="1"/>
  <c r="K1894" i="1"/>
  <c r="O1894" i="1"/>
  <c r="L1894" i="1"/>
  <c r="J1894" i="1"/>
  <c r="K1893" i="1"/>
  <c r="M1893" i="1"/>
  <c r="R1894" i="1"/>
  <c r="A1877" i="1"/>
  <c r="M1877" i="1"/>
  <c r="Q1894" i="1"/>
  <c r="N1894" i="1"/>
  <c r="R1875"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K1988"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K1976"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K1994"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921" i="1"/>
  <c r="R1921" i="1"/>
  <c r="A1921" i="1"/>
  <c r="B1921" i="1"/>
  <c r="P1921" i="1"/>
  <c r="J1921" i="1"/>
  <c r="M1921"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K1995"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K1986"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K1992"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923" i="1"/>
  <c r="L1923" i="1"/>
  <c r="P1923" i="1"/>
  <c r="Q1923" i="1"/>
  <c r="J1923" i="1"/>
  <c r="M1923" i="1"/>
  <c r="R1923" i="1"/>
  <c r="B1923" i="1"/>
  <c r="N1923"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K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K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K1960"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P1922" i="1"/>
  <c r="R1922" i="1"/>
  <c r="A1922" i="1"/>
  <c r="M1922" i="1"/>
  <c r="Q1922" i="1"/>
  <c r="K1922" i="1"/>
  <c r="B1922" i="1"/>
  <c r="L1922"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K1949" i="1"/>
  <c r="J1359" i="1"/>
  <c r="O1359" i="1"/>
  <c r="L1359" i="1"/>
  <c r="Q1359" i="1"/>
  <c r="K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K1990" i="1"/>
  <c r="K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K1973"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K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K1979" i="1"/>
  <c r="M1526" i="1"/>
  <c r="A1526" i="1"/>
  <c r="O1526" i="1"/>
  <c r="P1526" i="1"/>
  <c r="K1526" i="1"/>
  <c r="J1526" i="1"/>
  <c r="M1466" i="1"/>
  <c r="N1466" i="1"/>
  <c r="O1466" i="1"/>
  <c r="P1466" i="1"/>
  <c r="R1466" i="1"/>
  <c r="J1466" i="1"/>
  <c r="L1466" i="1"/>
  <c r="M1555" i="1"/>
  <c r="B1555" i="1"/>
  <c r="L1555" i="1"/>
  <c r="K1555" i="1"/>
  <c r="N1555" i="1"/>
  <c r="P1555" i="1"/>
  <c r="R1555" i="1"/>
  <c r="Q1555" i="1"/>
  <c r="M1925" i="1"/>
  <c r="N1925" i="1"/>
  <c r="Q1925" i="1"/>
  <c r="R1925" i="1"/>
  <c r="K192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K1951" i="1"/>
  <c r="K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K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K1978"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J1926" i="1"/>
  <c r="K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924" i="1"/>
  <c r="L1924" i="1"/>
  <c r="M1924" i="1"/>
  <c r="O1924" i="1"/>
  <c r="N1924" i="1"/>
  <c r="B1924" i="1"/>
  <c r="Q1924" i="1"/>
  <c r="K1924" i="1"/>
  <c r="A1924" i="1"/>
  <c r="R1924" i="1"/>
  <c r="B545" i="1"/>
  <c r="P1924"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K1950"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K1977"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K1958"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K1987"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K1946"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K1955" i="1"/>
  <c r="K1959" i="1"/>
  <c r="B1208" i="1"/>
  <c r="K1208" i="1"/>
  <c r="O1208" i="1"/>
  <c r="M1208" i="1"/>
  <c r="L1208" i="1"/>
  <c r="Q1208" i="1"/>
  <c r="J1208" i="1"/>
  <c r="A1208" i="1"/>
  <c r="R1208" i="1"/>
  <c r="K1724" i="1"/>
  <c r="J1724" i="1"/>
  <c r="B1724" i="1"/>
  <c r="P1724" i="1"/>
  <c r="R1726" i="1"/>
  <c r="P1726" i="1"/>
  <c r="P447" i="1"/>
  <c r="A713" i="1"/>
  <c r="M1926"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N1926"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P1926"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926" i="1"/>
  <c r="L1926" i="1"/>
  <c r="K1926" i="1"/>
  <c r="Q1926" i="1"/>
  <c r="A1926" i="1"/>
  <c r="R1926" i="1"/>
  <c r="B1926"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K1982" i="1"/>
  <c r="K194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K197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K1981" i="1"/>
  <c r="N236" i="1"/>
  <c r="A236" i="1"/>
  <c r="P236" i="1"/>
  <c r="Q236" i="1"/>
  <c r="K1954"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K1953"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K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K1972" i="1"/>
  <c r="N805" i="1"/>
  <c r="Q805" i="1"/>
  <c r="A805" i="1"/>
  <c r="J805" i="1"/>
  <c r="R805" i="1"/>
  <c r="M805" i="1"/>
  <c r="O805" i="1"/>
  <c r="K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925" i="1"/>
  <c r="B1925" i="1"/>
  <c r="P1925" i="1"/>
  <c r="J1925" i="1"/>
  <c r="L1925"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K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925"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K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K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922" i="1"/>
  <c r="O1922" i="1"/>
  <c r="J1922"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A1938"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K198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O1923" i="1"/>
  <c r="A1923"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K1945"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K1942"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B1934" i="1"/>
  <c r="J1934" i="1"/>
  <c r="Q283" i="1"/>
  <c r="O283" i="1"/>
  <c r="L283" i="1"/>
  <c r="M283" i="1"/>
  <c r="A283" i="1"/>
  <c r="R283" i="1"/>
  <c r="Q1043" i="1"/>
  <c r="B1043" i="1"/>
  <c r="L1043" i="1"/>
  <c r="P1043" i="1"/>
  <c r="M1043" i="1"/>
  <c r="K1043" i="1"/>
  <c r="J1043" i="1"/>
  <c r="N1043" i="1"/>
  <c r="R1043" i="1"/>
  <c r="O1043" i="1"/>
  <c r="P857" i="1"/>
  <c r="J1748" i="1"/>
  <c r="N557" i="1"/>
  <c r="P178" i="1"/>
  <c r="R848" i="1"/>
  <c r="O1934"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1952" i="1"/>
  <c r="K1921" i="1"/>
  <c r="O1921"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Q1921"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L1921"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K1980"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 r="B1939" i="1"/>
  <c r="A1939" i="1"/>
  <c r="B1992" i="1"/>
  <c r="B1995" i="1"/>
  <c r="B1990" i="1"/>
  <c r="B1994" i="1"/>
  <c r="B1991" i="1"/>
  <c r="B1989" i="1"/>
  <c r="B1993" i="1"/>
  <c r="A1974" i="1"/>
  <c r="A1975" i="1"/>
  <c r="A1986" i="1"/>
  <c r="A1976" i="1"/>
  <c r="A1987" i="1"/>
  <c r="A1983" i="1"/>
  <c r="A1979" i="1"/>
  <c r="A1977" i="1"/>
  <c r="A1980" i="1"/>
  <c r="A1972" i="1"/>
  <c r="A1970" i="1"/>
  <c r="A1966" i="1"/>
  <c r="A1964" i="1"/>
  <c r="A1988" i="1"/>
  <c r="A1965" i="1"/>
  <c r="A1985" i="1"/>
  <c r="A1982" i="1"/>
  <c r="A1967" i="1"/>
  <c r="A1971" i="1"/>
  <c r="A1973" i="1"/>
  <c r="A1968" i="1"/>
  <c r="A1984" i="1"/>
  <c r="A1978" i="1"/>
  <c r="A1981" i="1"/>
  <c r="A1969" i="1"/>
  <c r="B1966" i="1"/>
  <c r="B1978" i="1"/>
  <c r="B1979" i="1"/>
  <c r="B1969" i="1"/>
  <c r="B1983" i="1"/>
  <c r="B1984" i="1"/>
  <c r="B1988" i="1"/>
  <c r="B1987" i="1"/>
  <c r="B1970" i="1"/>
  <c r="B1977" i="1"/>
  <c r="B1985" i="1"/>
  <c r="B1964" i="1"/>
  <c r="B1967" i="1"/>
  <c r="B1975" i="1"/>
  <c r="B1980" i="1"/>
  <c r="B1973" i="1"/>
  <c r="B1982" i="1"/>
  <c r="B1972" i="1"/>
  <c r="B1965" i="1"/>
  <c r="B1974" i="1"/>
  <c r="B1981" i="1"/>
  <c r="B1976" i="1"/>
  <c r="B1986" i="1"/>
  <c r="B1971" i="1"/>
  <c r="B1968" i="1"/>
  <c r="A1958" i="1"/>
  <c r="A1945" i="1"/>
  <c r="A1954" i="1"/>
  <c r="A1956" i="1"/>
  <c r="A1950" i="1"/>
  <c r="A1948" i="1"/>
  <c r="A1940" i="1"/>
  <c r="A1942" i="1"/>
  <c r="A1962" i="1"/>
  <c r="A1952" i="1"/>
  <c r="A1960" i="1"/>
  <c r="A1941" i="1"/>
  <c r="A1961" i="1"/>
  <c r="A1953" i="1"/>
  <c r="A1944" i="1"/>
  <c r="A1959" i="1"/>
  <c r="A1957" i="1"/>
  <c r="A1947" i="1"/>
  <c r="A1943" i="1"/>
  <c r="A1963" i="1"/>
  <c r="A1949" i="1"/>
  <c r="A1946" i="1"/>
  <c r="A1955" i="1"/>
  <c r="A1951" i="1"/>
  <c r="B1953" i="1"/>
  <c r="B1947" i="1"/>
  <c r="B1951" i="1"/>
  <c r="B1959" i="1"/>
  <c r="B1945" i="1"/>
  <c r="B1944" i="1"/>
  <c r="B1963" i="1"/>
  <c r="B1942" i="1"/>
  <c r="B1954" i="1"/>
  <c r="B1940" i="1"/>
  <c r="B1950" i="1"/>
  <c r="B1949" i="1"/>
  <c r="B1941" i="1"/>
  <c r="B1957" i="1"/>
  <c r="B1943" i="1"/>
  <c r="B1962" i="1"/>
  <c r="B1955" i="1"/>
  <c r="B1952" i="1"/>
  <c r="B1956" i="1"/>
  <c r="B1960" i="1"/>
  <c r="B1958" i="1"/>
  <c r="B1948" i="1"/>
  <c r="B1961" i="1"/>
  <c r="B1946" i="1"/>
  <c r="A1991" i="1"/>
  <c r="A1995" i="1"/>
  <c r="A1994" i="1"/>
  <c r="A1993" i="1"/>
  <c r="A1990" i="1"/>
  <c r="A1989" i="1"/>
  <c r="A1992" i="1"/>
  <c r="J1939" i="1"/>
  <c r="D109" i="19"/>
  <c r="R1939" i="1"/>
  <c r="L109" i="19"/>
  <c r="N1939" i="1"/>
  <c r="H109" i="19"/>
  <c r="P1939" i="1"/>
  <c r="J109" i="19"/>
  <c r="Q1939" i="1"/>
  <c r="K109" i="19"/>
  <c r="N1992" i="1"/>
  <c r="N1995" i="1"/>
  <c r="N1994" i="1"/>
  <c r="N1989" i="1"/>
  <c r="N1991" i="1"/>
  <c r="N1993" i="1"/>
  <c r="H112" i="19"/>
  <c r="N1990" i="1"/>
  <c r="L1939" i="1"/>
  <c r="F109" i="19"/>
  <c r="M1992" i="1"/>
  <c r="M1994" i="1"/>
  <c r="M1990" i="1"/>
  <c r="M1991" i="1"/>
  <c r="M1993" i="1"/>
  <c r="M1989" i="1"/>
  <c r="G112" i="19"/>
  <c r="M1995" i="1"/>
  <c r="P1995" i="1"/>
  <c r="P1992" i="1"/>
  <c r="P1990" i="1"/>
  <c r="P1993" i="1"/>
  <c r="P1991" i="1"/>
  <c r="P1989" i="1"/>
  <c r="J112" i="19"/>
  <c r="P1994" i="1"/>
  <c r="O1989" i="1"/>
  <c r="O1991" i="1"/>
  <c r="O1992" i="1"/>
  <c r="O1995" i="1"/>
  <c r="O1994" i="1"/>
  <c r="O1993" i="1"/>
  <c r="I112" i="19"/>
  <c r="O1990" i="1"/>
  <c r="J1992" i="1"/>
  <c r="J1989" i="1"/>
  <c r="J1993" i="1"/>
  <c r="J1994" i="1"/>
  <c r="J1990" i="1"/>
  <c r="J1995" i="1"/>
  <c r="D112" i="19"/>
  <c r="J1991" i="1"/>
  <c r="L1995" i="1"/>
  <c r="L1991" i="1"/>
  <c r="L1989" i="1"/>
  <c r="L1994" i="1"/>
  <c r="L1992" i="1"/>
  <c r="L1993" i="1"/>
  <c r="F112" i="19"/>
  <c r="L1990" i="1"/>
  <c r="O1946" i="1"/>
  <c r="O1959" i="1"/>
  <c r="O1957" i="1"/>
  <c r="O1952" i="1"/>
  <c r="O1951" i="1"/>
  <c r="O1950" i="1"/>
  <c r="O1945" i="1"/>
  <c r="O1958" i="1"/>
  <c r="O1941" i="1"/>
  <c r="O1962" i="1"/>
  <c r="O1949" i="1"/>
  <c r="O1963" i="1"/>
  <c r="O1948" i="1"/>
  <c r="O1954" i="1"/>
  <c r="O1955" i="1"/>
  <c r="O1943" i="1"/>
  <c r="O1961" i="1"/>
  <c r="O1953" i="1"/>
  <c r="O1947" i="1"/>
  <c r="O1960" i="1"/>
  <c r="O1942" i="1"/>
  <c r="O1956" i="1"/>
  <c r="O1944" i="1"/>
  <c r="O1940" i="1"/>
  <c r="Q1990" i="1"/>
  <c r="Q1993" i="1"/>
  <c r="Q1994" i="1"/>
  <c r="Q1989" i="1"/>
  <c r="Q1992" i="1"/>
  <c r="Q1991" i="1"/>
  <c r="K112" i="19"/>
  <c r="Q1995" i="1"/>
  <c r="M1939" i="1"/>
  <c r="G109" i="19"/>
  <c r="I109" i="19"/>
  <c r="O1939" i="1"/>
  <c r="Q1959" i="1"/>
  <c r="Q1954" i="1"/>
  <c r="Q1943" i="1"/>
  <c r="Q1956" i="1"/>
  <c r="Q1961" i="1"/>
  <c r="Q1946" i="1"/>
  <c r="Q1955" i="1"/>
  <c r="Q1952" i="1"/>
  <c r="Q1960" i="1"/>
  <c r="Q1950" i="1"/>
  <c r="Q1945" i="1"/>
  <c r="Q1948" i="1"/>
  <c r="Q1958" i="1"/>
  <c r="Q1957" i="1"/>
  <c r="Q1941" i="1"/>
  <c r="Q1962" i="1"/>
  <c r="Q1947" i="1"/>
  <c r="Q1949" i="1"/>
  <c r="Q1944" i="1"/>
  <c r="Q1942" i="1"/>
  <c r="Q1963" i="1"/>
  <c r="Q1940" i="1"/>
  <c r="Q1951" i="1"/>
  <c r="Q1953" i="1"/>
  <c r="P1945" i="1"/>
  <c r="P1946" i="1"/>
  <c r="P1960" i="1"/>
  <c r="P1954" i="1"/>
  <c r="P1956" i="1"/>
  <c r="P1949" i="1"/>
  <c r="P1962" i="1"/>
  <c r="P1963" i="1"/>
  <c r="P1952" i="1"/>
  <c r="P1950" i="1"/>
  <c r="P1944" i="1"/>
  <c r="P1942" i="1"/>
  <c r="P1940" i="1"/>
  <c r="P1959" i="1"/>
  <c r="P1941" i="1"/>
  <c r="P1955" i="1"/>
  <c r="P1961" i="1"/>
  <c r="P1953" i="1"/>
  <c r="P1957" i="1"/>
  <c r="P1951" i="1"/>
  <c r="P1947" i="1"/>
  <c r="P1948" i="1"/>
  <c r="P1958" i="1"/>
  <c r="P1943" i="1"/>
  <c r="O1965" i="1"/>
  <c r="O1982" i="1"/>
  <c r="O1967" i="1"/>
  <c r="O1972" i="1"/>
  <c r="O1968" i="1"/>
  <c r="O1981" i="1"/>
  <c r="O1987" i="1"/>
  <c r="O1977" i="1"/>
  <c r="O1984" i="1"/>
  <c r="O1976" i="1"/>
  <c r="O1970" i="1"/>
  <c r="O1985" i="1"/>
  <c r="O1974" i="1"/>
  <c r="O1971" i="1"/>
  <c r="O1964" i="1"/>
  <c r="O1983" i="1"/>
  <c r="O1975" i="1"/>
  <c r="O1980" i="1"/>
  <c r="O1973" i="1"/>
  <c r="O1979" i="1"/>
  <c r="O1969" i="1"/>
  <c r="O1988" i="1"/>
  <c r="O1966" i="1"/>
  <c r="O1986" i="1"/>
  <c r="I110" i="19"/>
  <c r="I111" i="19"/>
  <c r="O1978" i="1"/>
  <c r="P1980" i="1"/>
  <c r="P1968" i="1"/>
  <c r="P1970" i="1"/>
  <c r="P1965" i="1"/>
  <c r="P1979" i="1"/>
  <c r="P1984" i="1"/>
  <c r="P1985" i="1"/>
  <c r="P1973" i="1"/>
  <c r="P1988" i="1"/>
  <c r="P1974" i="1"/>
  <c r="P1987" i="1"/>
  <c r="P1969" i="1"/>
  <c r="P1978" i="1"/>
  <c r="P1976" i="1"/>
  <c r="P1982" i="1"/>
  <c r="P1971" i="1"/>
  <c r="P1986" i="1"/>
  <c r="P1975" i="1"/>
  <c r="P1964" i="1"/>
  <c r="P1983" i="1"/>
  <c r="P1981" i="1"/>
  <c r="P1966" i="1"/>
  <c r="P1972" i="1"/>
  <c r="P1967" i="1"/>
  <c r="J110" i="19"/>
  <c r="J111" i="19"/>
  <c r="P1977" i="1"/>
  <c r="N1982" i="1"/>
  <c r="N1983" i="1"/>
  <c r="N1977" i="1"/>
  <c r="N1967" i="1"/>
  <c r="N1974" i="1"/>
  <c r="N1979" i="1"/>
  <c r="N1969" i="1"/>
  <c r="N1981" i="1"/>
  <c r="N1971" i="1"/>
  <c r="N1976" i="1"/>
  <c r="N1973" i="1"/>
  <c r="N1972" i="1"/>
  <c r="N1984" i="1"/>
  <c r="N1978" i="1"/>
  <c r="N1968" i="1"/>
  <c r="N1964" i="1"/>
  <c r="N1970" i="1"/>
  <c r="N1986" i="1"/>
  <c r="N1975" i="1"/>
  <c r="N1988" i="1"/>
  <c r="N1985" i="1"/>
  <c r="N1965" i="1"/>
  <c r="N1987" i="1"/>
  <c r="N1980" i="1"/>
  <c r="H111" i="19"/>
  <c r="N1966" i="1"/>
  <c r="L1965" i="1"/>
  <c r="L1982" i="1"/>
  <c r="L1976" i="1"/>
  <c r="L1979" i="1"/>
  <c r="L1972" i="1"/>
  <c r="L1973" i="1"/>
  <c r="L1966" i="1"/>
  <c r="L1975" i="1"/>
  <c r="L1983" i="1"/>
  <c r="L1968" i="1"/>
  <c r="L1970" i="1"/>
  <c r="L1977" i="1"/>
  <c r="L1980" i="1"/>
  <c r="L1978" i="1"/>
  <c r="L1969" i="1"/>
  <c r="L1988" i="1"/>
  <c r="L1984" i="1"/>
  <c r="L1986" i="1"/>
  <c r="L1964" i="1"/>
  <c r="L1974" i="1"/>
  <c r="L1967" i="1"/>
  <c r="L1981" i="1"/>
  <c r="L1987" i="1"/>
  <c r="L1985" i="1"/>
  <c r="F111" i="19"/>
  <c r="L1971" i="1"/>
  <c r="J1979" i="1"/>
  <c r="J1973" i="1"/>
  <c r="J1978" i="1"/>
  <c r="J1967" i="1"/>
  <c r="J1969" i="1"/>
  <c r="J1972" i="1"/>
  <c r="J1980" i="1"/>
  <c r="J1966" i="1"/>
  <c r="J1988" i="1"/>
  <c r="J1970" i="1"/>
  <c r="J1985" i="1"/>
  <c r="J1974" i="1"/>
  <c r="J1982" i="1"/>
  <c r="J1984" i="1"/>
  <c r="J1977" i="1"/>
  <c r="J1964" i="1"/>
  <c r="J1968" i="1"/>
  <c r="J1971" i="1"/>
  <c r="J1986" i="1"/>
  <c r="J1987" i="1"/>
  <c r="J1965" i="1"/>
  <c r="J1976" i="1"/>
  <c r="J1983" i="1"/>
  <c r="J1975" i="1"/>
  <c r="D111" i="19"/>
  <c r="J1981" i="1"/>
  <c r="R1972" i="1"/>
  <c r="R1975" i="1"/>
  <c r="R1969" i="1"/>
  <c r="R1970" i="1"/>
  <c r="R1979" i="1"/>
  <c r="R1967" i="1"/>
  <c r="R1987" i="1"/>
  <c r="R1981" i="1"/>
  <c r="R1965" i="1"/>
  <c r="R1985" i="1"/>
  <c r="R1988" i="1"/>
  <c r="R1976" i="1"/>
  <c r="R1982" i="1"/>
  <c r="R1978" i="1"/>
  <c r="R1983" i="1"/>
  <c r="R1984" i="1"/>
  <c r="R1974" i="1"/>
  <c r="R1973" i="1"/>
  <c r="R1986" i="1"/>
  <c r="R1968" i="1"/>
  <c r="R1964" i="1"/>
  <c r="R1977" i="1"/>
  <c r="R1971" i="1"/>
  <c r="R1980" i="1"/>
  <c r="L111" i="19"/>
  <c r="R1966" i="1"/>
  <c r="Q1981" i="1"/>
  <c r="Q1973" i="1"/>
  <c r="Q1982" i="1"/>
  <c r="Q1967" i="1"/>
  <c r="Q1964" i="1"/>
  <c r="Q1977" i="1"/>
  <c r="Q1969" i="1"/>
  <c r="Q1980" i="1"/>
  <c r="Q1968" i="1"/>
  <c r="Q1966" i="1"/>
  <c r="Q1975" i="1"/>
  <c r="Q1987" i="1"/>
  <c r="Q1984" i="1"/>
  <c r="Q1986" i="1"/>
  <c r="Q1971" i="1"/>
  <c r="Q1974" i="1"/>
  <c r="Q1979" i="1"/>
  <c r="Q1970" i="1"/>
  <c r="Q1972" i="1"/>
  <c r="Q1976" i="1"/>
  <c r="Q1965" i="1"/>
  <c r="Q1983" i="1"/>
  <c r="Q1988" i="1"/>
  <c r="Q1985" i="1"/>
  <c r="K110" i="19"/>
  <c r="K111" i="19"/>
  <c r="Q1978" i="1"/>
  <c r="M1968" i="1"/>
  <c r="M1987" i="1"/>
  <c r="M1978" i="1"/>
  <c r="M1964" i="1"/>
  <c r="M1967" i="1"/>
  <c r="M1985" i="1"/>
  <c r="M1975" i="1"/>
  <c r="M1966" i="1"/>
  <c r="M1976" i="1"/>
  <c r="M1973" i="1"/>
  <c r="M1988" i="1"/>
  <c r="M1980" i="1"/>
  <c r="M1971" i="1"/>
  <c r="M1982" i="1"/>
  <c r="M1984" i="1"/>
  <c r="M1972" i="1"/>
  <c r="M1979" i="1"/>
  <c r="M1969" i="1"/>
  <c r="M1986" i="1"/>
  <c r="M1983" i="1"/>
  <c r="M1974" i="1"/>
  <c r="M1981" i="1"/>
  <c r="M1965" i="1"/>
  <c r="M1970" i="1"/>
  <c r="G111" i="19"/>
  <c r="M1977" i="1"/>
  <c r="N1955" i="1"/>
  <c r="N1959" i="1"/>
  <c r="N1956" i="1"/>
  <c r="N1963" i="1"/>
  <c r="N1954" i="1"/>
  <c r="N1961" i="1"/>
  <c r="N1951" i="1"/>
  <c r="N1962" i="1"/>
  <c r="N1945" i="1"/>
  <c r="N1941" i="1"/>
  <c r="N1958" i="1"/>
  <c r="N1949" i="1"/>
  <c r="N1947" i="1"/>
  <c r="N1950" i="1"/>
  <c r="N1957" i="1"/>
  <c r="N1946" i="1"/>
  <c r="N1942" i="1"/>
  <c r="N1952" i="1"/>
  <c r="N1960" i="1"/>
  <c r="N1944" i="1"/>
  <c r="N1953" i="1"/>
  <c r="N1943" i="1"/>
  <c r="N1948" i="1"/>
  <c r="H110" i="19"/>
  <c r="N1940" i="1"/>
  <c r="L1943" i="1"/>
  <c r="L1957" i="1"/>
  <c r="L1960" i="1"/>
  <c r="L1950" i="1"/>
  <c r="L1944" i="1"/>
  <c r="L1953" i="1"/>
  <c r="L1946" i="1"/>
  <c r="L1942" i="1"/>
  <c r="L1947" i="1"/>
  <c r="L1959" i="1"/>
  <c r="L1940" i="1"/>
  <c r="L1954" i="1"/>
  <c r="L1948" i="1"/>
  <c r="L1961" i="1"/>
  <c r="L1945" i="1"/>
  <c r="L1952" i="1"/>
  <c r="L1958" i="1"/>
  <c r="L1949" i="1"/>
  <c r="L1963" i="1"/>
  <c r="L1955" i="1"/>
  <c r="L1962" i="1"/>
  <c r="L1951" i="1"/>
  <c r="L1941" i="1"/>
  <c r="F110" i="19"/>
  <c r="L1956" i="1"/>
  <c r="M1953" i="1"/>
  <c r="M1961" i="1"/>
  <c r="M1941" i="1"/>
  <c r="M1956" i="1"/>
  <c r="M1947" i="1"/>
  <c r="M1954" i="1"/>
  <c r="M1955" i="1"/>
  <c r="M1963" i="1"/>
  <c r="M1950" i="1"/>
  <c r="M1942" i="1"/>
  <c r="M1940" i="1"/>
  <c r="M1946" i="1"/>
  <c r="M1944" i="1"/>
  <c r="M1949" i="1"/>
  <c r="M1943" i="1"/>
  <c r="M1960" i="1"/>
  <c r="M1948" i="1"/>
  <c r="M1952" i="1"/>
  <c r="M1957" i="1"/>
  <c r="M1958" i="1"/>
  <c r="M1945" i="1"/>
  <c r="M1959" i="1"/>
  <c r="M1951" i="1"/>
  <c r="G110" i="19"/>
  <c r="M1962" i="1"/>
  <c r="R1993" i="1"/>
  <c r="R1991" i="1"/>
  <c r="R1990" i="1"/>
  <c r="R1989" i="1"/>
  <c r="R1994" i="1"/>
  <c r="R1995" i="1"/>
  <c r="L112" i="19"/>
  <c r="R1992" i="1"/>
  <c r="R1959" i="1"/>
  <c r="R1950" i="1"/>
  <c r="R1954" i="1"/>
  <c r="R1956" i="1"/>
  <c r="R1961" i="1"/>
  <c r="R1960" i="1"/>
  <c r="R1946" i="1"/>
  <c r="R1941" i="1"/>
  <c r="R1942" i="1"/>
  <c r="R1957" i="1"/>
  <c r="R1955" i="1"/>
  <c r="R1949" i="1"/>
  <c r="R1952" i="1"/>
  <c r="R1948" i="1"/>
  <c r="R1944" i="1"/>
  <c r="R1947" i="1"/>
  <c r="R1951" i="1"/>
  <c r="R1962" i="1"/>
  <c r="R1943" i="1"/>
  <c r="R1945" i="1"/>
  <c r="R1953" i="1"/>
  <c r="R1958" i="1"/>
  <c r="R1940" i="1"/>
  <c r="L110" i="19"/>
  <c r="R1963" i="1"/>
  <c r="J1944" i="1"/>
  <c r="J1963" i="1"/>
  <c r="J1950" i="1"/>
  <c r="J1951" i="1"/>
  <c r="J1960" i="1"/>
  <c r="J1961" i="1"/>
  <c r="J1941" i="1"/>
  <c r="J1953" i="1"/>
  <c r="J1958" i="1"/>
  <c r="J1959" i="1"/>
  <c r="J1946" i="1"/>
  <c r="J1955" i="1"/>
  <c r="J1940" i="1"/>
  <c r="J1956" i="1"/>
  <c r="J1945" i="1"/>
  <c r="J1952" i="1"/>
  <c r="J1949" i="1"/>
  <c r="J1947" i="1"/>
  <c r="J1942" i="1"/>
  <c r="J1943" i="1"/>
  <c r="J1962" i="1"/>
  <c r="J1957" i="1"/>
  <c r="J1954" i="1"/>
  <c r="D110" i="19"/>
  <c r="J194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<sst xmlns="http://schemas.openxmlformats.org/spreadsheetml/2006/main" count="42667" uniqueCount="4483">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</sst>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49" fontId="18" fillId="20" borderId="0" xfId="0" applyNumberFormat="1" applyFont="1" applyFill="1"/>
    <xf numFmtId="0" fontId="0" fillId="0" borderId="53" xfId="0" applyBorder="1"/>
    <xf numFmtId="0" fontId="129" fillId="0" borderId="0" xfId="0"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4045</v>
      </c>
      <c r="C1" s="380">
        <v>46283</v>
      </c>
      <c r="G1" s="381" t="s">
        <v>3999</v>
      </c>
      <c r="H1" s="381" t="s">
        <v>4000</v>
      </c>
    </row>
    <row r="2" spans="1:8" x14ac:dyDescent="0.25">
      <c r="B2" t="str">
        <f>_xlfn.XLOOKUP(B1,H:H,G:G,0,0,1)</f>
        <v>MN</v>
      </c>
      <c r="C2" t="str">
        <f>_xlfn.XLOOKUP(B2,G:G, H:H, 0,0,1)</f>
        <v>Minnesota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election activeCell="B4" sqref="B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420" t="s">
        <v>3163</v>
      </c>
      <c r="M1"/>
    </row>
    <row r="2" spans="1:14" x14ac:dyDescent="0.25">
      <c r="A2" s="451"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00"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00" t="s">
        <v>3655</v>
      </c>
    </row>
    <row r="26" spans="1:14" x14ac:dyDescent="0.25">
      <c r="A26" t="s">
        <v>2811</v>
      </c>
      <c r="B26" t="s">
        <v>2812</v>
      </c>
      <c r="C26" t="s">
        <v>3388</v>
      </c>
      <c r="D26" s="173"/>
      <c r="E26" t="s">
        <v>2813</v>
      </c>
      <c r="F26">
        <v>0</v>
      </c>
      <c r="G26">
        <v>1</v>
      </c>
      <c r="H26">
        <v>1</v>
      </c>
      <c r="I26" s="334" t="s">
        <v>29</v>
      </c>
      <c r="J26" t="s">
        <v>3389</v>
      </c>
      <c r="M26" s="384"/>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00" t="s">
        <v>2381</v>
      </c>
      <c r="N30" s="289" t="s">
        <v>394</v>
      </c>
    </row>
    <row r="31" spans="1:14" x14ac:dyDescent="0.25">
      <c r="A31" t="s">
        <v>10</v>
      </c>
      <c r="B31" t="s">
        <v>3938</v>
      </c>
      <c r="C31" t="s">
        <v>3939</v>
      </c>
      <c r="D31" t="s">
        <v>3938</v>
      </c>
      <c r="E31" s="173" t="s">
        <v>3940</v>
      </c>
      <c r="F31" s="397">
        <v>-0.5</v>
      </c>
      <c r="G31" s="397">
        <v>0.5</v>
      </c>
      <c r="H31" s="397">
        <v>0.01</v>
      </c>
      <c r="I31" s="334" t="s">
        <v>3941</v>
      </c>
      <c r="J31" t="s">
        <v>3942</v>
      </c>
    </row>
    <row r="32" spans="1:14" x14ac:dyDescent="0.25">
      <c r="A32" t="s">
        <v>10</v>
      </c>
      <c r="B32" t="s">
        <v>25</v>
      </c>
      <c r="C32" t="s">
        <v>138</v>
      </c>
      <c r="D32" t="s">
        <v>25</v>
      </c>
      <c r="E32" t="s">
        <v>2261</v>
      </c>
      <c r="F32" s="397">
        <v>0</v>
      </c>
      <c r="G32" s="397">
        <v>1</v>
      </c>
      <c r="H32" s="397">
        <v>0.01</v>
      </c>
      <c r="I32" s="334" t="s">
        <v>140</v>
      </c>
      <c r="J32" s="383" t="s">
        <v>4122</v>
      </c>
      <c r="K32" s="289" t="s">
        <v>244</v>
      </c>
      <c r="L32" s="289" t="s">
        <v>245</v>
      </c>
      <c r="M32" s="399"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397">
        <v>0</v>
      </c>
      <c r="G36" s="397">
        <v>1</v>
      </c>
      <c r="H36" s="397">
        <v>0.01</v>
      </c>
      <c r="I36" s="334" t="s">
        <v>2747</v>
      </c>
      <c r="J36" s="334" t="s">
        <v>3174</v>
      </c>
      <c r="K36" s="289" t="s">
        <v>2891</v>
      </c>
    </row>
    <row r="37" spans="1:14" x14ac:dyDescent="0.25">
      <c r="A37" t="s">
        <v>10</v>
      </c>
      <c r="B37" t="s">
        <v>3246</v>
      </c>
      <c r="C37" t="s">
        <v>3245</v>
      </c>
      <c r="D37" t="s">
        <v>3246</v>
      </c>
      <c r="E37" t="s">
        <v>2260</v>
      </c>
      <c r="F37" s="350">
        <v>-0.9</v>
      </c>
      <c r="G37" s="350">
        <v>0.9</v>
      </c>
      <c r="H37" s="397">
        <v>0.01</v>
      </c>
      <c r="I37" s="334" t="s">
        <v>141</v>
      </c>
      <c r="J37" s="334" t="s">
        <v>3247</v>
      </c>
      <c r="K37" s="289" t="s">
        <v>246</v>
      </c>
      <c r="L37" s="289" t="s">
        <v>247</v>
      </c>
      <c r="M37" s="400"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50" t="s">
        <v>3788</v>
      </c>
      <c r="K41" s="334" t="s">
        <v>240</v>
      </c>
      <c r="L41" s="289" t="s">
        <v>241</v>
      </c>
    </row>
    <row r="42" spans="1:14" x14ac:dyDescent="0.25">
      <c r="A42" t="s">
        <v>2469</v>
      </c>
      <c r="B42" t="s">
        <v>3785</v>
      </c>
      <c r="C42" t="s">
        <v>3709</v>
      </c>
      <c r="D42" t="s">
        <v>3710</v>
      </c>
      <c r="E42" t="s">
        <v>3711</v>
      </c>
      <c r="F42">
        <v>0</v>
      </c>
      <c r="G42">
        <v>1</v>
      </c>
      <c r="H42">
        <v>1</v>
      </c>
      <c r="I42" s="334" t="s">
        <v>29</v>
      </c>
      <c r="J42" s="430" t="s">
        <v>3786</v>
      </c>
      <c r="K42" s="289"/>
      <c r="L42" s="289" t="s">
        <v>2690</v>
      </c>
      <c r="M42" s="399"/>
      <c r="N42" s="289"/>
    </row>
    <row r="43" spans="1:14" x14ac:dyDescent="0.25">
      <c r="A43" t="s">
        <v>2469</v>
      </c>
      <c r="B43" t="s">
        <v>3664</v>
      </c>
      <c r="C43" t="s">
        <v>2728</v>
      </c>
      <c r="D43" s="290" t="s">
        <v>348</v>
      </c>
      <c r="E43" t="s">
        <v>2726</v>
      </c>
      <c r="F43" s="397">
        <v>0</v>
      </c>
      <c r="G43" s="397">
        <v>1</v>
      </c>
      <c r="H43" s="397">
        <v>0.01</v>
      </c>
      <c r="I43" s="334" t="s">
        <v>2727</v>
      </c>
      <c r="J43" s="430" t="s">
        <v>3620</v>
      </c>
      <c r="K43" s="289" t="s">
        <v>341</v>
      </c>
      <c r="L43" s="289" t="s">
        <v>2689</v>
      </c>
      <c r="M43" s="399" t="s">
        <v>150</v>
      </c>
      <c r="N43" s="289"/>
    </row>
    <row r="44" spans="1:14" x14ac:dyDescent="0.25">
      <c r="A44" t="s">
        <v>2469</v>
      </c>
      <c r="B44" t="s">
        <v>3712</v>
      </c>
      <c r="C44" t="s">
        <v>2470</v>
      </c>
      <c r="D44" s="290" t="s">
        <v>3712</v>
      </c>
      <c r="E44" t="s">
        <v>2473</v>
      </c>
      <c r="F44" s="397">
        <v>0</v>
      </c>
      <c r="G44" s="397">
        <v>1</v>
      </c>
      <c r="H44" s="397">
        <v>0.01</v>
      </c>
      <c r="I44" s="334" t="s">
        <v>2474</v>
      </c>
      <c r="J44" s="449" t="s">
        <v>4121</v>
      </c>
      <c r="K44" s="289"/>
      <c r="L44" s="289" t="s">
        <v>2690</v>
      </c>
      <c r="M44" s="399"/>
      <c r="N44" s="289"/>
    </row>
    <row r="45" spans="1:14" x14ac:dyDescent="0.25">
      <c r="A45" t="s">
        <v>2469</v>
      </c>
      <c r="B45" t="s">
        <v>2472</v>
      </c>
      <c r="C45" t="s">
        <v>286</v>
      </c>
      <c r="D45" s="290" t="s">
        <v>2471</v>
      </c>
      <c r="E45" t="s">
        <v>2263</v>
      </c>
      <c r="F45" s="397">
        <v>0</v>
      </c>
      <c r="G45" s="397">
        <v>1</v>
      </c>
      <c r="H45" s="397">
        <v>0.01</v>
      </c>
      <c r="I45" s="289" t="s">
        <v>57</v>
      </c>
      <c r="J45" s="289" t="s">
        <v>2302</v>
      </c>
      <c r="K45" s="289" t="s">
        <v>242</v>
      </c>
      <c r="L45" s="289" t="s">
        <v>243</v>
      </c>
      <c r="M45" s="399"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397">
        <v>-1</v>
      </c>
      <c r="G48" s="397">
        <v>1</v>
      </c>
      <c r="H48" s="397">
        <v>0.02</v>
      </c>
      <c r="I48" s="289" t="s">
        <v>270</v>
      </c>
      <c r="J48" s="383" t="s">
        <v>4104</v>
      </c>
      <c r="K48" s="334" t="s">
        <v>272</v>
      </c>
      <c r="L48" s="289" t="s">
        <v>274</v>
      </c>
      <c r="M48" s="400" t="s">
        <v>305</v>
      </c>
    </row>
    <row r="49" spans="1:14" x14ac:dyDescent="0.25">
      <c r="A49" t="s">
        <v>8</v>
      </c>
      <c r="B49" t="s">
        <v>267</v>
      </c>
      <c r="C49" t="s">
        <v>268</v>
      </c>
      <c r="D49" s="290" t="s">
        <v>345</v>
      </c>
      <c r="E49" t="s">
        <v>2283</v>
      </c>
      <c r="F49" s="397">
        <v>-1</v>
      </c>
      <c r="G49" s="397">
        <v>1</v>
      </c>
      <c r="H49" s="397">
        <v>0.02</v>
      </c>
      <c r="I49" s="289" t="s">
        <v>271</v>
      </c>
      <c r="J49" s="383" t="s">
        <v>4112</v>
      </c>
      <c r="K49" s="334" t="s">
        <v>273</v>
      </c>
      <c r="L49" s="289" t="s">
        <v>274</v>
      </c>
      <c r="M49" s="400" t="s">
        <v>305</v>
      </c>
    </row>
    <row r="50" spans="1:14" x14ac:dyDescent="0.25">
      <c r="A50" t="s">
        <v>8</v>
      </c>
      <c r="B50" t="s">
        <v>3781</v>
      </c>
      <c r="C50" t="s">
        <v>254</v>
      </c>
      <c r="D50" s="290" t="s">
        <v>253</v>
      </c>
      <c r="E50" t="s">
        <v>2279</v>
      </c>
      <c r="F50" s="397">
        <v>-0.3</v>
      </c>
      <c r="G50" s="397">
        <v>0.6</v>
      </c>
      <c r="H50" s="397">
        <v>0.01</v>
      </c>
      <c r="I50" s="289" t="s">
        <v>255</v>
      </c>
      <c r="J50" s="334" t="s">
        <v>3780</v>
      </c>
      <c r="K50" s="289" t="s">
        <v>2240</v>
      </c>
      <c r="L50" s="289" t="s">
        <v>256</v>
      </c>
      <c r="M50" s="399" t="s">
        <v>3178</v>
      </c>
    </row>
    <row r="51" spans="1:14" x14ac:dyDescent="0.25">
      <c r="A51" t="s">
        <v>8</v>
      </c>
      <c r="B51" s="334" t="s">
        <v>3103</v>
      </c>
      <c r="C51" t="s">
        <v>3814</v>
      </c>
      <c r="D51" s="334" t="s">
        <v>3103</v>
      </c>
      <c r="E51" t="s">
        <v>3815</v>
      </c>
      <c r="F51" s="350">
        <v>0</v>
      </c>
      <c r="G51" s="10">
        <v>1</v>
      </c>
      <c r="H51" s="10">
        <v>0.01</v>
      </c>
      <c r="I51" s="334" t="s">
        <v>34</v>
      </c>
      <c r="J51" s="383" t="s">
        <v>4102</v>
      </c>
      <c r="K51" s="334" t="s">
        <v>2441</v>
      </c>
      <c r="L51" s="289" t="s">
        <v>2442</v>
      </c>
      <c r="M51" s="400" t="s">
        <v>148</v>
      </c>
    </row>
    <row r="52" spans="1:14" x14ac:dyDescent="0.25">
      <c r="A52" t="s">
        <v>8</v>
      </c>
      <c r="B52" s="334" t="s">
        <v>3505</v>
      </c>
      <c r="C52" t="s">
        <v>3506</v>
      </c>
      <c r="D52" s="173"/>
      <c r="E52" s="173"/>
      <c r="F52" s="290">
        <v>0</v>
      </c>
      <c r="G52" s="290">
        <v>1</v>
      </c>
      <c r="H52" s="290">
        <v>1</v>
      </c>
      <c r="I52" s="289" t="s">
        <v>29</v>
      </c>
      <c r="J52" s="334" t="s">
        <v>3507</v>
      </c>
      <c r="K52" s="334"/>
      <c r="L52" s="289"/>
      <c r="M52" s="400"/>
    </row>
    <row r="53" spans="1:14" x14ac:dyDescent="0.25">
      <c r="A53" t="s">
        <v>8</v>
      </c>
      <c r="B53" t="s">
        <v>3443</v>
      </c>
      <c r="C53" t="s">
        <v>3444</v>
      </c>
      <c r="D53" t="s">
        <v>3445</v>
      </c>
      <c r="E53" t="s">
        <v>3577</v>
      </c>
      <c r="F53" s="290">
        <v>0</v>
      </c>
      <c r="G53" s="346">
        <v>1</v>
      </c>
      <c r="H53" s="290">
        <v>1</v>
      </c>
      <c r="I53" s="290" t="s">
        <v>3446</v>
      </c>
      <c r="J53" s="334" t="s">
        <v>3447</v>
      </c>
      <c r="K53" s="334"/>
      <c r="L53" s="289"/>
      <c r="M53" s="431" t="s">
        <v>3448</v>
      </c>
    </row>
    <row r="54" spans="1:14" x14ac:dyDescent="0.25">
      <c r="A54" t="s">
        <v>8</v>
      </c>
      <c r="B54" t="s">
        <v>17</v>
      </c>
      <c r="C54" t="s">
        <v>27</v>
      </c>
      <c r="D54" t="s">
        <v>17</v>
      </c>
      <c r="E54" t="s">
        <v>2281</v>
      </c>
      <c r="F54" s="350">
        <v>0</v>
      </c>
      <c r="G54" s="10">
        <v>1</v>
      </c>
      <c r="H54" s="10">
        <v>0.01</v>
      </c>
      <c r="I54" s="334" t="s">
        <v>33</v>
      </c>
      <c r="J54" s="383" t="s">
        <v>4105</v>
      </c>
      <c r="K54" s="334" t="s">
        <v>207</v>
      </c>
      <c r="L54" s="289" t="s">
        <v>208</v>
      </c>
      <c r="M54" s="399"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399"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399"/>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399"/>
    </row>
    <row r="58" spans="1:14" x14ac:dyDescent="0.25">
      <c r="A58" t="s">
        <v>8</v>
      </c>
      <c r="B58" s="334" t="s">
        <v>3659</v>
      </c>
      <c r="C58" t="s">
        <v>3660</v>
      </c>
      <c r="D58" s="334" t="s">
        <v>3103</v>
      </c>
      <c r="E58" t="s">
        <v>3657</v>
      </c>
      <c r="F58" s="290">
        <v>0</v>
      </c>
      <c r="G58" s="290">
        <v>1</v>
      </c>
      <c r="H58" s="290">
        <v>1</v>
      </c>
      <c r="I58" s="290" t="s">
        <v>29</v>
      </c>
      <c r="J58" s="334" t="s">
        <v>3658</v>
      </c>
      <c r="K58" s="334"/>
      <c r="L58" s="289"/>
      <c r="M58" s="400"/>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3"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3"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397">
        <v>0</v>
      </c>
      <c r="G64" s="397">
        <v>0.9</v>
      </c>
      <c r="H64" s="397">
        <v>0.01</v>
      </c>
      <c r="I64" s="289" t="s">
        <v>2319</v>
      </c>
      <c r="J64" s="334" t="s">
        <v>3172</v>
      </c>
      <c r="K64" s="289" t="s">
        <v>2371</v>
      </c>
      <c r="L64" s="289" t="s">
        <v>2370</v>
      </c>
    </row>
    <row r="65" spans="1:13" x14ac:dyDescent="0.25">
      <c r="A65" t="s">
        <v>8</v>
      </c>
      <c r="B65" t="s">
        <v>250</v>
      </c>
      <c r="C65" t="s">
        <v>280</v>
      </c>
      <c r="D65" s="290" t="s">
        <v>346</v>
      </c>
      <c r="E65" t="s">
        <v>2278</v>
      </c>
      <c r="F65" s="397">
        <v>0</v>
      </c>
      <c r="G65" s="397">
        <v>0.4</v>
      </c>
      <c r="H65" s="397">
        <v>0.01</v>
      </c>
      <c r="I65" s="289" t="s">
        <v>251</v>
      </c>
      <c r="J65" s="334" t="s">
        <v>2297</v>
      </c>
      <c r="K65" s="289" t="s">
        <v>2241</v>
      </c>
      <c r="L65" s="289" t="s">
        <v>252</v>
      </c>
      <c r="M65" s="400" t="s">
        <v>306</v>
      </c>
    </row>
    <row r="66" spans="1:13" x14ac:dyDescent="0.25">
      <c r="A66" t="s">
        <v>8</v>
      </c>
      <c r="B66" s="334" t="s">
        <v>3813</v>
      </c>
      <c r="C66" t="s">
        <v>2729</v>
      </c>
      <c r="D66" s="334" t="s">
        <v>3813</v>
      </c>
      <c r="E66" t="s">
        <v>2277</v>
      </c>
      <c r="F66" s="350">
        <v>0</v>
      </c>
      <c r="G66" s="10">
        <v>1</v>
      </c>
      <c r="H66" s="10">
        <v>0.01</v>
      </c>
      <c r="I66" s="334" t="s">
        <v>34</v>
      </c>
      <c r="J66" s="383" t="s">
        <v>4103</v>
      </c>
      <c r="K66" s="334"/>
      <c r="L66" s="289"/>
      <c r="M66" s="400"/>
    </row>
    <row r="67" spans="1:13" x14ac:dyDescent="0.25">
      <c r="A67" t="s">
        <v>8</v>
      </c>
      <c r="B67" t="s">
        <v>2775</v>
      </c>
      <c r="C67" t="s">
        <v>2777</v>
      </c>
      <c r="D67" t="s">
        <v>2775</v>
      </c>
      <c r="E67" t="s">
        <v>2778</v>
      </c>
      <c r="F67" s="397">
        <v>0</v>
      </c>
      <c r="G67" s="397">
        <v>0.95</v>
      </c>
      <c r="H67" s="397">
        <v>0.01</v>
      </c>
      <c r="I67" s="289" t="s">
        <v>2779</v>
      </c>
      <c r="J67" s="334" t="s">
        <v>3971</v>
      </c>
      <c r="K67" s="334" t="s">
        <v>211</v>
      </c>
      <c r="L67" s="289"/>
      <c r="M67" s="399"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399" t="s">
        <v>149</v>
      </c>
    </row>
    <row r="69" spans="1:13" x14ac:dyDescent="0.25">
      <c r="A69" t="s">
        <v>8</v>
      </c>
      <c r="B69" t="s">
        <v>3567</v>
      </c>
      <c r="C69" t="s">
        <v>3568</v>
      </c>
      <c r="D69" t="s">
        <v>3565</v>
      </c>
      <c r="E69" t="s">
        <v>3570</v>
      </c>
      <c r="F69" s="350">
        <v>-1</v>
      </c>
      <c r="G69" s="10">
        <v>1</v>
      </c>
      <c r="H69" s="10">
        <v>0.01</v>
      </c>
      <c r="I69" s="290" t="s">
        <v>3571</v>
      </c>
      <c r="J69" s="334" t="s">
        <v>3721</v>
      </c>
      <c r="K69" s="334"/>
      <c r="L69" s="289"/>
      <c r="M69" s="399"/>
    </row>
    <row r="70" spans="1:13" x14ac:dyDescent="0.25">
      <c r="A70" t="s">
        <v>8</v>
      </c>
      <c r="B70" t="s">
        <v>3566</v>
      </c>
      <c r="C70" t="s">
        <v>3564</v>
      </c>
      <c r="D70" t="s">
        <v>3565</v>
      </c>
      <c r="E70" t="s">
        <v>3569</v>
      </c>
      <c r="F70" s="353">
        <v>-100</v>
      </c>
      <c r="G70">
        <v>100</v>
      </c>
      <c r="H70">
        <v>1</v>
      </c>
      <c r="I70" s="334" t="s">
        <v>3605</v>
      </c>
      <c r="J70" s="334" t="s">
        <v>3720</v>
      </c>
      <c r="K70" s="334"/>
      <c r="L70" s="289"/>
      <c r="M70" s="399"/>
    </row>
    <row r="71" spans="1:13" x14ac:dyDescent="0.25">
      <c r="A71" t="s">
        <v>8</v>
      </c>
      <c r="B71" t="s">
        <v>3762</v>
      </c>
      <c r="C71" t="s">
        <v>3763</v>
      </c>
      <c r="D71" t="s">
        <v>3565</v>
      </c>
      <c r="E71" t="s">
        <v>3764</v>
      </c>
      <c r="F71" s="353">
        <v>-100</v>
      </c>
      <c r="G71">
        <v>100</v>
      </c>
      <c r="H71">
        <v>1</v>
      </c>
      <c r="I71" s="334" t="s">
        <v>3605</v>
      </c>
      <c r="J71" s="334" t="s">
        <v>3782</v>
      </c>
      <c r="K71" s="334"/>
      <c r="L71" s="289"/>
      <c r="M71" s="399"/>
    </row>
    <row r="72" spans="1:13" x14ac:dyDescent="0.25">
      <c r="A72" t="s">
        <v>8</v>
      </c>
      <c r="B72" t="s">
        <v>3520</v>
      </c>
      <c r="C72" t="s">
        <v>3521</v>
      </c>
      <c r="D72" t="s">
        <v>3522</v>
      </c>
      <c r="E72" t="s">
        <v>3523</v>
      </c>
      <c r="F72" s="350">
        <v>0</v>
      </c>
      <c r="G72" s="10">
        <v>1</v>
      </c>
      <c r="H72" s="10">
        <v>0.01</v>
      </c>
      <c r="I72" s="290" t="s">
        <v>3524</v>
      </c>
      <c r="J72" s="334" t="s">
        <v>3525</v>
      </c>
      <c r="K72" s="334"/>
      <c r="L72" s="289"/>
      <c r="M72" s="399"/>
    </row>
    <row r="73" spans="1:13" x14ac:dyDescent="0.25">
      <c r="A73" t="s">
        <v>2926</v>
      </c>
      <c r="B73" t="s">
        <v>3768</v>
      </c>
      <c r="C73" t="s">
        <v>3771</v>
      </c>
      <c r="D73" s="173"/>
      <c r="E73" t="s">
        <v>3772</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tr">
        <f t="shared" ref="J75:K83"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262</v>
      </c>
      <c r="C76" t="s">
        <v>2938</v>
      </c>
      <c r="D76" s="173"/>
      <c r="E76" t="s">
        <v>2964</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2930</v>
      </c>
      <c r="C77" t="s">
        <v>2937</v>
      </c>
      <c r="D77" s="173"/>
      <c r="E77" t="s">
        <v>2963</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2929</v>
      </c>
      <c r="C78" t="s">
        <v>2936</v>
      </c>
      <c r="D78" s="173"/>
      <c r="E78" t="s">
        <v>2962</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2931</v>
      </c>
      <c r="C79" t="s">
        <v>2939</v>
      </c>
      <c r="D79" s="173"/>
      <c r="E79" t="s">
        <v>2965</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2928</v>
      </c>
      <c r="C80" t="s">
        <v>2935</v>
      </c>
      <c r="D80" s="173"/>
      <c r="E80" t="s">
        <v>2960</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2932</v>
      </c>
      <c r="C81" t="s">
        <v>2940</v>
      </c>
      <c r="D81" s="173"/>
      <c r="E81" t="s">
        <v>2966</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2926</v>
      </c>
      <c r="B82" t="s">
        <v>2933</v>
      </c>
      <c r="C82" t="s">
        <v>2941</v>
      </c>
      <c r="D82" s="173"/>
      <c r="E82" t="s">
        <v>2967</v>
      </c>
      <c r="F82">
        <v>0</v>
      </c>
      <c r="G82">
        <v>10</v>
      </c>
      <c r="H82">
        <v>1</v>
      </c>
      <c r="I82" t="s">
        <v>2904</v>
      </c>
      <c r="J82"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2" s="236" t="str">
        <f t="shared" si="0"/>
        <v>transportation-sector-main.html#conv-pol-stds</v>
      </c>
    </row>
    <row r="83" spans="1:13" x14ac:dyDescent="0.25">
      <c r="A83" t="s">
        <v>2926</v>
      </c>
      <c r="B83" t="s">
        <v>3407</v>
      </c>
      <c r="C83" t="s">
        <v>3556</v>
      </c>
      <c r="D83" s="173"/>
      <c r="E83" t="s">
        <v>2961</v>
      </c>
      <c r="F83">
        <v>0</v>
      </c>
      <c r="G83">
        <v>10</v>
      </c>
      <c r="H83">
        <v>1</v>
      </c>
      <c r="I83" t="s">
        <v>2904</v>
      </c>
      <c r="J83"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3" s="236" t="str">
        <f t="shared" si="0"/>
        <v>transportation-sector-main.html#conv-pol-stds</v>
      </c>
    </row>
    <row r="84" spans="1:13" x14ac:dyDescent="0.25">
      <c r="A84" t="s">
        <v>9</v>
      </c>
      <c r="B84" t="s">
        <v>3197</v>
      </c>
      <c r="C84" t="s">
        <v>3161</v>
      </c>
      <c r="D84" t="s">
        <v>3197</v>
      </c>
      <c r="E84" t="s">
        <v>3162</v>
      </c>
      <c r="F84" s="397">
        <v>0</v>
      </c>
      <c r="G84" s="397">
        <v>0.5</v>
      </c>
      <c r="H84" s="39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399"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399"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399"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399"/>
    </row>
    <row r="90" spans="1:13" x14ac:dyDescent="0.25">
      <c r="A90" t="s">
        <v>9</v>
      </c>
      <c r="B90" t="s">
        <v>3675</v>
      </c>
      <c r="C90" t="s">
        <v>3693</v>
      </c>
      <c r="D90" t="s">
        <v>3675</v>
      </c>
      <c r="E90" s="290" t="s">
        <v>3676</v>
      </c>
      <c r="F90" s="347">
        <v>0</v>
      </c>
      <c r="G90" s="397">
        <v>1</v>
      </c>
      <c r="H90" s="397">
        <v>0.01</v>
      </c>
      <c r="I90" s="289" t="s">
        <v>33</v>
      </c>
      <c r="J90" s="289" t="s">
        <v>3677</v>
      </c>
      <c r="K90" s="289"/>
      <c r="L90" s="289"/>
      <c r="M90" s="400"/>
    </row>
    <row r="91" spans="1:13" x14ac:dyDescent="0.25">
      <c r="A91" t="s">
        <v>9</v>
      </c>
      <c r="B91" t="s">
        <v>2763</v>
      </c>
      <c r="C91" t="s">
        <v>2766</v>
      </c>
      <c r="D91" s="290" t="s">
        <v>2769</v>
      </c>
      <c r="E91" s="290" t="s">
        <v>2771</v>
      </c>
      <c r="F91" s="347">
        <v>0</v>
      </c>
      <c r="G91" s="397">
        <v>1</v>
      </c>
      <c r="H91" s="397">
        <v>0.01</v>
      </c>
      <c r="I91" s="289" t="s">
        <v>33</v>
      </c>
      <c r="J91" s="289" t="s">
        <v>3615</v>
      </c>
      <c r="K91" s="289" t="s">
        <v>2255</v>
      </c>
      <c r="L91" s="289" t="s">
        <v>2256</v>
      </c>
      <c r="M91" s="400"/>
    </row>
    <row r="92" spans="1:13" x14ac:dyDescent="0.25">
      <c r="A92" t="s">
        <v>9</v>
      </c>
      <c r="B92" t="s">
        <v>2774</v>
      </c>
      <c r="C92" t="s">
        <v>2768</v>
      </c>
      <c r="D92" s="290" t="s">
        <v>2769</v>
      </c>
      <c r="E92" s="290" t="s">
        <v>2773</v>
      </c>
      <c r="F92" s="347">
        <v>0</v>
      </c>
      <c r="G92" s="397">
        <v>1</v>
      </c>
      <c r="H92" s="397">
        <v>0.01</v>
      </c>
      <c r="I92" s="289" t="s">
        <v>33</v>
      </c>
      <c r="J92" s="289" t="s">
        <v>3617</v>
      </c>
      <c r="K92" s="289" t="s">
        <v>2255</v>
      </c>
      <c r="L92" s="289" t="s">
        <v>2256</v>
      </c>
      <c r="M92" s="400"/>
    </row>
    <row r="93" spans="1:13" x14ac:dyDescent="0.25">
      <c r="A93" t="s">
        <v>9</v>
      </c>
      <c r="B93" t="s">
        <v>2764</v>
      </c>
      <c r="C93" t="s">
        <v>2767</v>
      </c>
      <c r="D93" s="290" t="s">
        <v>2769</v>
      </c>
      <c r="E93" s="290" t="s">
        <v>2772</v>
      </c>
      <c r="F93" s="347">
        <v>0</v>
      </c>
      <c r="G93" s="397">
        <v>1</v>
      </c>
      <c r="H93" s="397">
        <v>0.01</v>
      </c>
      <c r="I93" s="289" t="s">
        <v>33</v>
      </c>
      <c r="J93" s="289" t="s">
        <v>3616</v>
      </c>
      <c r="K93" s="289" t="s">
        <v>2255</v>
      </c>
      <c r="L93" s="289" t="s">
        <v>2256</v>
      </c>
      <c r="M93" s="400"/>
    </row>
    <row r="94" spans="1:13" x14ac:dyDescent="0.25">
      <c r="A94" t="s">
        <v>9</v>
      </c>
      <c r="B94" t="s">
        <v>2762</v>
      </c>
      <c r="C94" t="s">
        <v>2765</v>
      </c>
      <c r="D94" s="290" t="s">
        <v>2769</v>
      </c>
      <c r="E94" s="290" t="s">
        <v>2770</v>
      </c>
      <c r="F94" s="347">
        <v>0</v>
      </c>
      <c r="G94" s="397">
        <v>1</v>
      </c>
      <c r="H94" s="397">
        <v>0.01</v>
      </c>
      <c r="I94" s="289" t="s">
        <v>33</v>
      </c>
      <c r="J94" s="289" t="s">
        <v>3614</v>
      </c>
      <c r="K94" s="289" t="s">
        <v>2255</v>
      </c>
      <c r="L94" s="289" t="s">
        <v>2256</v>
      </c>
      <c r="M94" s="400"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399"/>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399"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00"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399"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399"/>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399"/>
    </row>
    <row r="101" spans="1:14" x14ac:dyDescent="0.25">
      <c r="A101" t="s">
        <v>9</v>
      </c>
      <c r="B101" t="s">
        <v>3205</v>
      </c>
      <c r="C101" t="s">
        <v>3206</v>
      </c>
      <c r="D101" t="s">
        <v>3205</v>
      </c>
      <c r="E101" t="s">
        <v>3207</v>
      </c>
      <c r="F101" s="350">
        <v>0</v>
      </c>
      <c r="G101" s="10">
        <v>1</v>
      </c>
      <c r="H101" s="10">
        <v>0.01</v>
      </c>
      <c r="I101" s="334" t="s">
        <v>33</v>
      </c>
      <c r="J101" s="334" t="s">
        <v>3618</v>
      </c>
      <c r="K101" s="334"/>
      <c r="L101" s="289"/>
      <c r="M101" s="399"/>
    </row>
    <row r="102" spans="1:14" x14ac:dyDescent="0.25">
      <c r="A102" t="s">
        <v>9</v>
      </c>
      <c r="B102" t="s">
        <v>3722</v>
      </c>
      <c r="C102" t="s">
        <v>3708</v>
      </c>
      <c r="D102" t="s">
        <v>3723</v>
      </c>
      <c r="E102" t="s">
        <v>3724</v>
      </c>
      <c r="F102">
        <v>0</v>
      </c>
      <c r="G102">
        <v>1</v>
      </c>
      <c r="H102">
        <v>1</v>
      </c>
      <c r="I102" s="334" t="s">
        <v>29</v>
      </c>
      <c r="J102" s="334" t="s">
        <v>3784</v>
      </c>
      <c r="K102" s="334"/>
      <c r="L102" s="289"/>
      <c r="M102" s="399"/>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3" t="s">
        <v>4107</v>
      </c>
      <c r="K104" s="334"/>
      <c r="L104" s="289" t="s">
        <v>2687</v>
      </c>
      <c r="M104" s="399" t="s">
        <v>150</v>
      </c>
    </row>
    <row r="105" spans="1:14" x14ac:dyDescent="0.25">
      <c r="A105" t="s">
        <v>2648</v>
      </c>
      <c r="B105" t="s">
        <v>313</v>
      </c>
      <c r="C105" t="s">
        <v>288</v>
      </c>
      <c r="D105" s="236" t="str">
        <f>D$103</f>
        <v>Industry CCS</v>
      </c>
      <c r="E105" t="s">
        <v>3189</v>
      </c>
      <c r="F105" s="354">
        <f t="shared" ref="F105:L108" si="1">F$103</f>
        <v>0</v>
      </c>
      <c r="G105" s="354">
        <f t="shared" si="1"/>
        <v>1</v>
      </c>
      <c r="H105" s="354">
        <f t="shared" si="1"/>
        <v>1</v>
      </c>
      <c r="I105" s="236" t="str">
        <f t="shared" si="1"/>
        <v>on/off</v>
      </c>
      <c r="J105"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5" s="236" t="str">
        <f t="shared" si="1"/>
        <v>ccs.html#ccs</v>
      </c>
      <c r="L105" s="236" t="str">
        <f t="shared" si="1"/>
        <v>carbon-capture-and-sequestration.html</v>
      </c>
      <c r="M105" s="399"/>
    </row>
    <row r="106" spans="1:14" x14ac:dyDescent="0.25">
      <c r="A106" t="s">
        <v>2648</v>
      </c>
      <c r="B106" t="s">
        <v>313</v>
      </c>
      <c r="C106" t="s">
        <v>289</v>
      </c>
      <c r="D106" s="236" t="str">
        <f>D$103</f>
        <v>Industry CCS</v>
      </c>
      <c r="E106" t="s">
        <v>3190</v>
      </c>
      <c r="F106" s="354">
        <f t="shared" si="1"/>
        <v>0</v>
      </c>
      <c r="G106" s="354">
        <f t="shared" si="1"/>
        <v>1</v>
      </c>
      <c r="H106" s="354">
        <f t="shared" si="1"/>
        <v>1</v>
      </c>
      <c r="I106" s="236" t="str">
        <f t="shared" si="1"/>
        <v>on/off</v>
      </c>
      <c r="J106"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6" s="236" t="str">
        <f t="shared" si="1"/>
        <v>ccs.html#ccs</v>
      </c>
      <c r="L106" s="236" t="str">
        <f t="shared" si="1"/>
        <v>carbon-capture-and-sequestration.html</v>
      </c>
      <c r="M106" s="399"/>
    </row>
    <row r="107" spans="1:14" x14ac:dyDescent="0.25">
      <c r="A107" t="s">
        <v>2648</v>
      </c>
      <c r="B107" t="s">
        <v>313</v>
      </c>
      <c r="C107" t="s">
        <v>290</v>
      </c>
      <c r="D107" s="236" t="str">
        <f>D$103</f>
        <v>Industry CCS</v>
      </c>
      <c r="E107" t="s">
        <v>3191</v>
      </c>
      <c r="F107" s="354">
        <f t="shared" si="1"/>
        <v>0</v>
      </c>
      <c r="G107" s="354">
        <f t="shared" si="1"/>
        <v>1</v>
      </c>
      <c r="H107" s="354">
        <f t="shared" si="1"/>
        <v>1</v>
      </c>
      <c r="I107" s="236" t="str">
        <f t="shared" si="1"/>
        <v>on/off</v>
      </c>
      <c r="J107"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7" s="236" t="str">
        <f t="shared" si="1"/>
        <v>ccs.html#ccs</v>
      </c>
      <c r="L107" s="236" t="str">
        <f t="shared" si="1"/>
        <v>carbon-capture-and-sequestration.html</v>
      </c>
      <c r="M107" s="399"/>
    </row>
    <row r="108" spans="1:14" x14ac:dyDescent="0.25">
      <c r="A108" t="s">
        <v>2648</v>
      </c>
      <c r="B108" t="s">
        <v>313</v>
      </c>
      <c r="C108" s="290" t="s">
        <v>291</v>
      </c>
      <c r="D108" s="236" t="str">
        <f>D$103</f>
        <v>Industry CCS</v>
      </c>
      <c r="E108" t="s">
        <v>3192</v>
      </c>
      <c r="F108" s="354">
        <f t="shared" si="1"/>
        <v>0</v>
      </c>
      <c r="G108" s="354">
        <f t="shared" si="1"/>
        <v>1</v>
      </c>
      <c r="H108" s="354">
        <f t="shared" si="1"/>
        <v>1</v>
      </c>
      <c r="I108" s="236" t="str">
        <f t="shared" si="1"/>
        <v>on/off</v>
      </c>
      <c r="J108"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8" s="236" t="str">
        <f t="shared" si="1"/>
        <v>ccs.html#ccs</v>
      </c>
      <c r="L108" s="236" t="str">
        <f t="shared" si="1"/>
        <v>carbon-capture-and-sequestration.html</v>
      </c>
      <c r="M108" s="399"/>
    </row>
    <row r="109" spans="1:14" x14ac:dyDescent="0.25">
      <c r="A109" t="s">
        <v>2648</v>
      </c>
      <c r="B109" t="s">
        <v>326</v>
      </c>
      <c r="C109" t="s">
        <v>293</v>
      </c>
      <c r="D109" s="236" t="str">
        <f ca="1">D$110</f>
        <v>R&amp;D Fuel Use Reductions</v>
      </c>
      <c r="E109" t="s">
        <v>3193</v>
      </c>
      <c r="F109" s="237">
        <f t="shared" ref="F109:L112" ca="1" si="2">F$110</f>
        <v>0</v>
      </c>
      <c r="G109" s="237">
        <f t="shared" ca="1" si="2"/>
        <v>0.4</v>
      </c>
      <c r="H109" s="237">
        <f t="shared" ca="1" si="2"/>
        <v>0.01</v>
      </c>
      <c r="I109" s="236" t="str">
        <f t="shared" ca="1" si="2"/>
        <v>% reduction in fuel use</v>
      </c>
      <c r="J109"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6" t="str">
        <f t="shared" ca="1" si="2"/>
        <v>architectural-design.html#rnd</v>
      </c>
      <c r="L109" s="236" t="str">
        <f t="shared" ca="1" si="2"/>
        <v>research-and-development.html</v>
      </c>
    </row>
    <row r="110" spans="1:14" x14ac:dyDescent="0.25">
      <c r="A110" t="s">
        <v>2648</v>
      </c>
      <c r="B110" t="s">
        <v>326</v>
      </c>
      <c r="C110" t="s">
        <v>294</v>
      </c>
      <c r="D110" s="236" t="str">
        <f ca="1">D$110</f>
        <v>R&amp;D Fuel Use Reductions</v>
      </c>
      <c r="E110" t="s">
        <v>3194</v>
      </c>
      <c r="F110" s="237">
        <f t="shared" ca="1" si="2"/>
        <v>0</v>
      </c>
      <c r="G110" s="237">
        <f t="shared" ca="1" si="2"/>
        <v>0.4</v>
      </c>
      <c r="H110" s="237">
        <f t="shared" ca="1" si="2"/>
        <v>0.01</v>
      </c>
      <c r="I110" s="236" t="str">
        <f t="shared" ca="1" si="2"/>
        <v>% reduction in fuel use</v>
      </c>
      <c r="J110"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36" t="str">
        <f t="shared" ca="1" si="2"/>
        <v>architectural-design.html#rnd</v>
      </c>
      <c r="L110" s="236" t="str">
        <f t="shared" ca="1" si="2"/>
        <v>research-and-development.html</v>
      </c>
    </row>
    <row r="111" spans="1:14" x14ac:dyDescent="0.25">
      <c r="A111" t="s">
        <v>2648</v>
      </c>
      <c r="B111" t="s">
        <v>326</v>
      </c>
      <c r="C111" t="s">
        <v>295</v>
      </c>
      <c r="D111" s="236" t="str">
        <f ca="1">D$110</f>
        <v>R&amp;D Fuel Use Reductions</v>
      </c>
      <c r="E111" t="s">
        <v>3195</v>
      </c>
      <c r="F111" s="237">
        <f t="shared" ca="1" si="2"/>
        <v>0</v>
      </c>
      <c r="G111" s="237">
        <f t="shared" ca="1" si="2"/>
        <v>0.4</v>
      </c>
      <c r="H111" s="237">
        <f t="shared" ca="1" si="2"/>
        <v>0.01</v>
      </c>
      <c r="I111" s="236" t="str">
        <f t="shared" ca="1" si="2"/>
        <v>% reduction in fuel use</v>
      </c>
      <c r="J111"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ca="1" si="2"/>
        <v>architectural-design.html#rnd</v>
      </c>
      <c r="L111" s="236" t="str">
        <f t="shared" ca="1" si="2"/>
        <v>research-and-development.html</v>
      </c>
    </row>
    <row r="112" spans="1:14" x14ac:dyDescent="0.25">
      <c r="A112" t="s">
        <v>2648</v>
      </c>
      <c r="B112" t="s">
        <v>326</v>
      </c>
      <c r="C112" t="s">
        <v>296</v>
      </c>
      <c r="D112" s="236" t="str">
        <f ca="1">D$110</f>
        <v>R&amp;D Fuel Use Reductions</v>
      </c>
      <c r="E112" t="s">
        <v>3196</v>
      </c>
      <c r="F112" s="237">
        <f t="shared" ca="1" si="2"/>
        <v>0</v>
      </c>
      <c r="G112" s="237">
        <f t="shared" ca="1" si="2"/>
        <v>0.4</v>
      </c>
      <c r="H112" s="237">
        <f t="shared" ca="1" si="2"/>
        <v>0.01</v>
      </c>
      <c r="I112" s="236" t="str">
        <f t="shared" ca="1" si="2"/>
        <v>% reduction in fuel use</v>
      </c>
      <c r="J112"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ca="1" si="2"/>
        <v>architectural-design.html#rnd</v>
      </c>
      <c r="L112" s="236" t="str">
        <f t="shared" ca="1" si="2"/>
        <v>research-and-development.html</v>
      </c>
    </row>
    <row r="113" spans="1:14" x14ac:dyDescent="0.25">
      <c r="A113" t="s">
        <v>2648</v>
      </c>
      <c r="B113" s="173" t="s">
        <v>313</v>
      </c>
      <c r="C113" t="s">
        <v>287</v>
      </c>
      <c r="D113" t="s">
        <v>349</v>
      </c>
      <c r="E113" t="s">
        <v>2259</v>
      </c>
      <c r="F113" s="10">
        <v>0</v>
      </c>
      <c r="G113" s="10">
        <v>0.4</v>
      </c>
      <c r="H113" s="350">
        <v>0.01</v>
      </c>
      <c r="I113" s="334" t="s">
        <v>31</v>
      </c>
      <c r="J113" s="334" t="s">
        <v>3175</v>
      </c>
      <c r="K113" s="334" t="s">
        <v>248</v>
      </c>
      <c r="L113" s="289" t="s">
        <v>249</v>
      </c>
      <c r="M113" s="399"/>
    </row>
    <row r="114" spans="1:14" x14ac:dyDescent="0.25">
      <c r="A114" t="s">
        <v>2648</v>
      </c>
      <c r="B114" s="173" t="s">
        <v>326</v>
      </c>
      <c r="C114" t="s">
        <v>292</v>
      </c>
      <c r="D114" t="s">
        <v>350</v>
      </c>
      <c r="E114" t="s">
        <v>2258</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t="s">
        <v>4</v>
      </c>
      <c r="B122"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288</v>
      </c>
      <c r="D1870" s="334"/>
      <c r="E1870" s="334"/>
      <c r="F1870" s="334" t="s">
        <v>26</v>
      </c>
      <c r="G1870" s="334"/>
      <c r="H1870" s="17">
        <v>91</v>
      </c>
      <c r="I1870" s="373" t="s">
        <v>43</v>
      </c>
      <c r="J1870" s="374" t="str">
        <f>IF(ISBLANK(INDEX('Policy Characteristics'!D:D,MATCH($C1870,'Policy Characteristics'!$C:$C,0))),"",INDEX('Policy Characteristics'!D:D,MATCH($C1870,'Policy Characteristics'!$C:$C,0)))</f>
        <v>Industry CCS</v>
      </c>
      <c r="K1870" s="236" t="str">
        <f>IF(ISBLANK(INDEX('Policy Characteristics'!E:E,MATCH($C1870,'Policy Characteristics'!$C:$C,0))),"",INDEX('Policy Characteristics'!E:E,MATCH($C1870,'Policy Characteristics'!$C:$C,0)))</f>
        <v>RnD CCS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1</v>
      </c>
      <c r="N1870" s="237">
        <f>IF(ISBLANK(INDEX('Policy Characteristics'!H:H,MATCH($C1870,'Policy Characteristics'!$C:$C,0))),"",INDEX('Policy Characteristics'!H:H,MATCH($C1870,'Policy Characteristics'!$C:$C,0)))</f>
        <v>1</v>
      </c>
      <c r="O1870" s="236" t="str">
        <f>IF(ISBLANK(INDEX('Policy Characteristics'!I:I,MATCH($C1870,'Policy Characteristics'!$C:$C,0))),"",INDEX('Policy Characteristics'!I:I,MATCH($C1870,'Policy Characteristics'!$C:$C,0)))</f>
        <v>on/off</v>
      </c>
      <c r="P1870" s="236" t="str">
        <f>IF(ISBLANK(INDEX('Policy Characteristics'!J:J,MATCH($C1870,'Policy Characteristics'!$C:$C,0))),"",INDEX('Policy Characteristics'!J:J,MATCH($C1870,'Policy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0" s="236" t="str">
        <f>IF(ISBLANK(INDEX('Policy Characteristics'!K:K,MATCH($C1870,'Policy Characteristics'!$C:$C,0))),"",INDEX('Policy Characteristics'!K:K,MATCH($C1870,'Policy Characteristics'!$C:$C,0)))</f>
        <v>ccs.html#ccs</v>
      </c>
      <c r="R1870" s="236" t="str">
        <f>IF(ISBLANK(INDEX('Policy Characteristics'!L:L,MATCH($C1870,'Policy Characteristics'!$C:$C,0))),"",INDEX('Policy Characteristics'!L:L,MATCH($C1870,'Policy Characteristics'!$C:$C,0)))</f>
        <v>carbon-capture-and-sequestration.html</v>
      </c>
      <c r="S1870" s="290" t="s">
        <v>187</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289</v>
      </c>
      <c r="D1871" s="334" t="s">
        <v>444</v>
      </c>
      <c r="E1871" s="334"/>
      <c r="F1871" s="334" t="s">
        <v>447</v>
      </c>
      <c r="G1871" s="334"/>
      <c r="H1871" s="17">
        <v>92</v>
      </c>
      <c r="I1871" s="373" t="s">
        <v>43</v>
      </c>
      <c r="J1871" s="374" t="str">
        <f>IF(ISBLANK(INDEX('Policy Characteristics'!D:D,MATCH($C1871,'Policy Characteristics'!$C:$C,0))),"",INDEX('Policy Characteristics'!D:D,MATCH($C1871,'Policy Characteristics'!$C:$C,0)))</f>
        <v>Industry CCS</v>
      </c>
      <c r="K1871" s="23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1</v>
      </c>
      <c r="N1871" s="237">
        <f>IF(ISBLANK(INDEX('Policy Characteristics'!H:H,MATCH($C1871,'Policy Characteristics'!$C:$C,0))),"",INDEX('Policy Characteristics'!H:H,MATCH($C1871,'Policy Characteristics'!$C:$C,0)))</f>
        <v>1</v>
      </c>
      <c r="O1871" s="236" t="str">
        <f>IF(ISBLANK(INDEX('Policy Characteristics'!I:I,MATCH($C1871,'Policy Characteristics'!$C:$C,0))),"",INDEX('Policy Characteristics'!I:I,MATCH($C1871,'Policy Characteristics'!$C:$C,0)))</f>
        <v>on/off</v>
      </c>
      <c r="P1871" s="236" t="str">
        <f>IF(ISBLANK(INDEX('Policy Characteristics'!J:J,MATCH($C1871,'Policy Characteristics'!$C:$C,0))),"",INDEX('Policy Characteristics'!J:J,MATCH($C1871,'Policy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1" s="236" t="str">
        <f>IF(ISBLANK(INDEX('Policy Characteristics'!K:K,MATCH($C1871,'Policy Characteristics'!$C:$C,0))),"",INDEX('Policy Characteristics'!K:K,MATCH($C1871,'Policy Characteristics'!$C:$C,0)))</f>
        <v>ccs.html#ccs</v>
      </c>
      <c r="R1871" s="236" t="str">
        <f>IF(ISBLANK(INDEX('Policy Characteristics'!L:L,MATCH($C1871,'Policy Characteristics'!$C:$C,0))),"",INDEX('Policy Characteristics'!L:L,MATCH($C1871,'Policy Characteristics'!$C:$C,0)))</f>
        <v>carbon-capture-and-sequestration.html</v>
      </c>
      <c r="S1871" s="290" t="s">
        <v>187</v>
      </c>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289</v>
      </c>
      <c r="D1872" s="289" t="s">
        <v>3450</v>
      </c>
      <c r="E1872" s="334"/>
      <c r="F1872" s="289" t="s">
        <v>3462</v>
      </c>
      <c r="G1872" s="334"/>
      <c r="H1872" s="17">
        <v>93</v>
      </c>
      <c r="I1872" s="373" t="s">
        <v>43</v>
      </c>
      <c r="J1872" s="374" t="str">
        <f>IF(ISBLANK(INDEX('Policy Characteristics'!D:D,MATCH($C1872,'Policy Characteristics'!$C:$C,0))),"",INDEX('Policy Characteristics'!D:D,MATCH($C1872,'Policy Characteristics'!$C:$C,0)))</f>
        <v>Industry CCS</v>
      </c>
      <c r="K1872" s="236" t="str">
        <f>IF(ISBLANK(INDEX('Policy Characteristics'!E:E,MATCH($C1872,'Policy Characteristics'!$C:$C,0))),"",INDEX('Policy Characteristics'!E:E,MATCH($C1872,'Policy Characteristics'!$C:$C,0)))</f>
        <v>RnD electricity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1</v>
      </c>
      <c r="N1872" s="237">
        <f>IF(ISBLANK(INDEX('Policy Characteristics'!H:H,MATCH($C1872,'Policy Characteristics'!$C:$C,0))),"",INDEX('Policy Characteristics'!H:H,MATCH($C1872,'Policy Characteristics'!$C:$C,0)))</f>
        <v>1</v>
      </c>
      <c r="O1872" s="236" t="str">
        <f>IF(ISBLANK(INDEX('Policy Characteristics'!I:I,MATCH($C1872,'Policy Characteristics'!$C:$C,0))),"",INDEX('Policy Characteristics'!I:I,MATCH($C1872,'Policy Characteristics'!$C:$C,0)))</f>
        <v>on/off</v>
      </c>
      <c r="P1872" s="236" t="str">
        <f>IF(ISBLANK(INDEX('Policy Characteristics'!J:J,MATCH($C1872,'Policy Characteristics'!$C:$C,0))),"",INDEX('Policy Characteristics'!J:J,MATCH($C1872,'Policy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2" s="236" t="str">
        <f>IF(ISBLANK(INDEX('Policy Characteristics'!K:K,MATCH($C1872,'Policy Characteristics'!$C:$C,0))),"",INDEX('Policy Characteristics'!K:K,MATCH($C1872,'Policy Characteristics'!$C:$C,0)))</f>
        <v>ccs.html#ccs</v>
      </c>
      <c r="R1872" s="236" t="str">
        <f>IF(ISBLANK(INDEX('Policy Characteristics'!L:L,MATCH($C1872,'Policy Characteristics'!$C:$C,0))),"",INDEX('Policy Characteristics'!L:L,MATCH($C1872,'Policy Characteristics'!$C:$C,0)))</f>
        <v>carbon-capture-and-sequestration.html</v>
      </c>
      <c r="S1872" s="290" t="s">
        <v>187</v>
      </c>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289</v>
      </c>
      <c r="D1873" s="289" t="s">
        <v>3451</v>
      </c>
      <c r="E1873" s="334"/>
      <c r="F1873" s="289" t="s">
        <v>3463</v>
      </c>
      <c r="G1873" s="334"/>
      <c r="H1873" s="17">
        <v>1810</v>
      </c>
      <c r="I1873" s="373" t="s">
        <v>43</v>
      </c>
      <c r="J1873" s="374" t="str">
        <f>IF(ISBLANK(INDEX('Policy Characteristics'!D:D,MATCH($C1873,'Policy Characteristics'!$C:$C,0))),"",INDEX('Policy Characteristics'!D:D,MATCH($C1873,'Policy Characteristics'!$C:$C,0)))</f>
        <v>Industry CCS</v>
      </c>
      <c r="K1873" s="236" t="str">
        <f>IF(ISBLANK(INDEX('Policy Characteristics'!E:E,MATCH($C1873,'Policy Characteristics'!$C:$C,0))),"",INDEX('Policy Characteristics'!E:E,MATCH($C1873,'Policy Characteristics'!$C:$C,0)))</f>
        <v>RnD electricity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1</v>
      </c>
      <c r="O1873" s="236" t="str">
        <f>IF(ISBLANK(INDEX('Policy Characteristics'!I:I,MATCH($C1873,'Policy Characteristics'!$C:$C,0))),"",INDEX('Policy Characteristics'!I:I,MATCH($C1873,'Policy Characteristics'!$C:$C,0)))</f>
        <v>on/off</v>
      </c>
      <c r="P1873" s="236" t="str">
        <f>IF(ISBLANK(INDEX('Policy Characteristics'!J:J,MATCH($C1873,'Policy Characteristics'!$C:$C,0))),"",INDEX('Policy Characteristics'!J:J,MATCH($C1873,'Policy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3" s="236" t="str">
        <f>IF(ISBLANK(INDEX('Policy Characteristics'!K:K,MATCH($C1873,'Policy Characteristics'!$C:$C,0))),"",INDEX('Policy Characteristics'!K:K,MATCH($C1873,'Policy Characteristics'!$C:$C,0)))</f>
        <v>ccs.html#ccs</v>
      </c>
      <c r="R1873" s="236" t="str">
        <f>IF(ISBLANK(INDEX('Policy Characteristics'!L:L,MATCH($C1873,'Policy Characteristics'!$C:$C,0))),"",INDEX('Policy Characteristics'!L:L,MATCH($C1873,'Policy Characteristics'!$C:$C,0)))</f>
        <v>carbon-capture-and-sequestration.html</v>
      </c>
      <c r="S1873" s="290" t="s">
        <v>187</v>
      </c>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289</v>
      </c>
      <c r="D1874" s="289" t="s">
        <v>76</v>
      </c>
      <c r="E1874" s="334"/>
      <c r="F1874" s="289" t="s">
        <v>3464</v>
      </c>
      <c r="G1874" s="334"/>
      <c r="H1874" s="17">
        <v>94</v>
      </c>
      <c r="I1874" s="373" t="s">
        <v>43</v>
      </c>
      <c r="J1874" s="374" t="str">
        <f>IF(ISBLANK(INDEX('Policy Characteristics'!D:D,MATCH($C1874,'Policy Characteristics'!$C:$C,0))),"",INDEX('Policy Characteristics'!D:D,MATCH($C1874,'Policy Characteristics'!$C:$C,0)))</f>
        <v>Industry CCS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1</v>
      </c>
      <c r="O1874" s="236" t="str">
        <f>IF(ISBLANK(INDEX('Policy Characteristics'!I:I,MATCH($C1874,'Policy Characteristics'!$C:$C,0))),"",INDEX('Policy Characteristics'!I:I,MATCH($C1874,'Policy Characteristics'!$C:$C,0)))</f>
        <v>on/off</v>
      </c>
      <c r="P1874" s="236" t="str">
        <f>IF(ISBLANK(INDEX('Policy Characteristics'!J:J,MATCH($C1874,'Policy Characteristics'!$C:$C,0))),"",INDEX('Policy Characteristics'!J:J,MATCH($C1874,'Policy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4" s="236" t="str">
        <f>IF(ISBLANK(INDEX('Policy Characteristics'!K:K,MATCH($C1874,'Policy Characteristics'!$C:$C,0))),"",INDEX('Policy Characteristics'!K:K,MATCH($C1874,'Policy Characteristics'!$C:$C,0)))</f>
        <v>ccs.html#ccs</v>
      </c>
      <c r="R1874" s="236" t="str">
        <f>IF(ISBLANK(INDEX('Policy Characteristics'!L:L,MATCH($C1874,'Policy Characteristics'!$C:$C,0))),"",INDEX('Policy Characteristics'!L:L,MATCH($C1874,'Policy Characteristics'!$C:$C,0)))</f>
        <v>carbon-capture-and-sequestration.html</v>
      </c>
      <c r="S1874" s="290" t="s">
        <v>187</v>
      </c>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289</v>
      </c>
      <c r="D1875" s="289" t="s">
        <v>77</v>
      </c>
      <c r="E1875" s="334"/>
      <c r="F1875" s="289" t="s">
        <v>320</v>
      </c>
      <c r="G1875" s="334"/>
      <c r="H1875" s="17">
        <v>95</v>
      </c>
      <c r="I1875" s="373" t="s">
        <v>43</v>
      </c>
      <c r="J1875" s="374" t="str">
        <f>IF(ISBLANK(INDEX('Policy Characteristics'!D:D,MATCH($C1875,'Policy Characteristics'!$C:$C,0))),"",INDEX('Policy Characteristics'!D:D,MATCH($C1875,'Policy Characteristics'!$C:$C,0)))</f>
        <v>Industry CCS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1</v>
      </c>
      <c r="O1875" s="236" t="str">
        <f>IF(ISBLANK(INDEX('Policy Characteristics'!I:I,MATCH($C1875,'Policy Characteristics'!$C:$C,0))),"",INDEX('Policy Characteristics'!I:I,MATCH($C1875,'Policy Characteristics'!$C:$C,0)))</f>
        <v>on/off</v>
      </c>
      <c r="P1875" s="236" t="str">
        <f>IF(ISBLANK(INDEX('Policy Characteristics'!J:J,MATCH($C1875,'Policy Characteristics'!$C:$C,0))),"",INDEX('Policy Characteristics'!J:J,MATCH($C1875,'Policy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5" s="236" t="str">
        <f>IF(ISBLANK(INDEX('Policy Characteristics'!K:K,MATCH($C1875,'Policy Characteristics'!$C:$C,0))),"",INDEX('Policy Characteristics'!K:K,MATCH($C1875,'Policy Characteristics'!$C:$C,0)))</f>
        <v>ccs.html#ccs</v>
      </c>
      <c r="R1875" s="236" t="str">
        <f>IF(ISBLANK(INDEX('Policy Characteristics'!L:L,MATCH($C1875,'Policy Characteristics'!$C:$C,0))),"",INDEX('Policy Characteristics'!L:L,MATCH($C1875,'Policy Characteristics'!$C:$C,0)))</f>
        <v>carbon-capture-and-sequestration.html</v>
      </c>
      <c r="S1875" s="290" t="s">
        <v>187</v>
      </c>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289</v>
      </c>
      <c r="D1876" s="289" t="s">
        <v>445</v>
      </c>
      <c r="E1876" s="334"/>
      <c r="F1876" s="289" t="s">
        <v>449</v>
      </c>
      <c r="G1876" s="334"/>
      <c r="H1876" s="17">
        <v>96</v>
      </c>
      <c r="I1876" s="373" t="s">
        <v>43</v>
      </c>
      <c r="J1876" s="374" t="str">
        <f>IF(ISBLANK(INDEX('Policy Characteristics'!D:D,MATCH($C1876,'Policy Characteristics'!$C:$C,0))),"",INDEX('Policy Characteristics'!D:D,MATCH($C1876,'Policy Characteristics'!$C:$C,0)))</f>
        <v>Industry CCS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1</v>
      </c>
      <c r="O1876" s="236" t="str">
        <f>IF(ISBLANK(INDEX('Policy Characteristics'!I:I,MATCH($C1876,'Policy Characteristics'!$C:$C,0))),"",INDEX('Policy Characteristics'!I:I,MATCH($C1876,'Policy Characteristics'!$C:$C,0)))</f>
        <v>on/off</v>
      </c>
      <c r="P1876" s="236" t="str">
        <f>IF(ISBLANK(INDEX('Policy Characteristics'!J:J,MATCH($C1876,'Policy Characteristics'!$C:$C,0))),"",INDEX('Policy Characteristics'!J:J,MATCH($C1876,'Policy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6" s="236" t="str">
        <f>IF(ISBLANK(INDEX('Policy Characteristics'!K:K,MATCH($C1876,'Policy Characteristics'!$C:$C,0))),"",INDEX('Policy Characteristics'!K:K,MATCH($C1876,'Policy Characteristics'!$C:$C,0)))</f>
        <v>ccs.html#ccs</v>
      </c>
      <c r="R1876" s="236" t="str">
        <f>IF(ISBLANK(INDEX('Policy Characteristics'!L:L,MATCH($C1876,'Policy Characteristics'!$C:$C,0))),"",INDEX('Policy Characteristics'!L:L,MATCH($C1876,'Policy Characteristics'!$C:$C,0)))</f>
        <v>carbon-capture-and-sequestration.html</v>
      </c>
      <c r="S1876" s="290" t="s">
        <v>187</v>
      </c>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78</v>
      </c>
      <c r="E1877" s="334"/>
      <c r="F1877" s="289" t="s">
        <v>321</v>
      </c>
      <c r="G1877" s="334"/>
      <c r="H1877" s="17">
        <v>97</v>
      </c>
      <c r="I1877" s="373" t="s">
        <v>43</v>
      </c>
      <c r="J1877" s="374" t="str">
        <f>IF(ISBLANK(INDEX('Policy Characteristics'!D:D,MATCH($C1877,'Policy Characteristics'!$C:$C,0))),"",INDEX('Policy Characteristics'!D:D,MATCH($C1877,'Policy Characteristics'!$C:$C,0)))</f>
        <v>Industry CCS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1</v>
      </c>
      <c r="O1877" s="236" t="str">
        <f>IF(ISBLANK(INDEX('Policy Characteristics'!I:I,MATCH($C1877,'Policy Characteristics'!$C:$C,0))),"",INDEX('Policy Characteristics'!I:I,MATCH($C1877,'Policy Characteristics'!$C:$C,0)))</f>
        <v>on/off</v>
      </c>
      <c r="P1877" s="236" t="str">
        <f>IF(ISBLANK(INDEX('Policy Characteristics'!J:J,MATCH($C1877,'Policy Characteristics'!$C:$C,0))),"",INDEX('Policy Characteristics'!J:J,MATCH($C1877,'Policy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7" s="236" t="str">
        <f>IF(ISBLANK(INDEX('Policy Characteristics'!K:K,MATCH($C1877,'Policy Characteristics'!$C:$C,0))),"",INDEX('Policy Characteristics'!K:K,MATCH($C1877,'Policy Characteristics'!$C:$C,0)))</f>
        <v>ccs.html#ccs</v>
      </c>
      <c r="R1877" s="236" t="str">
        <f>IF(ISBLANK(INDEX('Policy Characteristics'!L:L,MATCH($C1877,'Policy Characteristics'!$C:$C,0))),"",INDEX('Policy Characteristics'!L:L,MATCH($C1877,'Policy Characteristics'!$C:$C,0)))</f>
        <v>carbon-capture-and-sequestration.html</v>
      </c>
      <c r="S1877" s="290" t="s">
        <v>187</v>
      </c>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79</v>
      </c>
      <c r="E1878" s="334"/>
      <c r="F1878" s="289" t="s">
        <v>322</v>
      </c>
      <c r="G1878" s="334"/>
      <c r="H1878" s="17">
        <v>98</v>
      </c>
      <c r="I1878" s="373" t="s">
        <v>43</v>
      </c>
      <c r="J1878" s="374" t="str">
        <f>IF(ISBLANK(INDEX('Policy Characteristics'!D:D,MATCH($C1878,'Policy Characteristics'!$C:$C,0))),"",INDEX('Policy Characteristics'!D:D,MATCH($C1878,'Policy Characteristics'!$C:$C,0)))</f>
        <v>Industry CCS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1</v>
      </c>
      <c r="O1878" s="236" t="str">
        <f>IF(ISBLANK(INDEX('Policy Characteristics'!I:I,MATCH($C1878,'Policy Characteristics'!$C:$C,0))),"",INDEX('Policy Characteristics'!I:I,MATCH($C1878,'Policy Characteristics'!$C:$C,0)))</f>
        <v>on/off</v>
      </c>
      <c r="P1878" s="236" t="str">
        <f>IF(ISBLANK(INDEX('Policy Characteristics'!J:J,MATCH($C1878,'Policy Characteristics'!$C:$C,0))),"",INDEX('Policy Characteristics'!J:J,MATCH($C1878,'Policy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8" s="236" t="str">
        <f>IF(ISBLANK(INDEX('Policy Characteristics'!K:K,MATCH($C1878,'Policy Characteristics'!$C:$C,0))),"",INDEX('Policy Characteristics'!K:K,MATCH($C1878,'Policy Characteristics'!$C:$C,0)))</f>
        <v>ccs.html#ccs</v>
      </c>
      <c r="R1878" s="236" t="str">
        <f>IF(ISBLANK(INDEX('Policy Characteristics'!L:L,MATCH($C1878,'Policy Characteristics'!$C:$C,0))),"",INDEX('Policy Characteristics'!L:L,MATCH($C1878,'Policy Characteristics'!$C:$C,0)))</f>
        <v>carbon-capture-and-sequestration.html</v>
      </c>
      <c r="S1878" s="290" t="s">
        <v>187</v>
      </c>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80</v>
      </c>
      <c r="E1879" s="334"/>
      <c r="F1879" s="289" t="s">
        <v>323</v>
      </c>
      <c r="G1879" s="334"/>
      <c r="H1879" s="17">
        <v>99</v>
      </c>
      <c r="I1879" s="373" t="s">
        <v>43</v>
      </c>
      <c r="J1879" s="374" t="str">
        <f>IF(ISBLANK(INDEX('Policy Characteristics'!D:D,MATCH($C1879,'Policy Characteristics'!$C:$C,0))),"",INDEX('Policy Characteristics'!D:D,MATCH($C1879,'Policy Characteristics'!$C:$C,0)))</f>
        <v>Industry CCS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1</v>
      </c>
      <c r="O1879" s="236" t="str">
        <f>IF(ISBLANK(INDEX('Policy Characteristics'!I:I,MATCH($C1879,'Policy Characteristics'!$C:$C,0))),"",INDEX('Policy Characteristics'!I:I,MATCH($C1879,'Policy Characteristics'!$C:$C,0)))</f>
        <v>on/off</v>
      </c>
      <c r="P1879" s="236" t="str">
        <f>IF(ISBLANK(INDEX('Policy Characteristics'!J:J,MATCH($C1879,'Policy Characteristics'!$C:$C,0))),"",INDEX('Policy Characteristics'!J:J,MATCH($C1879,'Policy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9" s="236" t="str">
        <f>IF(ISBLANK(INDEX('Policy Characteristics'!K:K,MATCH($C1879,'Policy Characteristics'!$C:$C,0))),"",INDEX('Policy Characteristics'!K:K,MATCH($C1879,'Policy Characteristics'!$C:$C,0)))</f>
        <v>ccs.html#ccs</v>
      </c>
      <c r="R1879" s="236" t="str">
        <f>IF(ISBLANK(INDEX('Policy Characteristics'!L:L,MATCH($C1879,'Policy Characteristics'!$C:$C,0))),"",INDEX('Policy Characteristics'!L:L,MATCH($C1879,'Policy Characteristics'!$C:$C,0)))</f>
        <v>carbon-capture-and-sequestration.html</v>
      </c>
      <c r="S1879" s="290" t="s">
        <v>187</v>
      </c>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2418</v>
      </c>
      <c r="E1880" s="334"/>
      <c r="F1880" s="289" t="s">
        <v>3465</v>
      </c>
      <c r="G1880" s="334"/>
      <c r="H1880" s="17">
        <v>192</v>
      </c>
      <c r="I1880" s="373" t="s">
        <v>43</v>
      </c>
      <c r="J1880" s="374" t="str">
        <f>IF(ISBLANK(INDEX('Policy Characteristics'!D:D,MATCH($C1880,'Policy Characteristics'!$C:$C,0))),"",INDEX('Policy Characteristics'!D:D,MATCH($C1880,'Policy Characteristics'!$C:$C,0)))</f>
        <v>Industry CCS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1</v>
      </c>
      <c r="O1880" s="236" t="str">
        <f>IF(ISBLANK(INDEX('Policy Characteristics'!I:I,MATCH($C1880,'Policy Characteristics'!$C:$C,0))),"",INDEX('Policy Characteristics'!I:I,MATCH($C1880,'Policy Characteristics'!$C:$C,0)))</f>
        <v>on/off</v>
      </c>
      <c r="P1880" s="236" t="str">
        <f>IF(ISBLANK(INDEX('Policy Characteristics'!J:J,MATCH($C1880,'Policy Characteristics'!$C:$C,0))),"",INDEX('Policy Characteristics'!J:J,MATCH($C1880,'Policy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0" s="236" t="str">
        <f>IF(ISBLANK(INDEX('Policy Characteristics'!K:K,MATCH($C1880,'Policy Characteristics'!$C:$C,0))),"",INDEX('Policy Characteristics'!K:K,MATCH($C1880,'Policy Characteristics'!$C:$C,0)))</f>
        <v>ccs.html#ccs</v>
      </c>
      <c r="R1880" s="236" t="str">
        <f>IF(ISBLANK(INDEX('Policy Characteristics'!L:L,MATCH($C1880,'Policy Characteristics'!$C:$C,0))),"",INDEX('Policy Characteristics'!L:L,MATCH($C1880,'Policy Characteristics'!$C:$C,0)))</f>
        <v>carbon-capture-and-sequestration.html</v>
      </c>
      <c r="S1880" s="290" t="s">
        <v>187</v>
      </c>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307</v>
      </c>
      <c r="E1881" s="334"/>
      <c r="F1881" s="289" t="s">
        <v>3466</v>
      </c>
      <c r="G1881" s="334"/>
      <c r="H1881" s="17">
        <v>180</v>
      </c>
      <c r="I1881" s="373" t="s">
        <v>43</v>
      </c>
      <c r="J1881" s="374" t="str">
        <f>IF(ISBLANK(INDEX('Policy Characteristics'!D:D,MATCH($C1881,'Policy Characteristics'!$C:$C,0))),"",INDEX('Policy Characteristics'!D:D,MATCH($C1881,'Policy Characteristics'!$C:$C,0)))</f>
        <v>Industry CCS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1</v>
      </c>
      <c r="O1881" s="236" t="str">
        <f>IF(ISBLANK(INDEX('Policy Characteristics'!I:I,MATCH($C1881,'Policy Characteristics'!$C:$C,0))),"",INDEX('Policy Characteristics'!I:I,MATCH($C1881,'Policy Characteristics'!$C:$C,0)))</f>
        <v>on/off</v>
      </c>
      <c r="P1881" s="236" t="str">
        <f>IF(ISBLANK(INDEX('Policy Characteristics'!J:J,MATCH($C1881,'Policy Characteristics'!$C:$C,0))),"",INDEX('Policy Characteristics'!J:J,MATCH($C1881,'Policy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1" s="236" t="str">
        <f>IF(ISBLANK(INDEX('Policy Characteristics'!K:K,MATCH($C1881,'Policy Characteristics'!$C:$C,0))),"",INDEX('Policy Characteristics'!K:K,MATCH($C1881,'Policy Characteristics'!$C:$C,0)))</f>
        <v>ccs.html#ccs</v>
      </c>
      <c r="R1881" s="236" t="str">
        <f>IF(ISBLANK(INDEX('Policy Characteristics'!L:L,MATCH($C1881,'Policy Characteristics'!$C:$C,0))),"",INDEX('Policy Characteristics'!L:L,MATCH($C1881,'Policy Characteristics'!$C:$C,0)))</f>
        <v>carbon-capture-and-sequestration.html</v>
      </c>
      <c r="S1881" s="290" t="s">
        <v>187</v>
      </c>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308</v>
      </c>
      <c r="E1882" s="334"/>
      <c r="F1882" s="289" t="s">
        <v>2254</v>
      </c>
      <c r="G1882" s="334"/>
      <c r="H1882" s="17">
        <v>183</v>
      </c>
      <c r="I1882" s="373" t="s">
        <v>43</v>
      </c>
      <c r="J1882" s="374" t="str">
        <f>IF(ISBLANK(INDEX('Policy Characteristics'!D:D,MATCH($C1882,'Policy Characteristics'!$C:$C,0))),"",INDEX('Policy Characteristics'!D:D,MATCH($C1882,'Policy Characteristics'!$C:$C,0)))</f>
        <v>Industry CCS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1</v>
      </c>
      <c r="O1882" s="236" t="str">
        <f>IF(ISBLANK(INDEX('Policy Characteristics'!I:I,MATCH($C1882,'Policy Characteristics'!$C:$C,0))),"",INDEX('Policy Characteristics'!I:I,MATCH($C1882,'Policy Characteristics'!$C:$C,0)))</f>
        <v>on/off</v>
      </c>
      <c r="P1882" s="236" t="str">
        <f>IF(ISBLANK(INDEX('Policy Characteristics'!J:J,MATCH($C1882,'Policy Characteristics'!$C:$C,0))),"",INDEX('Policy Characteristics'!J:J,MATCH($C1882,'Policy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2" s="236" t="str">
        <f>IF(ISBLANK(INDEX('Policy Characteristics'!K:K,MATCH($C1882,'Policy Characteristics'!$C:$C,0))),"",INDEX('Policy Characteristics'!K:K,MATCH($C1882,'Policy Characteristics'!$C:$C,0)))</f>
        <v>ccs.html#ccs</v>
      </c>
      <c r="R1882" s="236" t="str">
        <f>IF(ISBLANK(INDEX('Policy Characteristics'!L:L,MATCH($C1882,'Policy Characteristics'!$C:$C,0))),"",INDEX('Policy Characteristics'!L:L,MATCH($C1882,'Policy Characteristics'!$C:$C,0)))</f>
        <v>carbon-capture-and-sequestration.html</v>
      </c>
      <c r="S1882" s="290" t="s">
        <v>187</v>
      </c>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441</v>
      </c>
      <c r="E1883" s="334"/>
      <c r="F1883" s="289" t="s">
        <v>442</v>
      </c>
      <c r="G1883" s="334"/>
      <c r="H1883" s="17">
        <v>1811</v>
      </c>
      <c r="I1883" s="373" t="s">
        <v>43</v>
      </c>
      <c r="J1883" s="374" t="str">
        <f>IF(ISBLANK(INDEX('Policy Characteristics'!D:D,MATCH($C1883,'Policy Characteristics'!$C:$C,0))),"",INDEX('Policy Characteristics'!D:D,MATCH($C1883,'Policy Characteristics'!$C:$C,0)))</f>
        <v>Industry CCS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1</v>
      </c>
      <c r="O1883" s="236" t="str">
        <f>IF(ISBLANK(INDEX('Policy Characteristics'!I:I,MATCH($C1883,'Policy Characteristics'!$C:$C,0))),"",INDEX('Policy Characteristics'!I:I,MATCH($C1883,'Policy Characteristics'!$C:$C,0)))</f>
        <v>on/off</v>
      </c>
      <c r="P1883" s="236" t="str">
        <f>IF(ISBLANK(INDEX('Policy Characteristics'!J:J,MATCH($C1883,'Policy Characteristics'!$C:$C,0))),"",INDEX('Policy Characteristics'!J:J,MATCH($C1883,'Policy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3" s="236" t="str">
        <f>IF(ISBLANK(INDEX('Policy Characteristics'!K:K,MATCH($C1883,'Policy Characteristics'!$C:$C,0))),"",INDEX('Policy Characteristics'!K:K,MATCH($C1883,'Policy Characteristics'!$C:$C,0)))</f>
        <v>ccs.html#ccs</v>
      </c>
      <c r="R1883" s="236" t="str">
        <f>IF(ISBLANK(INDEX('Policy Characteristics'!L:L,MATCH($C1883,'Policy Characteristics'!$C:$C,0))),"",INDEX('Policy Characteristics'!L:L,MATCH($C1883,'Policy Characteristics'!$C:$C,0)))</f>
        <v>carbon-capture-and-sequestration.html</v>
      </c>
      <c r="S1883" s="290" t="s">
        <v>187</v>
      </c>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450</v>
      </c>
      <c r="E1884" s="334"/>
      <c r="F1884" s="289" t="s">
        <v>452</v>
      </c>
      <c r="G1884" s="334"/>
      <c r="H1884" s="17">
        <v>1812</v>
      </c>
      <c r="I1884" s="373" t="s">
        <v>43</v>
      </c>
      <c r="J1884" s="374" t="str">
        <f>IF(ISBLANK(INDEX('Policy Characteristics'!D:D,MATCH($C1884,'Policy Characteristics'!$C:$C,0))),"",INDEX('Policy Characteristics'!D:D,MATCH($C1884,'Policy Characteristics'!$C:$C,0)))</f>
        <v>Industry CCS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1</v>
      </c>
      <c r="O1884" s="236" t="str">
        <f>IF(ISBLANK(INDEX('Policy Characteristics'!I:I,MATCH($C1884,'Policy Characteristics'!$C:$C,0))),"",INDEX('Policy Characteristics'!I:I,MATCH($C1884,'Policy Characteristics'!$C:$C,0)))</f>
        <v>on/off</v>
      </c>
      <c r="P1884" s="236" t="str">
        <f>IF(ISBLANK(INDEX('Policy Characteristics'!J:J,MATCH($C1884,'Policy Characteristics'!$C:$C,0))),"",INDEX('Policy Characteristics'!J:J,MATCH($C1884,'Policy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4" s="236" t="str">
        <f>IF(ISBLANK(INDEX('Policy Characteristics'!K:K,MATCH($C1884,'Policy Characteristics'!$C:$C,0))),"",INDEX('Policy Characteristics'!K:K,MATCH($C1884,'Policy Characteristics'!$C:$C,0)))</f>
        <v>ccs.html#ccs</v>
      </c>
      <c r="R1884" s="236" t="str">
        <f>IF(ISBLANK(INDEX('Policy Characteristics'!L:L,MATCH($C1884,'Policy Characteristics'!$C:$C,0))),"",INDEX('Policy Characteristics'!L:L,MATCH($C1884,'Policy Characteristics'!$C:$C,0)))</f>
        <v>carbon-capture-and-sequestration.html</v>
      </c>
      <c r="S1884" s="290" t="s">
        <v>187</v>
      </c>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2737</v>
      </c>
      <c r="E1885" s="334"/>
      <c r="F1885" s="289" t="s">
        <v>3467</v>
      </c>
      <c r="G1885" s="334"/>
      <c r="H1885" s="17">
        <v>1813</v>
      </c>
      <c r="I1885" s="373" t="s">
        <v>44</v>
      </c>
      <c r="J1885" s="374" t="str">
        <f>IF(ISBLANK(INDEX('Policy Characteristics'!D:D,MATCH($C1885,'Policy Characteristics'!$C:$C,0))),"",INDEX('Policy Characteristics'!D:D,MATCH($C1885,'Policy Characteristics'!$C:$C,0)))</f>
        <v>Industry CCS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1</v>
      </c>
      <c r="O1885" s="236" t="str">
        <f>IF(ISBLANK(INDEX('Policy Characteristics'!I:I,MATCH($C1885,'Policy Characteristics'!$C:$C,0))),"",INDEX('Policy Characteristics'!I:I,MATCH($C1885,'Policy Characteristics'!$C:$C,0)))</f>
        <v>on/off</v>
      </c>
      <c r="P1885" s="236" t="str">
        <f>IF(ISBLANK(INDEX('Policy Characteristics'!J:J,MATCH($C1885,'Policy Characteristics'!$C:$C,0))),"",INDEX('Policy Characteristics'!J:J,MATCH($C1885,'Policy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5" s="236" t="str">
        <f>IF(ISBLANK(INDEX('Policy Characteristics'!K:K,MATCH($C1885,'Policy Characteristics'!$C:$C,0))),"",INDEX('Policy Characteristics'!K:K,MATCH($C1885,'Policy Characteristics'!$C:$C,0)))</f>
        <v>ccs.html#ccs</v>
      </c>
      <c r="R1885" s="236" t="str">
        <f>IF(ISBLANK(INDEX('Policy Characteristics'!L:L,MATCH($C1885,'Policy Characteristics'!$C:$C,0))),"",INDEX('Policy Characteristics'!L:L,MATCH($C1885,'Policy Characteristics'!$C:$C,0)))</f>
        <v>carbon-capture-and-sequestration.html</v>
      </c>
      <c r="S1885" s="290" t="s">
        <v>187</v>
      </c>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2738</v>
      </c>
      <c r="E1886" s="334"/>
      <c r="F1886" s="289" t="s">
        <v>3468</v>
      </c>
      <c r="G1886" s="334"/>
      <c r="H1886" s="17">
        <v>1814</v>
      </c>
      <c r="I1886" s="373" t="s">
        <v>44</v>
      </c>
      <c r="J1886" s="374" t="str">
        <f>IF(ISBLANK(INDEX('Policy Characteristics'!D:D,MATCH($C1886,'Policy Characteristics'!$C:$C,0))),"",INDEX('Policy Characteristics'!D:D,MATCH($C1886,'Policy Characteristics'!$C:$C,0)))</f>
        <v>Industry CCS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1</v>
      </c>
      <c r="O1886" s="236" t="str">
        <f>IF(ISBLANK(INDEX('Policy Characteristics'!I:I,MATCH($C1886,'Policy Characteristics'!$C:$C,0))),"",INDEX('Policy Characteristics'!I:I,MATCH($C1886,'Policy Characteristics'!$C:$C,0)))</f>
        <v>on/off</v>
      </c>
      <c r="P1886" s="236" t="str">
        <f>IF(ISBLANK(INDEX('Policy Characteristics'!J:J,MATCH($C1886,'Policy Characteristics'!$C:$C,0))),"",INDEX('Policy Characteristics'!J:J,MATCH($C1886,'Policy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6" s="236" t="str">
        <f>IF(ISBLANK(INDEX('Policy Characteristics'!K:K,MATCH($C1886,'Policy Characteristics'!$C:$C,0))),"",INDEX('Policy Characteristics'!K:K,MATCH($C1886,'Policy Characteristics'!$C:$C,0)))</f>
        <v>ccs.html#ccs</v>
      </c>
      <c r="R1886" s="236" t="str">
        <f>IF(ISBLANK(INDEX('Policy Characteristics'!L:L,MATCH($C1886,'Policy Characteristics'!$C:$C,0))),"",INDEX('Policy Characteristics'!L:L,MATCH($C1886,'Policy Characteristics'!$C:$C,0)))</f>
        <v>carbon-capture-and-sequestration.html</v>
      </c>
      <c r="S1886" s="290" t="s">
        <v>187</v>
      </c>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2739</v>
      </c>
      <c r="E1887" s="334"/>
      <c r="F1887" s="289" t="s">
        <v>3469</v>
      </c>
      <c r="G1887" s="334"/>
      <c r="H1887" s="17">
        <v>1815</v>
      </c>
      <c r="I1887" s="373" t="s">
        <v>43</v>
      </c>
      <c r="J1887" s="374" t="str">
        <f>IF(ISBLANK(INDEX('Policy Characteristics'!D:D,MATCH($C1887,'Policy Characteristics'!$C:$C,0))),"",INDEX('Policy Characteristics'!D:D,MATCH($C1887,'Policy Characteristics'!$C:$C,0)))</f>
        <v>Industry CCS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1</v>
      </c>
      <c r="O1887" s="236" t="str">
        <f>IF(ISBLANK(INDEX('Policy Characteristics'!I:I,MATCH($C1887,'Policy Characteristics'!$C:$C,0))),"",INDEX('Policy Characteristics'!I:I,MATCH($C1887,'Policy Characteristics'!$C:$C,0)))</f>
        <v>on/off</v>
      </c>
      <c r="P1887" s="236" t="str">
        <f>IF(ISBLANK(INDEX('Policy Characteristics'!J:J,MATCH($C1887,'Policy Characteristics'!$C:$C,0))),"",INDEX('Policy Characteristics'!J:J,MATCH($C1887,'Policy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7" s="236" t="str">
        <f>IF(ISBLANK(INDEX('Policy Characteristics'!K:K,MATCH($C1887,'Policy Characteristics'!$C:$C,0))),"",INDEX('Policy Characteristics'!K:K,MATCH($C1887,'Policy Characteristics'!$C:$C,0)))</f>
        <v>ccs.html#ccs</v>
      </c>
      <c r="R1887" s="236" t="str">
        <f>IF(ISBLANK(INDEX('Policy Characteristics'!L:L,MATCH($C1887,'Policy Characteristics'!$C:$C,0))),"",INDEX('Policy Characteristics'!L:L,MATCH($C1887,'Policy Characteristics'!$C:$C,0)))</f>
        <v>carbon-capture-and-sequestration.html</v>
      </c>
      <c r="S1887" s="290" t="s">
        <v>187</v>
      </c>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3449</v>
      </c>
      <c r="E1888" s="334"/>
      <c r="F1888" s="289" t="s">
        <v>3470</v>
      </c>
      <c r="G1888" s="334"/>
      <c r="H1888" s="17">
        <v>1816</v>
      </c>
      <c r="I1888" s="373" t="s">
        <v>43</v>
      </c>
      <c r="J1888" s="374" t="str">
        <f>IF(ISBLANK(INDEX('Policy Characteristics'!D:D,MATCH($C1888,'Policy Characteristics'!$C:$C,0))),"",INDEX('Policy Characteristics'!D:D,MATCH($C1888,'Policy Characteristics'!$C:$C,0)))</f>
        <v>Industry CCS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1</v>
      </c>
      <c r="O1888" s="236" t="str">
        <f>IF(ISBLANK(INDEX('Policy Characteristics'!I:I,MATCH($C1888,'Policy Characteristics'!$C:$C,0))),"",INDEX('Policy Characteristics'!I:I,MATCH($C1888,'Policy Characteristics'!$C:$C,0)))</f>
        <v>on/off</v>
      </c>
      <c r="P1888" s="236" t="str">
        <f>IF(ISBLANK(INDEX('Policy Characteristics'!J:J,MATCH($C1888,'Policy Characteristics'!$C:$C,0))),"",INDEX('Policy Characteristics'!J:J,MATCH($C1888,'Policy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8" s="236" t="str">
        <f>IF(ISBLANK(INDEX('Policy Characteristics'!K:K,MATCH($C1888,'Policy Characteristics'!$C:$C,0))),"",INDEX('Policy Characteristics'!K:K,MATCH($C1888,'Policy Characteristics'!$C:$C,0)))</f>
        <v>ccs.html#ccs</v>
      </c>
      <c r="R1888" s="236" t="str">
        <f>IF(ISBLANK(INDEX('Policy Characteristics'!L:L,MATCH($C1888,'Policy Characteristics'!$C:$C,0))),"",INDEX('Policy Characteristics'!L:L,MATCH($C1888,'Policy Characteristics'!$C:$C,0)))</f>
        <v>carbon-capture-and-sequestration.html</v>
      </c>
      <c r="S1888" s="290" t="s">
        <v>187</v>
      </c>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3452</v>
      </c>
      <c r="E1889" s="334"/>
      <c r="F1889" s="289" t="s">
        <v>3471</v>
      </c>
      <c r="G1889" s="334"/>
      <c r="H1889" s="17">
        <v>1817</v>
      </c>
      <c r="I1889" s="373" t="s">
        <v>43</v>
      </c>
      <c r="J1889" s="374" t="str">
        <f>IF(ISBLANK(INDEX('Policy Characteristics'!D:D,MATCH($C1889,'Policy Characteristics'!$C:$C,0))),"",INDEX('Policy Characteristics'!D:D,MATCH($C1889,'Policy Characteristics'!$C:$C,0)))</f>
        <v>Industry CCS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1</v>
      </c>
      <c r="O1889" s="236" t="str">
        <f>IF(ISBLANK(INDEX('Policy Characteristics'!I:I,MATCH($C1889,'Policy Characteristics'!$C:$C,0))),"",INDEX('Policy Characteristics'!I:I,MATCH($C1889,'Policy Characteristics'!$C:$C,0)))</f>
        <v>on/off</v>
      </c>
      <c r="P1889" s="236" t="str">
        <f>IF(ISBLANK(INDEX('Policy Characteristics'!J:J,MATCH($C1889,'Policy Characteristics'!$C:$C,0))),"",INDEX('Policy Characteristics'!J:J,MATCH($C1889,'Policy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9" s="236" t="str">
        <f>IF(ISBLANK(INDEX('Policy Characteristics'!K:K,MATCH($C1889,'Policy Characteristics'!$C:$C,0))),"",INDEX('Policy Characteristics'!K:K,MATCH($C1889,'Policy Characteristics'!$C:$C,0)))</f>
        <v>ccs.html#ccs</v>
      </c>
      <c r="R1889" s="236" t="str">
        <f>IF(ISBLANK(INDEX('Policy Characteristics'!L:L,MATCH($C1889,'Policy Characteristics'!$C:$C,0))),"",INDEX('Policy Characteristics'!L:L,MATCH($C1889,'Policy Characteristics'!$C:$C,0)))</f>
        <v>carbon-capture-and-sequestration.html</v>
      </c>
      <c r="S1889" s="290" t="s">
        <v>187</v>
      </c>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3453</v>
      </c>
      <c r="E1890" s="334"/>
      <c r="F1890" s="289" t="s">
        <v>3472</v>
      </c>
      <c r="G1890" s="334"/>
      <c r="H1890" s="17">
        <v>1818</v>
      </c>
      <c r="I1890" s="373" t="s">
        <v>43</v>
      </c>
      <c r="J1890" s="374" t="str">
        <f>IF(ISBLANK(INDEX('Policy Characteristics'!D:D,MATCH($C1890,'Policy Characteristics'!$C:$C,0))),"",INDEX('Policy Characteristics'!D:D,MATCH($C1890,'Policy Characteristics'!$C:$C,0)))</f>
        <v>Industry CCS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1</v>
      </c>
      <c r="O1890" s="236" t="str">
        <f>IF(ISBLANK(INDEX('Policy Characteristics'!I:I,MATCH($C1890,'Policy Characteristics'!$C:$C,0))),"",INDEX('Policy Characteristics'!I:I,MATCH($C1890,'Policy Characteristics'!$C:$C,0)))</f>
        <v>on/off</v>
      </c>
      <c r="P1890" s="236" t="str">
        <f>IF(ISBLANK(INDEX('Policy Characteristics'!J:J,MATCH($C1890,'Policy Characteristics'!$C:$C,0))),"",INDEX('Policy Characteristics'!J:J,MATCH($C1890,'Policy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0" s="236" t="str">
        <f>IF(ISBLANK(INDEX('Policy Characteristics'!K:K,MATCH($C1890,'Policy Characteristics'!$C:$C,0))),"",INDEX('Policy Characteristics'!K:K,MATCH($C1890,'Policy Characteristics'!$C:$C,0)))</f>
        <v>ccs.html#ccs</v>
      </c>
      <c r="R1890" s="236" t="str">
        <f>IF(ISBLANK(INDEX('Policy Characteristics'!L:L,MATCH($C1890,'Policy Characteristics'!$C:$C,0))),"",INDEX('Policy Characteristics'!L:L,MATCH($C1890,'Policy Characteristics'!$C:$C,0)))</f>
        <v>carbon-capture-and-sequestration.html</v>
      </c>
      <c r="S1890" s="290" t="s">
        <v>187</v>
      </c>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3454</v>
      </c>
      <c r="E1891" s="334"/>
      <c r="F1891" s="289" t="s">
        <v>3473</v>
      </c>
      <c r="G1891" s="334"/>
      <c r="H1891" s="17">
        <v>1819</v>
      </c>
      <c r="I1891" s="373" t="s">
        <v>43</v>
      </c>
      <c r="J1891" s="374" t="str">
        <f>IF(ISBLANK(INDEX('Policy Characteristics'!D:D,MATCH($C1891,'Policy Characteristics'!$C:$C,0))),"",INDEX('Policy Characteristics'!D:D,MATCH($C1891,'Policy Characteristics'!$C:$C,0)))</f>
        <v>Industry CCS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1</v>
      </c>
      <c r="O1891" s="236" t="str">
        <f>IF(ISBLANK(INDEX('Policy Characteristics'!I:I,MATCH($C1891,'Policy Characteristics'!$C:$C,0))),"",INDEX('Policy Characteristics'!I:I,MATCH($C1891,'Policy Characteristics'!$C:$C,0)))</f>
        <v>on/off</v>
      </c>
      <c r="P1891" s="236" t="str">
        <f>IF(ISBLANK(INDEX('Policy Characteristics'!J:J,MATCH($C1891,'Policy Characteristics'!$C:$C,0))),"",INDEX('Policy Characteristics'!J:J,MATCH($C1891,'Policy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1" s="236" t="str">
        <f>IF(ISBLANK(INDEX('Policy Characteristics'!K:K,MATCH($C1891,'Policy Characteristics'!$C:$C,0))),"",INDEX('Policy Characteristics'!K:K,MATCH($C1891,'Policy Characteristics'!$C:$C,0)))</f>
        <v>ccs.html#ccs</v>
      </c>
      <c r="R1891" s="236" t="str">
        <f>IF(ISBLANK(INDEX('Policy Characteristics'!L:L,MATCH($C1891,'Policy Characteristics'!$C:$C,0))),"",INDEX('Policy Characteristics'!L:L,MATCH($C1891,'Policy Characteristics'!$C:$C,0)))</f>
        <v>carbon-capture-and-sequestration.html</v>
      </c>
      <c r="S1891" s="290" t="s">
        <v>187</v>
      </c>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3455</v>
      </c>
      <c r="E1892" s="334"/>
      <c r="F1892" s="289" t="s">
        <v>3474</v>
      </c>
      <c r="G1892" s="334"/>
      <c r="H1892" s="17">
        <v>1820</v>
      </c>
      <c r="I1892" s="373" t="s">
        <v>43</v>
      </c>
      <c r="J1892" s="374" t="str">
        <f>IF(ISBLANK(INDEX('Policy Characteristics'!D:D,MATCH($C1892,'Policy Characteristics'!$C:$C,0))),"",INDEX('Policy Characteristics'!D:D,MATCH($C1892,'Policy Characteristics'!$C:$C,0)))</f>
        <v>Industry CCS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1</v>
      </c>
      <c r="O1892" s="236" t="str">
        <f>IF(ISBLANK(INDEX('Policy Characteristics'!I:I,MATCH($C1892,'Policy Characteristics'!$C:$C,0))),"",INDEX('Policy Characteristics'!I:I,MATCH($C1892,'Policy Characteristics'!$C:$C,0)))</f>
        <v>on/off</v>
      </c>
      <c r="P1892" s="236" t="str">
        <f>IF(ISBLANK(INDEX('Policy Characteristics'!J:J,MATCH($C1892,'Policy Characteristics'!$C:$C,0))),"",INDEX('Policy Characteristics'!J:J,MATCH($C1892,'Policy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2" s="236" t="str">
        <f>IF(ISBLANK(INDEX('Policy Characteristics'!K:K,MATCH($C1892,'Policy Characteristics'!$C:$C,0))),"",INDEX('Policy Characteristics'!K:K,MATCH($C1892,'Policy Characteristics'!$C:$C,0)))</f>
        <v>ccs.html#ccs</v>
      </c>
      <c r="R1892" s="236" t="str">
        <f>IF(ISBLANK(INDEX('Policy Characteristics'!L:L,MATCH($C1892,'Policy Characteristics'!$C:$C,0))),"",INDEX('Policy Characteristics'!L:L,MATCH($C1892,'Policy Characteristics'!$C:$C,0)))</f>
        <v>carbon-capture-and-sequestration.html</v>
      </c>
      <c r="S1892" s="290" t="s">
        <v>187</v>
      </c>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3528</v>
      </c>
      <c r="E1893" s="334"/>
      <c r="F1893" s="289" t="s">
        <v>3530</v>
      </c>
      <c r="G1893" s="334"/>
      <c r="H1893" s="17">
        <v>1821</v>
      </c>
      <c r="I1893" s="373" t="s">
        <v>43</v>
      </c>
      <c r="J1893" s="374" t="str">
        <f>IF(ISBLANK(INDEX('Policy Characteristics'!D:D,MATCH($C1893,'Policy Characteristics'!$C:$C,0))),"",INDEX('Policy Characteristics'!D:D,MATCH($C1893,'Policy Characteristics'!$C:$C,0)))</f>
        <v>Industry CCS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1</v>
      </c>
      <c r="O1893" s="236" t="str">
        <f>IF(ISBLANK(INDEX('Policy Characteristics'!I:I,MATCH($C1893,'Policy Characteristics'!$C:$C,0))),"",INDEX('Policy Characteristics'!I:I,MATCH($C1893,'Policy Characteristics'!$C:$C,0)))</f>
        <v>on/off</v>
      </c>
      <c r="P1893" s="236" t="str">
        <f>IF(ISBLANK(INDEX('Policy Characteristics'!J:J,MATCH($C1893,'Policy Characteristics'!$C:$C,0))),"",INDEX('Policy Characteristics'!J:J,MATCH($C1893,'Policy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3" s="236" t="str">
        <f>IF(ISBLANK(INDEX('Policy Characteristics'!K:K,MATCH($C1893,'Policy Characteristics'!$C:$C,0))),"",INDEX('Policy Characteristics'!K:K,MATCH($C1893,'Policy Characteristics'!$C:$C,0)))</f>
        <v>ccs.html#ccs</v>
      </c>
      <c r="R1893" s="236" t="str">
        <f>IF(ISBLANK(INDEX('Policy Characteristics'!L:L,MATCH($C1893,'Policy Characteristics'!$C:$C,0))),"",INDEX('Policy Characteristics'!L:L,MATCH($C1893,'Policy Characteristics'!$C:$C,0)))</f>
        <v>carbon-capture-and-sequestration.html</v>
      </c>
      <c r="S1893" s="290" t="s">
        <v>187</v>
      </c>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3529</v>
      </c>
      <c r="E1894" s="334"/>
      <c r="F1894" s="289" t="s">
        <v>3531</v>
      </c>
      <c r="G1894" s="334"/>
      <c r="H1894" s="17">
        <v>2245</v>
      </c>
      <c r="I1894" s="373" t="s">
        <v>43</v>
      </c>
      <c r="J1894" s="374" t="str">
        <f>IF(ISBLANK(INDEX('Policy Characteristics'!D:D,MATCH($C1894,'Policy Characteristics'!$C:$C,0))),"",INDEX('Policy Characteristics'!D:D,MATCH($C1894,'Policy Characteristics'!$C:$C,0)))</f>
        <v>Industry CCS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1</v>
      </c>
      <c r="O1894" s="236" t="str">
        <f>IF(ISBLANK(INDEX('Policy Characteristics'!I:I,MATCH($C1894,'Policy Characteristics'!$C:$C,0))),"",INDEX('Policy Characteristics'!I:I,MATCH($C1894,'Policy Characteristics'!$C:$C,0)))</f>
        <v>on/off</v>
      </c>
      <c r="P1894" s="236" t="str">
        <f>IF(ISBLANK(INDEX('Policy Characteristics'!J:J,MATCH($C1894,'Policy Characteristics'!$C:$C,0))),"",INDEX('Policy Characteristics'!J:J,MATCH($C1894,'Policy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4" s="236" t="str">
        <f>IF(ISBLANK(INDEX('Policy Characteristics'!K:K,MATCH($C1894,'Policy Characteristics'!$C:$C,0))),"",INDEX('Policy Characteristics'!K:K,MATCH($C1894,'Policy Characteristics'!$C:$C,0)))</f>
        <v>ccs.html#ccs</v>
      </c>
      <c r="R1894" s="236" t="str">
        <f>IF(ISBLANK(INDEX('Policy Characteristics'!L:L,MATCH($C1894,'Policy Characteristics'!$C:$C,0))),"",INDEX('Policy Characteristics'!L:L,MATCH($C1894,'Policy Characteristics'!$C:$C,0)))</f>
        <v>carbon-capture-and-sequestration.html</v>
      </c>
      <c r="S1894" s="290" t="s">
        <v>187</v>
      </c>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290</v>
      </c>
      <c r="D1895" t="s">
        <v>3041</v>
      </c>
      <c r="E1895" s="334"/>
      <c r="F1895" s="289" t="s">
        <v>3068</v>
      </c>
      <c r="G1895" s="334"/>
      <c r="H1895" s="17">
        <v>1462</v>
      </c>
      <c r="I1895" s="373" t="s">
        <v>43</v>
      </c>
      <c r="J1895" s="374" t="str">
        <f>IF(ISBLANK(INDEX('Policy Characteristics'!D:D,MATCH($C1895,'Policy Characteristics'!$C:$C,0))),"",INDEX('Policy Characteristics'!D:D,MATCH($C1895,'Policy Characteristics'!$C:$C,0)))</f>
        <v>Industry CCS</v>
      </c>
      <c r="K1895" s="23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1</v>
      </c>
      <c r="O1895" s="236" t="str">
        <f>IF(ISBLANK(INDEX('Policy Characteristics'!I:I,MATCH($C1895,'Policy Characteristics'!$C:$C,0))),"",INDEX('Policy Characteristics'!I:I,MATCH($C1895,'Policy Characteristics'!$C:$C,0)))</f>
        <v>on/off</v>
      </c>
      <c r="P1895" s="236" t="str">
        <f>IF(ISBLANK(INDEX('Policy Characteristics'!J:J,MATCH($C1895,'Policy Characteristics'!$C:$C,0))),"",INDEX('Policy Characteristics'!J:J,MATCH($C1895,'Policy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5" s="236" t="str">
        <f>IF(ISBLANK(INDEX('Policy Characteristics'!K:K,MATCH($C1895,'Policy Characteristics'!$C:$C,0))),"",INDEX('Policy Characteristics'!K:K,MATCH($C1895,'Policy Characteristics'!$C:$C,0)))</f>
        <v>ccs.html#ccs</v>
      </c>
      <c r="R1895" s="236" t="str">
        <f>IF(ISBLANK(INDEX('Policy Characteristics'!L:L,MATCH($C1895,'Policy Characteristics'!$C:$C,0))),"",INDEX('Policy Characteristics'!L:L,MATCH($C1895,'Policy Characteristics'!$C:$C,0)))</f>
        <v>carbon-capture-and-sequestration.html</v>
      </c>
      <c r="S1895" s="290" t="s">
        <v>187</v>
      </c>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290</v>
      </c>
      <c r="D1896" t="s">
        <v>3042</v>
      </c>
      <c r="E1896" s="334"/>
      <c r="F1896" s="289" t="s">
        <v>3069</v>
      </c>
      <c r="G1896" s="334"/>
      <c r="H1896" s="17">
        <v>1463</v>
      </c>
      <c r="I1896" s="373" t="s">
        <v>43</v>
      </c>
      <c r="J1896" s="374" t="str">
        <f>IF(ISBLANK(INDEX('Policy Characteristics'!D:D,MATCH($C1896,'Policy Characteristics'!$C:$C,0))),"",INDEX('Policy Characteristics'!D:D,MATCH($C1896,'Policy Characteristics'!$C:$C,0)))</f>
        <v>Industry CCS</v>
      </c>
      <c r="K1896" s="23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1</v>
      </c>
      <c r="O1896" s="236" t="str">
        <f>IF(ISBLANK(INDEX('Policy Characteristics'!I:I,MATCH($C1896,'Policy Characteristics'!$C:$C,0))),"",INDEX('Policy Characteristics'!I:I,MATCH($C1896,'Policy Characteristics'!$C:$C,0)))</f>
        <v>on/off</v>
      </c>
      <c r="P1896" s="236" t="str">
        <f>IF(ISBLANK(INDEX('Policy Characteristics'!J:J,MATCH($C1896,'Policy Characteristics'!$C:$C,0))),"",INDEX('Policy Characteristics'!J:J,MATCH($C1896,'Policy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6" s="236" t="str">
        <f>IF(ISBLANK(INDEX('Policy Characteristics'!K:K,MATCH($C1896,'Policy Characteristics'!$C:$C,0))),"",INDEX('Policy Characteristics'!K:K,MATCH($C1896,'Policy Characteristics'!$C:$C,0)))</f>
        <v>ccs.html#ccs</v>
      </c>
      <c r="R1896" s="236" t="str">
        <f>IF(ISBLANK(INDEX('Policy Characteristics'!L:L,MATCH($C1896,'Policy Characteristics'!$C:$C,0))),"",INDEX('Policy Characteristics'!L:L,MATCH($C1896,'Policy Characteristics'!$C:$C,0)))</f>
        <v>carbon-capture-and-sequestration.html</v>
      </c>
      <c r="S1896" s="290" t="s">
        <v>187</v>
      </c>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290</v>
      </c>
      <c r="D1897" t="s">
        <v>3043</v>
      </c>
      <c r="E1897" s="334"/>
      <c r="F1897" s="289" t="s">
        <v>3070</v>
      </c>
      <c r="G1897" s="334"/>
      <c r="H1897" s="17">
        <v>1464</v>
      </c>
      <c r="I1897" s="373" t="s">
        <v>43</v>
      </c>
      <c r="J1897" s="374" t="str">
        <f>IF(ISBLANK(INDEX('Policy Characteristics'!D:D,MATCH($C1897,'Policy Characteristics'!$C:$C,0))),"",INDEX('Policy Characteristics'!D:D,MATCH($C1897,'Policy Characteristics'!$C:$C,0)))</f>
        <v>Industry CCS</v>
      </c>
      <c r="K1897" s="236" t="str">
        <f>IF(ISBLANK(INDEX('Policy Characteristics'!E:E,MATCH($C1897,'Policy Characteristics'!$C:$C,0))),"",INDEX('Policy Characteristics'!E:E,MATCH($C1897,'Policy Characteristics'!$C:$C,0)))</f>
        <v>RnD industry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1</v>
      </c>
      <c r="O1897" s="236" t="str">
        <f>IF(ISBLANK(INDEX('Policy Characteristics'!I:I,MATCH($C1897,'Policy Characteristics'!$C:$C,0))),"",INDEX('Policy Characteristics'!I:I,MATCH($C1897,'Policy Characteristics'!$C:$C,0)))</f>
        <v>on/off</v>
      </c>
      <c r="P1897" s="236" t="str">
        <f>IF(ISBLANK(INDEX('Policy Characteristics'!J:J,MATCH($C1897,'Policy Characteristics'!$C:$C,0))),"",INDEX('Policy Characteristics'!J:J,MATCH($C1897,'Policy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7" s="236" t="str">
        <f>IF(ISBLANK(INDEX('Policy Characteristics'!K:K,MATCH($C1897,'Policy Characteristics'!$C:$C,0))),"",INDEX('Policy Characteristics'!K:K,MATCH($C1897,'Policy Characteristics'!$C:$C,0)))</f>
        <v>ccs.html#ccs</v>
      </c>
      <c r="R1897" s="236" t="str">
        <f>IF(ISBLANK(INDEX('Policy Characteristics'!L:L,MATCH($C1897,'Policy Characteristics'!$C:$C,0))),"",INDEX('Policy Characteristics'!L:L,MATCH($C1897,'Policy Characteristics'!$C:$C,0)))</f>
        <v>carbon-capture-and-sequestration.html</v>
      </c>
      <c r="S1897" s="290" t="s">
        <v>187</v>
      </c>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290</v>
      </c>
      <c r="D1898" t="s">
        <v>3044</v>
      </c>
      <c r="E1898" s="334"/>
      <c r="F1898" s="289" t="s">
        <v>3071</v>
      </c>
      <c r="G1898" s="334"/>
      <c r="H1898" s="17">
        <v>1465</v>
      </c>
      <c r="I1898" s="373" t="s">
        <v>43</v>
      </c>
      <c r="J1898" s="374" t="str">
        <f>IF(ISBLANK(INDEX('Policy Characteristics'!D:D,MATCH($C1898,'Policy Characteristics'!$C:$C,0))),"",INDEX('Policy Characteristics'!D:D,MATCH($C1898,'Policy Characteristics'!$C:$C,0)))</f>
        <v>Industry CCS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1</v>
      </c>
      <c r="O1898" s="236" t="str">
        <f>IF(ISBLANK(INDEX('Policy Characteristics'!I:I,MATCH($C1898,'Policy Characteristics'!$C:$C,0))),"",INDEX('Policy Characteristics'!I:I,MATCH($C1898,'Policy Characteristics'!$C:$C,0)))</f>
        <v>on/off</v>
      </c>
      <c r="P1898" s="236" t="str">
        <f>IF(ISBLANK(INDEX('Policy Characteristics'!J:J,MATCH($C1898,'Policy Characteristics'!$C:$C,0))),"",INDEX('Policy Characteristics'!J:J,MATCH($C1898,'Policy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8" s="236" t="str">
        <f>IF(ISBLANK(INDEX('Policy Characteristics'!K:K,MATCH($C1898,'Policy Characteristics'!$C:$C,0))),"",INDEX('Policy Characteristics'!K:K,MATCH($C1898,'Policy Characteristics'!$C:$C,0)))</f>
        <v>ccs.html#ccs</v>
      </c>
      <c r="R1898" s="236" t="str">
        <f>IF(ISBLANK(INDEX('Policy Characteristics'!L:L,MATCH($C1898,'Policy Characteristics'!$C:$C,0))),"",INDEX('Policy Characteristics'!L:L,MATCH($C1898,'Policy Characteristics'!$C:$C,0)))</f>
        <v>carbon-capture-and-sequestration.html</v>
      </c>
      <c r="S1898" s="290" t="s">
        <v>187</v>
      </c>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290</v>
      </c>
      <c r="D1899" t="s">
        <v>3045</v>
      </c>
      <c r="E1899" s="334"/>
      <c r="F1899" s="289" t="s">
        <v>3072</v>
      </c>
      <c r="G1899" s="334"/>
      <c r="H1899" s="17">
        <v>1466</v>
      </c>
      <c r="I1899" s="373" t="s">
        <v>43</v>
      </c>
      <c r="J1899" s="374" t="str">
        <f>IF(ISBLANK(INDEX('Policy Characteristics'!D:D,MATCH($C1899,'Policy Characteristics'!$C:$C,0))),"",INDEX('Policy Characteristics'!D:D,MATCH($C1899,'Policy Characteristics'!$C:$C,0)))</f>
        <v>Industry CCS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1</v>
      </c>
      <c r="O1899" s="236" t="str">
        <f>IF(ISBLANK(INDEX('Policy Characteristics'!I:I,MATCH($C1899,'Policy Characteristics'!$C:$C,0))),"",INDEX('Policy Characteristics'!I:I,MATCH($C1899,'Policy Characteristics'!$C:$C,0)))</f>
        <v>on/off</v>
      </c>
      <c r="P1899" s="236" t="str">
        <f>IF(ISBLANK(INDEX('Policy Characteristics'!J:J,MATCH($C1899,'Policy Characteristics'!$C:$C,0))),"",INDEX('Policy Characteristics'!J:J,MATCH($C1899,'Policy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9" s="236" t="str">
        <f>IF(ISBLANK(INDEX('Policy Characteristics'!K:K,MATCH($C1899,'Policy Characteristics'!$C:$C,0))),"",INDEX('Policy Characteristics'!K:K,MATCH($C1899,'Policy Characteristics'!$C:$C,0)))</f>
        <v>ccs.html#ccs</v>
      </c>
      <c r="R1899" s="236" t="str">
        <f>IF(ISBLANK(INDEX('Policy Characteristics'!L:L,MATCH($C1899,'Policy Characteristics'!$C:$C,0))),"",INDEX('Policy Characteristics'!L:L,MATCH($C1899,'Policy Characteristics'!$C:$C,0)))</f>
        <v>carbon-capture-and-sequestration.html</v>
      </c>
      <c r="S1899" s="290" t="s">
        <v>187</v>
      </c>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290</v>
      </c>
      <c r="D1900" t="s">
        <v>3046</v>
      </c>
      <c r="E1900" s="334"/>
      <c r="F1900" s="289" t="s">
        <v>3073</v>
      </c>
      <c r="G1900" s="334"/>
      <c r="H1900" s="17">
        <v>1467</v>
      </c>
      <c r="I1900" s="373" t="s">
        <v>43</v>
      </c>
      <c r="J1900" s="374" t="str">
        <f>IF(ISBLANK(INDEX('Policy Characteristics'!D:D,MATCH($C1900,'Policy Characteristics'!$C:$C,0))),"",INDEX('Policy Characteristics'!D:D,MATCH($C1900,'Policy Characteristics'!$C:$C,0)))</f>
        <v>Industry CCS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1</v>
      </c>
      <c r="O1900" s="236" t="str">
        <f>IF(ISBLANK(INDEX('Policy Characteristics'!I:I,MATCH($C1900,'Policy Characteristics'!$C:$C,0))),"",INDEX('Policy Characteristics'!I:I,MATCH($C1900,'Policy Characteristics'!$C:$C,0)))</f>
        <v>on/off</v>
      </c>
      <c r="P1900" s="236" t="str">
        <f>IF(ISBLANK(INDEX('Policy Characteristics'!J:J,MATCH($C1900,'Policy Characteristics'!$C:$C,0))),"",INDEX('Policy Characteristics'!J:J,MATCH($C1900,'Policy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0" s="236" t="str">
        <f>IF(ISBLANK(INDEX('Policy Characteristics'!K:K,MATCH($C1900,'Policy Characteristics'!$C:$C,0))),"",INDEX('Policy Characteristics'!K:K,MATCH($C1900,'Policy Characteristics'!$C:$C,0)))</f>
        <v>ccs.html#ccs</v>
      </c>
      <c r="R1900" s="236" t="str">
        <f>IF(ISBLANK(INDEX('Policy Characteristics'!L:L,MATCH($C1900,'Policy Characteristics'!$C:$C,0))),"",INDEX('Policy Characteristics'!L:L,MATCH($C1900,'Policy Characteristics'!$C:$C,0)))</f>
        <v>carbon-capture-and-sequestration.html</v>
      </c>
      <c r="S1900" s="290" t="s">
        <v>187</v>
      </c>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3047</v>
      </c>
      <c r="E1901" s="334"/>
      <c r="F1901" s="289" t="s">
        <v>3074</v>
      </c>
      <c r="G1901" s="334"/>
      <c r="H1901" s="17">
        <v>1468</v>
      </c>
      <c r="I1901" s="373" t="s">
        <v>43</v>
      </c>
      <c r="J1901" s="374" t="str">
        <f>IF(ISBLANK(INDEX('Policy Characteristics'!D:D,MATCH($C1901,'Policy Characteristics'!$C:$C,0))),"",INDEX('Policy Characteristics'!D:D,MATCH($C1901,'Policy Characteristics'!$C:$C,0)))</f>
        <v>Industry CCS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1</v>
      </c>
      <c r="O1901" s="236" t="str">
        <f>IF(ISBLANK(INDEX('Policy Characteristics'!I:I,MATCH($C1901,'Policy Characteristics'!$C:$C,0))),"",INDEX('Policy Characteristics'!I:I,MATCH($C1901,'Policy Characteristics'!$C:$C,0)))</f>
        <v>on/off</v>
      </c>
      <c r="P1901" s="236" t="str">
        <f>IF(ISBLANK(INDEX('Policy Characteristics'!J:J,MATCH($C1901,'Policy Characteristics'!$C:$C,0))),"",INDEX('Policy Characteristics'!J:J,MATCH($C1901,'Policy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1" s="236" t="str">
        <f>IF(ISBLANK(INDEX('Policy Characteristics'!K:K,MATCH($C1901,'Policy Characteristics'!$C:$C,0))),"",INDEX('Policy Characteristics'!K:K,MATCH($C1901,'Policy Characteristics'!$C:$C,0)))</f>
        <v>ccs.html#ccs</v>
      </c>
      <c r="R1901" s="236" t="str">
        <f>IF(ISBLANK(INDEX('Policy Characteristics'!L:L,MATCH($C1901,'Policy Characteristics'!$C:$C,0))),"",INDEX('Policy Characteristics'!L:L,MATCH($C1901,'Policy Characteristics'!$C:$C,0)))</f>
        <v>carbon-capture-and-sequestration.html</v>
      </c>
      <c r="S1901" s="290" t="s">
        <v>187</v>
      </c>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3048</v>
      </c>
      <c r="E1902" s="334"/>
      <c r="F1902" s="289" t="s">
        <v>3075</v>
      </c>
      <c r="G1902" s="334"/>
      <c r="H1902" s="17">
        <v>1469</v>
      </c>
      <c r="I1902" s="373" t="s">
        <v>43</v>
      </c>
      <c r="J1902" s="374" t="str">
        <f>IF(ISBLANK(INDEX('Policy Characteristics'!D:D,MATCH($C1902,'Policy Characteristics'!$C:$C,0))),"",INDEX('Policy Characteristics'!D:D,MATCH($C1902,'Policy Characteristics'!$C:$C,0)))</f>
        <v>Industry CCS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1</v>
      </c>
      <c r="O1902" s="236" t="str">
        <f>IF(ISBLANK(INDEX('Policy Characteristics'!I:I,MATCH($C1902,'Policy Characteristics'!$C:$C,0))),"",INDEX('Policy Characteristics'!I:I,MATCH($C1902,'Policy Characteristics'!$C:$C,0)))</f>
        <v>on/off</v>
      </c>
      <c r="P1902" s="236" t="str">
        <f>IF(ISBLANK(INDEX('Policy Characteristics'!J:J,MATCH($C1902,'Policy Characteristics'!$C:$C,0))),"",INDEX('Policy Characteristics'!J:J,MATCH($C1902,'Policy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2" s="236" t="str">
        <f>IF(ISBLANK(INDEX('Policy Characteristics'!K:K,MATCH($C1902,'Policy Characteristics'!$C:$C,0))),"",INDEX('Policy Characteristics'!K:K,MATCH($C1902,'Policy Characteristics'!$C:$C,0)))</f>
        <v>ccs.html#ccs</v>
      </c>
      <c r="R1902" s="236" t="str">
        <f>IF(ISBLANK(INDEX('Policy Characteristics'!L:L,MATCH($C1902,'Policy Characteristics'!$C:$C,0))),"",INDEX('Policy Characteristics'!L:L,MATCH($C1902,'Policy Characteristics'!$C:$C,0)))</f>
        <v>carbon-capture-and-sequestration.html</v>
      </c>
      <c r="S1902" s="290" t="s">
        <v>187</v>
      </c>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3049</v>
      </c>
      <c r="E1903" s="334"/>
      <c r="F1903" s="289" t="s">
        <v>3076</v>
      </c>
      <c r="G1903" s="334"/>
      <c r="H1903" s="17">
        <v>1470</v>
      </c>
      <c r="I1903" s="373" t="s">
        <v>43</v>
      </c>
      <c r="J1903" s="374" t="str">
        <f>IF(ISBLANK(INDEX('Policy Characteristics'!D:D,MATCH($C1903,'Policy Characteristics'!$C:$C,0))),"",INDEX('Policy Characteristics'!D:D,MATCH($C1903,'Policy Characteristics'!$C:$C,0)))</f>
        <v>Industry CCS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1</v>
      </c>
      <c r="O1903" s="236" t="str">
        <f>IF(ISBLANK(INDEX('Policy Characteristics'!I:I,MATCH($C1903,'Policy Characteristics'!$C:$C,0))),"",INDEX('Policy Characteristics'!I:I,MATCH($C1903,'Policy Characteristics'!$C:$C,0)))</f>
        <v>on/off</v>
      </c>
      <c r="P1903" s="236" t="str">
        <f>IF(ISBLANK(INDEX('Policy Characteristics'!J:J,MATCH($C1903,'Policy Characteristics'!$C:$C,0))),"",INDEX('Policy Characteristics'!J:J,MATCH($C1903,'Policy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3" s="236" t="str">
        <f>IF(ISBLANK(INDEX('Policy Characteristics'!K:K,MATCH($C1903,'Policy Characteristics'!$C:$C,0))),"",INDEX('Policy Characteristics'!K:K,MATCH($C1903,'Policy Characteristics'!$C:$C,0)))</f>
        <v>ccs.html#ccs</v>
      </c>
      <c r="R1903" s="236" t="str">
        <f>IF(ISBLANK(INDEX('Policy Characteristics'!L:L,MATCH($C1903,'Policy Characteristics'!$C:$C,0))),"",INDEX('Policy Characteristics'!L:L,MATCH($C1903,'Policy Characteristics'!$C:$C,0)))</f>
        <v>carbon-capture-and-sequestration.html</v>
      </c>
      <c r="S1903" s="290" t="s">
        <v>187</v>
      </c>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3050</v>
      </c>
      <c r="E1904" s="334"/>
      <c r="F1904" s="289" t="s">
        <v>325</v>
      </c>
      <c r="G1904" s="334"/>
      <c r="H1904" s="17">
        <v>1471</v>
      </c>
      <c r="I1904" s="373" t="s">
        <v>43</v>
      </c>
      <c r="J1904" s="374" t="str">
        <f>IF(ISBLANK(INDEX('Policy Characteristics'!D:D,MATCH($C1904,'Policy Characteristics'!$C:$C,0))),"",INDEX('Policy Characteristics'!D:D,MATCH($C1904,'Policy Characteristics'!$C:$C,0)))</f>
        <v>Industry CCS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1</v>
      </c>
      <c r="O1904" s="236" t="str">
        <f>IF(ISBLANK(INDEX('Policy Characteristics'!I:I,MATCH($C1904,'Policy Characteristics'!$C:$C,0))),"",INDEX('Policy Characteristics'!I:I,MATCH($C1904,'Policy Characteristics'!$C:$C,0)))</f>
        <v>on/off</v>
      </c>
      <c r="P1904" s="236" t="str">
        <f>IF(ISBLANK(INDEX('Policy Characteristics'!J:J,MATCH($C1904,'Policy Characteristics'!$C:$C,0))),"",INDEX('Policy Characteristics'!J:J,MATCH($C1904,'Policy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4" s="236" t="str">
        <f>IF(ISBLANK(INDEX('Policy Characteristics'!K:K,MATCH($C1904,'Policy Characteristics'!$C:$C,0))),"",INDEX('Policy Characteristics'!K:K,MATCH($C1904,'Policy Characteristics'!$C:$C,0)))</f>
        <v>ccs.html#ccs</v>
      </c>
      <c r="R1904" s="236" t="str">
        <f>IF(ISBLANK(INDEX('Policy Characteristics'!L:L,MATCH($C1904,'Policy Characteristics'!$C:$C,0))),"",INDEX('Policy Characteristics'!L:L,MATCH($C1904,'Policy Characteristics'!$C:$C,0)))</f>
        <v>carbon-capture-and-sequestration.html</v>
      </c>
      <c r="S1904" s="290" t="s">
        <v>187</v>
      </c>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3051</v>
      </c>
      <c r="E1905" s="334"/>
      <c r="F1905" s="289" t="s">
        <v>3077</v>
      </c>
      <c r="G1905" s="334"/>
      <c r="H1905" s="17">
        <v>1472</v>
      </c>
      <c r="I1905" s="373" t="s">
        <v>43</v>
      </c>
      <c r="J1905" s="374" t="str">
        <f>IF(ISBLANK(INDEX('Policy Characteristics'!D:D,MATCH($C1905,'Policy Characteristics'!$C:$C,0))),"",INDEX('Policy Characteristics'!D:D,MATCH($C1905,'Policy Characteristics'!$C:$C,0)))</f>
        <v>Industry CCS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1</v>
      </c>
      <c r="O1905" s="236" t="str">
        <f>IF(ISBLANK(INDEX('Policy Characteristics'!I:I,MATCH($C1905,'Policy Characteristics'!$C:$C,0))),"",INDEX('Policy Characteristics'!I:I,MATCH($C1905,'Policy Characteristics'!$C:$C,0)))</f>
        <v>on/off</v>
      </c>
      <c r="P1905" s="236" t="str">
        <f>IF(ISBLANK(INDEX('Policy Characteristics'!J:J,MATCH($C1905,'Policy Characteristics'!$C:$C,0))),"",INDEX('Policy Characteristics'!J:J,MATCH($C1905,'Policy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5" s="236" t="str">
        <f>IF(ISBLANK(INDEX('Policy Characteristics'!K:K,MATCH($C1905,'Policy Characteristics'!$C:$C,0))),"",INDEX('Policy Characteristics'!K:K,MATCH($C1905,'Policy Characteristics'!$C:$C,0)))</f>
        <v>ccs.html#ccs</v>
      </c>
      <c r="R1905" s="236" t="str">
        <f>IF(ISBLANK(INDEX('Policy Characteristics'!L:L,MATCH($C1905,'Policy Characteristics'!$C:$C,0))),"",INDEX('Policy Characteristics'!L:L,MATCH($C1905,'Policy Characteristics'!$C:$C,0)))</f>
        <v>carbon-capture-and-sequestration.html</v>
      </c>
      <c r="S1905" s="290" t="s">
        <v>187</v>
      </c>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3052</v>
      </c>
      <c r="E1906" s="334"/>
      <c r="F1906" s="289" t="s">
        <v>3078</v>
      </c>
      <c r="G1906" s="334"/>
      <c r="H1906" s="17">
        <v>1473</v>
      </c>
      <c r="I1906" s="373" t="s">
        <v>43</v>
      </c>
      <c r="J1906" s="374" t="str">
        <f>IF(ISBLANK(INDEX('Policy Characteristics'!D:D,MATCH($C1906,'Policy Characteristics'!$C:$C,0))),"",INDEX('Policy Characteristics'!D:D,MATCH($C1906,'Policy Characteristics'!$C:$C,0)))</f>
        <v>Industry CCS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1</v>
      </c>
      <c r="O1906" s="236" t="str">
        <f>IF(ISBLANK(INDEX('Policy Characteristics'!I:I,MATCH($C1906,'Policy Characteristics'!$C:$C,0))),"",INDEX('Policy Characteristics'!I:I,MATCH($C1906,'Policy Characteristics'!$C:$C,0)))</f>
        <v>on/off</v>
      </c>
      <c r="P1906" s="236" t="str">
        <f>IF(ISBLANK(INDEX('Policy Characteristics'!J:J,MATCH($C1906,'Policy Characteristics'!$C:$C,0))),"",INDEX('Policy Characteristics'!J:J,MATCH($C1906,'Policy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6" s="236" t="str">
        <f>IF(ISBLANK(INDEX('Policy Characteristics'!K:K,MATCH($C1906,'Policy Characteristics'!$C:$C,0))),"",INDEX('Policy Characteristics'!K:K,MATCH($C1906,'Policy Characteristics'!$C:$C,0)))</f>
        <v>ccs.html#ccs</v>
      </c>
      <c r="R1906" s="236" t="str">
        <f>IF(ISBLANK(INDEX('Policy Characteristics'!L:L,MATCH($C1906,'Policy Characteristics'!$C:$C,0))),"",INDEX('Policy Characteristics'!L:L,MATCH($C1906,'Policy Characteristics'!$C:$C,0)))</f>
        <v>carbon-capture-and-sequestration.html</v>
      </c>
      <c r="S1906" s="290" t="s">
        <v>187</v>
      </c>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3053</v>
      </c>
      <c r="E1907" s="334"/>
      <c r="F1907" s="289" t="s">
        <v>3079</v>
      </c>
      <c r="G1907" s="334"/>
      <c r="H1907" s="17">
        <v>1474</v>
      </c>
      <c r="I1907" s="373" t="s">
        <v>43</v>
      </c>
      <c r="J1907" s="374" t="str">
        <f>IF(ISBLANK(INDEX('Policy Characteristics'!D:D,MATCH($C1907,'Policy Characteristics'!$C:$C,0))),"",INDEX('Policy Characteristics'!D:D,MATCH($C1907,'Policy Characteristics'!$C:$C,0)))</f>
        <v>Industry CCS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1</v>
      </c>
      <c r="O1907" s="236" t="str">
        <f>IF(ISBLANK(INDEX('Policy Characteristics'!I:I,MATCH($C1907,'Policy Characteristics'!$C:$C,0))),"",INDEX('Policy Characteristics'!I:I,MATCH($C1907,'Policy Characteristics'!$C:$C,0)))</f>
        <v>on/off</v>
      </c>
      <c r="P1907" s="236" t="str">
        <f>IF(ISBLANK(INDEX('Policy Characteristics'!J:J,MATCH($C1907,'Policy Characteristics'!$C:$C,0))),"",INDEX('Policy Characteristics'!J:J,MATCH($C1907,'Policy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7" s="236" t="str">
        <f>IF(ISBLANK(INDEX('Policy Characteristics'!K:K,MATCH($C1907,'Policy Characteristics'!$C:$C,0))),"",INDEX('Policy Characteristics'!K:K,MATCH($C1907,'Policy Characteristics'!$C:$C,0)))</f>
        <v>ccs.html#ccs</v>
      </c>
      <c r="R1907" s="236" t="str">
        <f>IF(ISBLANK(INDEX('Policy Characteristics'!L:L,MATCH($C1907,'Policy Characteristics'!$C:$C,0))),"",INDEX('Policy Characteristics'!L:L,MATCH($C1907,'Policy Characteristics'!$C:$C,0)))</f>
        <v>carbon-capture-and-sequestration.html</v>
      </c>
      <c r="S1907" s="290" t="s">
        <v>187</v>
      </c>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3054</v>
      </c>
      <c r="E1908" s="334"/>
      <c r="F1908" s="289" t="s">
        <v>324</v>
      </c>
      <c r="G1908" s="334"/>
      <c r="H1908" s="17">
        <v>1475</v>
      </c>
      <c r="I1908" s="373" t="s">
        <v>43</v>
      </c>
      <c r="J1908" s="374" t="str">
        <f>IF(ISBLANK(INDEX('Policy Characteristics'!D:D,MATCH($C1908,'Policy Characteristics'!$C:$C,0))),"",INDEX('Policy Characteristics'!D:D,MATCH($C1908,'Policy Characteristics'!$C:$C,0)))</f>
        <v>Industry CCS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1</v>
      </c>
      <c r="O1908" s="236" t="str">
        <f>IF(ISBLANK(INDEX('Policy Characteristics'!I:I,MATCH($C1908,'Policy Characteristics'!$C:$C,0))),"",INDEX('Policy Characteristics'!I:I,MATCH($C1908,'Policy Characteristics'!$C:$C,0)))</f>
        <v>on/off</v>
      </c>
      <c r="P1908" s="236" t="str">
        <f>IF(ISBLANK(INDEX('Policy Characteristics'!J:J,MATCH($C1908,'Policy Characteristics'!$C:$C,0))),"",INDEX('Policy Characteristics'!J:J,MATCH($C1908,'Policy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8" s="236" t="str">
        <f>IF(ISBLANK(INDEX('Policy Characteristics'!K:K,MATCH($C1908,'Policy Characteristics'!$C:$C,0))),"",INDEX('Policy Characteristics'!K:K,MATCH($C1908,'Policy Characteristics'!$C:$C,0)))</f>
        <v>ccs.html#ccs</v>
      </c>
      <c r="R1908" s="236" t="str">
        <f>IF(ISBLANK(INDEX('Policy Characteristics'!L:L,MATCH($C1908,'Policy Characteristics'!$C:$C,0))),"",INDEX('Policy Characteristics'!L:L,MATCH($C1908,'Policy Characteristics'!$C:$C,0)))</f>
        <v>carbon-capture-and-sequestration.html</v>
      </c>
      <c r="S1908" s="290" t="s">
        <v>187</v>
      </c>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3055</v>
      </c>
      <c r="E1909" s="334"/>
      <c r="F1909" s="289" t="s">
        <v>3080</v>
      </c>
      <c r="G1909" s="334"/>
      <c r="H1909" s="17">
        <v>1476</v>
      </c>
      <c r="I1909" s="373" t="s">
        <v>43</v>
      </c>
      <c r="J1909" s="374" t="str">
        <f>IF(ISBLANK(INDEX('Policy Characteristics'!D:D,MATCH($C1909,'Policy Characteristics'!$C:$C,0))),"",INDEX('Policy Characteristics'!D:D,MATCH($C1909,'Policy Characteristics'!$C:$C,0)))</f>
        <v>Industry CCS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1</v>
      </c>
      <c r="O1909" s="236" t="str">
        <f>IF(ISBLANK(INDEX('Policy Characteristics'!I:I,MATCH($C1909,'Policy Characteristics'!$C:$C,0))),"",INDEX('Policy Characteristics'!I:I,MATCH($C1909,'Policy Characteristics'!$C:$C,0)))</f>
        <v>on/off</v>
      </c>
      <c r="P1909" s="236" t="str">
        <f>IF(ISBLANK(INDEX('Policy Characteristics'!J:J,MATCH($C1909,'Policy Characteristics'!$C:$C,0))),"",INDEX('Policy Characteristics'!J:J,MATCH($C1909,'Policy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9" s="236" t="str">
        <f>IF(ISBLANK(INDEX('Policy Characteristics'!K:K,MATCH($C1909,'Policy Characteristics'!$C:$C,0))),"",INDEX('Policy Characteristics'!K:K,MATCH($C1909,'Policy Characteristics'!$C:$C,0)))</f>
        <v>ccs.html#ccs</v>
      </c>
      <c r="R1909" s="236" t="str">
        <f>IF(ISBLANK(INDEX('Policy Characteristics'!L:L,MATCH($C1909,'Policy Characteristics'!$C:$C,0))),"",INDEX('Policy Characteristics'!L:L,MATCH($C1909,'Policy Characteristics'!$C:$C,0)))</f>
        <v>carbon-capture-and-sequestration.html</v>
      </c>
      <c r="S1909" s="290" t="s">
        <v>187</v>
      </c>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3056</v>
      </c>
      <c r="E1910" s="334"/>
      <c r="F1910" s="289" t="s">
        <v>3081</v>
      </c>
      <c r="G1910" s="334"/>
      <c r="H1910" s="17">
        <v>1477</v>
      </c>
      <c r="I1910" s="373" t="s">
        <v>43</v>
      </c>
      <c r="J1910" s="374" t="str">
        <f>IF(ISBLANK(INDEX('Policy Characteristics'!D:D,MATCH($C1910,'Policy Characteristics'!$C:$C,0))),"",INDEX('Policy Characteristics'!D:D,MATCH($C1910,'Policy Characteristics'!$C:$C,0)))</f>
        <v>Industry CCS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1</v>
      </c>
      <c r="O1910" s="236" t="str">
        <f>IF(ISBLANK(INDEX('Policy Characteristics'!I:I,MATCH($C1910,'Policy Characteristics'!$C:$C,0))),"",INDEX('Policy Characteristics'!I:I,MATCH($C1910,'Policy Characteristics'!$C:$C,0)))</f>
        <v>on/off</v>
      </c>
      <c r="P1910" s="236" t="str">
        <f>IF(ISBLANK(INDEX('Policy Characteristics'!J:J,MATCH($C1910,'Policy Characteristics'!$C:$C,0))),"",INDEX('Policy Characteristics'!J:J,MATCH($C1910,'Policy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0" s="236" t="str">
        <f>IF(ISBLANK(INDEX('Policy Characteristics'!K:K,MATCH($C1910,'Policy Characteristics'!$C:$C,0))),"",INDEX('Policy Characteristics'!K:K,MATCH($C1910,'Policy Characteristics'!$C:$C,0)))</f>
        <v>ccs.html#ccs</v>
      </c>
      <c r="R1910" s="236" t="str">
        <f>IF(ISBLANK(INDEX('Policy Characteristics'!L:L,MATCH($C1910,'Policy Characteristics'!$C:$C,0))),"",INDEX('Policy Characteristics'!L:L,MATCH($C1910,'Policy Characteristics'!$C:$C,0)))</f>
        <v>carbon-capture-and-sequestration.html</v>
      </c>
      <c r="S1910" s="290" t="s">
        <v>187</v>
      </c>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3057</v>
      </c>
      <c r="E1911" s="334"/>
      <c r="F1911" s="289" t="s">
        <v>3082</v>
      </c>
      <c r="G1911" s="334"/>
      <c r="H1911" s="17">
        <v>1478</v>
      </c>
      <c r="I1911" s="373" t="s">
        <v>43</v>
      </c>
      <c r="J1911" s="374" t="str">
        <f>IF(ISBLANK(INDEX('Policy Characteristics'!D:D,MATCH($C1911,'Policy Characteristics'!$C:$C,0))),"",INDEX('Policy Characteristics'!D:D,MATCH($C1911,'Policy Characteristics'!$C:$C,0)))</f>
        <v>Industry CCS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1</v>
      </c>
      <c r="O1911" s="236" t="str">
        <f>IF(ISBLANK(INDEX('Policy Characteristics'!I:I,MATCH($C1911,'Policy Characteristics'!$C:$C,0))),"",INDEX('Policy Characteristics'!I:I,MATCH($C1911,'Policy Characteristics'!$C:$C,0)))</f>
        <v>on/off</v>
      </c>
      <c r="P1911" s="236" t="str">
        <f>IF(ISBLANK(INDEX('Policy Characteristics'!J:J,MATCH($C1911,'Policy Characteristics'!$C:$C,0))),"",INDEX('Policy Characteristics'!J:J,MATCH($C1911,'Policy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1" s="236" t="str">
        <f>IF(ISBLANK(INDEX('Policy Characteristics'!K:K,MATCH($C1911,'Policy Characteristics'!$C:$C,0))),"",INDEX('Policy Characteristics'!K:K,MATCH($C1911,'Policy Characteristics'!$C:$C,0)))</f>
        <v>ccs.html#ccs</v>
      </c>
      <c r="R1911" s="236" t="str">
        <f>IF(ISBLANK(INDEX('Policy Characteristics'!L:L,MATCH($C1911,'Policy Characteristics'!$C:$C,0))),"",INDEX('Policy Characteristics'!L:L,MATCH($C1911,'Policy Characteristics'!$C:$C,0)))</f>
        <v>carbon-capture-and-sequestration.html</v>
      </c>
      <c r="S1911" s="290" t="s">
        <v>187</v>
      </c>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3058</v>
      </c>
      <c r="E1912" s="334"/>
      <c r="F1912" s="289" t="s">
        <v>3083</v>
      </c>
      <c r="G1912" s="334"/>
      <c r="H1912" s="17">
        <v>1479</v>
      </c>
      <c r="I1912" s="373" t="s">
        <v>43</v>
      </c>
      <c r="J1912" s="374" t="str">
        <f>IF(ISBLANK(INDEX('Policy Characteristics'!D:D,MATCH($C1912,'Policy Characteristics'!$C:$C,0))),"",INDEX('Policy Characteristics'!D:D,MATCH($C1912,'Policy Characteristics'!$C:$C,0)))</f>
        <v>Industry CCS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1</v>
      </c>
      <c r="O1912" s="236" t="str">
        <f>IF(ISBLANK(INDEX('Policy Characteristics'!I:I,MATCH($C1912,'Policy Characteristics'!$C:$C,0))),"",INDEX('Policy Characteristics'!I:I,MATCH($C1912,'Policy Characteristics'!$C:$C,0)))</f>
        <v>on/off</v>
      </c>
      <c r="P1912" s="236" t="str">
        <f>IF(ISBLANK(INDEX('Policy Characteristics'!J:J,MATCH($C1912,'Policy Characteristics'!$C:$C,0))),"",INDEX('Policy Characteristics'!J:J,MATCH($C1912,'Policy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2" s="236" t="str">
        <f>IF(ISBLANK(INDEX('Policy Characteristics'!K:K,MATCH($C1912,'Policy Characteristics'!$C:$C,0))),"",INDEX('Policy Characteristics'!K:K,MATCH($C1912,'Policy Characteristics'!$C:$C,0)))</f>
        <v>ccs.html#ccs</v>
      </c>
      <c r="R1912" s="236" t="str">
        <f>IF(ISBLANK(INDEX('Policy Characteristics'!L:L,MATCH($C1912,'Policy Characteristics'!$C:$C,0))),"",INDEX('Policy Characteristics'!L:L,MATCH($C1912,'Policy Characteristics'!$C:$C,0)))</f>
        <v>carbon-capture-and-sequestration.html</v>
      </c>
      <c r="S1912" s="290" t="s">
        <v>187</v>
      </c>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3059</v>
      </c>
      <c r="E1913" s="334"/>
      <c r="F1913" s="289" t="s">
        <v>3084</v>
      </c>
      <c r="G1913" s="334"/>
      <c r="H1913" s="17">
        <v>1480</v>
      </c>
      <c r="I1913" s="373" t="s">
        <v>43</v>
      </c>
      <c r="J1913" s="374" t="str">
        <f>IF(ISBLANK(INDEX('Policy Characteristics'!D:D,MATCH($C1913,'Policy Characteristics'!$C:$C,0))),"",INDEX('Policy Characteristics'!D:D,MATCH($C1913,'Policy Characteristics'!$C:$C,0)))</f>
        <v>Industry CCS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1</v>
      </c>
      <c r="O1913" s="236" t="str">
        <f>IF(ISBLANK(INDEX('Policy Characteristics'!I:I,MATCH($C1913,'Policy Characteristics'!$C:$C,0))),"",INDEX('Policy Characteristics'!I:I,MATCH($C1913,'Policy Characteristics'!$C:$C,0)))</f>
        <v>on/off</v>
      </c>
      <c r="P1913" s="236" t="str">
        <f>IF(ISBLANK(INDEX('Policy Characteristics'!J:J,MATCH($C1913,'Policy Characteristics'!$C:$C,0))),"",INDEX('Policy Characteristics'!J:J,MATCH($C1913,'Policy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3" s="236" t="str">
        <f>IF(ISBLANK(INDEX('Policy Characteristics'!K:K,MATCH($C1913,'Policy Characteristics'!$C:$C,0))),"",INDEX('Policy Characteristics'!K:K,MATCH($C1913,'Policy Characteristics'!$C:$C,0)))</f>
        <v>ccs.html#ccs</v>
      </c>
      <c r="R1913" s="236" t="str">
        <f>IF(ISBLANK(INDEX('Policy Characteristics'!L:L,MATCH($C1913,'Policy Characteristics'!$C:$C,0))),"",INDEX('Policy Characteristics'!L:L,MATCH($C1913,'Policy Characteristics'!$C:$C,0)))</f>
        <v>carbon-capture-and-sequestration.html</v>
      </c>
      <c r="S1913" s="290" t="s">
        <v>187</v>
      </c>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3060</v>
      </c>
      <c r="E1914" s="334"/>
      <c r="F1914" s="289" t="s">
        <v>3085</v>
      </c>
      <c r="G1914" s="334"/>
      <c r="H1914" s="17">
        <v>1481</v>
      </c>
      <c r="I1914" s="373" t="s">
        <v>43</v>
      </c>
      <c r="J1914" s="374" t="str">
        <f>IF(ISBLANK(INDEX('Policy Characteristics'!D:D,MATCH($C1914,'Policy Characteristics'!$C:$C,0))),"",INDEX('Policy Characteristics'!D:D,MATCH($C1914,'Policy Characteristics'!$C:$C,0)))</f>
        <v>Industry CCS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1</v>
      </c>
      <c r="O1914" s="236" t="str">
        <f>IF(ISBLANK(INDEX('Policy Characteristics'!I:I,MATCH($C1914,'Policy Characteristics'!$C:$C,0))),"",INDEX('Policy Characteristics'!I:I,MATCH($C1914,'Policy Characteristics'!$C:$C,0)))</f>
        <v>on/off</v>
      </c>
      <c r="P1914" s="236" t="str">
        <f>IF(ISBLANK(INDEX('Policy Characteristics'!J:J,MATCH($C1914,'Policy Characteristics'!$C:$C,0))),"",INDEX('Policy Characteristics'!J:J,MATCH($C1914,'Policy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4" s="236" t="str">
        <f>IF(ISBLANK(INDEX('Policy Characteristics'!K:K,MATCH($C1914,'Policy Characteristics'!$C:$C,0))),"",INDEX('Policy Characteristics'!K:K,MATCH($C1914,'Policy Characteristics'!$C:$C,0)))</f>
        <v>ccs.html#ccs</v>
      </c>
      <c r="R1914" s="236" t="str">
        <f>IF(ISBLANK(INDEX('Policy Characteristics'!L:L,MATCH($C1914,'Policy Characteristics'!$C:$C,0))),"",INDEX('Policy Characteristics'!L:L,MATCH($C1914,'Policy Characteristics'!$C:$C,0)))</f>
        <v>carbon-capture-and-sequestration.html</v>
      </c>
      <c r="S1914" s="290" t="s">
        <v>187</v>
      </c>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3061</v>
      </c>
      <c r="E1915" s="334"/>
      <c r="F1915" s="289" t="s">
        <v>3086</v>
      </c>
      <c r="G1915" s="334"/>
      <c r="H1915" s="17">
        <v>1482</v>
      </c>
      <c r="I1915" s="373" t="s">
        <v>43</v>
      </c>
      <c r="J1915" s="374" t="str">
        <f>IF(ISBLANK(INDEX('Policy Characteristics'!D:D,MATCH($C1915,'Policy Characteristics'!$C:$C,0))),"",INDEX('Policy Characteristics'!D:D,MATCH($C1915,'Policy Characteristics'!$C:$C,0)))</f>
        <v>Industry CCS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1</v>
      </c>
      <c r="O1915" s="236" t="str">
        <f>IF(ISBLANK(INDEX('Policy Characteristics'!I:I,MATCH($C1915,'Policy Characteristics'!$C:$C,0))),"",INDEX('Policy Characteristics'!I:I,MATCH($C1915,'Policy Characteristics'!$C:$C,0)))</f>
        <v>on/off</v>
      </c>
      <c r="P1915" s="236" t="str">
        <f>IF(ISBLANK(INDEX('Policy Characteristics'!J:J,MATCH($C1915,'Policy Characteristics'!$C:$C,0))),"",INDEX('Policy Characteristics'!J:J,MATCH($C1915,'Policy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5" s="236" t="str">
        <f>IF(ISBLANK(INDEX('Policy Characteristics'!K:K,MATCH($C1915,'Policy Characteristics'!$C:$C,0))),"",INDEX('Policy Characteristics'!K:K,MATCH($C1915,'Policy Characteristics'!$C:$C,0)))</f>
        <v>ccs.html#ccs</v>
      </c>
      <c r="R1915" s="236" t="str">
        <f>IF(ISBLANK(INDEX('Policy Characteristics'!L:L,MATCH($C1915,'Policy Characteristics'!$C:$C,0))),"",INDEX('Policy Characteristics'!L:L,MATCH($C1915,'Policy Characteristics'!$C:$C,0)))</f>
        <v>carbon-capture-and-sequestration.html</v>
      </c>
      <c r="S1915" s="290" t="s">
        <v>187</v>
      </c>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3062</v>
      </c>
      <c r="E1916" s="334"/>
      <c r="F1916" s="289" t="s">
        <v>3087</v>
      </c>
      <c r="G1916" s="334"/>
      <c r="H1916" s="17">
        <v>1483</v>
      </c>
      <c r="I1916" s="373" t="s">
        <v>43</v>
      </c>
      <c r="J1916" s="374" t="str">
        <f>IF(ISBLANK(INDEX('Policy Characteristics'!D:D,MATCH($C1916,'Policy Characteristics'!$C:$C,0))),"",INDEX('Policy Characteristics'!D:D,MATCH($C1916,'Policy Characteristics'!$C:$C,0)))</f>
        <v>Industry CCS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1</v>
      </c>
      <c r="O1916" s="236" t="str">
        <f>IF(ISBLANK(INDEX('Policy Characteristics'!I:I,MATCH($C1916,'Policy Characteristics'!$C:$C,0))),"",INDEX('Policy Characteristics'!I:I,MATCH($C1916,'Policy Characteristics'!$C:$C,0)))</f>
        <v>on/off</v>
      </c>
      <c r="P1916" s="236" t="str">
        <f>IF(ISBLANK(INDEX('Policy Characteristics'!J:J,MATCH($C1916,'Policy Characteristics'!$C:$C,0))),"",INDEX('Policy Characteristics'!J:J,MATCH($C1916,'Policy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6" s="236" t="str">
        <f>IF(ISBLANK(INDEX('Policy Characteristics'!K:K,MATCH($C1916,'Policy Characteristics'!$C:$C,0))),"",INDEX('Policy Characteristics'!K:K,MATCH($C1916,'Policy Characteristics'!$C:$C,0)))</f>
        <v>ccs.html#ccs</v>
      </c>
      <c r="R1916" s="236" t="str">
        <f>IF(ISBLANK(INDEX('Policy Characteristics'!L:L,MATCH($C1916,'Policy Characteristics'!$C:$C,0))),"",INDEX('Policy Characteristics'!L:L,MATCH($C1916,'Policy Characteristics'!$C:$C,0)))</f>
        <v>carbon-capture-and-sequestration.html</v>
      </c>
      <c r="S1916" s="290" t="s">
        <v>187</v>
      </c>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3063</v>
      </c>
      <c r="E1917" s="334"/>
      <c r="F1917" s="289" t="s">
        <v>3088</v>
      </c>
      <c r="G1917" s="334"/>
      <c r="H1917" s="17">
        <v>1484</v>
      </c>
      <c r="I1917" s="373" t="s">
        <v>43</v>
      </c>
      <c r="J1917" s="374" t="str">
        <f>IF(ISBLANK(INDEX('Policy Characteristics'!D:D,MATCH($C1917,'Policy Characteristics'!$C:$C,0))),"",INDEX('Policy Characteristics'!D:D,MATCH($C1917,'Policy Characteristics'!$C:$C,0)))</f>
        <v>Industry CCS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1</v>
      </c>
      <c r="O1917" s="236" t="str">
        <f>IF(ISBLANK(INDEX('Policy Characteristics'!I:I,MATCH($C1917,'Policy Characteristics'!$C:$C,0))),"",INDEX('Policy Characteristics'!I:I,MATCH($C1917,'Policy Characteristics'!$C:$C,0)))</f>
        <v>on/off</v>
      </c>
      <c r="P1917" s="236" t="str">
        <f>IF(ISBLANK(INDEX('Policy Characteristics'!J:J,MATCH($C1917,'Policy Characteristics'!$C:$C,0))),"",INDEX('Policy Characteristics'!J:J,MATCH($C1917,'Policy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7" s="236" t="str">
        <f>IF(ISBLANK(INDEX('Policy Characteristics'!K:K,MATCH($C1917,'Policy Characteristics'!$C:$C,0))),"",INDEX('Policy Characteristics'!K:K,MATCH($C1917,'Policy Characteristics'!$C:$C,0)))</f>
        <v>ccs.html#ccs</v>
      </c>
      <c r="R1917" s="236" t="str">
        <f>IF(ISBLANK(INDEX('Policy Characteristics'!L:L,MATCH($C1917,'Policy Characteristics'!$C:$C,0))),"",INDEX('Policy Characteristics'!L:L,MATCH($C1917,'Policy Characteristics'!$C:$C,0)))</f>
        <v>carbon-capture-and-sequestration.html</v>
      </c>
      <c r="S1917" s="290" t="s">
        <v>187</v>
      </c>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3064</v>
      </c>
      <c r="E1918" s="334"/>
      <c r="F1918" s="289" t="s">
        <v>3089</v>
      </c>
      <c r="G1918" s="334"/>
      <c r="H1918" s="17">
        <v>1485</v>
      </c>
      <c r="I1918" s="373" t="s">
        <v>43</v>
      </c>
      <c r="J1918" s="374" t="str">
        <f>IF(ISBLANK(INDEX('Policy Characteristics'!D:D,MATCH($C1918,'Policy Characteristics'!$C:$C,0))),"",INDEX('Policy Characteristics'!D:D,MATCH($C1918,'Policy Characteristics'!$C:$C,0)))</f>
        <v>Industry CCS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1</v>
      </c>
      <c r="O1918" s="236" t="str">
        <f>IF(ISBLANK(INDEX('Policy Characteristics'!I:I,MATCH($C1918,'Policy Characteristics'!$C:$C,0))),"",INDEX('Policy Characteristics'!I:I,MATCH($C1918,'Policy Characteristics'!$C:$C,0)))</f>
        <v>on/off</v>
      </c>
      <c r="P1918" s="236" t="str">
        <f>IF(ISBLANK(INDEX('Policy Characteristics'!J:J,MATCH($C1918,'Policy Characteristics'!$C:$C,0))),"",INDEX('Policy Characteristics'!J:J,MATCH($C1918,'Policy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8" s="236" t="str">
        <f>IF(ISBLANK(INDEX('Policy Characteristics'!K:K,MATCH($C1918,'Policy Characteristics'!$C:$C,0))),"",INDEX('Policy Characteristics'!K:K,MATCH($C1918,'Policy Characteristics'!$C:$C,0)))</f>
        <v>ccs.html#ccs</v>
      </c>
      <c r="R1918" s="236" t="str">
        <f>IF(ISBLANK(INDEX('Policy Characteristics'!L:L,MATCH($C1918,'Policy Characteristics'!$C:$C,0))),"",INDEX('Policy Characteristics'!L:L,MATCH($C1918,'Policy Characteristics'!$C:$C,0)))</f>
        <v>carbon-capture-and-sequestration.html</v>
      </c>
      <c r="S1918" s="290" t="s">
        <v>187</v>
      </c>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3065</v>
      </c>
      <c r="E1919" s="334"/>
      <c r="F1919" s="289" t="s">
        <v>3090</v>
      </c>
      <c r="G1919" s="334"/>
      <c r="H1919" s="17">
        <v>1486</v>
      </c>
      <c r="I1919" s="373" t="s">
        <v>43</v>
      </c>
      <c r="J1919" s="374" t="str">
        <f>IF(ISBLANK(INDEX('Policy Characteristics'!D:D,MATCH($C1919,'Policy Characteristics'!$C:$C,0))),"",INDEX('Policy Characteristics'!D:D,MATCH($C1919,'Policy Characteristics'!$C:$C,0)))</f>
        <v>Industry CCS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1</v>
      </c>
      <c r="O1919" s="236" t="str">
        <f>IF(ISBLANK(INDEX('Policy Characteristics'!I:I,MATCH($C1919,'Policy Characteristics'!$C:$C,0))),"",INDEX('Policy Characteristics'!I:I,MATCH($C1919,'Policy Characteristics'!$C:$C,0)))</f>
        <v>on/off</v>
      </c>
      <c r="P1919" s="236" t="str">
        <f>IF(ISBLANK(INDEX('Policy Characteristics'!J:J,MATCH($C1919,'Policy Characteristics'!$C:$C,0))),"",INDEX('Policy Characteristics'!J:J,MATCH($C1919,'Policy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9" s="236" t="str">
        <f>IF(ISBLANK(INDEX('Policy Characteristics'!K:K,MATCH($C1919,'Policy Characteristics'!$C:$C,0))),"",INDEX('Policy Characteristics'!K:K,MATCH($C1919,'Policy Characteristics'!$C:$C,0)))</f>
        <v>ccs.html#ccs</v>
      </c>
      <c r="R1919" s="236" t="str">
        <f>IF(ISBLANK(INDEX('Policy Characteristics'!L:L,MATCH($C1919,'Policy Characteristics'!$C:$C,0))),"",INDEX('Policy Characteristics'!L:L,MATCH($C1919,'Policy Characteristics'!$C:$C,0)))</f>
        <v>carbon-capture-and-sequestration.html</v>
      </c>
      <c r="S1919" s="290" t="s">
        <v>187</v>
      </c>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291</v>
      </c>
      <c r="D1920" s="334" t="s">
        <v>2242</v>
      </c>
      <c r="E1920" s="334"/>
      <c r="F1920" s="334" t="s">
        <v>467</v>
      </c>
      <c r="G1920" s="334"/>
      <c r="H1920" s="17">
        <v>108</v>
      </c>
      <c r="I1920" s="373" t="s">
        <v>43</v>
      </c>
      <c r="J1920" s="374" t="str">
        <f>IF(ISBLANK(INDEX('Policy Characteristics'!D:D,MATCH($C1920,'Policy Characteristics'!$C:$C,0))),"",INDEX('Policy Characteristics'!D:D,MATCH($C1920,'Policy Characteristics'!$C:$C,0)))</f>
        <v>Industry CCS</v>
      </c>
      <c r="K1920" s="236" t="str">
        <f>IF(ISBLANK(INDEX('Policy Characteristics'!E:E,MATCH($C1920,'Policy Characteristics'!$C:$C,0))),"",INDEX('Policy Characteristics'!E:E,MATCH($C1920,'Policy Characteristics'!$C:$C,0)))</f>
        <v>RnD transportation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1</v>
      </c>
      <c r="O1920" s="236" t="str">
        <f>IF(ISBLANK(INDEX('Policy Characteristics'!I:I,MATCH($C1920,'Policy Characteristics'!$C:$C,0))),"",INDEX('Policy Characteristics'!I:I,MATCH($C1920,'Policy Characteristics'!$C:$C,0)))</f>
        <v>on/off</v>
      </c>
      <c r="P1920" s="236" t="str">
        <f>IF(ISBLANK(INDEX('Policy Characteristics'!J:J,MATCH($C1920,'Policy Characteristics'!$C:$C,0))),"",INDEX('Policy Characteristics'!J:J,MATCH($C1920,'Policy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0" s="236" t="str">
        <f>IF(ISBLANK(INDEX('Policy Characteristics'!K:K,MATCH($C1920,'Policy Characteristics'!$C:$C,0))),"",INDEX('Policy Characteristics'!K:K,MATCH($C1920,'Policy Characteristics'!$C:$C,0)))</f>
        <v>ccs.html#ccs</v>
      </c>
      <c r="R1920" s="236" t="str">
        <f>IF(ISBLANK(INDEX('Policy Characteristics'!L:L,MATCH($C1920,'Policy Characteristics'!$C:$C,0))),"",INDEX('Policy Characteristics'!L:L,MATCH($C1920,'Policy Characteristics'!$C:$C,0)))</f>
        <v>carbon-capture-and-sequestration.html</v>
      </c>
      <c r="S1920" s="290" t="s">
        <v>187</v>
      </c>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291</v>
      </c>
      <c r="D1921" s="334" t="s">
        <v>2243</v>
      </c>
      <c r="E1921" s="334"/>
      <c r="F1921" s="334" t="s">
        <v>468</v>
      </c>
      <c r="G1921" s="334"/>
      <c r="H1921" s="17">
        <v>109</v>
      </c>
      <c r="I1921" s="373" t="s">
        <v>43</v>
      </c>
      <c r="J1921" s="374" t="str">
        <f>IF(ISBLANK(INDEX('Policy Characteristics'!D:D,MATCH($C1921,'Policy Characteristics'!$C:$C,0))),"",INDEX('Policy Characteristics'!D:D,MATCH($C1921,'Policy Characteristics'!$C:$C,0)))</f>
        <v>Industry CCS</v>
      </c>
      <c r="K1921" s="236" t="str">
        <f>IF(ISBLANK(INDEX('Policy Characteristics'!E:E,MATCH($C1921,'Policy Characteristics'!$C:$C,0))),"",INDEX('Policy Characteristics'!E:E,MATCH($C1921,'Policy Characteristics'!$C:$C,0)))</f>
        <v>RnD transportation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1</v>
      </c>
      <c r="O1921" s="236" t="str">
        <f>IF(ISBLANK(INDEX('Policy Characteristics'!I:I,MATCH($C1921,'Policy Characteristics'!$C:$C,0))),"",INDEX('Policy Characteristics'!I:I,MATCH($C1921,'Policy Characteristics'!$C:$C,0)))</f>
        <v>on/off</v>
      </c>
      <c r="P1921" s="236" t="str">
        <f>IF(ISBLANK(INDEX('Policy Characteristics'!J:J,MATCH($C1921,'Policy Characteristics'!$C:$C,0))),"",INDEX('Policy Characteristics'!J:J,MATCH($C1921,'Policy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1" s="236" t="str">
        <f>IF(ISBLANK(INDEX('Policy Characteristics'!K:K,MATCH($C1921,'Policy Characteristics'!$C:$C,0))),"",INDEX('Policy Characteristics'!K:K,MATCH($C1921,'Policy Characteristics'!$C:$C,0)))</f>
        <v>ccs.html#ccs</v>
      </c>
      <c r="R1921" s="236" t="str">
        <f>IF(ISBLANK(INDEX('Policy Characteristics'!L:L,MATCH($C1921,'Policy Characteristics'!$C:$C,0))),"",INDEX('Policy Characteristics'!L:L,MATCH($C1921,'Policy Characteristics'!$C:$C,0)))</f>
        <v>carbon-capture-and-sequestration.html</v>
      </c>
      <c r="S1921" s="290" t="s">
        <v>187</v>
      </c>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291</v>
      </c>
      <c r="D1922" s="334" t="s">
        <v>2244</v>
      </c>
      <c r="E1922" s="334"/>
      <c r="F1922" s="334" t="s">
        <v>469</v>
      </c>
      <c r="G1922" s="334"/>
      <c r="H1922" s="17">
        <v>110</v>
      </c>
      <c r="I1922" s="373" t="s">
        <v>43</v>
      </c>
      <c r="J1922" s="374" t="str">
        <f>IF(ISBLANK(INDEX('Policy Characteristics'!D:D,MATCH($C1922,'Policy Characteristics'!$C:$C,0))),"",INDEX('Policy Characteristics'!D:D,MATCH($C1922,'Policy Characteristics'!$C:$C,0)))</f>
        <v>Industry CCS</v>
      </c>
      <c r="K1922" s="236" t="str">
        <f>IF(ISBLANK(INDEX('Policy Characteristics'!E:E,MATCH($C1922,'Policy Characteristics'!$C:$C,0))),"",INDEX('Policy Characteristics'!E:E,MATCH($C1922,'Policy Characteristics'!$C:$C,0)))</f>
        <v>RnD transportation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1</v>
      </c>
      <c r="O1922" s="236" t="str">
        <f>IF(ISBLANK(INDEX('Policy Characteristics'!I:I,MATCH($C1922,'Policy Characteristics'!$C:$C,0))),"",INDEX('Policy Characteristics'!I:I,MATCH($C1922,'Policy Characteristics'!$C:$C,0)))</f>
        <v>on/off</v>
      </c>
      <c r="P1922" s="236" t="str">
        <f>IF(ISBLANK(INDEX('Policy Characteristics'!J:J,MATCH($C1922,'Policy Characteristics'!$C:$C,0))),"",INDEX('Policy Characteristics'!J:J,MATCH($C1922,'Policy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2" s="236" t="str">
        <f>IF(ISBLANK(INDEX('Policy Characteristics'!K:K,MATCH($C1922,'Policy Characteristics'!$C:$C,0))),"",INDEX('Policy Characteristics'!K:K,MATCH($C1922,'Policy Characteristics'!$C:$C,0)))</f>
        <v>ccs.html#ccs</v>
      </c>
      <c r="R1922" s="236" t="str">
        <f>IF(ISBLANK(INDEX('Policy Characteristics'!L:L,MATCH($C1922,'Policy Characteristics'!$C:$C,0))),"",INDEX('Policy Characteristics'!L:L,MATCH($C1922,'Policy Characteristics'!$C:$C,0)))</f>
        <v>carbon-capture-and-sequestration.html</v>
      </c>
      <c r="S1922" s="290" t="s">
        <v>187</v>
      </c>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291</v>
      </c>
      <c r="D1923" s="334" t="s">
        <v>2245</v>
      </c>
      <c r="E1923" s="334"/>
      <c r="F1923" s="334" t="s">
        <v>470</v>
      </c>
      <c r="G1923" s="334"/>
      <c r="H1923" s="17">
        <v>111</v>
      </c>
      <c r="I1923" s="373" t="s">
        <v>43</v>
      </c>
      <c r="J1923" s="374" t="str">
        <f>IF(ISBLANK(INDEX('Policy Characteristics'!D:D,MATCH($C1923,'Policy Characteristics'!$C:$C,0))),"",INDEX('Policy Characteristics'!D:D,MATCH($C1923,'Policy Characteristics'!$C:$C,0)))</f>
        <v>Industry CCS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3" s="236" t="str">
        <f>IF(ISBLANK(INDEX('Policy Characteristics'!K:K,MATCH($C1923,'Policy Characteristics'!$C:$C,0))),"",INDEX('Policy Characteristics'!K:K,MATCH($C1923,'Policy Characteristics'!$C:$C,0)))</f>
        <v>ccs.html#ccs</v>
      </c>
      <c r="R1923" s="236" t="str">
        <f>IF(ISBLANK(INDEX('Policy Characteristics'!L:L,MATCH($C1923,'Policy Characteristics'!$C:$C,0))),"",INDEX('Policy Characteristics'!L:L,MATCH($C1923,'Policy Characteristics'!$C:$C,0)))</f>
        <v>carbon-capture-and-sequestration.html</v>
      </c>
      <c r="S1923" s="290" t="s">
        <v>187</v>
      </c>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291</v>
      </c>
      <c r="D1924" s="334" t="s">
        <v>2246</v>
      </c>
      <c r="E1924" s="334"/>
      <c r="F1924" s="334" t="s">
        <v>471</v>
      </c>
      <c r="G1924" s="334"/>
      <c r="H1924" s="17">
        <v>112</v>
      </c>
      <c r="I1924" s="373" t="s">
        <v>43</v>
      </c>
      <c r="J1924" s="374" t="str">
        <f>IF(ISBLANK(INDEX('Policy Characteristics'!D:D,MATCH($C1924,'Policy Characteristics'!$C:$C,0))),"",INDEX('Policy Characteristics'!D:D,MATCH($C1924,'Policy Characteristics'!$C:$C,0)))</f>
        <v>Industry CCS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4" s="236" t="str">
        <f>IF(ISBLANK(INDEX('Policy Characteristics'!K:K,MATCH($C1924,'Policy Characteristics'!$C:$C,0))),"",INDEX('Policy Characteristics'!K:K,MATCH($C1924,'Policy Characteristics'!$C:$C,0)))</f>
        <v>ccs.html#ccs</v>
      </c>
      <c r="R1924" s="236" t="str">
        <f>IF(ISBLANK(INDEX('Policy Characteristics'!L:L,MATCH($C1924,'Policy Characteristics'!$C:$C,0))),"",INDEX('Policy Characteristics'!L:L,MATCH($C1924,'Policy Characteristics'!$C:$C,0)))</f>
        <v>carbon-capture-and-sequestration.html</v>
      </c>
      <c r="S1924" s="290" t="s">
        <v>187</v>
      </c>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291</v>
      </c>
      <c r="D1925" s="334" t="s">
        <v>2498</v>
      </c>
      <c r="E1925" s="334"/>
      <c r="F1925" s="334" t="s">
        <v>2780</v>
      </c>
      <c r="G1925" s="334"/>
      <c r="H1925" s="17">
        <v>113</v>
      </c>
      <c r="I1925" s="373" t="s">
        <v>43</v>
      </c>
      <c r="J1925" s="374" t="str">
        <f>IF(ISBLANK(INDEX('Policy Characteristics'!D:D,MATCH($C1925,'Policy Characteristics'!$C:$C,0))),"",INDEX('Policy Characteristics'!D:D,MATCH($C1925,'Policy Characteristics'!$C:$C,0)))</f>
        <v>Industry CCS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5" s="236" t="str">
        <f>IF(ISBLANK(INDEX('Policy Characteristics'!K:K,MATCH($C1925,'Policy Characteristics'!$C:$C,0))),"",INDEX('Policy Characteristics'!K:K,MATCH($C1925,'Policy Characteristics'!$C:$C,0)))</f>
        <v>ccs.html#ccs</v>
      </c>
      <c r="R1925" s="236" t="str">
        <f>IF(ISBLANK(INDEX('Policy Characteristics'!L:L,MATCH($C1925,'Policy Characteristics'!$C:$C,0))),"",INDEX('Policy Characteristics'!L:L,MATCH($C1925,'Policy Characteristics'!$C:$C,0)))</f>
        <v>carbon-capture-and-sequestration.html</v>
      </c>
      <c r="S1925" s="290" t="s">
        <v>187</v>
      </c>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2497</v>
      </c>
      <c r="E1926" s="334"/>
      <c r="F1926" s="334" t="s">
        <v>2781</v>
      </c>
      <c r="G1926" s="334"/>
      <c r="H1926" s="17">
        <v>523</v>
      </c>
      <c r="I1926" s="373" t="s">
        <v>43</v>
      </c>
      <c r="J1926" s="374" t="str">
        <f>IF(ISBLANK(INDEX('Policy Characteristics'!D:D,MATCH($C1926,'Policy Characteristics'!$C:$C,0))),"",INDEX('Policy Characteristics'!D:D,MATCH($C1926,'Policy Characteristics'!$C:$C,0)))</f>
        <v>Industry CCS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6" s="236" t="str">
        <f>IF(ISBLANK(INDEX('Policy Characteristics'!K:K,MATCH($C1926,'Policy Characteristics'!$C:$C,0))),"",INDEX('Policy Characteristics'!K:K,MATCH($C1926,'Policy Characteristics'!$C:$C,0)))</f>
        <v>ccs.html#ccs</v>
      </c>
      <c r="R1926" s="236" t="str">
        <f>IF(ISBLANK(INDEX('Policy Characteristics'!L:L,MATCH($C1926,'Policy Characteristics'!$C:$C,0))),"",INDEX('Policy Characteristics'!L:L,MATCH($C1926,'Policy Characteristics'!$C:$C,0)))</f>
        <v>carbon-capture-and-sequestration.html</v>
      </c>
      <c r="S1926" s="290" t="s">
        <v>187</v>
      </c>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 ca="1">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 ca="1">IF(ISBLANK(INDEX('Policy Characteristics'!F:F,MATCH($C1939,'Policy Characteristics'!$C:$C,0))),"",INDEX('Policy Characteristics'!F:F,MATCH($C1939,'Policy Characteristics'!$C:$C,0)))</f>
        <v>0</v>
      </c>
      <c r="M1939" s="237">
        <f ca="1">IF(ISBLANK(INDEX('Policy Characteristics'!G:G,MATCH($C1939,'Policy Characteristics'!$C:$C,0))),"",INDEX('Policy Characteristics'!G:G,MATCH($C1939,'Policy Characteristics'!$C:$C,0)))</f>
        <v>0.4</v>
      </c>
      <c r="N1939" s="237">
        <f ca="1">IF(ISBLANK(INDEX('Policy Characteristics'!H:H,MATCH($C1939,'Policy Characteristics'!$C:$C,0))),"",INDEX('Policy Characteristics'!H:H,MATCH($C1939,'Policy Characteristics'!$C:$C,0)))</f>
        <v>0.01</v>
      </c>
      <c r="O1939" s="236" t="str">
        <f ca="1">IF(ISBLANK(INDEX('Policy Characteristics'!I:I,MATCH($C1939,'Policy Characteristics'!$C:$C,0))),"",INDEX('Policy Characteristics'!I:I,MATCH($C1939,'Policy Characteristics'!$C:$C,0)))</f>
        <v>% reduction in fuel use</v>
      </c>
      <c r="P1939" s="236" t="str">
        <f ca="1">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 ca="1">IF(ISBLANK(INDEX('Policy Characteristics'!K:K,MATCH($C1939,'Policy Characteristics'!$C:$C,0))),"",INDEX('Policy Characteristics'!K:K,MATCH($C1939,'Policy Characteristics'!$C:$C,0)))</f>
        <v>architectural-design.html#rnd</v>
      </c>
      <c r="R1939" s="236" t="str">
        <f ca="1">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 ca="1">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 ca="1">IF(ISBLANK(INDEX('Policy Characteristics'!F:F,MATCH($C1940,'Policy Characteristics'!$C:$C,0))),"",INDEX('Policy Characteristics'!F:F,MATCH($C1940,'Policy Characteristics'!$C:$C,0)))</f>
        <v>0</v>
      </c>
      <c r="M1940" s="237">
        <f ca="1">IF(ISBLANK(INDEX('Policy Characteristics'!G:G,MATCH($C1940,'Policy Characteristics'!$C:$C,0))),"",INDEX('Policy Characteristics'!G:G,MATCH($C1940,'Policy Characteristics'!$C:$C,0)))</f>
        <v>0.4</v>
      </c>
      <c r="N1940" s="237">
        <f ca="1">IF(ISBLANK(INDEX('Policy Characteristics'!H:H,MATCH($C1940,'Policy Characteristics'!$C:$C,0))),"",INDEX('Policy Characteristics'!H:H,MATCH($C1940,'Policy Characteristics'!$C:$C,0)))</f>
        <v>0.01</v>
      </c>
      <c r="O1940" s="236" t="str">
        <f ca="1">IF(ISBLANK(INDEX('Policy Characteristics'!I:I,MATCH($C1940,'Policy Characteristics'!$C:$C,0))),"",INDEX('Policy Characteristics'!I:I,MATCH($C1940,'Policy Characteristics'!$C:$C,0)))</f>
        <v>% reduction in fuel use</v>
      </c>
      <c r="P1940" s="236" t="str">
        <f ca="1">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 ca="1">IF(ISBLANK(INDEX('Policy Characteristics'!K:K,MATCH($C1940,'Policy Characteristics'!$C:$C,0))),"",INDEX('Policy Characteristics'!K:K,MATCH($C1940,'Policy Characteristics'!$C:$C,0)))</f>
        <v>architectural-design.html#rnd</v>
      </c>
      <c r="R1940" s="236" t="str">
        <f ca="1">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 ca="1">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 ca="1">IF(ISBLANK(INDEX('Policy Characteristics'!F:F,MATCH($C1941,'Policy Characteristics'!$C:$C,0))),"",INDEX('Policy Characteristics'!F:F,MATCH($C1941,'Policy Characteristics'!$C:$C,0)))</f>
        <v>0</v>
      </c>
      <c r="M1941" s="237">
        <f ca="1">IF(ISBLANK(INDEX('Policy Characteristics'!G:G,MATCH($C1941,'Policy Characteristics'!$C:$C,0))),"",INDEX('Policy Characteristics'!G:G,MATCH($C1941,'Policy Characteristics'!$C:$C,0)))</f>
        <v>0.4</v>
      </c>
      <c r="N1941" s="237">
        <f ca="1">IF(ISBLANK(INDEX('Policy Characteristics'!H:H,MATCH($C1941,'Policy Characteristics'!$C:$C,0))),"",INDEX('Policy Characteristics'!H:H,MATCH($C1941,'Policy Characteristics'!$C:$C,0)))</f>
        <v>0.01</v>
      </c>
      <c r="O1941" s="236" t="str">
        <f ca="1">IF(ISBLANK(INDEX('Policy Characteristics'!I:I,MATCH($C1941,'Policy Characteristics'!$C:$C,0))),"",INDEX('Policy Characteristics'!I:I,MATCH($C1941,'Policy Characteristics'!$C:$C,0)))</f>
        <v>% reduction in fuel use</v>
      </c>
      <c r="P1941" s="236" t="str">
        <f ca="1">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 ca="1">IF(ISBLANK(INDEX('Policy Characteristics'!K:K,MATCH($C1941,'Policy Characteristics'!$C:$C,0))),"",INDEX('Policy Characteristics'!K:K,MATCH($C1941,'Policy Characteristics'!$C:$C,0)))</f>
        <v>architectural-design.html#rnd</v>
      </c>
      <c r="R1941" s="236" t="str">
        <f ca="1">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 ca="1">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 ca="1">IF(ISBLANK(INDEX('Policy Characteristics'!F:F,MATCH($C1942,'Policy Characteristics'!$C:$C,0))),"",INDEX('Policy Characteristics'!F:F,MATCH($C1942,'Policy Characteristics'!$C:$C,0)))</f>
        <v>0</v>
      </c>
      <c r="M1942" s="237">
        <f ca="1">IF(ISBLANK(INDEX('Policy Characteristics'!G:G,MATCH($C1942,'Policy Characteristics'!$C:$C,0))),"",INDEX('Policy Characteristics'!G:G,MATCH($C1942,'Policy Characteristics'!$C:$C,0)))</f>
        <v>0.4</v>
      </c>
      <c r="N1942" s="237">
        <f ca="1">IF(ISBLANK(INDEX('Policy Characteristics'!H:H,MATCH($C1942,'Policy Characteristics'!$C:$C,0))),"",INDEX('Policy Characteristics'!H:H,MATCH($C1942,'Policy Characteristics'!$C:$C,0)))</f>
        <v>0.01</v>
      </c>
      <c r="O1942" s="236" t="str">
        <f ca="1">IF(ISBLANK(INDEX('Policy Characteristics'!I:I,MATCH($C1942,'Policy Characteristics'!$C:$C,0))),"",INDEX('Policy Characteristics'!I:I,MATCH($C1942,'Policy Characteristics'!$C:$C,0)))</f>
        <v>% reduction in fuel use</v>
      </c>
      <c r="P1942" s="236" t="str">
        <f ca="1">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 ca="1">IF(ISBLANK(INDEX('Policy Characteristics'!K:K,MATCH($C1942,'Policy Characteristics'!$C:$C,0))),"",INDEX('Policy Characteristics'!K:K,MATCH($C1942,'Policy Characteristics'!$C:$C,0)))</f>
        <v>architectural-design.html#rnd</v>
      </c>
      <c r="R1942" s="236" t="str">
        <f ca="1">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 ca="1">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 ca="1">IF(ISBLANK(INDEX('Policy Characteristics'!F:F,MATCH($C1943,'Policy Characteristics'!$C:$C,0))),"",INDEX('Policy Characteristics'!F:F,MATCH($C1943,'Policy Characteristics'!$C:$C,0)))</f>
        <v>0</v>
      </c>
      <c r="M1943" s="237">
        <f ca="1">IF(ISBLANK(INDEX('Policy Characteristics'!G:G,MATCH($C1943,'Policy Characteristics'!$C:$C,0))),"",INDEX('Policy Characteristics'!G:G,MATCH($C1943,'Policy Characteristics'!$C:$C,0)))</f>
        <v>0.4</v>
      </c>
      <c r="N1943" s="237">
        <f ca="1">IF(ISBLANK(INDEX('Policy Characteristics'!H:H,MATCH($C1943,'Policy Characteristics'!$C:$C,0))),"",INDEX('Policy Characteristics'!H:H,MATCH($C1943,'Policy Characteristics'!$C:$C,0)))</f>
        <v>0.01</v>
      </c>
      <c r="O1943" s="236" t="str">
        <f ca="1">IF(ISBLANK(INDEX('Policy Characteristics'!I:I,MATCH($C1943,'Policy Characteristics'!$C:$C,0))),"",INDEX('Policy Characteristics'!I:I,MATCH($C1943,'Policy Characteristics'!$C:$C,0)))</f>
        <v>% reduction in fuel use</v>
      </c>
      <c r="P1943" s="236" t="str">
        <f ca="1">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 ca="1">IF(ISBLANK(INDEX('Policy Characteristics'!K:K,MATCH($C1943,'Policy Characteristics'!$C:$C,0))),"",INDEX('Policy Characteristics'!K:K,MATCH($C1943,'Policy Characteristics'!$C:$C,0)))</f>
        <v>architectural-design.html#rnd</v>
      </c>
      <c r="R1943" s="236" t="str">
        <f ca="1">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 ca="1">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 ca="1">IF(ISBLANK(INDEX('Policy Characteristics'!F:F,MATCH($C1944,'Policy Characteristics'!$C:$C,0))),"",INDEX('Policy Characteristics'!F:F,MATCH($C1944,'Policy Characteristics'!$C:$C,0)))</f>
        <v>0</v>
      </c>
      <c r="M1944" s="237">
        <f ca="1">IF(ISBLANK(INDEX('Policy Characteristics'!G:G,MATCH($C1944,'Policy Characteristics'!$C:$C,0))),"",INDEX('Policy Characteristics'!G:G,MATCH($C1944,'Policy Characteristics'!$C:$C,0)))</f>
        <v>0.4</v>
      </c>
      <c r="N1944" s="237">
        <f ca="1">IF(ISBLANK(INDEX('Policy Characteristics'!H:H,MATCH($C1944,'Policy Characteristics'!$C:$C,0))),"",INDEX('Policy Characteristics'!H:H,MATCH($C1944,'Policy Characteristics'!$C:$C,0)))</f>
        <v>0.01</v>
      </c>
      <c r="O1944" s="236" t="str">
        <f ca="1">IF(ISBLANK(INDEX('Policy Characteristics'!I:I,MATCH($C1944,'Policy Characteristics'!$C:$C,0))),"",INDEX('Policy Characteristics'!I:I,MATCH($C1944,'Policy Characteristics'!$C:$C,0)))</f>
        <v>% reduction in fuel use</v>
      </c>
      <c r="P1944" s="236" t="str">
        <f ca="1">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 ca="1">IF(ISBLANK(INDEX('Policy Characteristics'!K:K,MATCH($C1944,'Policy Characteristics'!$C:$C,0))),"",INDEX('Policy Characteristics'!K:K,MATCH($C1944,'Policy Characteristics'!$C:$C,0)))</f>
        <v>architectural-design.html#rnd</v>
      </c>
      <c r="R1944" s="236" t="str">
        <f ca="1">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 ca="1">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 ca="1">IF(ISBLANK(INDEX('Policy Characteristics'!F:F,MATCH($C1945,'Policy Characteristics'!$C:$C,0))),"",INDEX('Policy Characteristics'!F:F,MATCH($C1945,'Policy Characteristics'!$C:$C,0)))</f>
        <v>0</v>
      </c>
      <c r="M1945" s="237">
        <f ca="1">IF(ISBLANK(INDEX('Policy Characteristics'!G:G,MATCH($C1945,'Policy Characteristics'!$C:$C,0))),"",INDEX('Policy Characteristics'!G:G,MATCH($C1945,'Policy Characteristics'!$C:$C,0)))</f>
        <v>0.4</v>
      </c>
      <c r="N1945" s="237">
        <f ca="1">IF(ISBLANK(INDEX('Policy Characteristics'!H:H,MATCH($C1945,'Policy Characteristics'!$C:$C,0))),"",INDEX('Policy Characteristics'!H:H,MATCH($C1945,'Policy Characteristics'!$C:$C,0)))</f>
        <v>0.01</v>
      </c>
      <c r="O1945" s="236" t="str">
        <f ca="1">IF(ISBLANK(INDEX('Policy Characteristics'!I:I,MATCH($C1945,'Policy Characteristics'!$C:$C,0))),"",INDEX('Policy Characteristics'!I:I,MATCH($C1945,'Policy Characteristics'!$C:$C,0)))</f>
        <v>% reduction in fuel use</v>
      </c>
      <c r="P1945" s="236" t="str">
        <f ca="1">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 ca="1">IF(ISBLANK(INDEX('Policy Characteristics'!K:K,MATCH($C1945,'Policy Characteristics'!$C:$C,0))),"",INDEX('Policy Characteristics'!K:K,MATCH($C1945,'Policy Characteristics'!$C:$C,0)))</f>
        <v>architectural-design.html#rnd</v>
      </c>
      <c r="R1945" s="236" t="str">
        <f ca="1">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 ca="1">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 ca="1">IF(ISBLANK(INDEX('Policy Characteristics'!F:F,MATCH($C1946,'Policy Characteristics'!$C:$C,0))),"",INDEX('Policy Characteristics'!F:F,MATCH($C1946,'Policy Characteristics'!$C:$C,0)))</f>
        <v>0</v>
      </c>
      <c r="M1946" s="237">
        <f ca="1">IF(ISBLANK(INDEX('Policy Characteristics'!G:G,MATCH($C1946,'Policy Characteristics'!$C:$C,0))),"",INDEX('Policy Characteristics'!G:G,MATCH($C1946,'Policy Characteristics'!$C:$C,0)))</f>
        <v>0.4</v>
      </c>
      <c r="N1946" s="237">
        <f ca="1">IF(ISBLANK(INDEX('Policy Characteristics'!H:H,MATCH($C1946,'Policy Characteristics'!$C:$C,0))),"",INDEX('Policy Characteristics'!H:H,MATCH($C1946,'Policy Characteristics'!$C:$C,0)))</f>
        <v>0.01</v>
      </c>
      <c r="O1946" s="236" t="str">
        <f ca="1">IF(ISBLANK(INDEX('Policy Characteristics'!I:I,MATCH($C1946,'Policy Characteristics'!$C:$C,0))),"",INDEX('Policy Characteristics'!I:I,MATCH($C1946,'Policy Characteristics'!$C:$C,0)))</f>
        <v>% reduction in fuel use</v>
      </c>
      <c r="P1946" s="236" t="str">
        <f ca="1">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 ca="1">IF(ISBLANK(INDEX('Policy Characteristics'!K:K,MATCH($C1946,'Policy Characteristics'!$C:$C,0))),"",INDEX('Policy Characteristics'!K:K,MATCH($C1946,'Policy Characteristics'!$C:$C,0)))</f>
        <v>architectural-design.html#rnd</v>
      </c>
      <c r="R1946" s="236" t="str">
        <f ca="1">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 ca="1">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 ca="1">IF(ISBLANK(INDEX('Policy Characteristics'!F:F,MATCH($C1947,'Policy Characteristics'!$C:$C,0))),"",INDEX('Policy Characteristics'!F:F,MATCH($C1947,'Policy Characteristics'!$C:$C,0)))</f>
        <v>0</v>
      </c>
      <c r="M1947" s="237">
        <f ca="1">IF(ISBLANK(INDEX('Policy Characteristics'!G:G,MATCH($C1947,'Policy Characteristics'!$C:$C,0))),"",INDEX('Policy Characteristics'!G:G,MATCH($C1947,'Policy Characteristics'!$C:$C,0)))</f>
        <v>0.4</v>
      </c>
      <c r="N1947" s="237">
        <f ca="1">IF(ISBLANK(INDEX('Policy Characteristics'!H:H,MATCH($C1947,'Policy Characteristics'!$C:$C,0))),"",INDEX('Policy Characteristics'!H:H,MATCH($C1947,'Policy Characteristics'!$C:$C,0)))</f>
        <v>0.01</v>
      </c>
      <c r="O1947" s="236" t="str">
        <f ca="1">IF(ISBLANK(INDEX('Policy Characteristics'!I:I,MATCH($C1947,'Policy Characteristics'!$C:$C,0))),"",INDEX('Policy Characteristics'!I:I,MATCH($C1947,'Policy Characteristics'!$C:$C,0)))</f>
        <v>% reduction in fuel use</v>
      </c>
      <c r="P1947" s="236" t="str">
        <f ca="1">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 ca="1">IF(ISBLANK(INDEX('Policy Characteristics'!K:K,MATCH($C1947,'Policy Characteristics'!$C:$C,0))),"",INDEX('Policy Characteristics'!K:K,MATCH($C1947,'Policy Characteristics'!$C:$C,0)))</f>
        <v>architectural-design.html#rnd</v>
      </c>
      <c r="R1947" s="236" t="str">
        <f ca="1">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 ca="1">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 ca="1">IF(ISBLANK(INDEX('Policy Characteristics'!F:F,MATCH($C1948,'Policy Characteristics'!$C:$C,0))),"",INDEX('Policy Characteristics'!F:F,MATCH($C1948,'Policy Characteristics'!$C:$C,0)))</f>
        <v>0</v>
      </c>
      <c r="M1948" s="237">
        <f ca="1">IF(ISBLANK(INDEX('Policy Characteristics'!G:G,MATCH($C1948,'Policy Characteristics'!$C:$C,0))),"",INDEX('Policy Characteristics'!G:G,MATCH($C1948,'Policy Characteristics'!$C:$C,0)))</f>
        <v>0.4</v>
      </c>
      <c r="N1948" s="237">
        <f ca="1">IF(ISBLANK(INDEX('Policy Characteristics'!H:H,MATCH($C1948,'Policy Characteristics'!$C:$C,0))),"",INDEX('Policy Characteristics'!H:H,MATCH($C1948,'Policy Characteristics'!$C:$C,0)))</f>
        <v>0.01</v>
      </c>
      <c r="O1948" s="236" t="str">
        <f ca="1">IF(ISBLANK(INDEX('Policy Characteristics'!I:I,MATCH($C1948,'Policy Characteristics'!$C:$C,0))),"",INDEX('Policy Characteristics'!I:I,MATCH($C1948,'Policy Characteristics'!$C:$C,0)))</f>
        <v>% reduction in fuel use</v>
      </c>
      <c r="P1948" s="236" t="str">
        <f ca="1">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 ca="1">IF(ISBLANK(INDEX('Policy Characteristics'!K:K,MATCH($C1948,'Policy Characteristics'!$C:$C,0))),"",INDEX('Policy Characteristics'!K:K,MATCH($C1948,'Policy Characteristics'!$C:$C,0)))</f>
        <v>architectural-design.html#rnd</v>
      </c>
      <c r="R1948" s="236" t="str">
        <f ca="1">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 ca="1">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 ca="1">IF(ISBLANK(INDEX('Policy Characteristics'!F:F,MATCH($C1949,'Policy Characteristics'!$C:$C,0))),"",INDEX('Policy Characteristics'!F:F,MATCH($C1949,'Policy Characteristics'!$C:$C,0)))</f>
        <v>0</v>
      </c>
      <c r="M1949" s="237">
        <f ca="1">IF(ISBLANK(INDEX('Policy Characteristics'!G:G,MATCH($C1949,'Policy Characteristics'!$C:$C,0))),"",INDEX('Policy Characteristics'!G:G,MATCH($C1949,'Policy Characteristics'!$C:$C,0)))</f>
        <v>0.4</v>
      </c>
      <c r="N1949" s="237">
        <f ca="1">IF(ISBLANK(INDEX('Policy Characteristics'!H:H,MATCH($C1949,'Policy Characteristics'!$C:$C,0))),"",INDEX('Policy Characteristics'!H:H,MATCH($C1949,'Policy Characteristics'!$C:$C,0)))</f>
        <v>0.01</v>
      </c>
      <c r="O1949" s="236" t="str">
        <f ca="1">IF(ISBLANK(INDEX('Policy Characteristics'!I:I,MATCH($C1949,'Policy Characteristics'!$C:$C,0))),"",INDEX('Policy Characteristics'!I:I,MATCH($C1949,'Policy Characteristics'!$C:$C,0)))</f>
        <v>% reduction in fuel use</v>
      </c>
      <c r="P1949" s="236" t="str">
        <f ca="1">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 ca="1">IF(ISBLANK(INDEX('Policy Characteristics'!K:K,MATCH($C1949,'Policy Characteristics'!$C:$C,0))),"",INDEX('Policy Characteristics'!K:K,MATCH($C1949,'Policy Characteristics'!$C:$C,0)))</f>
        <v>architectural-design.html#rnd</v>
      </c>
      <c r="R1949" s="236" t="str">
        <f ca="1">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 ca="1">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 ca="1">IF(ISBLANK(INDEX('Policy Characteristics'!F:F,MATCH($C1950,'Policy Characteristics'!$C:$C,0))),"",INDEX('Policy Characteristics'!F:F,MATCH($C1950,'Policy Characteristics'!$C:$C,0)))</f>
        <v>0</v>
      </c>
      <c r="M1950" s="237">
        <f ca="1">IF(ISBLANK(INDEX('Policy Characteristics'!G:G,MATCH($C1950,'Policy Characteristics'!$C:$C,0))),"",INDEX('Policy Characteristics'!G:G,MATCH($C1950,'Policy Characteristics'!$C:$C,0)))</f>
        <v>0.4</v>
      </c>
      <c r="N1950" s="237">
        <f ca="1">IF(ISBLANK(INDEX('Policy Characteristics'!H:H,MATCH($C1950,'Policy Characteristics'!$C:$C,0))),"",INDEX('Policy Characteristics'!H:H,MATCH($C1950,'Policy Characteristics'!$C:$C,0)))</f>
        <v>0.01</v>
      </c>
      <c r="O1950" s="236" t="str">
        <f ca="1">IF(ISBLANK(INDEX('Policy Characteristics'!I:I,MATCH($C1950,'Policy Characteristics'!$C:$C,0))),"",INDEX('Policy Characteristics'!I:I,MATCH($C1950,'Policy Characteristics'!$C:$C,0)))</f>
        <v>% reduction in fuel use</v>
      </c>
      <c r="P1950" s="236" t="str">
        <f ca="1">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 ca="1">IF(ISBLANK(INDEX('Policy Characteristics'!K:K,MATCH($C1950,'Policy Characteristics'!$C:$C,0))),"",INDEX('Policy Characteristics'!K:K,MATCH($C1950,'Policy Characteristics'!$C:$C,0)))</f>
        <v>architectural-design.html#rnd</v>
      </c>
      <c r="R1950" s="236" t="str">
        <f ca="1">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 ca="1">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 ca="1">IF(ISBLANK(INDEX('Policy Characteristics'!F:F,MATCH($C1951,'Policy Characteristics'!$C:$C,0))),"",INDEX('Policy Characteristics'!F:F,MATCH($C1951,'Policy Characteristics'!$C:$C,0)))</f>
        <v>0</v>
      </c>
      <c r="M1951" s="237">
        <f ca="1">IF(ISBLANK(INDEX('Policy Characteristics'!G:G,MATCH($C1951,'Policy Characteristics'!$C:$C,0))),"",INDEX('Policy Characteristics'!G:G,MATCH($C1951,'Policy Characteristics'!$C:$C,0)))</f>
        <v>0.4</v>
      </c>
      <c r="N1951" s="237">
        <f ca="1">IF(ISBLANK(INDEX('Policy Characteristics'!H:H,MATCH($C1951,'Policy Characteristics'!$C:$C,0))),"",INDEX('Policy Characteristics'!H:H,MATCH($C1951,'Policy Characteristics'!$C:$C,0)))</f>
        <v>0.01</v>
      </c>
      <c r="O1951" s="236" t="str">
        <f ca="1">IF(ISBLANK(INDEX('Policy Characteristics'!I:I,MATCH($C1951,'Policy Characteristics'!$C:$C,0))),"",INDEX('Policy Characteristics'!I:I,MATCH($C1951,'Policy Characteristics'!$C:$C,0)))</f>
        <v>% reduction in fuel use</v>
      </c>
      <c r="P1951" s="236" t="str">
        <f ca="1">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 ca="1">IF(ISBLANK(INDEX('Policy Characteristics'!K:K,MATCH($C1951,'Policy Characteristics'!$C:$C,0))),"",INDEX('Policy Characteristics'!K:K,MATCH($C1951,'Policy Characteristics'!$C:$C,0)))</f>
        <v>architectural-design.html#rnd</v>
      </c>
      <c r="R1951" s="236" t="str">
        <f ca="1">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 ca="1">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 ca="1">IF(ISBLANK(INDEX('Policy Characteristics'!F:F,MATCH($C1952,'Policy Characteristics'!$C:$C,0))),"",INDEX('Policy Characteristics'!F:F,MATCH($C1952,'Policy Characteristics'!$C:$C,0)))</f>
        <v>0</v>
      </c>
      <c r="M1952" s="237">
        <f ca="1">IF(ISBLANK(INDEX('Policy Characteristics'!G:G,MATCH($C1952,'Policy Characteristics'!$C:$C,0))),"",INDEX('Policy Characteristics'!G:G,MATCH($C1952,'Policy Characteristics'!$C:$C,0)))</f>
        <v>0.4</v>
      </c>
      <c r="N1952" s="237">
        <f ca="1">IF(ISBLANK(INDEX('Policy Characteristics'!H:H,MATCH($C1952,'Policy Characteristics'!$C:$C,0))),"",INDEX('Policy Characteristics'!H:H,MATCH($C1952,'Policy Characteristics'!$C:$C,0)))</f>
        <v>0.01</v>
      </c>
      <c r="O1952" s="236" t="str">
        <f ca="1">IF(ISBLANK(INDEX('Policy Characteristics'!I:I,MATCH($C1952,'Policy Characteristics'!$C:$C,0))),"",INDEX('Policy Characteristics'!I:I,MATCH($C1952,'Policy Characteristics'!$C:$C,0)))</f>
        <v>% reduction in fuel use</v>
      </c>
      <c r="P1952" s="236" t="str">
        <f ca="1">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 ca="1">IF(ISBLANK(INDEX('Policy Characteristics'!K:K,MATCH($C1952,'Policy Characteristics'!$C:$C,0))),"",INDEX('Policy Characteristics'!K:K,MATCH($C1952,'Policy Characteristics'!$C:$C,0)))</f>
        <v>architectural-design.html#rnd</v>
      </c>
      <c r="R1952" s="236" t="str">
        <f ca="1">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 ca="1">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 ca="1">IF(ISBLANK(INDEX('Policy Characteristics'!F:F,MATCH($C1953,'Policy Characteristics'!$C:$C,0))),"",INDEX('Policy Characteristics'!F:F,MATCH($C1953,'Policy Characteristics'!$C:$C,0)))</f>
        <v>0</v>
      </c>
      <c r="M1953" s="237">
        <f ca="1">IF(ISBLANK(INDEX('Policy Characteristics'!G:G,MATCH($C1953,'Policy Characteristics'!$C:$C,0))),"",INDEX('Policy Characteristics'!G:G,MATCH($C1953,'Policy Characteristics'!$C:$C,0)))</f>
        <v>0.4</v>
      </c>
      <c r="N1953" s="237">
        <f ca="1">IF(ISBLANK(INDEX('Policy Characteristics'!H:H,MATCH($C1953,'Policy Characteristics'!$C:$C,0))),"",INDEX('Policy Characteristics'!H:H,MATCH($C1953,'Policy Characteristics'!$C:$C,0)))</f>
        <v>0.01</v>
      </c>
      <c r="O1953" s="236" t="str">
        <f ca="1">IF(ISBLANK(INDEX('Policy Characteristics'!I:I,MATCH($C1953,'Policy Characteristics'!$C:$C,0))),"",INDEX('Policy Characteristics'!I:I,MATCH($C1953,'Policy Characteristics'!$C:$C,0)))</f>
        <v>% reduction in fuel use</v>
      </c>
      <c r="P1953" s="236" t="str">
        <f ca="1">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 ca="1">IF(ISBLANK(INDEX('Policy Characteristics'!K:K,MATCH($C1953,'Policy Characteristics'!$C:$C,0))),"",INDEX('Policy Characteristics'!K:K,MATCH($C1953,'Policy Characteristics'!$C:$C,0)))</f>
        <v>architectural-design.html#rnd</v>
      </c>
      <c r="R1953" s="236" t="str">
        <f ca="1">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 ca="1">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 ca="1">IF(ISBLANK(INDEX('Policy Characteristics'!F:F,MATCH($C1954,'Policy Characteristics'!$C:$C,0))),"",INDEX('Policy Characteristics'!F:F,MATCH($C1954,'Policy Characteristics'!$C:$C,0)))</f>
        <v>0</v>
      </c>
      <c r="M1954" s="237">
        <f ca="1">IF(ISBLANK(INDEX('Policy Characteristics'!G:G,MATCH($C1954,'Policy Characteristics'!$C:$C,0))),"",INDEX('Policy Characteristics'!G:G,MATCH($C1954,'Policy Characteristics'!$C:$C,0)))</f>
        <v>0.4</v>
      </c>
      <c r="N1954" s="237">
        <f ca="1">IF(ISBLANK(INDEX('Policy Characteristics'!H:H,MATCH($C1954,'Policy Characteristics'!$C:$C,0))),"",INDEX('Policy Characteristics'!H:H,MATCH($C1954,'Policy Characteristics'!$C:$C,0)))</f>
        <v>0.01</v>
      </c>
      <c r="O1954" s="236" t="str">
        <f ca="1">IF(ISBLANK(INDEX('Policy Characteristics'!I:I,MATCH($C1954,'Policy Characteristics'!$C:$C,0))),"",INDEX('Policy Characteristics'!I:I,MATCH($C1954,'Policy Characteristics'!$C:$C,0)))</f>
        <v>% reduction in fuel use</v>
      </c>
      <c r="P1954" s="236" t="str">
        <f ca="1">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 ca="1">IF(ISBLANK(INDEX('Policy Characteristics'!K:K,MATCH($C1954,'Policy Characteristics'!$C:$C,0))),"",INDEX('Policy Characteristics'!K:K,MATCH($C1954,'Policy Characteristics'!$C:$C,0)))</f>
        <v>architectural-design.html#rnd</v>
      </c>
      <c r="R1954" s="236" t="str">
        <f ca="1">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 ca="1">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 ca="1">IF(ISBLANK(INDEX('Policy Characteristics'!F:F,MATCH($C1955,'Policy Characteristics'!$C:$C,0))),"",INDEX('Policy Characteristics'!F:F,MATCH($C1955,'Policy Characteristics'!$C:$C,0)))</f>
        <v>0</v>
      </c>
      <c r="M1955" s="237">
        <f ca="1">IF(ISBLANK(INDEX('Policy Characteristics'!G:G,MATCH($C1955,'Policy Characteristics'!$C:$C,0))),"",INDEX('Policy Characteristics'!G:G,MATCH($C1955,'Policy Characteristics'!$C:$C,0)))</f>
        <v>0.4</v>
      </c>
      <c r="N1955" s="237">
        <f ca="1">IF(ISBLANK(INDEX('Policy Characteristics'!H:H,MATCH($C1955,'Policy Characteristics'!$C:$C,0))),"",INDEX('Policy Characteristics'!H:H,MATCH($C1955,'Policy Characteristics'!$C:$C,0)))</f>
        <v>0.01</v>
      </c>
      <c r="O1955" s="236" t="str">
        <f ca="1">IF(ISBLANK(INDEX('Policy Characteristics'!I:I,MATCH($C1955,'Policy Characteristics'!$C:$C,0))),"",INDEX('Policy Characteristics'!I:I,MATCH($C1955,'Policy Characteristics'!$C:$C,0)))</f>
        <v>% reduction in fuel use</v>
      </c>
      <c r="P1955" s="236" t="str">
        <f ca="1">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 ca="1">IF(ISBLANK(INDEX('Policy Characteristics'!K:K,MATCH($C1955,'Policy Characteristics'!$C:$C,0))),"",INDEX('Policy Characteristics'!K:K,MATCH($C1955,'Policy Characteristics'!$C:$C,0)))</f>
        <v>architectural-design.html#rnd</v>
      </c>
      <c r="R1955" s="236" t="str">
        <f ca="1">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 ca="1">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 ca="1">IF(ISBLANK(INDEX('Policy Characteristics'!F:F,MATCH($C1956,'Policy Characteristics'!$C:$C,0))),"",INDEX('Policy Characteristics'!F:F,MATCH($C1956,'Policy Characteristics'!$C:$C,0)))</f>
        <v>0</v>
      </c>
      <c r="M1956" s="237">
        <f ca="1">IF(ISBLANK(INDEX('Policy Characteristics'!G:G,MATCH($C1956,'Policy Characteristics'!$C:$C,0))),"",INDEX('Policy Characteristics'!G:G,MATCH($C1956,'Policy Characteristics'!$C:$C,0)))</f>
        <v>0.4</v>
      </c>
      <c r="N1956" s="237">
        <f ca="1">IF(ISBLANK(INDEX('Policy Characteristics'!H:H,MATCH($C1956,'Policy Characteristics'!$C:$C,0))),"",INDEX('Policy Characteristics'!H:H,MATCH($C1956,'Policy Characteristics'!$C:$C,0)))</f>
        <v>0.01</v>
      </c>
      <c r="O1956" s="236" t="str">
        <f ca="1">IF(ISBLANK(INDEX('Policy Characteristics'!I:I,MATCH($C1956,'Policy Characteristics'!$C:$C,0))),"",INDEX('Policy Characteristics'!I:I,MATCH($C1956,'Policy Characteristics'!$C:$C,0)))</f>
        <v>% reduction in fuel use</v>
      </c>
      <c r="P1956" s="236" t="str">
        <f ca="1">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 ca="1">IF(ISBLANK(INDEX('Policy Characteristics'!K:K,MATCH($C1956,'Policy Characteristics'!$C:$C,0))),"",INDEX('Policy Characteristics'!K:K,MATCH($C1956,'Policy Characteristics'!$C:$C,0)))</f>
        <v>architectural-design.html#rnd</v>
      </c>
      <c r="R1956" s="236" t="str">
        <f ca="1">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 ca="1">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 ca="1">IF(ISBLANK(INDEX('Policy Characteristics'!F:F,MATCH($C1957,'Policy Characteristics'!$C:$C,0))),"",INDEX('Policy Characteristics'!F:F,MATCH($C1957,'Policy Characteristics'!$C:$C,0)))</f>
        <v>0</v>
      </c>
      <c r="M1957" s="237">
        <f ca="1">IF(ISBLANK(INDEX('Policy Characteristics'!G:G,MATCH($C1957,'Policy Characteristics'!$C:$C,0))),"",INDEX('Policy Characteristics'!G:G,MATCH($C1957,'Policy Characteristics'!$C:$C,0)))</f>
        <v>0.4</v>
      </c>
      <c r="N1957" s="237">
        <f ca="1">IF(ISBLANK(INDEX('Policy Characteristics'!H:H,MATCH($C1957,'Policy Characteristics'!$C:$C,0))),"",INDEX('Policy Characteristics'!H:H,MATCH($C1957,'Policy Characteristics'!$C:$C,0)))</f>
        <v>0.01</v>
      </c>
      <c r="O1957" s="236" t="str">
        <f ca="1">IF(ISBLANK(INDEX('Policy Characteristics'!I:I,MATCH($C1957,'Policy Characteristics'!$C:$C,0))),"",INDEX('Policy Characteristics'!I:I,MATCH($C1957,'Policy Characteristics'!$C:$C,0)))</f>
        <v>% reduction in fuel use</v>
      </c>
      <c r="P1957" s="236" t="str">
        <f ca="1">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 ca="1">IF(ISBLANK(INDEX('Policy Characteristics'!K:K,MATCH($C1957,'Policy Characteristics'!$C:$C,0))),"",INDEX('Policy Characteristics'!K:K,MATCH($C1957,'Policy Characteristics'!$C:$C,0)))</f>
        <v>architectural-design.html#rnd</v>
      </c>
      <c r="R1957" s="236" t="str">
        <f ca="1">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 ca="1">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 ca="1">IF(ISBLANK(INDEX('Policy Characteristics'!F:F,MATCH($C1958,'Policy Characteristics'!$C:$C,0))),"",INDEX('Policy Characteristics'!F:F,MATCH($C1958,'Policy Characteristics'!$C:$C,0)))</f>
        <v>0</v>
      </c>
      <c r="M1958" s="237">
        <f ca="1">IF(ISBLANK(INDEX('Policy Characteristics'!G:G,MATCH($C1958,'Policy Characteristics'!$C:$C,0))),"",INDEX('Policy Characteristics'!G:G,MATCH($C1958,'Policy Characteristics'!$C:$C,0)))</f>
        <v>0.4</v>
      </c>
      <c r="N1958" s="237">
        <f ca="1">IF(ISBLANK(INDEX('Policy Characteristics'!H:H,MATCH($C1958,'Policy Characteristics'!$C:$C,0))),"",INDEX('Policy Characteristics'!H:H,MATCH($C1958,'Policy Characteristics'!$C:$C,0)))</f>
        <v>0.01</v>
      </c>
      <c r="O1958" s="236" t="str">
        <f ca="1">IF(ISBLANK(INDEX('Policy Characteristics'!I:I,MATCH($C1958,'Policy Characteristics'!$C:$C,0))),"",INDEX('Policy Characteristics'!I:I,MATCH($C1958,'Policy Characteristics'!$C:$C,0)))</f>
        <v>% reduction in fuel use</v>
      </c>
      <c r="P1958" s="236" t="str">
        <f ca="1">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 ca="1">IF(ISBLANK(INDEX('Policy Characteristics'!K:K,MATCH($C1958,'Policy Characteristics'!$C:$C,0))),"",INDEX('Policy Characteristics'!K:K,MATCH($C1958,'Policy Characteristics'!$C:$C,0)))</f>
        <v>architectural-design.html#rnd</v>
      </c>
      <c r="R1958" s="236" t="str">
        <f ca="1">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 ca="1">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 ca="1">IF(ISBLANK(INDEX('Policy Characteristics'!F:F,MATCH($C1959,'Policy Characteristics'!$C:$C,0))),"",INDEX('Policy Characteristics'!F:F,MATCH($C1959,'Policy Characteristics'!$C:$C,0)))</f>
        <v>0</v>
      </c>
      <c r="M1959" s="237">
        <f ca="1">IF(ISBLANK(INDEX('Policy Characteristics'!G:G,MATCH($C1959,'Policy Characteristics'!$C:$C,0))),"",INDEX('Policy Characteristics'!G:G,MATCH($C1959,'Policy Characteristics'!$C:$C,0)))</f>
        <v>0.4</v>
      </c>
      <c r="N1959" s="237">
        <f ca="1">IF(ISBLANK(INDEX('Policy Characteristics'!H:H,MATCH($C1959,'Policy Characteristics'!$C:$C,0))),"",INDEX('Policy Characteristics'!H:H,MATCH($C1959,'Policy Characteristics'!$C:$C,0)))</f>
        <v>0.01</v>
      </c>
      <c r="O1959" s="236" t="str">
        <f ca="1">IF(ISBLANK(INDEX('Policy Characteristics'!I:I,MATCH($C1959,'Policy Characteristics'!$C:$C,0))),"",INDEX('Policy Characteristics'!I:I,MATCH($C1959,'Policy Characteristics'!$C:$C,0)))</f>
        <v>% reduction in fuel use</v>
      </c>
      <c r="P1959" s="236" t="str">
        <f ca="1">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 ca="1">IF(ISBLANK(INDEX('Policy Characteristics'!K:K,MATCH($C1959,'Policy Characteristics'!$C:$C,0))),"",INDEX('Policy Characteristics'!K:K,MATCH($C1959,'Policy Characteristics'!$C:$C,0)))</f>
        <v>architectural-design.html#rnd</v>
      </c>
      <c r="R1959" s="236" t="str">
        <f ca="1">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 ca="1">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 ca="1">IF(ISBLANK(INDEX('Policy Characteristics'!F:F,MATCH($C1960,'Policy Characteristics'!$C:$C,0))),"",INDEX('Policy Characteristics'!F:F,MATCH($C1960,'Policy Characteristics'!$C:$C,0)))</f>
        <v>0</v>
      </c>
      <c r="M1960" s="237">
        <f ca="1">IF(ISBLANK(INDEX('Policy Characteristics'!G:G,MATCH($C1960,'Policy Characteristics'!$C:$C,0))),"",INDEX('Policy Characteristics'!G:G,MATCH($C1960,'Policy Characteristics'!$C:$C,0)))</f>
        <v>0.4</v>
      </c>
      <c r="N1960" s="237">
        <f ca="1">IF(ISBLANK(INDEX('Policy Characteristics'!H:H,MATCH($C1960,'Policy Characteristics'!$C:$C,0))),"",INDEX('Policy Characteristics'!H:H,MATCH($C1960,'Policy Characteristics'!$C:$C,0)))</f>
        <v>0.01</v>
      </c>
      <c r="O1960" s="236" t="str">
        <f ca="1">IF(ISBLANK(INDEX('Policy Characteristics'!I:I,MATCH($C1960,'Policy Characteristics'!$C:$C,0))),"",INDEX('Policy Characteristics'!I:I,MATCH($C1960,'Policy Characteristics'!$C:$C,0)))</f>
        <v>% reduction in fuel use</v>
      </c>
      <c r="P1960" s="236" t="str">
        <f ca="1">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 ca="1">IF(ISBLANK(INDEX('Policy Characteristics'!K:K,MATCH($C1960,'Policy Characteristics'!$C:$C,0))),"",INDEX('Policy Characteristics'!K:K,MATCH($C1960,'Policy Characteristics'!$C:$C,0)))</f>
        <v>architectural-design.html#rnd</v>
      </c>
      <c r="R1960" s="236" t="str">
        <f ca="1">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 ca="1">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 ca="1">IF(ISBLANK(INDEX('Policy Characteristics'!F:F,MATCH($C1961,'Policy Characteristics'!$C:$C,0))),"",INDEX('Policy Characteristics'!F:F,MATCH($C1961,'Policy Characteristics'!$C:$C,0)))</f>
        <v>0</v>
      </c>
      <c r="M1961" s="237">
        <f ca="1">IF(ISBLANK(INDEX('Policy Characteristics'!G:G,MATCH($C1961,'Policy Characteristics'!$C:$C,0))),"",INDEX('Policy Characteristics'!G:G,MATCH($C1961,'Policy Characteristics'!$C:$C,0)))</f>
        <v>0.4</v>
      </c>
      <c r="N1961" s="237">
        <f ca="1">IF(ISBLANK(INDEX('Policy Characteristics'!H:H,MATCH($C1961,'Policy Characteristics'!$C:$C,0))),"",INDEX('Policy Characteristics'!H:H,MATCH($C1961,'Policy Characteristics'!$C:$C,0)))</f>
        <v>0.01</v>
      </c>
      <c r="O1961" s="236" t="str">
        <f ca="1">IF(ISBLANK(INDEX('Policy Characteristics'!I:I,MATCH($C1961,'Policy Characteristics'!$C:$C,0))),"",INDEX('Policy Characteristics'!I:I,MATCH($C1961,'Policy Characteristics'!$C:$C,0)))</f>
        <v>% reduction in fuel use</v>
      </c>
      <c r="P1961" s="236" t="str">
        <f ca="1">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 ca="1">IF(ISBLANK(INDEX('Policy Characteristics'!K:K,MATCH($C1961,'Policy Characteristics'!$C:$C,0))),"",INDEX('Policy Characteristics'!K:K,MATCH($C1961,'Policy Characteristics'!$C:$C,0)))</f>
        <v>architectural-design.html#rnd</v>
      </c>
      <c r="R1961" s="236" t="str">
        <f ca="1">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 ca="1">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 ca="1">IF(ISBLANK(INDEX('Policy Characteristics'!F:F,MATCH($C1962,'Policy Characteristics'!$C:$C,0))),"",INDEX('Policy Characteristics'!F:F,MATCH($C1962,'Policy Characteristics'!$C:$C,0)))</f>
        <v>0</v>
      </c>
      <c r="M1962" s="237">
        <f ca="1">IF(ISBLANK(INDEX('Policy Characteristics'!G:G,MATCH($C1962,'Policy Characteristics'!$C:$C,0))),"",INDEX('Policy Characteristics'!G:G,MATCH($C1962,'Policy Characteristics'!$C:$C,0)))</f>
        <v>0.4</v>
      </c>
      <c r="N1962" s="237">
        <f ca="1">IF(ISBLANK(INDEX('Policy Characteristics'!H:H,MATCH($C1962,'Policy Characteristics'!$C:$C,0))),"",INDEX('Policy Characteristics'!H:H,MATCH($C1962,'Policy Characteristics'!$C:$C,0)))</f>
        <v>0.01</v>
      </c>
      <c r="O1962" s="236" t="str">
        <f ca="1">IF(ISBLANK(INDEX('Policy Characteristics'!I:I,MATCH($C1962,'Policy Characteristics'!$C:$C,0))),"",INDEX('Policy Characteristics'!I:I,MATCH($C1962,'Policy Characteristics'!$C:$C,0)))</f>
        <v>% reduction in fuel use</v>
      </c>
      <c r="P1962" s="236" t="str">
        <f ca="1">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 ca="1">IF(ISBLANK(INDEX('Policy Characteristics'!K:K,MATCH($C1962,'Policy Characteristics'!$C:$C,0))),"",INDEX('Policy Characteristics'!K:K,MATCH($C1962,'Policy Characteristics'!$C:$C,0)))</f>
        <v>architectural-design.html#rnd</v>
      </c>
      <c r="R1962" s="236" t="str">
        <f ca="1">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 ca="1">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 ca="1">IF(ISBLANK(INDEX('Policy Characteristics'!F:F,MATCH($C1963,'Policy Characteristics'!$C:$C,0))),"",INDEX('Policy Characteristics'!F:F,MATCH($C1963,'Policy Characteristics'!$C:$C,0)))</f>
        <v>0</v>
      </c>
      <c r="M1963" s="237">
        <f ca="1">IF(ISBLANK(INDEX('Policy Characteristics'!G:G,MATCH($C1963,'Policy Characteristics'!$C:$C,0))),"",INDEX('Policy Characteristics'!G:G,MATCH($C1963,'Policy Characteristics'!$C:$C,0)))</f>
        <v>0.4</v>
      </c>
      <c r="N1963" s="237">
        <f ca="1">IF(ISBLANK(INDEX('Policy Characteristics'!H:H,MATCH($C1963,'Policy Characteristics'!$C:$C,0))),"",INDEX('Policy Characteristics'!H:H,MATCH($C1963,'Policy Characteristics'!$C:$C,0)))</f>
        <v>0.01</v>
      </c>
      <c r="O1963" s="236" t="str">
        <f ca="1">IF(ISBLANK(INDEX('Policy Characteristics'!I:I,MATCH($C1963,'Policy Characteristics'!$C:$C,0))),"",INDEX('Policy Characteristics'!I:I,MATCH($C1963,'Policy Characteristics'!$C:$C,0)))</f>
        <v>% reduction in fuel use</v>
      </c>
      <c r="P1963" s="236" t="str">
        <f ca="1">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 ca="1">IF(ISBLANK(INDEX('Policy Characteristics'!K:K,MATCH($C1963,'Policy Characteristics'!$C:$C,0))),"",INDEX('Policy Characteristics'!K:K,MATCH($C1963,'Policy Characteristics'!$C:$C,0)))</f>
        <v>architectural-design.html#rnd</v>
      </c>
      <c r="R1963" s="236" t="str">
        <f ca="1">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 ca="1">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 ca="1">IF(ISBLANK(INDEX('Policy Characteristics'!F:F,MATCH($C1964,'Policy Characteristics'!$C:$C,0))),"",INDEX('Policy Characteristics'!F:F,MATCH($C1964,'Policy Characteristics'!$C:$C,0)))</f>
        <v>0</v>
      </c>
      <c r="M1964" s="237">
        <f ca="1">IF(ISBLANK(INDEX('Policy Characteristics'!G:G,MATCH($C1964,'Policy Characteristics'!$C:$C,0))),"",INDEX('Policy Characteristics'!G:G,MATCH($C1964,'Policy Characteristics'!$C:$C,0)))</f>
        <v>0.4</v>
      </c>
      <c r="N1964" s="237">
        <f ca="1">IF(ISBLANK(INDEX('Policy Characteristics'!H:H,MATCH($C1964,'Policy Characteristics'!$C:$C,0))),"",INDEX('Policy Characteristics'!H:H,MATCH($C1964,'Policy Characteristics'!$C:$C,0)))</f>
        <v>0.01</v>
      </c>
      <c r="O1964" s="236" t="str">
        <f ca="1">IF(ISBLANK(INDEX('Policy Characteristics'!I:I,MATCH($C1964,'Policy Characteristics'!$C:$C,0))),"",INDEX('Policy Characteristics'!I:I,MATCH($C1964,'Policy Characteristics'!$C:$C,0)))</f>
        <v>% reduction in fuel use</v>
      </c>
      <c r="P1964" s="236" t="str">
        <f ca="1">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 ca="1">IF(ISBLANK(INDEX('Policy Characteristics'!K:K,MATCH($C1964,'Policy Characteristics'!$C:$C,0))),"",INDEX('Policy Characteristics'!K:K,MATCH($C1964,'Policy Characteristics'!$C:$C,0)))</f>
        <v>architectural-design.html#rnd</v>
      </c>
      <c r="R1964" s="236" t="str">
        <f ca="1">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 ca="1">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 ca="1">IF(ISBLANK(INDEX('Policy Characteristics'!F:F,MATCH($C1965,'Policy Characteristics'!$C:$C,0))),"",INDEX('Policy Characteristics'!F:F,MATCH($C1965,'Policy Characteristics'!$C:$C,0)))</f>
        <v>0</v>
      </c>
      <c r="M1965" s="237">
        <f ca="1">IF(ISBLANK(INDEX('Policy Characteristics'!G:G,MATCH($C1965,'Policy Characteristics'!$C:$C,0))),"",INDEX('Policy Characteristics'!G:G,MATCH($C1965,'Policy Characteristics'!$C:$C,0)))</f>
        <v>0.4</v>
      </c>
      <c r="N1965" s="237">
        <f ca="1">IF(ISBLANK(INDEX('Policy Characteristics'!H:H,MATCH($C1965,'Policy Characteristics'!$C:$C,0))),"",INDEX('Policy Characteristics'!H:H,MATCH($C1965,'Policy Characteristics'!$C:$C,0)))</f>
        <v>0.01</v>
      </c>
      <c r="O1965" s="236" t="str">
        <f ca="1">IF(ISBLANK(INDEX('Policy Characteristics'!I:I,MATCH($C1965,'Policy Characteristics'!$C:$C,0))),"",INDEX('Policy Characteristics'!I:I,MATCH($C1965,'Policy Characteristics'!$C:$C,0)))</f>
        <v>% reduction in fuel use</v>
      </c>
      <c r="P1965" s="236" t="str">
        <f ca="1">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 ca="1">IF(ISBLANK(INDEX('Policy Characteristics'!K:K,MATCH($C1965,'Policy Characteristics'!$C:$C,0))),"",INDEX('Policy Characteristics'!K:K,MATCH($C1965,'Policy Characteristics'!$C:$C,0)))</f>
        <v>architectural-design.html#rnd</v>
      </c>
      <c r="R1965" s="236" t="str">
        <f ca="1">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 ca="1">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 ca="1">IF(ISBLANK(INDEX('Policy Characteristics'!F:F,MATCH($C1966,'Policy Characteristics'!$C:$C,0))),"",INDEX('Policy Characteristics'!F:F,MATCH($C1966,'Policy Characteristics'!$C:$C,0)))</f>
        <v>0</v>
      </c>
      <c r="M1966" s="237">
        <f ca="1">IF(ISBLANK(INDEX('Policy Characteristics'!G:G,MATCH($C1966,'Policy Characteristics'!$C:$C,0))),"",INDEX('Policy Characteristics'!G:G,MATCH($C1966,'Policy Characteristics'!$C:$C,0)))</f>
        <v>0.4</v>
      </c>
      <c r="N1966" s="237">
        <f ca="1">IF(ISBLANK(INDEX('Policy Characteristics'!H:H,MATCH($C1966,'Policy Characteristics'!$C:$C,0))),"",INDEX('Policy Characteristics'!H:H,MATCH($C1966,'Policy Characteristics'!$C:$C,0)))</f>
        <v>0.01</v>
      </c>
      <c r="O1966" s="236" t="str">
        <f ca="1">IF(ISBLANK(INDEX('Policy Characteristics'!I:I,MATCH($C1966,'Policy Characteristics'!$C:$C,0))),"",INDEX('Policy Characteristics'!I:I,MATCH($C1966,'Policy Characteristics'!$C:$C,0)))</f>
        <v>% reduction in fuel use</v>
      </c>
      <c r="P1966" s="236" t="str">
        <f ca="1">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 ca="1">IF(ISBLANK(INDEX('Policy Characteristics'!K:K,MATCH($C1966,'Policy Characteristics'!$C:$C,0))),"",INDEX('Policy Characteristics'!K:K,MATCH($C1966,'Policy Characteristics'!$C:$C,0)))</f>
        <v>architectural-design.html#rnd</v>
      </c>
      <c r="R1966" s="236" t="str">
        <f ca="1">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 ca="1">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 ca="1">IF(ISBLANK(INDEX('Policy Characteristics'!F:F,MATCH($C1967,'Policy Characteristics'!$C:$C,0))),"",INDEX('Policy Characteristics'!F:F,MATCH($C1967,'Policy Characteristics'!$C:$C,0)))</f>
        <v>0</v>
      </c>
      <c r="M1967" s="237">
        <f ca="1">IF(ISBLANK(INDEX('Policy Characteristics'!G:G,MATCH($C1967,'Policy Characteristics'!$C:$C,0))),"",INDEX('Policy Characteristics'!G:G,MATCH($C1967,'Policy Characteristics'!$C:$C,0)))</f>
        <v>0.4</v>
      </c>
      <c r="N1967" s="237">
        <f ca="1">IF(ISBLANK(INDEX('Policy Characteristics'!H:H,MATCH($C1967,'Policy Characteristics'!$C:$C,0))),"",INDEX('Policy Characteristics'!H:H,MATCH($C1967,'Policy Characteristics'!$C:$C,0)))</f>
        <v>0.01</v>
      </c>
      <c r="O1967" s="236" t="str">
        <f ca="1">IF(ISBLANK(INDEX('Policy Characteristics'!I:I,MATCH($C1967,'Policy Characteristics'!$C:$C,0))),"",INDEX('Policy Characteristics'!I:I,MATCH($C1967,'Policy Characteristics'!$C:$C,0)))</f>
        <v>% reduction in fuel use</v>
      </c>
      <c r="P1967" s="236" t="str">
        <f ca="1">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 ca="1">IF(ISBLANK(INDEX('Policy Characteristics'!K:K,MATCH($C1967,'Policy Characteristics'!$C:$C,0))),"",INDEX('Policy Characteristics'!K:K,MATCH($C1967,'Policy Characteristics'!$C:$C,0)))</f>
        <v>architectural-design.html#rnd</v>
      </c>
      <c r="R1967" s="236" t="str">
        <f ca="1">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 ca="1">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 ca="1">IF(ISBLANK(INDEX('Policy Characteristics'!F:F,MATCH($C1968,'Policy Characteristics'!$C:$C,0))),"",INDEX('Policy Characteristics'!F:F,MATCH($C1968,'Policy Characteristics'!$C:$C,0)))</f>
        <v>0</v>
      </c>
      <c r="M1968" s="237">
        <f ca="1">IF(ISBLANK(INDEX('Policy Characteristics'!G:G,MATCH($C1968,'Policy Characteristics'!$C:$C,0))),"",INDEX('Policy Characteristics'!G:G,MATCH($C1968,'Policy Characteristics'!$C:$C,0)))</f>
        <v>0.4</v>
      </c>
      <c r="N1968" s="237">
        <f ca="1">IF(ISBLANK(INDEX('Policy Characteristics'!H:H,MATCH($C1968,'Policy Characteristics'!$C:$C,0))),"",INDEX('Policy Characteristics'!H:H,MATCH($C1968,'Policy Characteristics'!$C:$C,0)))</f>
        <v>0.01</v>
      </c>
      <c r="O1968" s="236" t="str">
        <f ca="1">IF(ISBLANK(INDEX('Policy Characteristics'!I:I,MATCH($C1968,'Policy Characteristics'!$C:$C,0))),"",INDEX('Policy Characteristics'!I:I,MATCH($C1968,'Policy Characteristics'!$C:$C,0)))</f>
        <v>% reduction in fuel use</v>
      </c>
      <c r="P1968" s="236" t="str">
        <f ca="1">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 ca="1">IF(ISBLANK(INDEX('Policy Characteristics'!K:K,MATCH($C1968,'Policy Characteristics'!$C:$C,0))),"",INDEX('Policy Characteristics'!K:K,MATCH($C1968,'Policy Characteristics'!$C:$C,0)))</f>
        <v>architectural-design.html#rnd</v>
      </c>
      <c r="R1968" s="236" t="str">
        <f ca="1">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 ca="1">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 ca="1">IF(ISBLANK(INDEX('Policy Characteristics'!F:F,MATCH($C1969,'Policy Characteristics'!$C:$C,0))),"",INDEX('Policy Characteristics'!F:F,MATCH($C1969,'Policy Characteristics'!$C:$C,0)))</f>
        <v>0</v>
      </c>
      <c r="M1969" s="237">
        <f ca="1">IF(ISBLANK(INDEX('Policy Characteristics'!G:G,MATCH($C1969,'Policy Characteristics'!$C:$C,0))),"",INDEX('Policy Characteristics'!G:G,MATCH($C1969,'Policy Characteristics'!$C:$C,0)))</f>
        <v>0.4</v>
      </c>
      <c r="N1969" s="237">
        <f ca="1">IF(ISBLANK(INDEX('Policy Characteristics'!H:H,MATCH($C1969,'Policy Characteristics'!$C:$C,0))),"",INDEX('Policy Characteristics'!H:H,MATCH($C1969,'Policy Characteristics'!$C:$C,0)))</f>
        <v>0.01</v>
      </c>
      <c r="O1969" s="236" t="str">
        <f ca="1">IF(ISBLANK(INDEX('Policy Characteristics'!I:I,MATCH($C1969,'Policy Characteristics'!$C:$C,0))),"",INDEX('Policy Characteristics'!I:I,MATCH($C1969,'Policy Characteristics'!$C:$C,0)))</f>
        <v>% reduction in fuel use</v>
      </c>
      <c r="P1969" s="236" t="str">
        <f ca="1">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 ca="1">IF(ISBLANK(INDEX('Policy Characteristics'!K:K,MATCH($C1969,'Policy Characteristics'!$C:$C,0))),"",INDEX('Policy Characteristics'!K:K,MATCH($C1969,'Policy Characteristics'!$C:$C,0)))</f>
        <v>architectural-design.html#rnd</v>
      </c>
      <c r="R1969" s="236" t="str">
        <f ca="1">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 ca="1">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 ca="1">IF(ISBLANK(INDEX('Policy Characteristics'!F:F,MATCH($C1970,'Policy Characteristics'!$C:$C,0))),"",INDEX('Policy Characteristics'!F:F,MATCH($C1970,'Policy Characteristics'!$C:$C,0)))</f>
        <v>0</v>
      </c>
      <c r="M1970" s="237">
        <f ca="1">IF(ISBLANK(INDEX('Policy Characteristics'!G:G,MATCH($C1970,'Policy Characteristics'!$C:$C,0))),"",INDEX('Policy Characteristics'!G:G,MATCH($C1970,'Policy Characteristics'!$C:$C,0)))</f>
        <v>0.4</v>
      </c>
      <c r="N1970" s="237">
        <f ca="1">IF(ISBLANK(INDEX('Policy Characteristics'!H:H,MATCH($C1970,'Policy Characteristics'!$C:$C,0))),"",INDEX('Policy Characteristics'!H:H,MATCH($C1970,'Policy Characteristics'!$C:$C,0)))</f>
        <v>0.01</v>
      </c>
      <c r="O1970" s="236" t="str">
        <f ca="1">IF(ISBLANK(INDEX('Policy Characteristics'!I:I,MATCH($C1970,'Policy Characteristics'!$C:$C,0))),"",INDEX('Policy Characteristics'!I:I,MATCH($C1970,'Policy Characteristics'!$C:$C,0)))</f>
        <v>% reduction in fuel use</v>
      </c>
      <c r="P1970" s="236" t="str">
        <f ca="1">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 ca="1">IF(ISBLANK(INDEX('Policy Characteristics'!K:K,MATCH($C1970,'Policy Characteristics'!$C:$C,0))),"",INDEX('Policy Characteristics'!K:K,MATCH($C1970,'Policy Characteristics'!$C:$C,0)))</f>
        <v>architectural-design.html#rnd</v>
      </c>
      <c r="R1970" s="236" t="str">
        <f ca="1">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 ca="1">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 ca="1">IF(ISBLANK(INDEX('Policy Characteristics'!F:F,MATCH($C1971,'Policy Characteristics'!$C:$C,0))),"",INDEX('Policy Characteristics'!F:F,MATCH($C1971,'Policy Characteristics'!$C:$C,0)))</f>
        <v>0</v>
      </c>
      <c r="M1971" s="237">
        <f ca="1">IF(ISBLANK(INDEX('Policy Characteristics'!G:G,MATCH($C1971,'Policy Characteristics'!$C:$C,0))),"",INDEX('Policy Characteristics'!G:G,MATCH($C1971,'Policy Characteristics'!$C:$C,0)))</f>
        <v>0.4</v>
      </c>
      <c r="N1971" s="237">
        <f ca="1">IF(ISBLANK(INDEX('Policy Characteristics'!H:H,MATCH($C1971,'Policy Characteristics'!$C:$C,0))),"",INDEX('Policy Characteristics'!H:H,MATCH($C1971,'Policy Characteristics'!$C:$C,0)))</f>
        <v>0.01</v>
      </c>
      <c r="O1971" s="236" t="str">
        <f ca="1">IF(ISBLANK(INDEX('Policy Characteristics'!I:I,MATCH($C1971,'Policy Characteristics'!$C:$C,0))),"",INDEX('Policy Characteristics'!I:I,MATCH($C1971,'Policy Characteristics'!$C:$C,0)))</f>
        <v>% reduction in fuel use</v>
      </c>
      <c r="P1971" s="236" t="str">
        <f ca="1">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 ca="1">IF(ISBLANK(INDEX('Policy Characteristics'!K:K,MATCH($C1971,'Policy Characteristics'!$C:$C,0))),"",INDEX('Policy Characteristics'!K:K,MATCH($C1971,'Policy Characteristics'!$C:$C,0)))</f>
        <v>architectural-design.html#rnd</v>
      </c>
      <c r="R1971" s="236" t="str">
        <f ca="1">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 ca="1">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 ca="1">IF(ISBLANK(INDEX('Policy Characteristics'!F:F,MATCH($C1972,'Policy Characteristics'!$C:$C,0))),"",INDEX('Policy Characteristics'!F:F,MATCH($C1972,'Policy Characteristics'!$C:$C,0)))</f>
        <v>0</v>
      </c>
      <c r="M1972" s="237">
        <f ca="1">IF(ISBLANK(INDEX('Policy Characteristics'!G:G,MATCH($C1972,'Policy Characteristics'!$C:$C,0))),"",INDEX('Policy Characteristics'!G:G,MATCH($C1972,'Policy Characteristics'!$C:$C,0)))</f>
        <v>0.4</v>
      </c>
      <c r="N1972" s="237">
        <f ca="1">IF(ISBLANK(INDEX('Policy Characteristics'!H:H,MATCH($C1972,'Policy Characteristics'!$C:$C,0))),"",INDEX('Policy Characteristics'!H:H,MATCH($C1972,'Policy Characteristics'!$C:$C,0)))</f>
        <v>0.01</v>
      </c>
      <c r="O1972" s="236" t="str">
        <f ca="1">IF(ISBLANK(INDEX('Policy Characteristics'!I:I,MATCH($C1972,'Policy Characteristics'!$C:$C,0))),"",INDEX('Policy Characteristics'!I:I,MATCH($C1972,'Policy Characteristics'!$C:$C,0)))</f>
        <v>% reduction in fuel use</v>
      </c>
      <c r="P1972" s="236" t="str">
        <f ca="1">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 ca="1">IF(ISBLANK(INDEX('Policy Characteristics'!K:K,MATCH($C1972,'Policy Characteristics'!$C:$C,0))),"",INDEX('Policy Characteristics'!K:K,MATCH($C1972,'Policy Characteristics'!$C:$C,0)))</f>
        <v>architectural-design.html#rnd</v>
      </c>
      <c r="R1972" s="236" t="str">
        <f ca="1">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 ca="1">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 ca="1">IF(ISBLANK(INDEX('Policy Characteristics'!F:F,MATCH($C1973,'Policy Characteristics'!$C:$C,0))),"",INDEX('Policy Characteristics'!F:F,MATCH($C1973,'Policy Characteristics'!$C:$C,0)))</f>
        <v>0</v>
      </c>
      <c r="M1973" s="237">
        <f ca="1">IF(ISBLANK(INDEX('Policy Characteristics'!G:G,MATCH($C1973,'Policy Characteristics'!$C:$C,0))),"",INDEX('Policy Characteristics'!G:G,MATCH($C1973,'Policy Characteristics'!$C:$C,0)))</f>
        <v>0.4</v>
      </c>
      <c r="N1973" s="237">
        <f ca="1">IF(ISBLANK(INDEX('Policy Characteristics'!H:H,MATCH($C1973,'Policy Characteristics'!$C:$C,0))),"",INDEX('Policy Characteristics'!H:H,MATCH($C1973,'Policy Characteristics'!$C:$C,0)))</f>
        <v>0.01</v>
      </c>
      <c r="O1973" s="236" t="str">
        <f ca="1">IF(ISBLANK(INDEX('Policy Characteristics'!I:I,MATCH($C1973,'Policy Characteristics'!$C:$C,0))),"",INDEX('Policy Characteristics'!I:I,MATCH($C1973,'Policy Characteristics'!$C:$C,0)))</f>
        <v>% reduction in fuel use</v>
      </c>
      <c r="P1973" s="236" t="str">
        <f ca="1">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 ca="1">IF(ISBLANK(INDEX('Policy Characteristics'!K:K,MATCH($C1973,'Policy Characteristics'!$C:$C,0))),"",INDEX('Policy Characteristics'!K:K,MATCH($C1973,'Policy Characteristics'!$C:$C,0)))</f>
        <v>architectural-design.html#rnd</v>
      </c>
      <c r="R1973" s="236" t="str">
        <f ca="1">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 ca="1">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 ca="1">IF(ISBLANK(INDEX('Policy Characteristics'!F:F,MATCH($C1974,'Policy Characteristics'!$C:$C,0))),"",INDEX('Policy Characteristics'!F:F,MATCH($C1974,'Policy Characteristics'!$C:$C,0)))</f>
        <v>0</v>
      </c>
      <c r="M1974" s="237">
        <f ca="1">IF(ISBLANK(INDEX('Policy Characteristics'!G:G,MATCH($C1974,'Policy Characteristics'!$C:$C,0))),"",INDEX('Policy Characteristics'!G:G,MATCH($C1974,'Policy Characteristics'!$C:$C,0)))</f>
        <v>0.4</v>
      </c>
      <c r="N1974" s="237">
        <f ca="1">IF(ISBLANK(INDEX('Policy Characteristics'!H:H,MATCH($C1974,'Policy Characteristics'!$C:$C,0))),"",INDEX('Policy Characteristics'!H:H,MATCH($C1974,'Policy Characteristics'!$C:$C,0)))</f>
        <v>0.01</v>
      </c>
      <c r="O1974" s="236" t="str">
        <f ca="1">IF(ISBLANK(INDEX('Policy Characteristics'!I:I,MATCH($C1974,'Policy Characteristics'!$C:$C,0))),"",INDEX('Policy Characteristics'!I:I,MATCH($C1974,'Policy Characteristics'!$C:$C,0)))</f>
        <v>% reduction in fuel use</v>
      </c>
      <c r="P1974" s="236" t="str">
        <f ca="1">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 ca="1">IF(ISBLANK(INDEX('Policy Characteristics'!K:K,MATCH($C1974,'Policy Characteristics'!$C:$C,0))),"",INDEX('Policy Characteristics'!K:K,MATCH($C1974,'Policy Characteristics'!$C:$C,0)))</f>
        <v>architectural-design.html#rnd</v>
      </c>
      <c r="R1974" s="236" t="str">
        <f ca="1">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 ca="1">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 ca="1">IF(ISBLANK(INDEX('Policy Characteristics'!F:F,MATCH($C1975,'Policy Characteristics'!$C:$C,0))),"",INDEX('Policy Characteristics'!F:F,MATCH($C1975,'Policy Characteristics'!$C:$C,0)))</f>
        <v>0</v>
      </c>
      <c r="M1975" s="237">
        <f ca="1">IF(ISBLANK(INDEX('Policy Characteristics'!G:G,MATCH($C1975,'Policy Characteristics'!$C:$C,0))),"",INDEX('Policy Characteristics'!G:G,MATCH($C1975,'Policy Characteristics'!$C:$C,0)))</f>
        <v>0.4</v>
      </c>
      <c r="N1975" s="237">
        <f ca="1">IF(ISBLANK(INDEX('Policy Characteristics'!H:H,MATCH($C1975,'Policy Characteristics'!$C:$C,0))),"",INDEX('Policy Characteristics'!H:H,MATCH($C1975,'Policy Characteristics'!$C:$C,0)))</f>
        <v>0.01</v>
      </c>
      <c r="O1975" s="236" t="str">
        <f ca="1">IF(ISBLANK(INDEX('Policy Characteristics'!I:I,MATCH($C1975,'Policy Characteristics'!$C:$C,0))),"",INDEX('Policy Characteristics'!I:I,MATCH($C1975,'Policy Characteristics'!$C:$C,0)))</f>
        <v>% reduction in fuel use</v>
      </c>
      <c r="P1975" s="236" t="str">
        <f ca="1">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 ca="1">IF(ISBLANK(INDEX('Policy Characteristics'!K:K,MATCH($C1975,'Policy Characteristics'!$C:$C,0))),"",INDEX('Policy Characteristics'!K:K,MATCH($C1975,'Policy Characteristics'!$C:$C,0)))</f>
        <v>architectural-design.html#rnd</v>
      </c>
      <c r="R1975" s="236" t="str">
        <f ca="1">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 ca="1">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 ca="1">IF(ISBLANK(INDEX('Policy Characteristics'!F:F,MATCH($C1976,'Policy Characteristics'!$C:$C,0))),"",INDEX('Policy Characteristics'!F:F,MATCH($C1976,'Policy Characteristics'!$C:$C,0)))</f>
        <v>0</v>
      </c>
      <c r="M1976" s="237">
        <f ca="1">IF(ISBLANK(INDEX('Policy Characteristics'!G:G,MATCH($C1976,'Policy Characteristics'!$C:$C,0))),"",INDEX('Policy Characteristics'!G:G,MATCH($C1976,'Policy Characteristics'!$C:$C,0)))</f>
        <v>0.4</v>
      </c>
      <c r="N1976" s="237">
        <f ca="1">IF(ISBLANK(INDEX('Policy Characteristics'!H:H,MATCH($C1976,'Policy Characteristics'!$C:$C,0))),"",INDEX('Policy Characteristics'!H:H,MATCH($C1976,'Policy Characteristics'!$C:$C,0)))</f>
        <v>0.01</v>
      </c>
      <c r="O1976" s="236" t="str">
        <f ca="1">IF(ISBLANK(INDEX('Policy Characteristics'!I:I,MATCH($C1976,'Policy Characteristics'!$C:$C,0))),"",INDEX('Policy Characteristics'!I:I,MATCH($C1976,'Policy Characteristics'!$C:$C,0)))</f>
        <v>% reduction in fuel use</v>
      </c>
      <c r="P1976" s="236" t="str">
        <f ca="1">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 ca="1">IF(ISBLANK(INDEX('Policy Characteristics'!K:K,MATCH($C1976,'Policy Characteristics'!$C:$C,0))),"",INDEX('Policy Characteristics'!K:K,MATCH($C1976,'Policy Characteristics'!$C:$C,0)))</f>
        <v>architectural-design.html#rnd</v>
      </c>
      <c r="R1976" s="236" t="str">
        <f ca="1">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 ca="1">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 ca="1">IF(ISBLANK(INDEX('Policy Characteristics'!F:F,MATCH($C1977,'Policy Characteristics'!$C:$C,0))),"",INDEX('Policy Characteristics'!F:F,MATCH($C1977,'Policy Characteristics'!$C:$C,0)))</f>
        <v>0</v>
      </c>
      <c r="M1977" s="237">
        <f ca="1">IF(ISBLANK(INDEX('Policy Characteristics'!G:G,MATCH($C1977,'Policy Characteristics'!$C:$C,0))),"",INDEX('Policy Characteristics'!G:G,MATCH($C1977,'Policy Characteristics'!$C:$C,0)))</f>
        <v>0.4</v>
      </c>
      <c r="N1977" s="237">
        <f ca="1">IF(ISBLANK(INDEX('Policy Characteristics'!H:H,MATCH($C1977,'Policy Characteristics'!$C:$C,0))),"",INDEX('Policy Characteristics'!H:H,MATCH($C1977,'Policy Characteristics'!$C:$C,0)))</f>
        <v>0.01</v>
      </c>
      <c r="O1977" s="236" t="str">
        <f ca="1">IF(ISBLANK(INDEX('Policy Characteristics'!I:I,MATCH($C1977,'Policy Characteristics'!$C:$C,0))),"",INDEX('Policy Characteristics'!I:I,MATCH($C1977,'Policy Characteristics'!$C:$C,0)))</f>
        <v>% reduction in fuel use</v>
      </c>
      <c r="P1977" s="236" t="str">
        <f ca="1">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 ca="1">IF(ISBLANK(INDEX('Policy Characteristics'!K:K,MATCH($C1977,'Policy Characteristics'!$C:$C,0))),"",INDEX('Policy Characteristics'!K:K,MATCH($C1977,'Policy Characteristics'!$C:$C,0)))</f>
        <v>architectural-design.html#rnd</v>
      </c>
      <c r="R1977" s="236" t="str">
        <f ca="1">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 ca="1">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 ca="1">IF(ISBLANK(INDEX('Policy Characteristics'!F:F,MATCH($C1978,'Policy Characteristics'!$C:$C,0))),"",INDEX('Policy Characteristics'!F:F,MATCH($C1978,'Policy Characteristics'!$C:$C,0)))</f>
        <v>0</v>
      </c>
      <c r="M1978" s="237">
        <f ca="1">IF(ISBLANK(INDEX('Policy Characteristics'!G:G,MATCH($C1978,'Policy Characteristics'!$C:$C,0))),"",INDEX('Policy Characteristics'!G:G,MATCH($C1978,'Policy Characteristics'!$C:$C,0)))</f>
        <v>0.4</v>
      </c>
      <c r="N1978" s="237">
        <f ca="1">IF(ISBLANK(INDEX('Policy Characteristics'!H:H,MATCH($C1978,'Policy Characteristics'!$C:$C,0))),"",INDEX('Policy Characteristics'!H:H,MATCH($C1978,'Policy Characteristics'!$C:$C,0)))</f>
        <v>0.01</v>
      </c>
      <c r="O1978" s="236" t="str">
        <f ca="1">IF(ISBLANK(INDEX('Policy Characteristics'!I:I,MATCH($C1978,'Policy Characteristics'!$C:$C,0))),"",INDEX('Policy Characteristics'!I:I,MATCH($C1978,'Policy Characteristics'!$C:$C,0)))</f>
        <v>% reduction in fuel use</v>
      </c>
      <c r="P1978" s="236" t="str">
        <f ca="1">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 ca="1">IF(ISBLANK(INDEX('Policy Characteristics'!K:K,MATCH($C1978,'Policy Characteristics'!$C:$C,0))),"",INDEX('Policy Characteristics'!K:K,MATCH($C1978,'Policy Characteristics'!$C:$C,0)))</f>
        <v>architectural-design.html#rnd</v>
      </c>
      <c r="R1978" s="236" t="str">
        <f ca="1">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 ca="1">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 ca="1">IF(ISBLANK(INDEX('Policy Characteristics'!F:F,MATCH($C1979,'Policy Characteristics'!$C:$C,0))),"",INDEX('Policy Characteristics'!F:F,MATCH($C1979,'Policy Characteristics'!$C:$C,0)))</f>
        <v>0</v>
      </c>
      <c r="M1979" s="237">
        <f ca="1">IF(ISBLANK(INDEX('Policy Characteristics'!G:G,MATCH($C1979,'Policy Characteristics'!$C:$C,0))),"",INDEX('Policy Characteristics'!G:G,MATCH($C1979,'Policy Characteristics'!$C:$C,0)))</f>
        <v>0.4</v>
      </c>
      <c r="N1979" s="237">
        <f ca="1">IF(ISBLANK(INDEX('Policy Characteristics'!H:H,MATCH($C1979,'Policy Characteristics'!$C:$C,0))),"",INDEX('Policy Characteristics'!H:H,MATCH($C1979,'Policy Characteristics'!$C:$C,0)))</f>
        <v>0.01</v>
      </c>
      <c r="O1979" s="236" t="str">
        <f ca="1">IF(ISBLANK(INDEX('Policy Characteristics'!I:I,MATCH($C1979,'Policy Characteristics'!$C:$C,0))),"",INDEX('Policy Characteristics'!I:I,MATCH($C1979,'Policy Characteristics'!$C:$C,0)))</f>
        <v>% reduction in fuel use</v>
      </c>
      <c r="P1979" s="236" t="str">
        <f ca="1">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 ca="1">IF(ISBLANK(INDEX('Policy Characteristics'!K:K,MATCH($C1979,'Policy Characteristics'!$C:$C,0))),"",INDEX('Policy Characteristics'!K:K,MATCH($C1979,'Policy Characteristics'!$C:$C,0)))</f>
        <v>architectural-design.html#rnd</v>
      </c>
      <c r="R1979" s="236" t="str">
        <f ca="1">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 ca="1">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 ca="1">IF(ISBLANK(INDEX('Policy Characteristics'!F:F,MATCH($C1980,'Policy Characteristics'!$C:$C,0))),"",INDEX('Policy Characteristics'!F:F,MATCH($C1980,'Policy Characteristics'!$C:$C,0)))</f>
        <v>0</v>
      </c>
      <c r="M1980" s="237">
        <f ca="1">IF(ISBLANK(INDEX('Policy Characteristics'!G:G,MATCH($C1980,'Policy Characteristics'!$C:$C,0))),"",INDEX('Policy Characteristics'!G:G,MATCH($C1980,'Policy Characteristics'!$C:$C,0)))</f>
        <v>0.4</v>
      </c>
      <c r="N1980" s="237">
        <f ca="1">IF(ISBLANK(INDEX('Policy Characteristics'!H:H,MATCH($C1980,'Policy Characteristics'!$C:$C,0))),"",INDEX('Policy Characteristics'!H:H,MATCH($C1980,'Policy Characteristics'!$C:$C,0)))</f>
        <v>0.01</v>
      </c>
      <c r="O1980" s="236" t="str">
        <f ca="1">IF(ISBLANK(INDEX('Policy Characteristics'!I:I,MATCH($C1980,'Policy Characteristics'!$C:$C,0))),"",INDEX('Policy Characteristics'!I:I,MATCH($C1980,'Policy Characteristics'!$C:$C,0)))</f>
        <v>% reduction in fuel use</v>
      </c>
      <c r="P1980" s="236" t="str">
        <f ca="1">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 ca="1">IF(ISBLANK(INDEX('Policy Characteristics'!K:K,MATCH($C1980,'Policy Characteristics'!$C:$C,0))),"",INDEX('Policy Characteristics'!K:K,MATCH($C1980,'Policy Characteristics'!$C:$C,0)))</f>
        <v>architectural-design.html#rnd</v>
      </c>
      <c r="R1980" s="236" t="str">
        <f ca="1">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 ca="1">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 ca="1">IF(ISBLANK(INDEX('Policy Characteristics'!F:F,MATCH($C1981,'Policy Characteristics'!$C:$C,0))),"",INDEX('Policy Characteristics'!F:F,MATCH($C1981,'Policy Characteristics'!$C:$C,0)))</f>
        <v>0</v>
      </c>
      <c r="M1981" s="237">
        <f ca="1">IF(ISBLANK(INDEX('Policy Characteristics'!G:G,MATCH($C1981,'Policy Characteristics'!$C:$C,0))),"",INDEX('Policy Characteristics'!G:G,MATCH($C1981,'Policy Characteristics'!$C:$C,0)))</f>
        <v>0.4</v>
      </c>
      <c r="N1981" s="237">
        <f ca="1">IF(ISBLANK(INDEX('Policy Characteristics'!H:H,MATCH($C1981,'Policy Characteristics'!$C:$C,0))),"",INDEX('Policy Characteristics'!H:H,MATCH($C1981,'Policy Characteristics'!$C:$C,0)))</f>
        <v>0.01</v>
      </c>
      <c r="O1981" s="236" t="str">
        <f ca="1">IF(ISBLANK(INDEX('Policy Characteristics'!I:I,MATCH($C1981,'Policy Characteristics'!$C:$C,0))),"",INDEX('Policy Characteristics'!I:I,MATCH($C1981,'Policy Characteristics'!$C:$C,0)))</f>
        <v>% reduction in fuel use</v>
      </c>
      <c r="P1981" s="236" t="str">
        <f ca="1">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 ca="1">IF(ISBLANK(INDEX('Policy Characteristics'!K:K,MATCH($C1981,'Policy Characteristics'!$C:$C,0))),"",INDEX('Policy Characteristics'!K:K,MATCH($C1981,'Policy Characteristics'!$C:$C,0)))</f>
        <v>architectural-design.html#rnd</v>
      </c>
      <c r="R1981" s="236" t="str">
        <f ca="1">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 ca="1">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 ca="1">IF(ISBLANK(INDEX('Policy Characteristics'!F:F,MATCH($C1982,'Policy Characteristics'!$C:$C,0))),"",INDEX('Policy Characteristics'!F:F,MATCH($C1982,'Policy Characteristics'!$C:$C,0)))</f>
        <v>0</v>
      </c>
      <c r="M1982" s="237">
        <f ca="1">IF(ISBLANK(INDEX('Policy Characteristics'!G:G,MATCH($C1982,'Policy Characteristics'!$C:$C,0))),"",INDEX('Policy Characteristics'!G:G,MATCH($C1982,'Policy Characteristics'!$C:$C,0)))</f>
        <v>0.4</v>
      </c>
      <c r="N1982" s="237">
        <f ca="1">IF(ISBLANK(INDEX('Policy Characteristics'!H:H,MATCH($C1982,'Policy Characteristics'!$C:$C,0))),"",INDEX('Policy Characteristics'!H:H,MATCH($C1982,'Policy Characteristics'!$C:$C,0)))</f>
        <v>0.01</v>
      </c>
      <c r="O1982" s="236" t="str">
        <f ca="1">IF(ISBLANK(INDEX('Policy Characteristics'!I:I,MATCH($C1982,'Policy Characteristics'!$C:$C,0))),"",INDEX('Policy Characteristics'!I:I,MATCH($C1982,'Policy Characteristics'!$C:$C,0)))</f>
        <v>% reduction in fuel use</v>
      </c>
      <c r="P1982" s="236" t="str">
        <f ca="1">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 ca="1">IF(ISBLANK(INDEX('Policy Characteristics'!K:K,MATCH($C1982,'Policy Characteristics'!$C:$C,0))),"",INDEX('Policy Characteristics'!K:K,MATCH($C1982,'Policy Characteristics'!$C:$C,0)))</f>
        <v>architectural-design.html#rnd</v>
      </c>
      <c r="R1982" s="236" t="str">
        <f ca="1">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 ca="1">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 ca="1">IF(ISBLANK(INDEX('Policy Characteristics'!F:F,MATCH($C1983,'Policy Characteristics'!$C:$C,0))),"",INDEX('Policy Characteristics'!F:F,MATCH($C1983,'Policy Characteristics'!$C:$C,0)))</f>
        <v>0</v>
      </c>
      <c r="M1983" s="237">
        <f ca="1">IF(ISBLANK(INDEX('Policy Characteristics'!G:G,MATCH($C1983,'Policy Characteristics'!$C:$C,0))),"",INDEX('Policy Characteristics'!G:G,MATCH($C1983,'Policy Characteristics'!$C:$C,0)))</f>
        <v>0.4</v>
      </c>
      <c r="N1983" s="237">
        <f ca="1">IF(ISBLANK(INDEX('Policy Characteristics'!H:H,MATCH($C1983,'Policy Characteristics'!$C:$C,0))),"",INDEX('Policy Characteristics'!H:H,MATCH($C1983,'Policy Characteristics'!$C:$C,0)))</f>
        <v>0.01</v>
      </c>
      <c r="O1983" s="236" t="str">
        <f ca="1">IF(ISBLANK(INDEX('Policy Characteristics'!I:I,MATCH($C1983,'Policy Characteristics'!$C:$C,0))),"",INDEX('Policy Characteristics'!I:I,MATCH($C1983,'Policy Characteristics'!$C:$C,0)))</f>
        <v>% reduction in fuel use</v>
      </c>
      <c r="P1983" s="236" t="str">
        <f ca="1">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 ca="1">IF(ISBLANK(INDEX('Policy Characteristics'!K:K,MATCH($C1983,'Policy Characteristics'!$C:$C,0))),"",INDEX('Policy Characteristics'!K:K,MATCH($C1983,'Policy Characteristics'!$C:$C,0)))</f>
        <v>architectural-design.html#rnd</v>
      </c>
      <c r="R1983" s="236" t="str">
        <f ca="1">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 ca="1">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 ca="1">IF(ISBLANK(INDEX('Policy Characteristics'!F:F,MATCH($C1984,'Policy Characteristics'!$C:$C,0))),"",INDEX('Policy Characteristics'!F:F,MATCH($C1984,'Policy Characteristics'!$C:$C,0)))</f>
        <v>0</v>
      </c>
      <c r="M1984" s="237">
        <f ca="1">IF(ISBLANK(INDEX('Policy Characteristics'!G:G,MATCH($C1984,'Policy Characteristics'!$C:$C,0))),"",INDEX('Policy Characteristics'!G:G,MATCH($C1984,'Policy Characteristics'!$C:$C,0)))</f>
        <v>0.4</v>
      </c>
      <c r="N1984" s="237">
        <f ca="1">IF(ISBLANK(INDEX('Policy Characteristics'!H:H,MATCH($C1984,'Policy Characteristics'!$C:$C,0))),"",INDEX('Policy Characteristics'!H:H,MATCH($C1984,'Policy Characteristics'!$C:$C,0)))</f>
        <v>0.01</v>
      </c>
      <c r="O1984" s="236" t="str">
        <f ca="1">IF(ISBLANK(INDEX('Policy Characteristics'!I:I,MATCH($C1984,'Policy Characteristics'!$C:$C,0))),"",INDEX('Policy Characteristics'!I:I,MATCH($C1984,'Policy Characteristics'!$C:$C,0)))</f>
        <v>% reduction in fuel use</v>
      </c>
      <c r="P1984" s="236" t="str">
        <f ca="1">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 ca="1">IF(ISBLANK(INDEX('Policy Characteristics'!K:K,MATCH($C1984,'Policy Characteristics'!$C:$C,0))),"",INDEX('Policy Characteristics'!K:K,MATCH($C1984,'Policy Characteristics'!$C:$C,0)))</f>
        <v>architectural-design.html#rnd</v>
      </c>
      <c r="R1984" s="236" t="str">
        <f ca="1">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 ca="1">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 ca="1">IF(ISBLANK(INDEX('Policy Characteristics'!F:F,MATCH($C1985,'Policy Characteristics'!$C:$C,0))),"",INDEX('Policy Characteristics'!F:F,MATCH($C1985,'Policy Characteristics'!$C:$C,0)))</f>
        <v>0</v>
      </c>
      <c r="M1985" s="237">
        <f ca="1">IF(ISBLANK(INDEX('Policy Characteristics'!G:G,MATCH($C1985,'Policy Characteristics'!$C:$C,0))),"",INDEX('Policy Characteristics'!G:G,MATCH($C1985,'Policy Characteristics'!$C:$C,0)))</f>
        <v>0.4</v>
      </c>
      <c r="N1985" s="237">
        <f ca="1">IF(ISBLANK(INDEX('Policy Characteristics'!H:H,MATCH($C1985,'Policy Characteristics'!$C:$C,0))),"",INDEX('Policy Characteristics'!H:H,MATCH($C1985,'Policy Characteristics'!$C:$C,0)))</f>
        <v>0.01</v>
      </c>
      <c r="O1985" s="236" t="str">
        <f ca="1">IF(ISBLANK(INDEX('Policy Characteristics'!I:I,MATCH($C1985,'Policy Characteristics'!$C:$C,0))),"",INDEX('Policy Characteristics'!I:I,MATCH($C1985,'Policy Characteristics'!$C:$C,0)))</f>
        <v>% reduction in fuel use</v>
      </c>
      <c r="P1985" s="236" t="str">
        <f ca="1">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 ca="1">IF(ISBLANK(INDEX('Policy Characteristics'!K:K,MATCH($C1985,'Policy Characteristics'!$C:$C,0))),"",INDEX('Policy Characteristics'!K:K,MATCH($C1985,'Policy Characteristics'!$C:$C,0)))</f>
        <v>architectural-design.html#rnd</v>
      </c>
      <c r="R1985" s="236" t="str">
        <f ca="1">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 ca="1">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 ca="1">IF(ISBLANK(INDEX('Policy Characteristics'!F:F,MATCH($C1986,'Policy Characteristics'!$C:$C,0))),"",INDEX('Policy Characteristics'!F:F,MATCH($C1986,'Policy Characteristics'!$C:$C,0)))</f>
        <v>0</v>
      </c>
      <c r="M1986" s="237">
        <f ca="1">IF(ISBLANK(INDEX('Policy Characteristics'!G:G,MATCH($C1986,'Policy Characteristics'!$C:$C,0))),"",INDEX('Policy Characteristics'!G:G,MATCH($C1986,'Policy Characteristics'!$C:$C,0)))</f>
        <v>0.4</v>
      </c>
      <c r="N1986" s="237">
        <f ca="1">IF(ISBLANK(INDEX('Policy Characteristics'!H:H,MATCH($C1986,'Policy Characteristics'!$C:$C,0))),"",INDEX('Policy Characteristics'!H:H,MATCH($C1986,'Policy Characteristics'!$C:$C,0)))</f>
        <v>0.01</v>
      </c>
      <c r="O1986" s="236" t="str">
        <f ca="1">IF(ISBLANK(INDEX('Policy Characteristics'!I:I,MATCH($C1986,'Policy Characteristics'!$C:$C,0))),"",INDEX('Policy Characteristics'!I:I,MATCH($C1986,'Policy Characteristics'!$C:$C,0)))</f>
        <v>% reduction in fuel use</v>
      </c>
      <c r="P1986" s="236" t="str">
        <f ca="1">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 ca="1">IF(ISBLANK(INDEX('Policy Characteristics'!K:K,MATCH($C1986,'Policy Characteristics'!$C:$C,0))),"",INDEX('Policy Characteristics'!K:K,MATCH($C1986,'Policy Characteristics'!$C:$C,0)))</f>
        <v>architectural-design.html#rnd</v>
      </c>
      <c r="R1986" s="236" t="str">
        <f ca="1">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 ca="1">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 ca="1">IF(ISBLANK(INDEX('Policy Characteristics'!F:F,MATCH($C1987,'Policy Characteristics'!$C:$C,0))),"",INDEX('Policy Characteristics'!F:F,MATCH($C1987,'Policy Characteristics'!$C:$C,0)))</f>
        <v>0</v>
      </c>
      <c r="M1987" s="237">
        <f ca="1">IF(ISBLANK(INDEX('Policy Characteristics'!G:G,MATCH($C1987,'Policy Characteristics'!$C:$C,0))),"",INDEX('Policy Characteristics'!G:G,MATCH($C1987,'Policy Characteristics'!$C:$C,0)))</f>
        <v>0.4</v>
      </c>
      <c r="N1987" s="237">
        <f ca="1">IF(ISBLANK(INDEX('Policy Characteristics'!H:H,MATCH($C1987,'Policy Characteristics'!$C:$C,0))),"",INDEX('Policy Characteristics'!H:H,MATCH($C1987,'Policy Characteristics'!$C:$C,0)))</f>
        <v>0.01</v>
      </c>
      <c r="O1987" s="236" t="str">
        <f ca="1">IF(ISBLANK(INDEX('Policy Characteristics'!I:I,MATCH($C1987,'Policy Characteristics'!$C:$C,0))),"",INDEX('Policy Characteristics'!I:I,MATCH($C1987,'Policy Characteristics'!$C:$C,0)))</f>
        <v>% reduction in fuel use</v>
      </c>
      <c r="P1987" s="236" t="str">
        <f ca="1">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 ca="1">IF(ISBLANK(INDEX('Policy Characteristics'!K:K,MATCH($C1987,'Policy Characteristics'!$C:$C,0))),"",INDEX('Policy Characteristics'!K:K,MATCH($C1987,'Policy Characteristics'!$C:$C,0)))</f>
        <v>architectural-design.html#rnd</v>
      </c>
      <c r="R1987" s="236" t="str">
        <f ca="1">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 ca="1">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 ca="1">IF(ISBLANK(INDEX('Policy Characteristics'!F:F,MATCH($C1988,'Policy Characteristics'!$C:$C,0))),"",INDEX('Policy Characteristics'!F:F,MATCH($C1988,'Policy Characteristics'!$C:$C,0)))</f>
        <v>0</v>
      </c>
      <c r="M1988" s="237">
        <f ca="1">IF(ISBLANK(INDEX('Policy Characteristics'!G:G,MATCH($C1988,'Policy Characteristics'!$C:$C,0))),"",INDEX('Policy Characteristics'!G:G,MATCH($C1988,'Policy Characteristics'!$C:$C,0)))</f>
        <v>0.4</v>
      </c>
      <c r="N1988" s="237">
        <f ca="1">IF(ISBLANK(INDEX('Policy Characteristics'!H:H,MATCH($C1988,'Policy Characteristics'!$C:$C,0))),"",INDEX('Policy Characteristics'!H:H,MATCH($C1988,'Policy Characteristics'!$C:$C,0)))</f>
        <v>0.01</v>
      </c>
      <c r="O1988" s="236" t="str">
        <f ca="1">IF(ISBLANK(INDEX('Policy Characteristics'!I:I,MATCH($C1988,'Policy Characteristics'!$C:$C,0))),"",INDEX('Policy Characteristics'!I:I,MATCH($C1988,'Policy Characteristics'!$C:$C,0)))</f>
        <v>% reduction in fuel use</v>
      </c>
      <c r="P1988" s="236" t="str">
        <f ca="1">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 ca="1">IF(ISBLANK(INDEX('Policy Characteristics'!K:K,MATCH($C1988,'Policy Characteristics'!$C:$C,0))),"",INDEX('Policy Characteristics'!K:K,MATCH($C1988,'Policy Characteristics'!$C:$C,0)))</f>
        <v>architectural-design.html#rnd</v>
      </c>
      <c r="R1988" s="236" t="str">
        <f ca="1">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 ca="1">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 ca="1">IF(ISBLANK(INDEX('Policy Characteristics'!F:F,MATCH($C1989,'Policy Characteristics'!$C:$C,0))),"",INDEX('Policy Characteristics'!F:F,MATCH($C1989,'Policy Characteristics'!$C:$C,0)))</f>
        <v>0</v>
      </c>
      <c r="M1989" s="237">
        <f ca="1">IF(ISBLANK(INDEX('Policy Characteristics'!G:G,MATCH($C1989,'Policy Characteristics'!$C:$C,0))),"",INDEX('Policy Characteristics'!G:G,MATCH($C1989,'Policy Characteristics'!$C:$C,0)))</f>
        <v>0.4</v>
      </c>
      <c r="N1989" s="237">
        <f ca="1">IF(ISBLANK(INDEX('Policy Characteristics'!H:H,MATCH($C1989,'Policy Characteristics'!$C:$C,0))),"",INDEX('Policy Characteristics'!H:H,MATCH($C1989,'Policy Characteristics'!$C:$C,0)))</f>
        <v>0.01</v>
      </c>
      <c r="O1989" s="236" t="str">
        <f ca="1">IF(ISBLANK(INDEX('Policy Characteristics'!I:I,MATCH($C1989,'Policy Characteristics'!$C:$C,0))),"",INDEX('Policy Characteristics'!I:I,MATCH($C1989,'Policy Characteristics'!$C:$C,0)))</f>
        <v>% reduction in fuel use</v>
      </c>
      <c r="P1989" s="236" t="str">
        <f ca="1">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 ca="1">IF(ISBLANK(INDEX('Policy Characteristics'!K:K,MATCH($C1989,'Policy Characteristics'!$C:$C,0))),"",INDEX('Policy Characteristics'!K:K,MATCH($C1989,'Policy Characteristics'!$C:$C,0)))</f>
        <v>architectural-design.html#rnd</v>
      </c>
      <c r="R1989" s="236" t="str">
        <f ca="1">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 ca="1">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 ca="1">IF(ISBLANK(INDEX('Policy Characteristics'!F:F,MATCH($C1990,'Policy Characteristics'!$C:$C,0))),"",INDEX('Policy Characteristics'!F:F,MATCH($C1990,'Policy Characteristics'!$C:$C,0)))</f>
        <v>0</v>
      </c>
      <c r="M1990" s="237">
        <f ca="1">IF(ISBLANK(INDEX('Policy Characteristics'!G:G,MATCH($C1990,'Policy Characteristics'!$C:$C,0))),"",INDEX('Policy Characteristics'!G:G,MATCH($C1990,'Policy Characteristics'!$C:$C,0)))</f>
        <v>0.4</v>
      </c>
      <c r="N1990" s="237">
        <f ca="1">IF(ISBLANK(INDEX('Policy Characteristics'!H:H,MATCH($C1990,'Policy Characteristics'!$C:$C,0))),"",INDEX('Policy Characteristics'!H:H,MATCH($C1990,'Policy Characteristics'!$C:$C,0)))</f>
        <v>0.01</v>
      </c>
      <c r="O1990" s="236" t="str">
        <f ca="1">IF(ISBLANK(INDEX('Policy Characteristics'!I:I,MATCH($C1990,'Policy Characteristics'!$C:$C,0))),"",INDEX('Policy Characteristics'!I:I,MATCH($C1990,'Policy Characteristics'!$C:$C,0)))</f>
        <v>% reduction in fuel use</v>
      </c>
      <c r="P1990" s="236" t="str">
        <f ca="1">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 ca="1">IF(ISBLANK(INDEX('Policy Characteristics'!K:K,MATCH($C1990,'Policy Characteristics'!$C:$C,0))),"",INDEX('Policy Characteristics'!K:K,MATCH($C1990,'Policy Characteristics'!$C:$C,0)))</f>
        <v>architectural-design.html#rnd</v>
      </c>
      <c r="R1990" s="236" t="str">
        <f ca="1">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 ca="1">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 ca="1">IF(ISBLANK(INDEX('Policy Characteristics'!F:F,MATCH($C1991,'Policy Characteristics'!$C:$C,0))),"",INDEX('Policy Characteristics'!F:F,MATCH($C1991,'Policy Characteristics'!$C:$C,0)))</f>
        <v>0</v>
      </c>
      <c r="M1991" s="237">
        <f ca="1">IF(ISBLANK(INDEX('Policy Characteristics'!G:G,MATCH($C1991,'Policy Characteristics'!$C:$C,0))),"",INDEX('Policy Characteristics'!G:G,MATCH($C1991,'Policy Characteristics'!$C:$C,0)))</f>
        <v>0.4</v>
      </c>
      <c r="N1991" s="237">
        <f ca="1">IF(ISBLANK(INDEX('Policy Characteristics'!H:H,MATCH($C1991,'Policy Characteristics'!$C:$C,0))),"",INDEX('Policy Characteristics'!H:H,MATCH($C1991,'Policy Characteristics'!$C:$C,0)))</f>
        <v>0.01</v>
      </c>
      <c r="O1991" s="236" t="str">
        <f ca="1">IF(ISBLANK(INDEX('Policy Characteristics'!I:I,MATCH($C1991,'Policy Characteristics'!$C:$C,0))),"",INDEX('Policy Characteristics'!I:I,MATCH($C1991,'Policy Characteristics'!$C:$C,0)))</f>
        <v>% reduction in fuel use</v>
      </c>
      <c r="P1991" s="236" t="str">
        <f ca="1">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 ca="1">IF(ISBLANK(INDEX('Policy Characteristics'!K:K,MATCH($C1991,'Policy Characteristics'!$C:$C,0))),"",INDEX('Policy Characteristics'!K:K,MATCH($C1991,'Policy Characteristics'!$C:$C,0)))</f>
        <v>architectural-design.html#rnd</v>
      </c>
      <c r="R1991" s="236" t="str">
        <f ca="1">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 ca="1">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 ca="1">IF(ISBLANK(INDEX('Policy Characteristics'!F:F,MATCH($C1992,'Policy Characteristics'!$C:$C,0))),"",INDEX('Policy Characteristics'!F:F,MATCH($C1992,'Policy Characteristics'!$C:$C,0)))</f>
        <v>0</v>
      </c>
      <c r="M1992" s="237">
        <f ca="1">IF(ISBLANK(INDEX('Policy Characteristics'!G:G,MATCH($C1992,'Policy Characteristics'!$C:$C,0))),"",INDEX('Policy Characteristics'!G:G,MATCH($C1992,'Policy Characteristics'!$C:$C,0)))</f>
        <v>0.4</v>
      </c>
      <c r="N1992" s="237">
        <f ca="1">IF(ISBLANK(INDEX('Policy Characteristics'!H:H,MATCH($C1992,'Policy Characteristics'!$C:$C,0))),"",INDEX('Policy Characteristics'!H:H,MATCH($C1992,'Policy Characteristics'!$C:$C,0)))</f>
        <v>0.01</v>
      </c>
      <c r="O1992" s="236" t="str">
        <f ca="1">IF(ISBLANK(INDEX('Policy Characteristics'!I:I,MATCH($C1992,'Policy Characteristics'!$C:$C,0))),"",INDEX('Policy Characteristics'!I:I,MATCH($C1992,'Policy Characteristics'!$C:$C,0)))</f>
        <v>% reduction in fuel use</v>
      </c>
      <c r="P1992" s="236" t="str">
        <f ca="1">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 ca="1">IF(ISBLANK(INDEX('Policy Characteristics'!K:K,MATCH($C1992,'Policy Characteristics'!$C:$C,0))),"",INDEX('Policy Characteristics'!K:K,MATCH($C1992,'Policy Characteristics'!$C:$C,0)))</f>
        <v>architectural-design.html#rnd</v>
      </c>
      <c r="R1992" s="236" t="str">
        <f ca="1">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 ca="1">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 ca="1">IF(ISBLANK(INDEX('Policy Characteristics'!F:F,MATCH($C1993,'Policy Characteristics'!$C:$C,0))),"",INDEX('Policy Characteristics'!F:F,MATCH($C1993,'Policy Characteristics'!$C:$C,0)))</f>
        <v>0</v>
      </c>
      <c r="M1993" s="237">
        <f ca="1">IF(ISBLANK(INDEX('Policy Characteristics'!G:G,MATCH($C1993,'Policy Characteristics'!$C:$C,0))),"",INDEX('Policy Characteristics'!G:G,MATCH($C1993,'Policy Characteristics'!$C:$C,0)))</f>
        <v>0.4</v>
      </c>
      <c r="N1993" s="237">
        <f ca="1">IF(ISBLANK(INDEX('Policy Characteristics'!H:H,MATCH($C1993,'Policy Characteristics'!$C:$C,0))),"",INDEX('Policy Characteristics'!H:H,MATCH($C1993,'Policy Characteristics'!$C:$C,0)))</f>
        <v>0.01</v>
      </c>
      <c r="O1993" s="236" t="str">
        <f ca="1">IF(ISBLANK(INDEX('Policy Characteristics'!I:I,MATCH($C1993,'Policy Characteristics'!$C:$C,0))),"",INDEX('Policy Characteristics'!I:I,MATCH($C1993,'Policy Characteristics'!$C:$C,0)))</f>
        <v>% reduction in fuel use</v>
      </c>
      <c r="P1993" s="236" t="str">
        <f ca="1">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 ca="1">IF(ISBLANK(INDEX('Policy Characteristics'!K:K,MATCH($C1993,'Policy Characteristics'!$C:$C,0))),"",INDEX('Policy Characteristics'!K:K,MATCH($C1993,'Policy Characteristics'!$C:$C,0)))</f>
        <v>architectural-design.html#rnd</v>
      </c>
      <c r="R1993" s="236" t="str">
        <f ca="1">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 ca="1">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 ca="1">IF(ISBLANK(INDEX('Policy Characteristics'!F:F,MATCH($C1994,'Policy Characteristics'!$C:$C,0))),"",INDEX('Policy Characteristics'!F:F,MATCH($C1994,'Policy Characteristics'!$C:$C,0)))</f>
        <v>0</v>
      </c>
      <c r="M1994" s="237">
        <f ca="1">IF(ISBLANK(INDEX('Policy Characteristics'!G:G,MATCH($C1994,'Policy Characteristics'!$C:$C,0))),"",INDEX('Policy Characteristics'!G:G,MATCH($C1994,'Policy Characteristics'!$C:$C,0)))</f>
        <v>0.4</v>
      </c>
      <c r="N1994" s="237">
        <f ca="1">IF(ISBLANK(INDEX('Policy Characteristics'!H:H,MATCH($C1994,'Policy Characteristics'!$C:$C,0))),"",INDEX('Policy Characteristics'!H:H,MATCH($C1994,'Policy Characteristics'!$C:$C,0)))</f>
        <v>0.01</v>
      </c>
      <c r="O1994" s="236" t="str">
        <f ca="1">IF(ISBLANK(INDEX('Policy Characteristics'!I:I,MATCH($C1994,'Policy Characteristics'!$C:$C,0))),"",INDEX('Policy Characteristics'!I:I,MATCH($C1994,'Policy Characteristics'!$C:$C,0)))</f>
        <v>% reduction in fuel use</v>
      </c>
      <c r="P1994" s="236" t="str">
        <f ca="1">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 ca="1">IF(ISBLANK(INDEX('Policy Characteristics'!K:K,MATCH($C1994,'Policy Characteristics'!$C:$C,0))),"",INDEX('Policy Characteristics'!K:K,MATCH($C1994,'Policy Characteristics'!$C:$C,0)))</f>
        <v>architectural-design.html#rnd</v>
      </c>
      <c r="R1994" s="236" t="str">
        <f ca="1">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 ca="1">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 ca="1">IF(ISBLANK(INDEX('Policy Characteristics'!F:F,MATCH($C1995,'Policy Characteristics'!$C:$C,0))),"",INDEX('Policy Characteristics'!F:F,MATCH($C1995,'Policy Characteristics'!$C:$C,0)))</f>
        <v>0</v>
      </c>
      <c r="M1995" s="237">
        <f ca="1">IF(ISBLANK(INDEX('Policy Characteristics'!G:G,MATCH($C1995,'Policy Characteristics'!$C:$C,0))),"",INDEX('Policy Characteristics'!G:G,MATCH($C1995,'Policy Characteristics'!$C:$C,0)))</f>
        <v>0.4</v>
      </c>
      <c r="N1995" s="237">
        <f ca="1">IF(ISBLANK(INDEX('Policy Characteristics'!H:H,MATCH($C1995,'Policy Characteristics'!$C:$C,0))),"",INDEX('Policy Characteristics'!H:H,MATCH($C1995,'Policy Characteristics'!$C:$C,0)))</f>
        <v>0.01</v>
      </c>
      <c r="O1995" s="236" t="str">
        <f ca="1">IF(ISBLANK(INDEX('Policy Characteristics'!I:I,MATCH($C1995,'Policy Characteristics'!$C:$C,0))),"",INDEX('Policy Characteristics'!I:I,MATCH($C1995,'Policy Characteristics'!$C:$C,0)))</f>
        <v>% reduction in fuel use</v>
      </c>
      <c r="P1995" s="236" t="str">
        <f ca="1">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 ca="1">IF(ISBLANK(INDEX('Policy Characteristics'!K:K,MATCH($C1995,'Policy Characteristics'!$C:$C,0))),"",INDEX('Policy Characteristics'!K:K,MATCH($C1995,'Policy Characteristics'!$C:$C,0)))</f>
        <v>architectural-design.html#rnd</v>
      </c>
      <c r="R1995" s="236" t="str">
        <f ca="1">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tabSelected="1"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2" t="s">
        <v>2305</v>
      </c>
      <c r="B1" s="433" t="s">
        <v>2306</v>
      </c>
      <c r="C1" s="378" t="s">
        <v>2806</v>
      </c>
      <c r="D1" s="433" t="s">
        <v>60</v>
      </c>
      <c r="E1" s="433" t="s">
        <v>62</v>
      </c>
      <c r="F1" s="433" t="s">
        <v>436</v>
      </c>
      <c r="G1" s="433" t="s">
        <v>61</v>
      </c>
      <c r="H1" s="433" t="s">
        <v>2315</v>
      </c>
      <c r="I1" s="434"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5" t="s">
        <v>2320</v>
      </c>
      <c r="B18" s="435" t="s">
        <v>3607</v>
      </c>
      <c r="C18" s="379">
        <v>1</v>
      </c>
      <c r="D18" s="436" t="s">
        <v>65</v>
      </c>
      <c r="E18" s="436" t="s">
        <v>66</v>
      </c>
      <c r="F18" s="436" t="s">
        <v>351</v>
      </c>
      <c r="G18" s="436" t="s">
        <v>3608</v>
      </c>
      <c r="H18" s="436" t="s">
        <v>3640</v>
      </c>
      <c r="I18" s="436" t="s">
        <v>3609</v>
      </c>
      <c r="J18" s="436"/>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5" t="s">
        <v>2326</v>
      </c>
      <c r="B30" s="435" t="s">
        <v>481</v>
      </c>
      <c r="C30" s="379">
        <v>1</v>
      </c>
      <c r="D30" s="436" t="s">
        <v>65</v>
      </c>
      <c r="E30" s="436" t="s">
        <v>66</v>
      </c>
      <c r="F30" s="436" t="str">
        <f>[1]UnitControlCenter!$B$3</f>
        <v>million metric tons / year</v>
      </c>
      <c r="G30" s="436" t="s">
        <v>3296</v>
      </c>
      <c r="H30" s="436" t="s">
        <v>2785</v>
      </c>
      <c r="I30" s="436" t="s">
        <v>3285</v>
      </c>
      <c r="J30" s="436"/>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5" t="s">
        <v>3990</v>
      </c>
      <c r="B38" s="435" t="s">
        <v>2430</v>
      </c>
      <c r="C38" s="379">
        <v>1</v>
      </c>
      <c r="D38" s="436" t="s">
        <v>65</v>
      </c>
      <c r="E38" s="436" t="s">
        <v>66</v>
      </c>
      <c r="F38" s="436" t="str">
        <f>[1]UnitControlCenter!$B$3</f>
        <v>million metric tons / year</v>
      </c>
      <c r="G38" s="436" t="s">
        <v>3997</v>
      </c>
      <c r="H38" s="436" t="s">
        <v>2800</v>
      </c>
      <c r="I38" s="436" t="s">
        <v>2801</v>
      </c>
      <c r="J38" s="436"/>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5" t="s">
        <v>2327</v>
      </c>
      <c r="B42" s="435" t="s">
        <v>2855</v>
      </c>
      <c r="C42" s="379">
        <v>0</v>
      </c>
      <c r="D42" s="436" t="s">
        <v>63</v>
      </c>
      <c r="E42" s="436" t="s">
        <v>64</v>
      </c>
      <c r="F42" s="436" t="str">
        <f>[1]UnitControlCenter!$B$7</f>
        <v>g CO2 / 2025 dollar</v>
      </c>
      <c r="G42" s="436" t="s">
        <v>2808</v>
      </c>
      <c r="H42" s="436"/>
      <c r="I42" s="436"/>
      <c r="J42" s="436"/>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5" t="s">
        <v>2717</v>
      </c>
      <c r="B49" s="435" t="s">
        <v>4</v>
      </c>
      <c r="C49" s="379">
        <v>1</v>
      </c>
      <c r="D49" s="436" t="s">
        <v>63</v>
      </c>
      <c r="E49" s="436" t="s">
        <v>2954</v>
      </c>
      <c r="F49" s="436" t="str">
        <f>[1]UnitControlCenter!$B$3</f>
        <v>million metric tons / year</v>
      </c>
      <c r="G49" s="436" t="s">
        <v>2426</v>
      </c>
      <c r="H49" s="436"/>
      <c r="I49" s="436"/>
      <c r="J49" s="436"/>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5" t="s">
        <v>355</v>
      </c>
      <c r="B51" s="435" t="s">
        <v>2922</v>
      </c>
      <c r="C51" s="379">
        <v>1</v>
      </c>
      <c r="D51" s="436" t="s">
        <v>65</v>
      </c>
      <c r="E51" s="436" t="s">
        <v>435</v>
      </c>
      <c r="F51" s="436" t="str">
        <f>[1]UnitControlCenter!$B$8</f>
        <v>2025 dollars / metric ton CO2e abated, Annual average abatement (million metric tons CO2e)</v>
      </c>
      <c r="G51" s="436" t="s">
        <v>2996</v>
      </c>
      <c r="H51" s="436"/>
      <c r="I51" s="436"/>
      <c r="J51" s="436"/>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7"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8" t="s">
        <v>2916</v>
      </c>
      <c r="C55" s="391">
        <v>0</v>
      </c>
      <c r="D55" s="173" t="s">
        <v>63</v>
      </c>
      <c r="E55" s="173" t="s">
        <v>64</v>
      </c>
      <c r="F55" s="173" t="str">
        <f>[1]UnitControlCenter!$B$10</f>
        <v>billion 2025 dollars</v>
      </c>
      <c r="G55" s="173" t="s">
        <v>2917</v>
      </c>
    </row>
    <row r="56" spans="1:10" x14ac:dyDescent="0.25">
      <c r="A56" s="290" t="s">
        <v>2329</v>
      </c>
      <c r="B56" s="437" t="s">
        <v>2918</v>
      </c>
      <c r="C56" s="17">
        <v>1</v>
      </c>
      <c r="D56" t="s">
        <v>63</v>
      </c>
      <c r="E56" t="s">
        <v>64</v>
      </c>
      <c r="F56" t="str">
        <f>[1]UnitControlCenter!$B$9</f>
        <v>billion 2025 dollars / year</v>
      </c>
      <c r="G56" t="s">
        <v>2919</v>
      </c>
    </row>
    <row r="57" spans="1:10" x14ac:dyDescent="0.25">
      <c r="A57" s="290" t="s">
        <v>2329</v>
      </c>
      <c r="B57" s="437" t="s">
        <v>2992</v>
      </c>
      <c r="C57" s="17">
        <v>1</v>
      </c>
      <c r="D57" t="s">
        <v>65</v>
      </c>
      <c r="E57" t="s">
        <v>64</v>
      </c>
      <c r="F57" t="str">
        <f>[1]UnitControlCenter!$B$9</f>
        <v>billion 2025 dollars / year</v>
      </c>
      <c r="G57" t="s">
        <v>3767</v>
      </c>
      <c r="H57" t="s">
        <v>3766</v>
      </c>
      <c r="I57" t="s">
        <v>3769</v>
      </c>
    </row>
    <row r="58" spans="1:10" ht="15.75" thickBot="1" x14ac:dyDescent="0.3">
      <c r="A58" s="435" t="s">
        <v>2329</v>
      </c>
      <c r="B58" s="439" t="s">
        <v>3802</v>
      </c>
      <c r="C58" s="379">
        <v>1</v>
      </c>
      <c r="D58" s="436" t="s">
        <v>65</v>
      </c>
      <c r="E58" s="436" t="s">
        <v>66</v>
      </c>
      <c r="F58" s="436" t="s">
        <v>3795</v>
      </c>
      <c r="G58" s="436" t="s">
        <v>3805</v>
      </c>
      <c r="H58" s="436" t="s">
        <v>3803</v>
      </c>
      <c r="I58" s="436" t="s">
        <v>3804</v>
      </c>
      <c r="J58" s="436"/>
    </row>
    <row r="59" spans="1:10" x14ac:dyDescent="0.25">
      <c r="A59" s="290" t="s">
        <v>2842</v>
      </c>
      <c r="B59" s="437" t="s">
        <v>2859</v>
      </c>
      <c r="C59" s="17">
        <v>1</v>
      </c>
      <c r="D59" t="s">
        <v>65</v>
      </c>
      <c r="E59" t="s">
        <v>64</v>
      </c>
      <c r="F59" t="str">
        <f>[1]UnitControlCenter!$B$11</f>
        <v>jobs</v>
      </c>
      <c r="G59" t="s">
        <v>2850</v>
      </c>
      <c r="H59" t="s">
        <v>2849</v>
      </c>
      <c r="I59" t="s">
        <v>2391</v>
      </c>
    </row>
    <row r="60" spans="1:10" x14ac:dyDescent="0.25">
      <c r="A60" s="290" t="s">
        <v>2842</v>
      </c>
      <c r="B60" s="437" t="s">
        <v>3240</v>
      </c>
      <c r="C60" s="17">
        <v>0</v>
      </c>
      <c r="D60" t="s">
        <v>65</v>
      </c>
      <c r="E60" t="s">
        <v>66</v>
      </c>
      <c r="F60" t="str">
        <f>[1]UnitControlCenter!$B$11</f>
        <v>jobs</v>
      </c>
      <c r="G60" t="s">
        <v>3129</v>
      </c>
      <c r="H60" t="s">
        <v>3130</v>
      </c>
      <c r="I60" t="s">
        <v>3131</v>
      </c>
    </row>
    <row r="61" spans="1:10" x14ac:dyDescent="0.25">
      <c r="A61" s="290" t="s">
        <v>2842</v>
      </c>
      <c r="B61" s="437" t="s">
        <v>3241</v>
      </c>
      <c r="C61" s="17">
        <v>0</v>
      </c>
      <c r="D61" t="s">
        <v>65</v>
      </c>
      <c r="E61" t="s">
        <v>64</v>
      </c>
      <c r="F61" t="str">
        <f>[1]UnitControlCenter!$B$18</f>
        <v>% change</v>
      </c>
      <c r="G61" t="s">
        <v>3148</v>
      </c>
      <c r="H61" t="s">
        <v>3130</v>
      </c>
      <c r="I61" t="s">
        <v>3131</v>
      </c>
    </row>
    <row r="62" spans="1:10" x14ac:dyDescent="0.25">
      <c r="A62" s="290" t="s">
        <v>2842</v>
      </c>
      <c r="B62" s="437" t="s">
        <v>3113</v>
      </c>
      <c r="C62" s="17">
        <v>0</v>
      </c>
      <c r="D62" t="s">
        <v>65</v>
      </c>
      <c r="E62" t="s">
        <v>66</v>
      </c>
      <c r="F62" t="str">
        <f>[1]UnitControlCenter!$B$11</f>
        <v>jobs</v>
      </c>
      <c r="G62" t="s">
        <v>3152</v>
      </c>
      <c r="H62" t="s">
        <v>3132</v>
      </c>
      <c r="I62" s="17" t="s">
        <v>3133</v>
      </c>
      <c r="J62" s="17"/>
    </row>
    <row r="63" spans="1:10" x14ac:dyDescent="0.25">
      <c r="A63" s="290" t="s">
        <v>2842</v>
      </c>
      <c r="B63" s="437" t="s">
        <v>3145</v>
      </c>
      <c r="C63" s="17">
        <v>0</v>
      </c>
      <c r="D63" t="s">
        <v>65</v>
      </c>
      <c r="E63" t="s">
        <v>64</v>
      </c>
      <c r="F63" t="str">
        <f>[1]UnitControlCenter!$B$18</f>
        <v>% change</v>
      </c>
      <c r="G63" t="s">
        <v>3151</v>
      </c>
      <c r="H63" t="s">
        <v>3132</v>
      </c>
      <c r="I63" s="17" t="s">
        <v>3133</v>
      </c>
      <c r="J63" s="17"/>
    </row>
    <row r="64" spans="1:10" x14ac:dyDescent="0.25">
      <c r="A64" s="290" t="s">
        <v>2842</v>
      </c>
      <c r="B64" s="437" t="s">
        <v>3118</v>
      </c>
      <c r="C64" s="17">
        <v>0</v>
      </c>
      <c r="D64" t="s">
        <v>65</v>
      </c>
      <c r="E64" t="s">
        <v>66</v>
      </c>
      <c r="F64" t="str">
        <f>[1]UnitControlCenter!$B$11</f>
        <v>jobs</v>
      </c>
      <c r="G64" t="s">
        <v>3134</v>
      </c>
      <c r="H64" t="s">
        <v>3135</v>
      </c>
      <c r="I64" t="s">
        <v>3136</v>
      </c>
    </row>
    <row r="65" spans="1:10" x14ac:dyDescent="0.25">
      <c r="A65" s="290" t="s">
        <v>2842</v>
      </c>
      <c r="B65" s="437" t="s">
        <v>3146</v>
      </c>
      <c r="C65" s="17">
        <v>0</v>
      </c>
      <c r="D65" t="s">
        <v>65</v>
      </c>
      <c r="E65" t="s">
        <v>64</v>
      </c>
      <c r="F65" t="str">
        <f>[1]UnitControlCenter!$B$18</f>
        <v>% change</v>
      </c>
      <c r="G65" t="s">
        <v>3149</v>
      </c>
      <c r="H65" t="s">
        <v>3135</v>
      </c>
      <c r="I65" t="s">
        <v>3136</v>
      </c>
    </row>
    <row r="66" spans="1:10" x14ac:dyDescent="0.25">
      <c r="A66" s="290" t="s">
        <v>2842</v>
      </c>
      <c r="B66" s="437" t="s">
        <v>3121</v>
      </c>
      <c r="C66" s="17">
        <v>0</v>
      </c>
      <c r="D66" t="s">
        <v>65</v>
      </c>
      <c r="E66" t="s">
        <v>66</v>
      </c>
      <c r="F66" t="str">
        <f>[1]UnitControlCenter!$B$11</f>
        <v>jobs</v>
      </c>
      <c r="G66" t="s">
        <v>3137</v>
      </c>
      <c r="H66" t="s">
        <v>3138</v>
      </c>
      <c r="I66" t="s">
        <v>3139</v>
      </c>
    </row>
    <row r="67" spans="1:10" x14ac:dyDescent="0.25">
      <c r="A67" s="290" t="s">
        <v>2842</v>
      </c>
      <c r="B67" s="437" t="s">
        <v>3147</v>
      </c>
      <c r="C67" s="17">
        <v>0</v>
      </c>
      <c r="D67" t="s">
        <v>65</v>
      </c>
      <c r="E67" t="s">
        <v>64</v>
      </c>
      <c r="F67" t="str">
        <f>[1]UnitControlCenter!$B$18</f>
        <v>% change</v>
      </c>
      <c r="G67" t="s">
        <v>3150</v>
      </c>
      <c r="H67" t="s">
        <v>3138</v>
      </c>
      <c r="I67" t="s">
        <v>3139</v>
      </c>
    </row>
    <row r="68" spans="1:10" x14ac:dyDescent="0.25">
      <c r="A68" s="290" t="s">
        <v>2842</v>
      </c>
      <c r="B68" s="437" t="s">
        <v>3199</v>
      </c>
      <c r="C68" s="17">
        <v>1</v>
      </c>
      <c r="D68" t="s">
        <v>65</v>
      </c>
      <c r="E68" t="s">
        <v>66</v>
      </c>
      <c r="F68" t="str">
        <f>[1]UnitControlCenter!$B$11</f>
        <v>jobs</v>
      </c>
      <c r="G68" t="s">
        <v>3200</v>
      </c>
      <c r="H68" t="s">
        <v>3201</v>
      </c>
      <c r="I68" t="s">
        <v>3202</v>
      </c>
    </row>
    <row r="69" spans="1:10" x14ac:dyDescent="0.25">
      <c r="A69" s="290" t="s">
        <v>2842</v>
      </c>
      <c r="B69" s="437" t="s">
        <v>3203</v>
      </c>
      <c r="C69" s="17">
        <v>1</v>
      </c>
      <c r="D69" t="s">
        <v>65</v>
      </c>
      <c r="E69" t="s">
        <v>64</v>
      </c>
      <c r="F69" t="str">
        <f>[1]UnitControlCenter!$B$18</f>
        <v>% change</v>
      </c>
      <c r="G69" t="s">
        <v>3204</v>
      </c>
      <c r="H69" t="s">
        <v>3201</v>
      </c>
      <c r="I69" t="s">
        <v>3202</v>
      </c>
    </row>
    <row r="70" spans="1:10" x14ac:dyDescent="0.25">
      <c r="A70" s="290" t="s">
        <v>2842</v>
      </c>
      <c r="B70" s="437" t="s">
        <v>2897</v>
      </c>
      <c r="C70" s="17">
        <v>1</v>
      </c>
      <c r="D70" t="s">
        <v>65</v>
      </c>
      <c r="E70" t="s">
        <v>64</v>
      </c>
      <c r="F70" t="str">
        <f>[1]UnitControlCenter!$B$11</f>
        <v>jobs</v>
      </c>
      <c r="G70" t="s">
        <v>2901</v>
      </c>
      <c r="H70" t="s">
        <v>2900</v>
      </c>
      <c r="I70" t="s">
        <v>2911</v>
      </c>
    </row>
    <row r="71" spans="1:10" x14ac:dyDescent="0.25">
      <c r="A71" s="290" t="s">
        <v>2842</v>
      </c>
      <c r="B71" s="437" t="s">
        <v>2952</v>
      </c>
      <c r="C71" s="17">
        <v>1</v>
      </c>
      <c r="D71" t="s">
        <v>65</v>
      </c>
      <c r="E71" t="s">
        <v>64</v>
      </c>
      <c r="F71" t="str">
        <f>[1]UnitControlCenter!$B$11</f>
        <v>jobs</v>
      </c>
      <c r="G71" t="s">
        <v>2951</v>
      </c>
      <c r="H71" t="s">
        <v>2849</v>
      </c>
      <c r="I71" t="s">
        <v>2391</v>
      </c>
    </row>
    <row r="72" spans="1:10" x14ac:dyDescent="0.25">
      <c r="A72" s="290" t="s">
        <v>2842</v>
      </c>
      <c r="B72" s="437" t="s">
        <v>2844</v>
      </c>
      <c r="C72" s="17">
        <v>1</v>
      </c>
      <c r="D72" t="s">
        <v>65</v>
      </c>
      <c r="E72" t="s">
        <v>64</v>
      </c>
      <c r="F72" t="str">
        <f>[1]UnitControlCenter!$B$9</f>
        <v>billion 2025 dollars / year</v>
      </c>
      <c r="G72" t="s">
        <v>2851</v>
      </c>
      <c r="H72" t="s">
        <v>2853</v>
      </c>
      <c r="I72" t="s">
        <v>2391</v>
      </c>
    </row>
    <row r="73" spans="1:10" x14ac:dyDescent="0.25">
      <c r="A73" s="290" t="s">
        <v>2842</v>
      </c>
      <c r="B73" s="437" t="s">
        <v>2863</v>
      </c>
      <c r="C73" s="17">
        <v>1</v>
      </c>
      <c r="D73" t="s">
        <v>65</v>
      </c>
      <c r="E73" t="s">
        <v>64</v>
      </c>
      <c r="F73" t="str">
        <f>[1]UnitControlCenter!$B$18</f>
        <v>% change</v>
      </c>
      <c r="G73" t="s">
        <v>2865</v>
      </c>
      <c r="H73" t="s">
        <v>2853</v>
      </c>
      <c r="I73" t="s">
        <v>2391</v>
      </c>
    </row>
    <row r="74" spans="1:10" x14ac:dyDescent="0.25">
      <c r="A74" s="290" t="s">
        <v>2842</v>
      </c>
      <c r="B74" s="437" t="s">
        <v>2898</v>
      </c>
      <c r="C74" s="17">
        <v>1</v>
      </c>
      <c r="D74" t="s">
        <v>65</v>
      </c>
      <c r="E74" t="s">
        <v>64</v>
      </c>
      <c r="F74" t="str">
        <f>[1]UnitControlCenter!$B$9</f>
        <v>billion 2025 dollars / year</v>
      </c>
      <c r="G74" t="s">
        <v>2902</v>
      </c>
      <c r="H74" t="s">
        <v>2900</v>
      </c>
      <c r="I74" t="s">
        <v>2911</v>
      </c>
    </row>
    <row r="75" spans="1:10" x14ac:dyDescent="0.25">
      <c r="A75" s="290" t="s">
        <v>2842</v>
      </c>
      <c r="B75" s="437" t="s">
        <v>2858</v>
      </c>
      <c r="C75" s="17">
        <v>1</v>
      </c>
      <c r="D75" t="s">
        <v>65</v>
      </c>
      <c r="E75" t="s">
        <v>64</v>
      </c>
      <c r="F75" t="str">
        <f>[1]UnitControlCenter!$B$9</f>
        <v>billion 2025 dollars / year</v>
      </c>
      <c r="G75" t="s">
        <v>2854</v>
      </c>
      <c r="H75" t="s">
        <v>2852</v>
      </c>
      <c r="I75" t="s">
        <v>2391</v>
      </c>
    </row>
    <row r="76" spans="1:10" x14ac:dyDescent="0.25">
      <c r="A76" s="290" t="s">
        <v>2842</v>
      </c>
      <c r="B76" s="437" t="s">
        <v>2856</v>
      </c>
      <c r="C76" s="17">
        <v>1</v>
      </c>
      <c r="D76" t="s">
        <v>63</v>
      </c>
      <c r="E76" t="s">
        <v>64</v>
      </c>
      <c r="F76" t="str">
        <f>[1]UnitControlCenter!$B$19</f>
        <v>2025 dollars / employee-year</v>
      </c>
      <c r="G76" t="s">
        <v>2857</v>
      </c>
    </row>
    <row r="77" spans="1:10" ht="15.75" thickBot="1" x14ac:dyDescent="0.3">
      <c r="A77" s="435" t="s">
        <v>2842</v>
      </c>
      <c r="B77" s="439" t="s">
        <v>2899</v>
      </c>
      <c r="C77" s="379">
        <v>1</v>
      </c>
      <c r="D77" s="436" t="s">
        <v>65</v>
      </c>
      <c r="E77" s="436" t="s">
        <v>64</v>
      </c>
      <c r="F77" s="436" t="str">
        <f>[1]UnitControlCenter!$B$9</f>
        <v>billion 2025 dollars / year</v>
      </c>
      <c r="G77" s="436" t="s">
        <v>2903</v>
      </c>
      <c r="H77" s="436" t="s">
        <v>2900</v>
      </c>
      <c r="I77" s="436" t="s">
        <v>2911</v>
      </c>
      <c r="J77" s="436"/>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5" t="s">
        <v>2843</v>
      </c>
      <c r="B87" s="435" t="s">
        <v>2683</v>
      </c>
      <c r="C87" s="379">
        <v>0</v>
      </c>
      <c r="D87" s="436" t="s">
        <v>65</v>
      </c>
      <c r="E87" s="436" t="s">
        <v>64</v>
      </c>
      <c r="F87" s="436" t="str">
        <f>[1]UnitControlCenter!$B$9</f>
        <v>billion 2025 dollars / year</v>
      </c>
      <c r="G87" s="436" t="s">
        <v>2681</v>
      </c>
      <c r="H87" s="436" t="s">
        <v>2672</v>
      </c>
      <c r="I87" s="436" t="s">
        <v>2679</v>
      </c>
      <c r="J87" s="436"/>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5" t="s">
        <v>2330</v>
      </c>
      <c r="B111" s="435" t="s">
        <v>3836</v>
      </c>
      <c r="C111" s="379">
        <v>1</v>
      </c>
      <c r="D111" s="436" t="s">
        <v>63</v>
      </c>
      <c r="E111" s="436" t="s">
        <v>64</v>
      </c>
      <c r="F111" s="436" t="str">
        <f>[1]UnitControlCenter!B13</f>
        <v>days / year</v>
      </c>
      <c r="G111" s="436" t="s">
        <v>3837</v>
      </c>
      <c r="H111" s="436"/>
      <c r="I111" s="436"/>
      <c r="J111" s="436"/>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0"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0"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0"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0"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0"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1" t="str">
        <f t="shared" si="1"/>
        <v>abd8a4, af64ff, b49f00, e5ffcc, ff9999, 620e7a, 65fffb, 00b050, ff6400, ffff00, f1bb18, c2dffd, 087bf1, 004185, ccff33, 04ffaf, bfb088, ff00ff, 000000, ad6600, 740000, db3a79, f593e0, 9b1cb0, c01b00, ff0000, 6e8000, 004d10, 009999, 969696, b49f00, af64ff</v>
      </c>
      <c r="J126" s="441"/>
    </row>
    <row r="127" spans="1:10" x14ac:dyDescent="0.25">
      <c r="A127" s="290" t="s">
        <v>2455</v>
      </c>
      <c r="B127" s="290" t="s">
        <v>3985</v>
      </c>
      <c r="C127" s="17">
        <v>1</v>
      </c>
      <c r="D127" t="s">
        <v>65</v>
      </c>
      <c r="E127" t="s">
        <v>3973</v>
      </c>
      <c r="F127" t="str">
        <f>[1]UnitControlCenter!$B$22</f>
        <v>terawatt-hours (TWh)</v>
      </c>
      <c r="G127" s="44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1" t="str">
        <f t="shared" si="2"/>
        <v>abd8a4, af64ff, b49f00, e5ffcc, ff9999, 620e7a, 65fffb, 00b050, ff6400, ffff00, f1bb18, c2dffd, 087bf1, 004185, ccff33, 04ffaf, bfb088, ff00ff, 000000, ad6600, 740000, db3a79, f593e0, 9b1cb0, c01b00, ff0000, 6e8000, 004d10, 009999, 969696, b49f00, af64ff</v>
      </c>
      <c r="J127" s="441"/>
    </row>
    <row r="128" spans="1:10" x14ac:dyDescent="0.25">
      <c r="A128" s="290" t="s">
        <v>2455</v>
      </c>
      <c r="B128" s="290" t="s">
        <v>3986</v>
      </c>
      <c r="C128" s="17">
        <v>1</v>
      </c>
      <c r="D128" t="s">
        <v>65</v>
      </c>
      <c r="E128" t="s">
        <v>3973</v>
      </c>
      <c r="F128" t="str">
        <f>[1]UnitControlCenter!$B$22</f>
        <v>terawatt-hours (TWh)</v>
      </c>
      <c r="G128" s="44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1" t="str">
        <f t="shared" si="2"/>
        <v>abd8a4, af64ff, b49f00, e5ffcc, ff9999, 620e7a, 65fffb, 00b050, ff6400, ffff00, f1bb18, c2dffd, 087bf1, 004185, ccff33, 04ffaf, bfb088, ff00ff, 000000, ad6600, 740000, db3a79, f593e0, 9b1cb0, c01b00, ff0000, 6e8000, 004d10, 009999, 969696, b49f00, af64ff</v>
      </c>
      <c r="J128" s="441"/>
    </row>
    <row r="129" spans="1:10" x14ac:dyDescent="0.25">
      <c r="A129" s="290" t="s">
        <v>2455</v>
      </c>
      <c r="B129" s="290" t="s">
        <v>3987</v>
      </c>
      <c r="C129" s="17">
        <v>1</v>
      </c>
      <c r="D129" t="s">
        <v>65</v>
      </c>
      <c r="E129" t="s">
        <v>3973</v>
      </c>
      <c r="F129" t="str">
        <f>[1]UnitControlCenter!$B$22</f>
        <v>terawatt-hours (TWh)</v>
      </c>
      <c r="G129" s="44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1" t="str">
        <f t="shared" si="2"/>
        <v>abd8a4, af64ff, b49f00, e5ffcc, ff9999, 620e7a, 65fffb, 00b050, ff6400, ffff00, f1bb18, c2dffd, 087bf1, 004185, ccff33, 04ffaf, bfb088, ff00ff, 000000, ad6600, 740000, db3a79, f593e0, 9b1cb0, c01b00, ff0000, 6e8000, 004d10, 009999, 969696, b49f00, af64ff</v>
      </c>
      <c r="J129" s="441"/>
    </row>
    <row r="130" spans="1:10" x14ac:dyDescent="0.25">
      <c r="A130" s="290" t="s">
        <v>2455</v>
      </c>
      <c r="B130" s="394" t="s">
        <v>3988</v>
      </c>
      <c r="C130" s="17">
        <v>0</v>
      </c>
      <c r="D130" t="s">
        <v>65</v>
      </c>
      <c r="E130" t="s">
        <v>3973</v>
      </c>
      <c r="F130" t="str">
        <f>[1]UnitControlCenter!$B$22</f>
        <v>terawatt-hours (TWh)</v>
      </c>
      <c r="G130" s="44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1" t="str">
        <f t="shared" si="2"/>
        <v>abd8a4, af64ff, b49f00, e5ffcc, ff9999, 620e7a, 65fffb, 00b050, ff6400, ffff00, f1bb18, c2dffd, 087bf1, 004185, ccff33, 04ffaf, bfb088, ff00ff, 000000, ad6600, 740000, db3a79, f593e0, 9b1cb0, c01b00, ff0000, 6e8000, 004d10, 009999, 969696, b49f00, af64ff</v>
      </c>
      <c r="J130" s="441"/>
    </row>
    <row r="131" spans="1:10" s="436" customFormat="1" ht="15.75" thickBot="1" x14ac:dyDescent="0.3">
      <c r="A131" s="435" t="s">
        <v>2455</v>
      </c>
      <c r="B131" s="442" t="s">
        <v>3989</v>
      </c>
      <c r="C131" s="379">
        <v>0</v>
      </c>
      <c r="D131" s="436" t="s">
        <v>65</v>
      </c>
      <c r="E131" s="436" t="s">
        <v>3973</v>
      </c>
      <c r="F131" s="436" t="str">
        <f>[1]UnitControlCenter!$B$22</f>
        <v>terawatt-hours (TWh)</v>
      </c>
      <c r="G131" s="443"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3" t="str">
        <f t="shared" si="2"/>
        <v>abd8a4, af64ff, b49f00, e5ffcc, ff9999, 620e7a, 65fffb, 00b050, ff6400, ffff00, f1bb18, c2dffd, 087bf1, 004185, ccff33, 04ffaf, bfb088, ff00ff, 000000, ad6600, 740000, db3a79, f593e0, 9b1cb0, c01b00, ff0000, 6e8000, 004d10, 009999, 969696, b49f00, af64ff</v>
      </c>
      <c r="J131" s="443"/>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6" customFormat="1" ht="15.75" thickBot="1" x14ac:dyDescent="0.3">
      <c r="A137" s="435" t="s">
        <v>3810</v>
      </c>
      <c r="B137" s="435" t="s">
        <v>2450</v>
      </c>
      <c r="C137" s="379">
        <v>1</v>
      </c>
      <c r="D137" s="436" t="s">
        <v>65</v>
      </c>
      <c r="E137" s="436" t="s">
        <v>66</v>
      </c>
      <c r="F137" s="436" t="str">
        <f>[1]UnitControlCenter!$B$28</f>
        <v>cubic km / yr</v>
      </c>
      <c r="G137" s="436"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6" customFormat="1" ht="15.75" thickBot="1" x14ac:dyDescent="0.3">
      <c r="A149" s="435" t="s">
        <v>2731</v>
      </c>
      <c r="B149" s="435" t="s">
        <v>3336</v>
      </c>
      <c r="C149" s="379">
        <v>0</v>
      </c>
      <c r="D149" s="436" t="s">
        <v>65</v>
      </c>
      <c r="E149" s="436" t="s">
        <v>66</v>
      </c>
      <c r="F149" s="436" t="str">
        <f>[1]UnitControlCenter!$B$33</f>
        <v>million vehicles</v>
      </c>
      <c r="G149" s="436" t="s">
        <v>3337</v>
      </c>
      <c r="H149" s="436" t="s">
        <v>2488</v>
      </c>
      <c r="I149" s="436"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5" t="s">
        <v>2839</v>
      </c>
      <c r="B155" s="435" t="s">
        <v>2841</v>
      </c>
      <c r="C155" s="379">
        <v>1</v>
      </c>
      <c r="D155" s="436" t="s">
        <v>65</v>
      </c>
      <c r="E155" s="436" t="s">
        <v>66</v>
      </c>
      <c r="F155" s="436" t="str">
        <f>[1]UnitControlCenter!$B$30</f>
        <v>trillion freight ton-miles / year</v>
      </c>
      <c r="G155" s="436" t="s">
        <v>2585</v>
      </c>
      <c r="H155" s="436" t="s">
        <v>3101</v>
      </c>
      <c r="I155" s="436" t="s">
        <v>2586</v>
      </c>
      <c r="J155" s="436"/>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6" customFormat="1" ht="15.75" thickBot="1" x14ac:dyDescent="0.3">
      <c r="A163" s="435" t="s">
        <v>2340</v>
      </c>
      <c r="B163" s="435" t="s">
        <v>3492</v>
      </c>
      <c r="C163" s="379">
        <v>1</v>
      </c>
      <c r="D163" s="436" t="s">
        <v>65</v>
      </c>
      <c r="E163" s="436" t="s">
        <v>66</v>
      </c>
      <c r="F163" s="436" t="str">
        <f>[1]UnitControlCenter!$B$21</f>
        <v>terawatt-hours (TWh) / year</v>
      </c>
      <c r="G163" s="436" t="s">
        <v>3604</v>
      </c>
      <c r="H163" s="436" t="s">
        <v>3493</v>
      </c>
      <c r="I163" s="436"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5" t="s">
        <v>2799</v>
      </c>
      <c r="B172" s="435" t="s">
        <v>3304</v>
      </c>
      <c r="C172" s="379">
        <v>1</v>
      </c>
      <c r="D172" s="435" t="s">
        <v>65</v>
      </c>
      <c r="E172" s="435" t="s">
        <v>66</v>
      </c>
      <c r="F172" s="435" t="str">
        <f>[1]UnitControlCenter!$B$3</f>
        <v>million metric tons / year</v>
      </c>
      <c r="G172" s="435" t="s">
        <v>3307</v>
      </c>
      <c r="H172" s="435" t="s">
        <v>3036</v>
      </c>
      <c r="I172" s="435" t="s">
        <v>3037</v>
      </c>
      <c r="J172" s="435"/>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6" customFormat="1" ht="15.75" thickBot="1" x14ac:dyDescent="0.3">
      <c r="A178" s="290" t="s">
        <v>3428</v>
      </c>
      <c r="B178" s="435" t="s">
        <v>3434</v>
      </c>
      <c r="C178" s="379">
        <v>1</v>
      </c>
      <c r="D178" s="436" t="s">
        <v>65</v>
      </c>
      <c r="E178" s="436" t="s">
        <v>66</v>
      </c>
      <c r="F178" s="435" t="str">
        <f>[1]UnitControlCenter!B3</f>
        <v>million metric tons / year</v>
      </c>
      <c r="G178" s="436" t="s">
        <v>3555</v>
      </c>
      <c r="H178" s="436" t="s">
        <v>3435</v>
      </c>
      <c r="I178" s="435" t="s">
        <v>3436</v>
      </c>
      <c r="J178" s="435"/>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5" t="s">
        <v>2407</v>
      </c>
      <c r="B193" s="435" t="s">
        <v>2622</v>
      </c>
      <c r="C193" s="379">
        <v>1</v>
      </c>
      <c r="D193" s="436" t="s">
        <v>63</v>
      </c>
      <c r="E193" s="436" t="s">
        <v>64</v>
      </c>
      <c r="F193" s="436" t="str">
        <f>[1]UnitControlCenter!$B$6</f>
        <v>thousand metric tons / year</v>
      </c>
      <c r="G193" s="436" t="s">
        <v>2626</v>
      </c>
      <c r="H193" s="436"/>
      <c r="I193" s="436"/>
      <c r="J193" s="436"/>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5" t="s">
        <v>3314</v>
      </c>
      <c r="B214" s="435" t="s">
        <v>3359</v>
      </c>
      <c r="C214" s="379">
        <v>1</v>
      </c>
      <c r="D214" s="436" t="s">
        <v>65</v>
      </c>
      <c r="E214" s="436" t="s">
        <v>66</v>
      </c>
      <c r="F214" s="436" t="str">
        <f>[1]UnitControlCenter!$B$10</f>
        <v>billion 2025 dollars</v>
      </c>
      <c r="G214" s="436" t="s">
        <v>3329</v>
      </c>
      <c r="H214" s="436" t="s">
        <v>3316</v>
      </c>
      <c r="I214" s="444" t="s">
        <v>3324</v>
      </c>
      <c r="J214" s="444"/>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5" t="s">
        <v>2341</v>
      </c>
      <c r="B224" s="435" t="s">
        <v>2464</v>
      </c>
      <c r="C224" s="379">
        <v>1</v>
      </c>
      <c r="D224" s="436" t="s">
        <v>65</v>
      </c>
      <c r="E224" s="436" t="s">
        <v>2347</v>
      </c>
      <c r="F224" s="436" t="str">
        <f>[1]UnitControlCenter!$B$46</f>
        <v>2025 dollars / kg</v>
      </c>
      <c r="G224" s="436" t="s">
        <v>2749</v>
      </c>
      <c r="H224" s="436" t="s">
        <v>2750</v>
      </c>
      <c r="I224" s="436" t="s">
        <v>2751</v>
      </c>
      <c r="J224" s="436"/>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5" t="s">
        <v>2342</v>
      </c>
      <c r="B230" s="435" t="s">
        <v>2478</v>
      </c>
      <c r="C230" s="379">
        <v>1</v>
      </c>
      <c r="D230" s="436" t="s">
        <v>63</v>
      </c>
      <c r="E230" s="436" t="s">
        <v>64</v>
      </c>
      <c r="F230" s="436" t="str">
        <f>[1]UnitControlCenter!$B$51</f>
        <v>cost of eqpt. to produce 1 kg H2/yr (2025 dollars)</v>
      </c>
      <c r="G230" s="436" t="s">
        <v>2479</v>
      </c>
      <c r="H230" s="436"/>
      <c r="I230" s="436"/>
      <c r="J230" s="436"/>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8">
        <f>SUMIFS('frozen policy trendline'!D:D,'frozen policy trendline'!$A:$A,About!$B$2)-SUMIFS('frozen policy trendline'!D:D,'frozen policy trendline'!$A:$A,About!$B$2,'frozen policy trendline'!$B:$B,"Output Total CO2e Emissions by Sector[LULUCF sector]")</f>
        <v>123.39201999999999</v>
      </c>
      <c r="E2" s="448">
        <f>SUMIFS('frozen policy trendline'!E:E,'frozen policy trendline'!$A:$A,About!$B$2)-SUMIFS('frozen policy trendline'!E:E,'frozen policy trendline'!$A:$A,About!$B$2,'frozen policy trendline'!$B:$B,"Output Total CO2e Emissions by Sector[LULUCF sector]")</f>
        <v>121.35821999999999</v>
      </c>
      <c r="F2" s="448">
        <f>SUMIFS('frozen policy trendline'!F:F,'frozen policy trendline'!$A:$A,About!$B$2)-SUMIFS('frozen policy trendline'!F:F,'frozen policy trendline'!$A:$A,About!$B$2,'frozen policy trendline'!$B:$B,"Output Total CO2e Emissions by Sector[LULUCF sector]")</f>
        <v>119.80822000000001</v>
      </c>
      <c r="G2" s="448">
        <f>SUMIFS('frozen policy trendline'!G:G,'frozen policy trendline'!$A:$A,About!$B$2)-SUMIFS('frozen policy trendline'!G:G,'frozen policy trendline'!$A:$A,About!$B$2,'frozen policy trendline'!$B:$B,"Output Total CO2e Emissions by Sector[LULUCF sector]")</f>
        <v>116.77330000000001</v>
      </c>
      <c r="H2" s="448">
        <f>SUMIFS('frozen policy trendline'!H:H,'frozen policy trendline'!$A:$A,About!$B$2)-SUMIFS('frozen policy trendline'!H:H,'frozen policy trendline'!$A:$A,About!$B$2,'frozen policy trendline'!$B:$B,"Output Total CO2e Emissions by Sector[LULUCF sector]")</f>
        <v>115.19511999999999</v>
      </c>
      <c r="I2" s="448">
        <f>SUMIFS('frozen policy trendline'!I:I,'frozen policy trendline'!$A:$A,About!$B$2)-SUMIFS('frozen policy trendline'!I:I,'frozen policy trendline'!$A:$A,About!$B$2,'frozen policy trendline'!$B:$B,"Output Total CO2e Emissions by Sector[LULUCF sector]")</f>
        <v>112.26561</v>
      </c>
      <c r="J2" s="448">
        <f>SUMIFS('frozen policy trendline'!J:J,'frozen policy trendline'!$A:$A,About!$B$2)-SUMIFS('frozen policy trendline'!J:J,'frozen policy trendline'!$A:$A,About!$B$2,'frozen policy trendline'!$B:$B,"Output Total CO2e Emissions by Sector[LULUCF sector]")</f>
        <v>110.65157000000001</v>
      </c>
      <c r="K2" s="448">
        <f>SUMIFS('frozen policy trendline'!K:K,'frozen policy trendline'!$A:$A,About!$B$2)-SUMIFS('frozen policy trendline'!K:K,'frozen policy trendline'!$A:$A,About!$B$2,'frozen policy trendline'!$B:$B,"Output Total CO2e Emissions by Sector[LULUCF sector]")</f>
        <v>108.788202</v>
      </c>
      <c r="L2" s="448">
        <f>SUMIFS('frozen policy trendline'!L:L,'frozen policy trendline'!$A:$A,About!$B$2)-SUMIFS('frozen policy trendline'!L:L,'frozen policy trendline'!$A:$A,About!$B$2,'frozen policy trendline'!$B:$B,"Output Total CO2e Emissions by Sector[LULUCF sector]")</f>
        <v>107.04917500000001</v>
      </c>
      <c r="M2" s="448">
        <f>SUMIFS('frozen policy trendline'!M:M,'frozen policy trendline'!$A:$A,About!$B$2)-SUMIFS('frozen policy trendline'!M:M,'frozen policy trendline'!$A:$A,About!$B$2,'frozen policy trendline'!$B:$B,"Output Total CO2e Emissions by Sector[LULUCF sector]")</f>
        <v>104.18147699999999</v>
      </c>
      <c r="N2" s="448">
        <f>SUMIFS('frozen policy trendline'!N:N,'frozen policy trendline'!$A:$A,About!$B$2)-SUMIFS('frozen policy trendline'!N:N,'frozen policy trendline'!$A:$A,About!$B$2,'frozen policy trendline'!$B:$B,"Output Total CO2e Emissions by Sector[LULUCF sector]")</f>
        <v>102.24284499999999</v>
      </c>
      <c r="O2" s="448">
        <f>SUMIFS('frozen policy trendline'!O:O,'frozen policy trendline'!$A:$A,About!$B$2)-SUMIFS('frozen policy trendline'!O:O,'frozen policy trendline'!$A:$A,About!$B$2,'frozen policy trendline'!$B:$B,"Output Total CO2e Emissions by Sector[LULUCF sector]")</f>
        <v>101.49589800000001</v>
      </c>
      <c r="P2" s="448">
        <f>SUMIFS('frozen policy trendline'!P:P,'frozen policy trendline'!$A:$A,About!$B$2)-SUMIFS('frozen policy trendline'!P:P,'frozen policy trendline'!$A:$A,About!$B$2,'frozen policy trendline'!$B:$B,"Output Total CO2e Emissions by Sector[LULUCF sector]")</f>
        <v>100.92214599999998</v>
      </c>
      <c r="Q2" s="448">
        <f>SUMIFS('frozen policy trendline'!Q:Q,'frozen policy trendline'!$A:$A,About!$B$2)-SUMIFS('frozen policy trendline'!Q:Q,'frozen policy trendline'!$A:$A,About!$B$2,'frozen policy trendline'!$B:$B,"Output Total CO2e Emissions by Sector[LULUCF sector]")</f>
        <v>100.23963600000002</v>
      </c>
      <c r="R2" s="448">
        <f>SUMIFS('frozen policy trendline'!R:R,'frozen policy trendline'!$A:$A,About!$B$2)-SUMIFS('frozen policy trendline'!R:R,'frozen policy trendline'!$A:$A,About!$B$2,'frozen policy trendline'!$B:$B,"Output Total CO2e Emissions by Sector[LULUCF sector]")</f>
        <v>98.878804000000002</v>
      </c>
      <c r="S2" s="448">
        <f>SUMIFS('frozen policy trendline'!S:S,'frozen policy trendline'!$A:$A,About!$B$2)-SUMIFS('frozen policy trendline'!S:S,'frozen policy trendline'!$A:$A,About!$B$2,'frozen policy trendline'!$B:$B,"Output Total CO2e Emissions by Sector[LULUCF sector]")</f>
        <v>96.798529000000016</v>
      </c>
      <c r="T2" s="448">
        <f>SUMIFS('frozen policy trendline'!T:T,'frozen policy trendline'!$A:$A,About!$B$2)-SUMIFS('frozen policy trendline'!T:T,'frozen policy trendline'!$A:$A,About!$B$2,'frozen policy trendline'!$B:$B,"Output Total CO2e Emissions by Sector[LULUCF sector]")</f>
        <v>96.109426999999997</v>
      </c>
      <c r="U2" s="448">
        <f>SUMIFS('frozen policy trendline'!U:U,'frozen policy trendline'!$A:$A,About!$B$2)-SUMIFS('frozen policy trendline'!U:U,'frozen policy trendline'!$A:$A,About!$B$2,'frozen policy trendline'!$B:$B,"Output Total CO2e Emissions by Sector[LULUCF sector]")</f>
        <v>95.697257000000008</v>
      </c>
      <c r="V2" s="448">
        <f>SUMIFS('frozen policy trendline'!V:V,'frozen policy trendline'!$A:$A,About!$B$2)-SUMIFS('frozen policy trendline'!V:V,'frozen policy trendline'!$A:$A,About!$B$2,'frozen policy trendline'!$B:$B,"Output Total CO2e Emissions by Sector[LULUCF sector]")</f>
        <v>95.142653999999993</v>
      </c>
      <c r="W2" s="448">
        <f>SUMIFS('frozen policy trendline'!W:W,'frozen policy trendline'!$A:$A,About!$B$2)-SUMIFS('frozen policy trendline'!W:W,'frozen policy trendline'!$A:$A,About!$B$2,'frozen policy trendline'!$B:$B,"Output Total CO2e Emissions by Sector[LULUCF sector]")</f>
        <v>94.615643000000006</v>
      </c>
      <c r="X2" s="448">
        <f>SUMIFS('frozen policy trendline'!X:X,'frozen policy trendline'!$A:$A,About!$B$2)-SUMIFS('frozen policy trendline'!X:X,'frozen policy trendline'!$A:$A,About!$B$2,'frozen policy trendline'!$B:$B,"Output Total CO2e Emissions by Sector[LULUCF sector]")</f>
        <v>94.478604000000004</v>
      </c>
      <c r="Y2" s="448">
        <f>SUMIFS('frozen policy trendline'!Y:Y,'frozen policy trendline'!$A:$A,About!$B$2)-SUMIFS('frozen policy trendline'!Y:Y,'frozen policy trendline'!$A:$A,About!$B$2,'frozen policy trendline'!$B:$B,"Output Total CO2e Emissions by Sector[LULUCF sector]")</f>
        <v>94.312255999999991</v>
      </c>
      <c r="Z2" s="448">
        <f>SUMIFS('frozen policy trendline'!Z:Z,'frozen policy trendline'!$A:$A,About!$B$2)-SUMIFS('frozen policy trendline'!Z:Z,'frozen policy trendline'!$A:$A,About!$B$2,'frozen policy trendline'!$B:$B,"Output Total CO2e Emissions by Sector[LULUCF sector]")</f>
        <v>94.222861999999992</v>
      </c>
      <c r="AA2" s="448">
        <f>SUMIFS('frozen policy trendline'!AA:AA,'frozen policy trendline'!$A:$A,About!$B$2)-SUMIFS('frozen policy trendline'!AA:AA,'frozen policy trendline'!$A:$A,About!$B$2,'frozen policy trendline'!$B:$B,"Output Total CO2e Emissions by Sector[LULUCF sector]")</f>
        <v>94.172038000000001</v>
      </c>
      <c r="AB2" s="448">
        <f>SUMIFS('frozen policy trendline'!AB:AB,'frozen policy trendline'!$A:$A,About!$B$2)-SUMIFS('frozen policy trendline'!AB:AB,'frozen policy trendline'!$A:$A,About!$B$2,'frozen policy trendline'!$B:$B,"Output Total CO2e Emissions by Sector[LULUCF sector]")</f>
        <v>94.128573999999986</v>
      </c>
      <c r="AC2" s="448">
        <f>SUMIFS('frozen policy trendline'!AC:AC,'frozen policy trendline'!$A:$A,About!$B$2)-SUMIFS('frozen policy trendline'!AC:AC,'frozen policy trendline'!$A:$A,About!$B$2,'frozen policy trendline'!$B:$B,"Output Total CO2e Emissions by Sector[LULUCF sector]")</f>
        <v>94.207490000000007</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5"/>
    <col min="2" max="2" width="66.42578125" style="445" bestFit="1" customWidth="1"/>
    <col min="3" max="16384" width="9.140625" style="445"/>
  </cols>
  <sheetData>
    <row r="1" spans="1:29" x14ac:dyDescent="0.25">
      <c r="A1" s="447" t="s">
        <v>4478</v>
      </c>
    </row>
    <row r="3" spans="1:29" x14ac:dyDescent="0.25">
      <c r="A3" s="445" t="s">
        <v>4177</v>
      </c>
      <c r="B3" s="445" t="s">
        <v>4477</v>
      </c>
      <c r="C3" s="445" t="s">
        <v>4476</v>
      </c>
      <c r="D3" s="445">
        <v>2025</v>
      </c>
      <c r="E3" s="445">
        <v>2026</v>
      </c>
      <c r="F3" s="445">
        <v>2027</v>
      </c>
      <c r="G3" s="445">
        <v>2028</v>
      </c>
      <c r="H3" s="445">
        <v>2029</v>
      </c>
      <c r="I3" s="445">
        <v>2030</v>
      </c>
      <c r="J3" s="445">
        <v>2031</v>
      </c>
      <c r="K3" s="445">
        <v>2032</v>
      </c>
      <c r="L3" s="445">
        <v>2033</v>
      </c>
      <c r="M3" s="445">
        <v>2034</v>
      </c>
      <c r="N3" s="445">
        <v>2035</v>
      </c>
      <c r="O3" s="445">
        <v>2036</v>
      </c>
      <c r="P3" s="445">
        <v>2037</v>
      </c>
      <c r="Q3" s="445">
        <v>2038</v>
      </c>
      <c r="R3" s="445">
        <v>2039</v>
      </c>
      <c r="S3" s="445">
        <v>2040</v>
      </c>
      <c r="T3" s="445">
        <v>2041</v>
      </c>
      <c r="U3" s="445">
        <v>2042</v>
      </c>
      <c r="V3" s="445">
        <v>2043</v>
      </c>
      <c r="W3" s="445">
        <v>2044</v>
      </c>
      <c r="X3" s="445">
        <v>2045</v>
      </c>
      <c r="Y3" s="445">
        <v>2046</v>
      </c>
      <c r="Z3" s="445">
        <v>2047</v>
      </c>
      <c r="AA3" s="445">
        <v>2048</v>
      </c>
      <c r="AB3" s="445">
        <v>2049</v>
      </c>
      <c r="AC3" s="445">
        <v>2050</v>
      </c>
    </row>
    <row r="4" spans="1:29" x14ac:dyDescent="0.25">
      <c r="A4" s="445" t="s">
        <v>4003</v>
      </c>
      <c r="B4" s="445" t="s">
        <v>2426</v>
      </c>
      <c r="C4" s="445" t="s">
        <v>4471</v>
      </c>
      <c r="D4" s="445">
        <v>35.976900000000001</v>
      </c>
      <c r="E4" s="445">
        <v>35.6235</v>
      </c>
      <c r="F4" s="445">
        <v>35.090899999999998</v>
      </c>
      <c r="G4" s="445">
        <v>34.3568</v>
      </c>
      <c r="H4" s="445">
        <v>33.539499999999997</v>
      </c>
      <c r="I4" s="445">
        <v>32.653199999999998</v>
      </c>
      <c r="J4" s="445">
        <v>31.631499999999999</v>
      </c>
      <c r="K4" s="445">
        <v>30.481100000000001</v>
      </c>
      <c r="L4" s="445">
        <v>29.3245</v>
      </c>
      <c r="M4" s="445">
        <v>28.108000000000001</v>
      </c>
      <c r="N4" s="445">
        <v>26.9529</v>
      </c>
      <c r="O4" s="445">
        <v>25.7988</v>
      </c>
      <c r="P4" s="445">
        <v>24.654299999999999</v>
      </c>
      <c r="Q4" s="445">
        <v>23.5396</v>
      </c>
      <c r="R4" s="445">
        <v>22.386600000000001</v>
      </c>
      <c r="S4" s="445">
        <v>21.241299999999999</v>
      </c>
      <c r="T4" s="445">
        <v>20.102900000000002</v>
      </c>
      <c r="U4" s="445">
        <v>19.02</v>
      </c>
      <c r="V4" s="445">
        <v>17.960699999999999</v>
      </c>
      <c r="W4" s="445">
        <v>17.251200000000001</v>
      </c>
      <c r="X4" s="445">
        <v>16.630199999999999</v>
      </c>
      <c r="Y4" s="445">
        <v>16.2029</v>
      </c>
      <c r="Z4" s="445">
        <v>15.8504</v>
      </c>
      <c r="AA4" s="445">
        <v>15.5448</v>
      </c>
      <c r="AB4" s="445">
        <v>15.3863</v>
      </c>
      <c r="AC4" s="445">
        <v>15.2439</v>
      </c>
    </row>
    <row r="5" spans="1:29" x14ac:dyDescent="0.25">
      <c r="A5" s="445" t="s">
        <v>4003</v>
      </c>
      <c r="B5" s="445" t="s">
        <v>2424</v>
      </c>
      <c r="C5" s="445" t="s">
        <v>4471</v>
      </c>
      <c r="D5" s="445">
        <v>46.057699999999997</v>
      </c>
      <c r="E5" s="445">
        <v>48.674500000000002</v>
      </c>
      <c r="F5" s="445">
        <v>48.452300000000001</v>
      </c>
      <c r="G5" s="445">
        <v>49.049100000000003</v>
      </c>
      <c r="H5" s="445">
        <v>50.118400000000001</v>
      </c>
      <c r="I5" s="445">
        <v>51.704300000000003</v>
      </c>
      <c r="J5" s="445">
        <v>51.866300000000003</v>
      </c>
      <c r="K5" s="445">
        <v>50.917299999999997</v>
      </c>
      <c r="L5" s="445">
        <v>48.888100000000001</v>
      </c>
      <c r="M5" s="445">
        <v>46.116999999999997</v>
      </c>
      <c r="N5" s="445">
        <v>31.989799999999999</v>
      </c>
      <c r="O5" s="445">
        <v>30.7776</v>
      </c>
      <c r="P5" s="445">
        <v>29.305800000000001</v>
      </c>
      <c r="Q5" s="445">
        <v>27.9131</v>
      </c>
      <c r="R5" s="445">
        <v>28.6769</v>
      </c>
      <c r="S5" s="445">
        <v>29.316500000000001</v>
      </c>
      <c r="T5" s="445">
        <v>29.584900000000001</v>
      </c>
      <c r="U5" s="445">
        <v>29.648900000000001</v>
      </c>
      <c r="V5" s="445">
        <v>29.508400000000002</v>
      </c>
      <c r="W5" s="445">
        <v>29.1343</v>
      </c>
      <c r="X5" s="445">
        <v>35.134300000000003</v>
      </c>
      <c r="Y5" s="445">
        <v>35.557200000000002</v>
      </c>
      <c r="Z5" s="445">
        <v>34.466799999999999</v>
      </c>
      <c r="AA5" s="445">
        <v>33.167499999999997</v>
      </c>
      <c r="AB5" s="445">
        <v>32.1342</v>
      </c>
      <c r="AC5" s="445">
        <v>30.629300000000001</v>
      </c>
    </row>
    <row r="6" spans="1:29" x14ac:dyDescent="0.25">
      <c r="A6" s="445" t="s">
        <v>4003</v>
      </c>
      <c r="B6" s="445" t="s">
        <v>4475</v>
      </c>
      <c r="C6" s="445" t="s">
        <v>4471</v>
      </c>
      <c r="D6" s="445">
        <v>1.84704</v>
      </c>
      <c r="E6" s="445">
        <v>1.77441</v>
      </c>
      <c r="F6" s="445">
        <v>1.80766</v>
      </c>
      <c r="G6" s="445">
        <v>1.7996799999999999</v>
      </c>
      <c r="H6" s="445">
        <v>1.7796700000000001</v>
      </c>
      <c r="I6" s="445">
        <v>1.7577</v>
      </c>
      <c r="J6" s="445">
        <v>1.73837</v>
      </c>
      <c r="K6" s="445">
        <v>1.7222999999999999</v>
      </c>
      <c r="L6" s="445">
        <v>1.70716</v>
      </c>
      <c r="M6" s="445">
        <v>1.6946699999999999</v>
      </c>
      <c r="N6" s="445">
        <v>1.68147</v>
      </c>
      <c r="O6" s="445">
        <v>1.66743</v>
      </c>
      <c r="P6" s="445">
        <v>1.6522300000000001</v>
      </c>
      <c r="Q6" s="445">
        <v>1.6371100000000001</v>
      </c>
      <c r="R6" s="445">
        <v>1.6169</v>
      </c>
      <c r="S6" s="445">
        <v>1.5964400000000001</v>
      </c>
      <c r="T6" s="445">
        <v>1.57728</v>
      </c>
      <c r="U6" s="445">
        <v>1.56206</v>
      </c>
      <c r="V6" s="445">
        <v>1.5484100000000001</v>
      </c>
      <c r="W6" s="445">
        <v>1.5360199999999999</v>
      </c>
      <c r="X6" s="445">
        <v>1.52467</v>
      </c>
      <c r="Y6" s="445">
        <v>1.5122899999999999</v>
      </c>
      <c r="Z6" s="445">
        <v>1.4991399999999999</v>
      </c>
      <c r="AA6" s="445">
        <v>1.4859</v>
      </c>
      <c r="AB6" s="445">
        <v>1.4712499999999999</v>
      </c>
      <c r="AC6" s="445">
        <v>1.45966</v>
      </c>
    </row>
    <row r="7" spans="1:29" x14ac:dyDescent="0.25">
      <c r="A7" s="445" t="s">
        <v>4003</v>
      </c>
      <c r="B7" s="445" t="s">
        <v>4474</v>
      </c>
      <c r="C7" s="445" t="s">
        <v>4471</v>
      </c>
      <c r="D7" s="445">
        <v>2.1764299999999999</v>
      </c>
      <c r="E7" s="445">
        <v>2.21347</v>
      </c>
      <c r="F7" s="445">
        <v>2.2698499999999999</v>
      </c>
      <c r="G7" s="445">
        <v>2.3178200000000002</v>
      </c>
      <c r="H7" s="445">
        <v>2.36368</v>
      </c>
      <c r="I7" s="445">
        <v>2.41818</v>
      </c>
      <c r="J7" s="445">
        <v>2.4283000000000001</v>
      </c>
      <c r="K7" s="445">
        <v>2.4475799999999999</v>
      </c>
      <c r="L7" s="445">
        <v>2.4729299999999999</v>
      </c>
      <c r="M7" s="445">
        <v>2.49302</v>
      </c>
      <c r="N7" s="445">
        <v>2.5145300000000002</v>
      </c>
      <c r="O7" s="445">
        <v>2.5196999999999998</v>
      </c>
      <c r="P7" s="445">
        <v>2.5217700000000001</v>
      </c>
      <c r="Q7" s="445">
        <v>2.52624</v>
      </c>
      <c r="R7" s="445">
        <v>2.5144000000000002</v>
      </c>
      <c r="S7" s="445">
        <v>2.50061</v>
      </c>
      <c r="T7" s="445">
        <v>2.4926699999999999</v>
      </c>
      <c r="U7" s="445">
        <v>2.4901399999999998</v>
      </c>
      <c r="V7" s="445">
        <v>2.48997</v>
      </c>
      <c r="W7" s="445">
        <v>2.4918300000000002</v>
      </c>
      <c r="X7" s="445">
        <v>2.49519</v>
      </c>
      <c r="Y7" s="445">
        <v>2.4956700000000001</v>
      </c>
      <c r="Z7" s="445">
        <v>2.4942600000000001</v>
      </c>
      <c r="AA7" s="445">
        <v>2.4912100000000001</v>
      </c>
      <c r="AB7" s="445">
        <v>2.48393</v>
      </c>
      <c r="AC7" s="445">
        <v>2.4846400000000002</v>
      </c>
    </row>
    <row r="8" spans="1:29" x14ac:dyDescent="0.25">
      <c r="A8" s="445" t="s">
        <v>4003</v>
      </c>
      <c r="B8" s="445" t="s">
        <v>4473</v>
      </c>
      <c r="C8" s="445" t="s">
        <v>4471</v>
      </c>
      <c r="D8" s="445">
        <v>41.496899999999997</v>
      </c>
      <c r="E8" s="445">
        <v>41.008899999999997</v>
      </c>
      <c r="F8" s="445">
        <v>40.835999999999999</v>
      </c>
      <c r="G8" s="445">
        <v>40.241500000000002</v>
      </c>
      <c r="H8" s="445">
        <v>39.367800000000003</v>
      </c>
      <c r="I8" s="445">
        <v>38.751600000000003</v>
      </c>
      <c r="J8" s="445">
        <v>38.563800000000001</v>
      </c>
      <c r="K8" s="445">
        <v>38.421100000000003</v>
      </c>
      <c r="L8" s="445">
        <v>38.3613</v>
      </c>
      <c r="M8" s="445">
        <v>38.231900000000003</v>
      </c>
      <c r="N8" s="445">
        <v>38.036799999999999</v>
      </c>
      <c r="O8" s="445">
        <v>38.201700000000002</v>
      </c>
      <c r="P8" s="445">
        <v>38.15</v>
      </c>
      <c r="Q8" s="445">
        <v>38.080300000000001</v>
      </c>
      <c r="R8" s="445">
        <v>37.769199999999998</v>
      </c>
      <c r="S8" s="445">
        <v>37.845799999999997</v>
      </c>
      <c r="T8" s="445">
        <v>37.9437</v>
      </c>
      <c r="U8" s="445">
        <v>37.964300000000001</v>
      </c>
      <c r="V8" s="445">
        <v>37.907299999999999</v>
      </c>
      <c r="W8" s="445">
        <v>37.813299999999998</v>
      </c>
      <c r="X8" s="445">
        <v>37.837899999999998</v>
      </c>
      <c r="Y8" s="445">
        <v>37.596299999999999</v>
      </c>
      <c r="Z8" s="445">
        <v>37.706600000000002</v>
      </c>
      <c r="AA8" s="445">
        <v>37.744199999999999</v>
      </c>
      <c r="AB8" s="445">
        <v>37.6614</v>
      </c>
      <c r="AC8" s="445">
        <v>37.569000000000003</v>
      </c>
    </row>
    <row r="9" spans="1:29" x14ac:dyDescent="0.25">
      <c r="A9" s="445" t="s">
        <v>4003</v>
      </c>
      <c r="B9" s="445" t="s">
        <v>2485</v>
      </c>
      <c r="C9" s="445" t="s">
        <v>4471</v>
      </c>
      <c r="D9" s="445">
        <v>0.419765</v>
      </c>
      <c r="E9" s="445">
        <v>0.39630700000000002</v>
      </c>
      <c r="F9" s="445">
        <v>0.35421799999999998</v>
      </c>
      <c r="G9" s="445">
        <v>0.31743100000000002</v>
      </c>
      <c r="H9" s="445">
        <v>0.28123799999999999</v>
      </c>
      <c r="I9" s="445">
        <v>0.251577</v>
      </c>
      <c r="J9" s="445">
        <v>0.23546800000000001</v>
      </c>
      <c r="K9" s="445">
        <v>0.21904000000000001</v>
      </c>
      <c r="L9" s="445">
        <v>0.20277500000000001</v>
      </c>
      <c r="M9" s="445">
        <v>0.186922</v>
      </c>
      <c r="N9" s="445">
        <v>0.17116799999999999</v>
      </c>
      <c r="O9" s="445">
        <v>0.17094699999999999</v>
      </c>
      <c r="P9" s="445">
        <v>0.17045399999999999</v>
      </c>
      <c r="Q9" s="445">
        <v>0.16988800000000001</v>
      </c>
      <c r="R9" s="445">
        <v>0.16983799999999999</v>
      </c>
      <c r="S9" s="445">
        <v>0.16953799999999999</v>
      </c>
      <c r="T9" s="445">
        <v>0.169159</v>
      </c>
      <c r="U9" s="445">
        <v>0.16894899999999999</v>
      </c>
      <c r="V9" s="445">
        <v>0.16862099999999999</v>
      </c>
      <c r="W9" s="445">
        <v>0.16831099999999999</v>
      </c>
      <c r="X9" s="445">
        <v>0.16912099999999999</v>
      </c>
      <c r="Y9" s="445">
        <v>0.17005999999999999</v>
      </c>
      <c r="Z9" s="445">
        <v>0.17169400000000001</v>
      </c>
      <c r="AA9" s="445">
        <v>0.173517</v>
      </c>
      <c r="AB9" s="445">
        <v>0.17516300000000001</v>
      </c>
      <c r="AC9" s="445">
        <v>0.17769099999999999</v>
      </c>
    </row>
    <row r="10" spans="1:29" x14ac:dyDescent="0.25">
      <c r="A10" s="445" t="s">
        <v>4003</v>
      </c>
      <c r="B10" s="445" t="s">
        <v>2425</v>
      </c>
      <c r="C10" s="445" t="s">
        <v>4471</v>
      </c>
      <c r="D10" s="445">
        <v>-55.069600000000001</v>
      </c>
      <c r="E10" s="445">
        <v>-55.069600000000001</v>
      </c>
      <c r="F10" s="445">
        <v>-55.069600000000001</v>
      </c>
      <c r="G10" s="445">
        <v>-55.069600000000001</v>
      </c>
      <c r="H10" s="445">
        <v>-55.069600000000001</v>
      </c>
      <c r="I10" s="445">
        <v>-55.069600000000001</v>
      </c>
      <c r="J10" s="445">
        <v>-55.069600000000001</v>
      </c>
      <c r="K10" s="445">
        <v>-55.069600000000001</v>
      </c>
      <c r="L10" s="445">
        <v>-55.069600000000001</v>
      </c>
      <c r="M10" s="445">
        <v>-55.069600000000001</v>
      </c>
      <c r="N10" s="445">
        <v>-55.069600000000001</v>
      </c>
      <c r="O10" s="445">
        <v>-55.069600000000001</v>
      </c>
      <c r="P10" s="445">
        <v>-55.069600000000001</v>
      </c>
      <c r="Q10" s="445">
        <v>-55.069600000000001</v>
      </c>
      <c r="R10" s="445">
        <v>-55.069600000000001</v>
      </c>
      <c r="S10" s="445">
        <v>-55.069600000000001</v>
      </c>
      <c r="T10" s="445">
        <v>-55.069600000000001</v>
      </c>
      <c r="U10" s="445">
        <v>-55.069600000000001</v>
      </c>
      <c r="V10" s="445">
        <v>-55.069600000000001</v>
      </c>
      <c r="W10" s="445">
        <v>-55.069600000000001</v>
      </c>
      <c r="X10" s="445">
        <v>-55.069600000000001</v>
      </c>
      <c r="Y10" s="445">
        <v>-55.069600000000001</v>
      </c>
      <c r="Z10" s="445">
        <v>-55.069600000000001</v>
      </c>
      <c r="AA10" s="445">
        <v>-55.069600000000001</v>
      </c>
      <c r="AB10" s="445">
        <v>-55.069600000000001</v>
      </c>
      <c r="AC10" s="445">
        <v>-55.069600000000001</v>
      </c>
    </row>
    <row r="11" spans="1:29" x14ac:dyDescent="0.25">
      <c r="A11" s="445" t="s">
        <v>4003</v>
      </c>
      <c r="B11" s="445" t="s">
        <v>4472</v>
      </c>
      <c r="C11" s="445" t="s">
        <v>4471</v>
      </c>
      <c r="D11" s="445">
        <v>0</v>
      </c>
      <c r="E11" s="445">
        <v>0</v>
      </c>
      <c r="F11" s="445">
        <v>0</v>
      </c>
      <c r="G11" s="445">
        <v>0</v>
      </c>
      <c r="H11" s="445">
        <v>0</v>
      </c>
      <c r="I11" s="445">
        <v>0</v>
      </c>
      <c r="J11" s="445">
        <v>0</v>
      </c>
      <c r="K11" s="445">
        <v>0</v>
      </c>
      <c r="L11" s="445">
        <v>0</v>
      </c>
      <c r="M11" s="445">
        <v>0</v>
      </c>
      <c r="N11" s="445">
        <v>0</v>
      </c>
      <c r="O11" s="445">
        <v>0</v>
      </c>
      <c r="P11" s="445">
        <v>0</v>
      </c>
      <c r="Q11" s="445">
        <v>0</v>
      </c>
      <c r="R11" s="445">
        <v>0</v>
      </c>
      <c r="S11" s="445">
        <v>0</v>
      </c>
      <c r="T11" s="445">
        <v>0</v>
      </c>
      <c r="U11" s="445">
        <v>0</v>
      </c>
      <c r="V11" s="445">
        <v>0</v>
      </c>
      <c r="W11" s="445">
        <v>0</v>
      </c>
      <c r="X11" s="445">
        <v>0</v>
      </c>
      <c r="Y11" s="445">
        <v>0</v>
      </c>
      <c r="Z11" s="445">
        <v>0</v>
      </c>
      <c r="AA11" s="445">
        <v>0</v>
      </c>
      <c r="AB11" s="445">
        <v>0</v>
      </c>
      <c r="AC11" s="445">
        <v>0</v>
      </c>
    </row>
    <row r="12" spans="1:29" x14ac:dyDescent="0.25">
      <c r="A12" s="445" t="s">
        <v>4004</v>
      </c>
      <c r="B12" s="445" t="s">
        <v>2426</v>
      </c>
      <c r="C12" s="445" t="s">
        <v>4471</v>
      </c>
      <c r="D12" s="445">
        <v>19.064</v>
      </c>
      <c r="E12" s="445">
        <v>18.865600000000001</v>
      </c>
      <c r="F12" s="445">
        <v>18.592700000000001</v>
      </c>
      <c r="G12" s="445">
        <v>18.208100000000002</v>
      </c>
      <c r="H12" s="445">
        <v>17.773599999999998</v>
      </c>
      <c r="I12" s="445">
        <v>17.313500000000001</v>
      </c>
      <c r="J12" s="445">
        <v>16.793199999999999</v>
      </c>
      <c r="K12" s="445">
        <v>16.2028</v>
      </c>
      <c r="L12" s="445">
        <v>15.6174</v>
      </c>
      <c r="M12" s="445">
        <v>14.988200000000001</v>
      </c>
      <c r="N12" s="445">
        <v>14.402699999999999</v>
      </c>
      <c r="O12" s="445">
        <v>13.813800000000001</v>
      </c>
      <c r="P12" s="445">
        <v>13.227600000000001</v>
      </c>
      <c r="Q12" s="445">
        <v>12.6623</v>
      </c>
      <c r="R12" s="445">
        <v>12.0745</v>
      </c>
      <c r="S12" s="445">
        <v>11.4849</v>
      </c>
      <c r="T12" s="445">
        <v>10.9048</v>
      </c>
      <c r="U12" s="445">
        <v>10.345800000000001</v>
      </c>
      <c r="V12" s="445">
        <v>9.8036100000000008</v>
      </c>
      <c r="W12" s="445">
        <v>9.4200599999999994</v>
      </c>
      <c r="X12" s="445">
        <v>9.0851400000000009</v>
      </c>
      <c r="Y12" s="445">
        <v>8.8236899999999991</v>
      </c>
      <c r="Z12" s="445">
        <v>8.6195799999999991</v>
      </c>
      <c r="AA12" s="445">
        <v>8.4509000000000007</v>
      </c>
      <c r="AB12" s="445">
        <v>8.3335100000000004</v>
      </c>
      <c r="AC12" s="445">
        <v>8.2300900000000006</v>
      </c>
    </row>
    <row r="13" spans="1:29" x14ac:dyDescent="0.25">
      <c r="A13" s="445" t="s">
        <v>4004</v>
      </c>
      <c r="B13" s="445" t="s">
        <v>2424</v>
      </c>
      <c r="C13" s="445" t="s">
        <v>4471</v>
      </c>
      <c r="D13" s="445">
        <v>28.533300000000001</v>
      </c>
      <c r="E13" s="445">
        <v>32.094900000000003</v>
      </c>
      <c r="F13" s="445">
        <v>29.874400000000001</v>
      </c>
      <c r="G13" s="445">
        <v>29.883199999999999</v>
      </c>
      <c r="H13" s="445">
        <v>30.372900000000001</v>
      </c>
      <c r="I13" s="445">
        <v>26.107700000000001</v>
      </c>
      <c r="J13" s="445">
        <v>25.5855</v>
      </c>
      <c r="K13" s="445">
        <v>23.678100000000001</v>
      </c>
      <c r="L13" s="445">
        <v>20.501200000000001</v>
      </c>
      <c r="M13" s="445">
        <v>16.416599999999999</v>
      </c>
      <c r="N13" s="445">
        <v>12.5054</v>
      </c>
      <c r="O13" s="445">
        <v>10.9139</v>
      </c>
      <c r="P13" s="445">
        <v>9.4915299999999991</v>
      </c>
      <c r="Q13" s="445">
        <v>8.9238700000000009</v>
      </c>
      <c r="R13" s="445">
        <v>12.0008</v>
      </c>
      <c r="S13" s="445">
        <v>12.657500000000001</v>
      </c>
      <c r="T13" s="445">
        <v>13.323600000000001</v>
      </c>
      <c r="U13" s="445">
        <v>13.4887</v>
      </c>
      <c r="V13" s="445">
        <v>13.4725</v>
      </c>
      <c r="W13" s="445">
        <v>12.984500000000001</v>
      </c>
      <c r="X13" s="445">
        <v>13.2197</v>
      </c>
      <c r="Y13" s="445">
        <v>13.3963</v>
      </c>
      <c r="Z13" s="445">
        <v>12.907</v>
      </c>
      <c r="AA13" s="445">
        <v>12.733700000000001</v>
      </c>
      <c r="AB13" s="445">
        <v>12.7996</v>
      </c>
      <c r="AC13" s="445">
        <v>12.308199999999999</v>
      </c>
    </row>
    <row r="14" spans="1:29" x14ac:dyDescent="0.25">
      <c r="A14" s="445" t="s">
        <v>4004</v>
      </c>
      <c r="B14" s="445" t="s">
        <v>4475</v>
      </c>
      <c r="C14" s="445" t="s">
        <v>4471</v>
      </c>
      <c r="D14" s="445">
        <v>1.7649600000000001</v>
      </c>
      <c r="E14" s="445">
        <v>1.68754</v>
      </c>
      <c r="F14" s="445">
        <v>1.7145699999999999</v>
      </c>
      <c r="G14" s="445">
        <v>1.7015899999999999</v>
      </c>
      <c r="H14" s="445">
        <v>1.6761699999999999</v>
      </c>
      <c r="I14" s="445">
        <v>1.64873</v>
      </c>
      <c r="J14" s="445">
        <v>1.62496</v>
      </c>
      <c r="K14" s="445">
        <v>1.6043000000000001</v>
      </c>
      <c r="L14" s="445">
        <v>1.5846199999999999</v>
      </c>
      <c r="M14" s="445">
        <v>1.5675600000000001</v>
      </c>
      <c r="N14" s="445">
        <v>1.5503499999999999</v>
      </c>
      <c r="O14" s="445">
        <v>1.5325200000000001</v>
      </c>
      <c r="P14" s="445">
        <v>1.51369</v>
      </c>
      <c r="Q14" s="445">
        <v>1.49512</v>
      </c>
      <c r="R14" s="445">
        <v>1.47248</v>
      </c>
      <c r="S14" s="445">
        <v>1.4497599999999999</v>
      </c>
      <c r="T14" s="445">
        <v>1.42811</v>
      </c>
      <c r="U14" s="445">
        <v>1.40988</v>
      </c>
      <c r="V14" s="445">
        <v>1.3930499999999999</v>
      </c>
      <c r="W14" s="445">
        <v>1.37738</v>
      </c>
      <c r="X14" s="445">
        <v>1.3626799999999999</v>
      </c>
      <c r="Y14" s="445">
        <v>1.34718</v>
      </c>
      <c r="Z14" s="445">
        <v>1.3310900000000001</v>
      </c>
      <c r="AA14" s="445">
        <v>1.3150299999999999</v>
      </c>
      <c r="AB14" s="445">
        <v>1.298</v>
      </c>
      <c r="AC14" s="445">
        <v>1.2835300000000001</v>
      </c>
    </row>
    <row r="15" spans="1:29" x14ac:dyDescent="0.25">
      <c r="A15" s="445" t="s">
        <v>4004</v>
      </c>
      <c r="B15" s="445" t="s">
        <v>4474</v>
      </c>
      <c r="C15" s="445" t="s">
        <v>4471</v>
      </c>
      <c r="D15" s="445">
        <v>3.3004899999999999</v>
      </c>
      <c r="E15" s="445">
        <v>3.2749700000000002</v>
      </c>
      <c r="F15" s="445">
        <v>3.2706300000000001</v>
      </c>
      <c r="G15" s="445">
        <v>3.2438600000000002</v>
      </c>
      <c r="H15" s="445">
        <v>3.2003499999999998</v>
      </c>
      <c r="I15" s="445">
        <v>3.1596299999999999</v>
      </c>
      <c r="J15" s="445">
        <v>3.1313200000000001</v>
      </c>
      <c r="K15" s="445">
        <v>3.1222799999999999</v>
      </c>
      <c r="L15" s="445">
        <v>3.1245799999999999</v>
      </c>
      <c r="M15" s="445">
        <v>3.1298499999999998</v>
      </c>
      <c r="N15" s="445">
        <v>3.1306699999999998</v>
      </c>
      <c r="O15" s="445">
        <v>3.1274600000000001</v>
      </c>
      <c r="P15" s="445">
        <v>3.1200600000000001</v>
      </c>
      <c r="Q15" s="445">
        <v>3.1117900000000001</v>
      </c>
      <c r="R15" s="445">
        <v>3.0799400000000001</v>
      </c>
      <c r="S15" s="445">
        <v>3.0455899999999998</v>
      </c>
      <c r="T15" s="445">
        <v>3.01966</v>
      </c>
      <c r="U15" s="445">
        <v>3.00522</v>
      </c>
      <c r="V15" s="445">
        <v>2.9951099999999999</v>
      </c>
      <c r="W15" s="445">
        <v>2.9887800000000002</v>
      </c>
      <c r="X15" s="445">
        <v>2.9845100000000002</v>
      </c>
      <c r="Y15" s="445">
        <v>2.9746800000000002</v>
      </c>
      <c r="Z15" s="445">
        <v>2.9615999999999998</v>
      </c>
      <c r="AA15" s="445">
        <v>2.9467099999999999</v>
      </c>
      <c r="AB15" s="445">
        <v>2.9249100000000001</v>
      </c>
      <c r="AC15" s="445">
        <v>2.91492</v>
      </c>
    </row>
    <row r="16" spans="1:29" x14ac:dyDescent="0.25">
      <c r="A16" s="445" t="s">
        <v>4004</v>
      </c>
      <c r="B16" s="445" t="s">
        <v>4473</v>
      </c>
      <c r="C16" s="445" t="s">
        <v>4471</v>
      </c>
      <c r="D16" s="445">
        <v>33.804499999999997</v>
      </c>
      <c r="E16" s="445">
        <v>33.552399999999999</v>
      </c>
      <c r="F16" s="445">
        <v>33.583100000000002</v>
      </c>
      <c r="G16" s="445">
        <v>33.562899999999999</v>
      </c>
      <c r="H16" s="445">
        <v>33.457099999999997</v>
      </c>
      <c r="I16" s="445">
        <v>33.375799999999998</v>
      </c>
      <c r="J16" s="445">
        <v>33.794899999999998</v>
      </c>
      <c r="K16" s="445">
        <v>33.845399999999998</v>
      </c>
      <c r="L16" s="445">
        <v>33.760800000000003</v>
      </c>
      <c r="M16" s="445">
        <v>33.903199999999998</v>
      </c>
      <c r="N16" s="445">
        <v>34.095300000000002</v>
      </c>
      <c r="O16" s="445">
        <v>34.330300000000001</v>
      </c>
      <c r="P16" s="445">
        <v>34.569299999999998</v>
      </c>
      <c r="Q16" s="445">
        <v>34.8446</v>
      </c>
      <c r="R16" s="445">
        <v>35.0974</v>
      </c>
      <c r="S16" s="445">
        <v>35.461599999999997</v>
      </c>
      <c r="T16" s="445">
        <v>35.721800000000002</v>
      </c>
      <c r="U16" s="445">
        <v>35.925400000000003</v>
      </c>
      <c r="V16" s="445">
        <v>36.0623</v>
      </c>
      <c r="W16" s="445">
        <v>36.224899999999998</v>
      </c>
      <c r="X16" s="445">
        <v>36.405200000000001</v>
      </c>
      <c r="Y16" s="445">
        <v>36.619100000000003</v>
      </c>
      <c r="Z16" s="445">
        <v>36.8202</v>
      </c>
      <c r="AA16" s="445">
        <v>37.065300000000001</v>
      </c>
      <c r="AB16" s="445">
        <v>37.2913</v>
      </c>
      <c r="AC16" s="445">
        <v>37.500100000000003</v>
      </c>
    </row>
    <row r="17" spans="1:29" x14ac:dyDescent="0.25">
      <c r="A17" s="445" t="s">
        <v>4004</v>
      </c>
      <c r="B17" s="445" t="s">
        <v>2485</v>
      </c>
      <c r="C17" s="445" t="s">
        <v>4471</v>
      </c>
      <c r="D17" s="445">
        <v>3.7229400000000003E-2</v>
      </c>
      <c r="E17" s="445">
        <v>3.5458700000000003E-2</v>
      </c>
      <c r="F17" s="445">
        <v>3.1711700000000002E-2</v>
      </c>
      <c r="G17" s="445">
        <v>2.8281899999999999E-2</v>
      </c>
      <c r="H17" s="445">
        <v>2.5174499999999999E-2</v>
      </c>
      <c r="I17" s="445">
        <v>2.24724E-2</v>
      </c>
      <c r="J17" s="445">
        <v>2.09184E-2</v>
      </c>
      <c r="K17" s="445">
        <v>1.9357699999999999E-2</v>
      </c>
      <c r="L17" s="445">
        <v>1.77761E-2</v>
      </c>
      <c r="M17" s="445">
        <v>1.62477E-2</v>
      </c>
      <c r="N17" s="445">
        <v>1.47288E-2</v>
      </c>
      <c r="O17" s="445">
        <v>1.45316E-2</v>
      </c>
      <c r="P17" s="445">
        <v>1.43375E-2</v>
      </c>
      <c r="Q17" s="445">
        <v>1.4138700000000001E-2</v>
      </c>
      <c r="R17" s="445">
        <v>1.39516E-2</v>
      </c>
      <c r="S17" s="445">
        <v>1.3757500000000001E-2</v>
      </c>
      <c r="T17" s="445">
        <v>1.35496E-2</v>
      </c>
      <c r="U17" s="445">
        <v>1.33337E-2</v>
      </c>
      <c r="V17" s="445">
        <v>1.31133E-2</v>
      </c>
      <c r="W17" s="445">
        <v>1.2892799999999999E-2</v>
      </c>
      <c r="X17" s="445">
        <v>1.27752E-2</v>
      </c>
      <c r="Y17" s="445">
        <v>1.2666699999999999E-2</v>
      </c>
      <c r="Z17" s="445">
        <v>1.26147E-2</v>
      </c>
      <c r="AA17" s="445">
        <v>1.2623799999999999E-2</v>
      </c>
      <c r="AB17" s="445">
        <v>1.2668E-2</v>
      </c>
      <c r="AC17" s="445">
        <v>1.2831199999999999E-2</v>
      </c>
    </row>
    <row r="18" spans="1:29" x14ac:dyDescent="0.25">
      <c r="A18" s="445" t="s">
        <v>4004</v>
      </c>
      <c r="B18" s="445" t="s">
        <v>2425</v>
      </c>
      <c r="C18" s="445" t="s">
        <v>4471</v>
      </c>
      <c r="D18" s="445">
        <v>-33.009</v>
      </c>
      <c r="E18" s="445">
        <v>-33.009</v>
      </c>
      <c r="F18" s="445">
        <v>-33.009</v>
      </c>
      <c r="G18" s="445">
        <v>-33.009</v>
      </c>
      <c r="H18" s="445">
        <v>-33.009</v>
      </c>
      <c r="I18" s="445">
        <v>-33.009</v>
      </c>
      <c r="J18" s="445">
        <v>-33.009</v>
      </c>
      <c r="K18" s="445">
        <v>-33.009</v>
      </c>
      <c r="L18" s="445">
        <v>-33.009</v>
      </c>
      <c r="M18" s="445">
        <v>-33.009</v>
      </c>
      <c r="N18" s="445">
        <v>-33.009</v>
      </c>
      <c r="O18" s="445">
        <v>-33.009</v>
      </c>
      <c r="P18" s="445">
        <v>-33.009</v>
      </c>
      <c r="Q18" s="445">
        <v>-33.009</v>
      </c>
      <c r="R18" s="445">
        <v>-33.009</v>
      </c>
      <c r="S18" s="445">
        <v>-33.009</v>
      </c>
      <c r="T18" s="445">
        <v>-33.009</v>
      </c>
      <c r="U18" s="445">
        <v>-33.009</v>
      </c>
      <c r="V18" s="445">
        <v>-33.009</v>
      </c>
      <c r="W18" s="445">
        <v>-33.009</v>
      </c>
      <c r="X18" s="445">
        <v>-33.009</v>
      </c>
      <c r="Y18" s="445">
        <v>-33.009</v>
      </c>
      <c r="Z18" s="445">
        <v>-33.009</v>
      </c>
      <c r="AA18" s="445">
        <v>-33.009</v>
      </c>
      <c r="AB18" s="445">
        <v>-33.009</v>
      </c>
      <c r="AC18" s="445">
        <v>-33.009</v>
      </c>
    </row>
    <row r="19" spans="1:29" x14ac:dyDescent="0.25">
      <c r="A19" s="445" t="s">
        <v>4004</v>
      </c>
      <c r="B19" s="445" t="s">
        <v>4472</v>
      </c>
      <c r="C19" s="445" t="s">
        <v>4471</v>
      </c>
      <c r="D19" s="445">
        <v>0</v>
      </c>
      <c r="E19" s="445">
        <v>0</v>
      </c>
      <c r="F19" s="445">
        <v>0</v>
      </c>
      <c r="G19" s="445">
        <v>0</v>
      </c>
      <c r="H19" s="445">
        <v>0</v>
      </c>
      <c r="I19" s="445">
        <v>0</v>
      </c>
      <c r="J19" s="445">
        <v>0</v>
      </c>
      <c r="K19" s="445">
        <v>0</v>
      </c>
      <c r="L19" s="445">
        <v>0</v>
      </c>
      <c r="M19" s="445">
        <v>0</v>
      </c>
      <c r="N19" s="445">
        <v>0</v>
      </c>
      <c r="O19" s="445">
        <v>0</v>
      </c>
      <c r="P19" s="445">
        <v>0</v>
      </c>
      <c r="Q19" s="445">
        <v>0</v>
      </c>
      <c r="R19" s="445">
        <v>0</v>
      </c>
      <c r="S19" s="445">
        <v>0</v>
      </c>
      <c r="T19" s="445">
        <v>0</v>
      </c>
      <c r="U19" s="445">
        <v>0</v>
      </c>
      <c r="V19" s="445">
        <v>0</v>
      </c>
      <c r="W19" s="445">
        <v>0</v>
      </c>
      <c r="X19" s="445">
        <v>0</v>
      </c>
      <c r="Y19" s="445">
        <v>0</v>
      </c>
      <c r="Z19" s="445">
        <v>0</v>
      </c>
      <c r="AA19" s="445">
        <v>0</v>
      </c>
      <c r="AB19" s="445">
        <v>0</v>
      </c>
      <c r="AC19" s="445">
        <v>0</v>
      </c>
    </row>
    <row r="20" spans="1:29" x14ac:dyDescent="0.25">
      <c r="A20" s="445" t="s">
        <v>4006</v>
      </c>
      <c r="B20" s="445" t="s">
        <v>2426</v>
      </c>
      <c r="C20" s="445" t="s">
        <v>4471</v>
      </c>
      <c r="D20" s="445">
        <v>38.005400000000002</v>
      </c>
      <c r="E20" s="445">
        <v>37.8718</v>
      </c>
      <c r="F20" s="445">
        <v>37.533299999999997</v>
      </c>
      <c r="G20" s="445">
        <v>36.958399999999997</v>
      </c>
      <c r="H20" s="445">
        <v>36.3035</v>
      </c>
      <c r="I20" s="445">
        <v>35.610999999999997</v>
      </c>
      <c r="J20" s="445">
        <v>34.912599999999998</v>
      </c>
      <c r="K20" s="445">
        <v>34.073300000000003</v>
      </c>
      <c r="L20" s="445">
        <v>33.212800000000001</v>
      </c>
      <c r="M20" s="445">
        <v>32.235399999999998</v>
      </c>
      <c r="N20" s="445">
        <v>31.367699999999999</v>
      </c>
      <c r="O20" s="445">
        <v>30.429300000000001</v>
      </c>
      <c r="P20" s="445">
        <v>29.480399999999999</v>
      </c>
      <c r="Q20" s="445">
        <v>28.5823</v>
      </c>
      <c r="R20" s="445">
        <v>27.6264</v>
      </c>
      <c r="S20" s="445">
        <v>26.7058</v>
      </c>
      <c r="T20" s="445">
        <v>25.7773</v>
      </c>
      <c r="U20" s="445">
        <v>24.919</v>
      </c>
      <c r="V20" s="445">
        <v>24.112200000000001</v>
      </c>
      <c r="W20" s="445">
        <v>23.585599999999999</v>
      </c>
      <c r="X20" s="445">
        <v>23.154800000000002</v>
      </c>
      <c r="Y20" s="445">
        <v>22.863399999999999</v>
      </c>
      <c r="Z20" s="445">
        <v>22.6569</v>
      </c>
      <c r="AA20" s="445">
        <v>22.527699999999999</v>
      </c>
      <c r="AB20" s="445">
        <v>22.499500000000001</v>
      </c>
      <c r="AC20" s="445">
        <v>22.509799999999998</v>
      </c>
    </row>
    <row r="21" spans="1:29" x14ac:dyDescent="0.25">
      <c r="A21" s="445" t="s">
        <v>4006</v>
      </c>
      <c r="B21" s="445" t="s">
        <v>2424</v>
      </c>
      <c r="C21" s="445" t="s">
        <v>4471</v>
      </c>
      <c r="D21" s="445">
        <v>32.973599999999998</v>
      </c>
      <c r="E21" s="445">
        <v>27.0442</v>
      </c>
      <c r="F21" s="445">
        <v>26.575199999999999</v>
      </c>
      <c r="G21" s="445">
        <v>25.795200000000001</v>
      </c>
      <c r="H21" s="445">
        <v>24.303599999999999</v>
      </c>
      <c r="I21" s="445">
        <v>23.063600000000001</v>
      </c>
      <c r="J21" s="445">
        <v>21.9176</v>
      </c>
      <c r="K21" s="445">
        <v>20.1252</v>
      </c>
      <c r="L21" s="445">
        <v>20.655799999999999</v>
      </c>
      <c r="M21" s="445">
        <v>21.328199999999999</v>
      </c>
      <c r="N21" s="445">
        <v>21.148900000000001</v>
      </c>
      <c r="O21" s="445">
        <v>21.67</v>
      </c>
      <c r="P21" s="445">
        <v>22.188099999999999</v>
      </c>
      <c r="Q21" s="445">
        <v>22.677499999999998</v>
      </c>
      <c r="R21" s="445">
        <v>23.250399999999999</v>
      </c>
      <c r="S21" s="445">
        <v>23.725999999999999</v>
      </c>
      <c r="T21" s="445">
        <v>24.131</v>
      </c>
      <c r="U21" s="445">
        <v>24.586500000000001</v>
      </c>
      <c r="V21" s="445">
        <v>25.129799999999999</v>
      </c>
      <c r="W21" s="445">
        <v>25.6569</v>
      </c>
      <c r="X21" s="445">
        <v>26.214200000000002</v>
      </c>
      <c r="Y21" s="445">
        <v>26.7423</v>
      </c>
      <c r="Z21" s="445">
        <v>27.2393</v>
      </c>
      <c r="AA21" s="445">
        <v>27.670500000000001</v>
      </c>
      <c r="AB21" s="445">
        <v>28.072299999999998</v>
      </c>
      <c r="AC21" s="445">
        <v>28.462700000000002</v>
      </c>
    </row>
    <row r="22" spans="1:29" x14ac:dyDescent="0.25">
      <c r="A22" s="445" t="s">
        <v>4006</v>
      </c>
      <c r="B22" s="445" t="s">
        <v>4475</v>
      </c>
      <c r="C22" s="445" t="s">
        <v>4471</v>
      </c>
      <c r="D22" s="445">
        <v>2.55227</v>
      </c>
      <c r="E22" s="445">
        <v>2.4965000000000002</v>
      </c>
      <c r="F22" s="445">
        <v>2.5445600000000002</v>
      </c>
      <c r="G22" s="445">
        <v>2.5498599999999998</v>
      </c>
      <c r="H22" s="445">
        <v>2.5369299999999999</v>
      </c>
      <c r="I22" s="445">
        <v>2.5213399999999999</v>
      </c>
      <c r="J22" s="445">
        <v>2.5173999999999999</v>
      </c>
      <c r="K22" s="445">
        <v>2.5176599999999998</v>
      </c>
      <c r="L22" s="445">
        <v>2.51844</v>
      </c>
      <c r="M22" s="445">
        <v>2.5231499999999998</v>
      </c>
      <c r="N22" s="445">
        <v>2.5272199999999998</v>
      </c>
      <c r="O22" s="445">
        <v>2.5295700000000001</v>
      </c>
      <c r="P22" s="445">
        <v>2.5297299999999998</v>
      </c>
      <c r="Q22" s="445">
        <v>2.52948</v>
      </c>
      <c r="R22" s="445">
        <v>2.5214099999999999</v>
      </c>
      <c r="S22" s="445">
        <v>2.5122900000000001</v>
      </c>
      <c r="T22" s="445">
        <v>2.5055100000000001</v>
      </c>
      <c r="U22" s="445">
        <v>2.5037699999999998</v>
      </c>
      <c r="V22" s="445">
        <v>2.5038299999999998</v>
      </c>
      <c r="W22" s="445">
        <v>2.5052400000000001</v>
      </c>
      <c r="X22" s="445">
        <v>2.5075699999999999</v>
      </c>
      <c r="Y22" s="445">
        <v>2.5078200000000002</v>
      </c>
      <c r="Z22" s="445">
        <v>2.5065200000000001</v>
      </c>
      <c r="AA22" s="445">
        <v>2.5047000000000001</v>
      </c>
      <c r="AB22" s="445">
        <v>2.50048</v>
      </c>
      <c r="AC22" s="445">
        <v>2.5009800000000002</v>
      </c>
    </row>
    <row r="23" spans="1:29" x14ac:dyDescent="0.25">
      <c r="A23" s="445" t="s">
        <v>4006</v>
      </c>
      <c r="B23" s="445" t="s">
        <v>4474</v>
      </c>
      <c r="C23" s="445" t="s">
        <v>4471</v>
      </c>
      <c r="D23" s="445">
        <v>3.2700800000000001</v>
      </c>
      <c r="E23" s="445">
        <v>3.5011800000000002</v>
      </c>
      <c r="F23" s="445">
        <v>3.7725499999999998</v>
      </c>
      <c r="G23" s="445">
        <v>4.0517599999999998</v>
      </c>
      <c r="H23" s="445">
        <v>4.3458100000000002</v>
      </c>
      <c r="I23" s="445">
        <v>4.6623599999999996</v>
      </c>
      <c r="J23" s="445">
        <v>4.7563500000000003</v>
      </c>
      <c r="K23" s="445">
        <v>4.8504899999999997</v>
      </c>
      <c r="L23" s="445">
        <v>4.9599500000000001</v>
      </c>
      <c r="M23" s="445">
        <v>5.0519600000000002</v>
      </c>
      <c r="N23" s="445">
        <v>5.1292299999999997</v>
      </c>
      <c r="O23" s="445">
        <v>5.1536200000000001</v>
      </c>
      <c r="P23" s="445">
        <v>5.1737000000000002</v>
      </c>
      <c r="Q23" s="445">
        <v>5.1975199999999999</v>
      </c>
      <c r="R23" s="445">
        <v>5.1981299999999999</v>
      </c>
      <c r="S23" s="445">
        <v>5.1974400000000003</v>
      </c>
      <c r="T23" s="445">
        <v>5.2074299999999996</v>
      </c>
      <c r="U23" s="445">
        <v>5.2260099999999996</v>
      </c>
      <c r="V23" s="445">
        <v>5.24674</v>
      </c>
      <c r="W23" s="445">
        <v>5.2715199999999998</v>
      </c>
      <c r="X23" s="445">
        <v>5.2988600000000003</v>
      </c>
      <c r="Y23" s="445">
        <v>5.3215399999999997</v>
      </c>
      <c r="Z23" s="445">
        <v>5.3436399999999997</v>
      </c>
      <c r="AA23" s="445">
        <v>5.3623900000000004</v>
      </c>
      <c r="AB23" s="445">
        <v>5.3748899999999997</v>
      </c>
      <c r="AC23" s="445">
        <v>5.4001999999999999</v>
      </c>
    </row>
    <row r="24" spans="1:29" x14ac:dyDescent="0.25">
      <c r="A24" s="445" t="s">
        <v>4006</v>
      </c>
      <c r="B24" s="445" t="s">
        <v>4473</v>
      </c>
      <c r="C24" s="445" t="s">
        <v>4471</v>
      </c>
      <c r="D24" s="445">
        <v>22.3127</v>
      </c>
      <c r="E24" s="445">
        <v>22.300699999999999</v>
      </c>
      <c r="F24" s="445">
        <v>22.579799999999999</v>
      </c>
      <c r="G24" s="445">
        <v>22.845500000000001</v>
      </c>
      <c r="H24" s="445">
        <v>22.928999999999998</v>
      </c>
      <c r="I24" s="445">
        <v>23.040500000000002</v>
      </c>
      <c r="J24" s="445">
        <v>23.193000000000001</v>
      </c>
      <c r="K24" s="445">
        <v>23.367899999999999</v>
      </c>
      <c r="L24" s="445">
        <v>23.503699999999998</v>
      </c>
      <c r="M24" s="445">
        <v>23.8414</v>
      </c>
      <c r="N24" s="445">
        <v>24.193899999999999</v>
      </c>
      <c r="O24" s="445">
        <v>24.6372</v>
      </c>
      <c r="P24" s="445">
        <v>25.045500000000001</v>
      </c>
      <c r="Q24" s="445">
        <v>25.409700000000001</v>
      </c>
      <c r="R24" s="445">
        <v>25.7227</v>
      </c>
      <c r="S24" s="445">
        <v>26.0181</v>
      </c>
      <c r="T24" s="445">
        <v>26.305800000000001</v>
      </c>
      <c r="U24" s="445">
        <v>26.5914</v>
      </c>
      <c r="V24" s="445">
        <v>26.837399999999999</v>
      </c>
      <c r="W24" s="445">
        <v>27.140599999999999</v>
      </c>
      <c r="X24" s="445">
        <v>27.389700000000001</v>
      </c>
      <c r="Y24" s="445">
        <v>27.7013</v>
      </c>
      <c r="Z24" s="445">
        <v>28.045999999999999</v>
      </c>
      <c r="AA24" s="445">
        <v>28.306999999999999</v>
      </c>
      <c r="AB24" s="445">
        <v>28.634899999999998</v>
      </c>
      <c r="AC24" s="445">
        <v>28.9481</v>
      </c>
    </row>
    <row r="25" spans="1:29" x14ac:dyDescent="0.25">
      <c r="A25" s="445" t="s">
        <v>4006</v>
      </c>
      <c r="B25" s="445" t="s">
        <v>2485</v>
      </c>
      <c r="C25" s="445" t="s">
        <v>4471</v>
      </c>
      <c r="D25" s="446">
        <v>2.408E-5</v>
      </c>
      <c r="E25" s="446">
        <v>3.8899999999999997E-5</v>
      </c>
      <c r="F25" s="446">
        <v>4.922E-5</v>
      </c>
      <c r="G25" s="446">
        <v>5.7000000000000003E-5</v>
      </c>
      <c r="H25" s="446">
        <v>8.543E-5</v>
      </c>
      <c r="I25" s="445">
        <v>1.0781E-4</v>
      </c>
      <c r="J25" s="445">
        <v>1.3090000000000001E-4</v>
      </c>
      <c r="K25" s="445">
        <v>1.6375E-4</v>
      </c>
      <c r="L25" s="445">
        <v>1.7890000000000001E-4</v>
      </c>
      <c r="M25" s="445">
        <v>1.8885000000000001E-4</v>
      </c>
      <c r="N25" s="445">
        <v>1.9560000000000001E-4</v>
      </c>
      <c r="O25" s="445">
        <v>2.1723000000000001E-4</v>
      </c>
      <c r="P25" s="445">
        <v>2.2767999999999999E-4</v>
      </c>
      <c r="Q25" s="445">
        <v>2.2803E-4</v>
      </c>
      <c r="R25" s="445">
        <v>2.2776E-4</v>
      </c>
      <c r="S25" s="445">
        <v>2.2709E-4</v>
      </c>
      <c r="T25" s="445">
        <v>2.1562E-4</v>
      </c>
      <c r="U25" s="445">
        <v>2.0432999999999999E-4</v>
      </c>
      <c r="V25" s="445">
        <v>1.9316E-4</v>
      </c>
      <c r="W25" s="445">
        <v>1.7144E-4</v>
      </c>
      <c r="X25" s="445">
        <v>1.4982999999999999E-4</v>
      </c>
      <c r="Y25" s="445">
        <v>1.2829000000000001E-4</v>
      </c>
      <c r="Z25" s="445">
        <v>1.0682E-4</v>
      </c>
      <c r="AA25" s="446">
        <v>8.5309999999999995E-5</v>
      </c>
      <c r="AB25" s="446">
        <v>7.4579999999999994E-5</v>
      </c>
      <c r="AC25" s="446">
        <v>6.3819999999999995E-5</v>
      </c>
    </row>
    <row r="26" spans="1:29" x14ac:dyDescent="0.25">
      <c r="A26" s="445" t="s">
        <v>4006</v>
      </c>
      <c r="B26" s="445" t="s">
        <v>2425</v>
      </c>
      <c r="C26" s="445" t="s">
        <v>4471</v>
      </c>
      <c r="D26" s="445">
        <v>3.2109399999999999</v>
      </c>
      <c r="E26" s="445">
        <v>3.2109399999999999</v>
      </c>
      <c r="F26" s="445">
        <v>3.2109399999999999</v>
      </c>
      <c r="G26" s="445">
        <v>3.2109399999999999</v>
      </c>
      <c r="H26" s="445">
        <v>3.2109399999999999</v>
      </c>
      <c r="I26" s="445">
        <v>3.2109399999999999</v>
      </c>
      <c r="J26" s="445">
        <v>3.2109399999999999</v>
      </c>
      <c r="K26" s="445">
        <v>3.2109399999999999</v>
      </c>
      <c r="L26" s="445">
        <v>3.2109399999999999</v>
      </c>
      <c r="M26" s="445">
        <v>3.2109399999999999</v>
      </c>
      <c r="N26" s="445">
        <v>3.2109399999999999</v>
      </c>
      <c r="O26" s="445">
        <v>3.2109399999999999</v>
      </c>
      <c r="P26" s="445">
        <v>3.2109399999999999</v>
      </c>
      <c r="Q26" s="445">
        <v>3.2109399999999999</v>
      </c>
      <c r="R26" s="445">
        <v>3.2109399999999999</v>
      </c>
      <c r="S26" s="445">
        <v>3.2109399999999999</v>
      </c>
      <c r="T26" s="445">
        <v>3.2109399999999999</v>
      </c>
      <c r="U26" s="445">
        <v>3.2109399999999999</v>
      </c>
      <c r="V26" s="445">
        <v>3.2109399999999999</v>
      </c>
      <c r="W26" s="445">
        <v>3.2109399999999999</v>
      </c>
      <c r="X26" s="445">
        <v>3.2109399999999999</v>
      </c>
      <c r="Y26" s="445">
        <v>3.2109399999999999</v>
      </c>
      <c r="Z26" s="445">
        <v>3.2109399999999999</v>
      </c>
      <c r="AA26" s="445">
        <v>3.2109399999999999</v>
      </c>
      <c r="AB26" s="445">
        <v>3.2109399999999999</v>
      </c>
      <c r="AC26" s="445">
        <v>3.2109399999999999</v>
      </c>
    </row>
    <row r="27" spans="1:29" x14ac:dyDescent="0.25">
      <c r="A27" s="445" t="s">
        <v>4006</v>
      </c>
      <c r="B27" s="445" t="s">
        <v>4472</v>
      </c>
      <c r="C27" s="445" t="s">
        <v>4471</v>
      </c>
      <c r="D27" s="445">
        <v>0</v>
      </c>
      <c r="E27" s="445">
        <v>0</v>
      </c>
      <c r="F27" s="445">
        <v>0</v>
      </c>
      <c r="G27" s="445">
        <v>0</v>
      </c>
      <c r="H27" s="445">
        <v>0</v>
      </c>
      <c r="I27" s="445">
        <v>0</v>
      </c>
      <c r="J27" s="445">
        <v>0</v>
      </c>
      <c r="K27" s="445">
        <v>0</v>
      </c>
      <c r="L27" s="445">
        <v>0</v>
      </c>
      <c r="M27" s="445">
        <v>0</v>
      </c>
      <c r="N27" s="445">
        <v>0</v>
      </c>
      <c r="O27" s="445">
        <v>0</v>
      </c>
      <c r="P27" s="445">
        <v>0</v>
      </c>
      <c r="Q27" s="445">
        <v>0</v>
      </c>
      <c r="R27" s="445">
        <v>0</v>
      </c>
      <c r="S27" s="445">
        <v>0</v>
      </c>
      <c r="T27" s="445">
        <v>0</v>
      </c>
      <c r="U27" s="445">
        <v>0</v>
      </c>
      <c r="V27" s="445">
        <v>0</v>
      </c>
      <c r="W27" s="445">
        <v>0</v>
      </c>
      <c r="X27" s="445">
        <v>0</v>
      </c>
      <c r="Y27" s="445">
        <v>0</v>
      </c>
      <c r="Z27" s="445">
        <v>0</v>
      </c>
      <c r="AA27" s="445">
        <v>0</v>
      </c>
      <c r="AB27" s="445">
        <v>0</v>
      </c>
      <c r="AC27" s="445">
        <v>0</v>
      </c>
    </row>
    <row r="28" spans="1:29" x14ac:dyDescent="0.25">
      <c r="A28" s="445" t="s">
        <v>4008</v>
      </c>
      <c r="B28" s="445" t="s">
        <v>2426</v>
      </c>
      <c r="C28" s="445" t="s">
        <v>4471</v>
      </c>
      <c r="D28" s="445">
        <v>164.83699999999999</v>
      </c>
      <c r="E28" s="445">
        <v>162.57400000000001</v>
      </c>
      <c r="F28" s="445">
        <v>160.44</v>
      </c>
      <c r="G28" s="445">
        <v>157.53200000000001</v>
      </c>
      <c r="H28" s="445">
        <v>154.84</v>
      </c>
      <c r="I28" s="445">
        <v>152.43799999999999</v>
      </c>
      <c r="J28" s="445">
        <v>145.625</v>
      </c>
      <c r="K28" s="445">
        <v>139.06800000000001</v>
      </c>
      <c r="L28" s="445">
        <v>132.584</v>
      </c>
      <c r="M28" s="445">
        <v>125.93</v>
      </c>
      <c r="N28" s="445">
        <v>119.898</v>
      </c>
      <c r="O28" s="445">
        <v>113.595</v>
      </c>
      <c r="P28" s="445">
        <v>107.24299999999999</v>
      </c>
      <c r="Q28" s="445">
        <v>101.128</v>
      </c>
      <c r="R28" s="445">
        <v>94.966099999999997</v>
      </c>
      <c r="S28" s="445">
        <v>89.133799999999994</v>
      </c>
      <c r="T28" s="445">
        <v>83.185100000000006</v>
      </c>
      <c r="U28" s="445">
        <v>77.283900000000003</v>
      </c>
      <c r="V28" s="445">
        <v>71.548000000000002</v>
      </c>
      <c r="W28" s="445">
        <v>66.808700000000002</v>
      </c>
      <c r="X28" s="445">
        <v>64.180599999999998</v>
      </c>
      <c r="Y28" s="445">
        <v>61.925699999999999</v>
      </c>
      <c r="Z28" s="445">
        <v>60.883400000000002</v>
      </c>
      <c r="AA28" s="445">
        <v>61.020200000000003</v>
      </c>
      <c r="AB28" s="445">
        <v>61.206899999999997</v>
      </c>
      <c r="AC28" s="445">
        <v>61.500599999999999</v>
      </c>
    </row>
    <row r="29" spans="1:29" x14ac:dyDescent="0.25">
      <c r="A29" s="445" t="s">
        <v>4008</v>
      </c>
      <c r="B29" s="445" t="s">
        <v>2424</v>
      </c>
      <c r="C29" s="445" t="s">
        <v>4471</v>
      </c>
      <c r="D29" s="445">
        <v>31.395099999999999</v>
      </c>
      <c r="E29" s="445">
        <v>30.496400000000001</v>
      </c>
      <c r="F29" s="445">
        <v>27.678799999999999</v>
      </c>
      <c r="G29" s="445">
        <v>25.460599999999999</v>
      </c>
      <c r="H29" s="445">
        <v>22.8538</v>
      </c>
      <c r="I29" s="445">
        <v>20.750399999999999</v>
      </c>
      <c r="J29" s="445">
        <v>18.439299999999999</v>
      </c>
      <c r="K29" s="445">
        <v>16.240600000000001</v>
      </c>
      <c r="L29" s="445">
        <v>14.1814</v>
      </c>
      <c r="M29" s="445">
        <v>11.4353</v>
      </c>
      <c r="N29" s="445">
        <v>11.107200000000001</v>
      </c>
      <c r="O29" s="445">
        <v>11.374599999999999</v>
      </c>
      <c r="P29" s="445">
        <v>11.4617</v>
      </c>
      <c r="Q29" s="445">
        <v>11.627800000000001</v>
      </c>
      <c r="R29" s="445">
        <v>10.5862</v>
      </c>
      <c r="S29" s="445">
        <v>7.3951799999999999</v>
      </c>
      <c r="T29" s="445">
        <v>6.8945600000000002</v>
      </c>
      <c r="U29" s="445">
        <v>7.5788099999999998</v>
      </c>
      <c r="V29" s="445">
        <v>8.3342899999999993</v>
      </c>
      <c r="W29" s="445">
        <v>8.7417200000000008</v>
      </c>
      <c r="X29" s="445">
        <v>4.3799099999999997</v>
      </c>
      <c r="Y29" s="445">
        <v>4.7346500000000002</v>
      </c>
      <c r="Z29" s="445">
        <v>4.9960399999999998</v>
      </c>
      <c r="AA29" s="445">
        <v>5.2208100000000002</v>
      </c>
      <c r="AB29" s="445">
        <v>4.2495599999999998</v>
      </c>
      <c r="AC29" s="445">
        <v>4.3015299999999996</v>
      </c>
    </row>
    <row r="30" spans="1:29" x14ac:dyDescent="0.25">
      <c r="A30" s="445" t="s">
        <v>4008</v>
      </c>
      <c r="B30" s="445" t="s">
        <v>4475</v>
      </c>
      <c r="C30" s="445" t="s">
        <v>4471</v>
      </c>
      <c r="D30" s="445">
        <v>24.4541</v>
      </c>
      <c r="E30" s="445">
        <v>24.1843</v>
      </c>
      <c r="F30" s="445">
        <v>24.720400000000001</v>
      </c>
      <c r="G30" s="445">
        <v>24.9148</v>
      </c>
      <c r="H30" s="445">
        <v>24.904699999999998</v>
      </c>
      <c r="I30" s="445">
        <v>24.869599999999998</v>
      </c>
      <c r="J30" s="445">
        <v>24.724</v>
      </c>
      <c r="K30" s="445">
        <v>24.6235</v>
      </c>
      <c r="L30" s="445">
        <v>24.531500000000001</v>
      </c>
      <c r="M30" s="445">
        <v>24.481300000000001</v>
      </c>
      <c r="N30" s="445">
        <v>24.428000000000001</v>
      </c>
      <c r="O30" s="445">
        <v>24.354099999999999</v>
      </c>
      <c r="P30" s="445">
        <v>24.258299999999998</v>
      </c>
      <c r="Q30" s="445">
        <v>24.1538</v>
      </c>
      <c r="R30" s="445">
        <v>23.971499999999999</v>
      </c>
      <c r="S30" s="445">
        <v>23.778400000000001</v>
      </c>
      <c r="T30" s="445">
        <v>23.597300000000001</v>
      </c>
      <c r="U30" s="445">
        <v>23.462499999999999</v>
      </c>
      <c r="V30" s="445">
        <v>23.3432</v>
      </c>
      <c r="W30" s="445">
        <v>23.2346</v>
      </c>
      <c r="X30" s="445">
        <v>23.131699999999999</v>
      </c>
      <c r="Y30" s="445">
        <v>23.007100000000001</v>
      </c>
      <c r="Z30" s="445">
        <v>22.866599999999998</v>
      </c>
      <c r="AA30" s="445">
        <v>22.7211</v>
      </c>
      <c r="AB30" s="445">
        <v>22.554300000000001</v>
      </c>
      <c r="AC30" s="445">
        <v>22.436199999999999</v>
      </c>
    </row>
    <row r="31" spans="1:29" x14ac:dyDescent="0.25">
      <c r="A31" s="445" t="s">
        <v>4008</v>
      </c>
      <c r="B31" s="445" t="s">
        <v>4474</v>
      </c>
      <c r="C31" s="445" t="s">
        <v>4471</v>
      </c>
      <c r="D31" s="445">
        <v>21.522300000000001</v>
      </c>
      <c r="E31" s="445">
        <v>21.826699999999999</v>
      </c>
      <c r="F31" s="445">
        <v>22.187999999999999</v>
      </c>
      <c r="G31" s="445">
        <v>22.401299999999999</v>
      </c>
      <c r="H31" s="445">
        <v>22.519200000000001</v>
      </c>
      <c r="I31" s="445">
        <v>22.6555</v>
      </c>
      <c r="J31" s="445">
        <v>22.633500000000002</v>
      </c>
      <c r="K31" s="445">
        <v>22.7224</v>
      </c>
      <c r="L31" s="445">
        <v>22.883600000000001</v>
      </c>
      <c r="M31" s="445">
        <v>23.033799999999999</v>
      </c>
      <c r="N31" s="445">
        <v>23.180499999999999</v>
      </c>
      <c r="O31" s="445">
        <v>23.288699999999999</v>
      </c>
      <c r="P31" s="445">
        <v>23.3705</v>
      </c>
      <c r="Q31" s="445">
        <v>23.4589</v>
      </c>
      <c r="R31" s="445">
        <v>23.3856</v>
      </c>
      <c r="S31" s="445">
        <v>23.291899999999998</v>
      </c>
      <c r="T31" s="445">
        <v>23.255500000000001</v>
      </c>
      <c r="U31" s="445">
        <v>23.2864</v>
      </c>
      <c r="V31" s="445">
        <v>23.3446</v>
      </c>
      <c r="W31" s="445">
        <v>23.427099999999999</v>
      </c>
      <c r="X31" s="445">
        <v>23.524000000000001</v>
      </c>
      <c r="Y31" s="445">
        <v>23.5853</v>
      </c>
      <c r="Z31" s="445">
        <v>23.624199999999998</v>
      </c>
      <c r="AA31" s="445">
        <v>23.646999999999998</v>
      </c>
      <c r="AB31" s="445">
        <v>23.6218</v>
      </c>
      <c r="AC31" s="445">
        <v>23.680499999999999</v>
      </c>
    </row>
    <row r="32" spans="1:29" x14ac:dyDescent="0.25">
      <c r="A32" s="445" t="s">
        <v>4008</v>
      </c>
      <c r="B32" s="445" t="s">
        <v>4473</v>
      </c>
      <c r="C32" s="445" t="s">
        <v>4471</v>
      </c>
      <c r="D32" s="445">
        <v>131.34700000000001</v>
      </c>
      <c r="E32" s="445">
        <v>129.761</v>
      </c>
      <c r="F32" s="445">
        <v>129.25800000000001</v>
      </c>
      <c r="G32" s="445">
        <v>128.547</v>
      </c>
      <c r="H32" s="445">
        <v>127.313</v>
      </c>
      <c r="I32" s="445">
        <v>125.94499999999999</v>
      </c>
      <c r="J32" s="445">
        <v>125.819</v>
      </c>
      <c r="K32" s="445">
        <v>125.559</v>
      </c>
      <c r="L32" s="445">
        <v>125.255</v>
      </c>
      <c r="M32" s="445">
        <v>125.279</v>
      </c>
      <c r="N32" s="445">
        <v>125.24299999999999</v>
      </c>
      <c r="O32" s="445">
        <v>125.316</v>
      </c>
      <c r="P32" s="445">
        <v>125.29600000000001</v>
      </c>
      <c r="Q32" s="445">
        <v>125.26900000000001</v>
      </c>
      <c r="R32" s="445">
        <v>125.27</v>
      </c>
      <c r="S32" s="445">
        <v>125.125</v>
      </c>
      <c r="T32" s="445">
        <v>125.181</v>
      </c>
      <c r="U32" s="445">
        <v>125.26</v>
      </c>
      <c r="V32" s="445">
        <v>125.282</v>
      </c>
      <c r="W32" s="445">
        <v>125.235</v>
      </c>
      <c r="X32" s="445">
        <v>125.39400000000001</v>
      </c>
      <c r="Y32" s="445">
        <v>125.634</v>
      </c>
      <c r="Z32" s="445">
        <v>126.012</v>
      </c>
      <c r="AA32" s="445">
        <v>126.379</v>
      </c>
      <c r="AB32" s="445">
        <v>126.85599999999999</v>
      </c>
      <c r="AC32" s="445">
        <v>127.26600000000001</v>
      </c>
    </row>
    <row r="33" spans="1:29" x14ac:dyDescent="0.25">
      <c r="A33" s="445" t="s">
        <v>4008</v>
      </c>
      <c r="B33" s="445" t="s">
        <v>2485</v>
      </c>
      <c r="C33" s="445" t="s">
        <v>4471</v>
      </c>
      <c r="D33" s="445">
        <v>10.882899999999999</v>
      </c>
      <c r="E33" s="445">
        <v>10.259399999999999</v>
      </c>
      <c r="F33" s="445">
        <v>9.1702999999999992</v>
      </c>
      <c r="G33" s="445">
        <v>8.24742</v>
      </c>
      <c r="H33" s="445">
        <v>7.32829</v>
      </c>
      <c r="I33" s="445">
        <v>6.5866100000000003</v>
      </c>
      <c r="J33" s="445">
        <v>6.2046700000000001</v>
      </c>
      <c r="K33" s="445">
        <v>5.8135899999999996</v>
      </c>
      <c r="L33" s="445">
        <v>5.4268900000000002</v>
      </c>
      <c r="M33" s="445">
        <v>5.0400099999999997</v>
      </c>
      <c r="N33" s="445">
        <v>4.6398999999999999</v>
      </c>
      <c r="O33" s="445">
        <v>4.64161</v>
      </c>
      <c r="P33" s="445">
        <v>4.6336700000000004</v>
      </c>
      <c r="Q33" s="445">
        <v>4.62758</v>
      </c>
      <c r="R33" s="445">
        <v>4.6392100000000003</v>
      </c>
      <c r="S33" s="445">
        <v>4.6457499999999996</v>
      </c>
      <c r="T33" s="445">
        <v>4.6688400000000003</v>
      </c>
      <c r="U33" s="445">
        <v>4.6883800000000004</v>
      </c>
      <c r="V33" s="445">
        <v>4.7329400000000001</v>
      </c>
      <c r="W33" s="445">
        <v>4.80199</v>
      </c>
      <c r="X33" s="445">
        <v>5.0862100000000003</v>
      </c>
      <c r="Y33" s="445">
        <v>5.6786099999999999</v>
      </c>
      <c r="Z33" s="445">
        <v>5.5975999999999999</v>
      </c>
      <c r="AA33" s="445">
        <v>5.7448100000000002</v>
      </c>
      <c r="AB33" s="445">
        <v>5.8285900000000002</v>
      </c>
      <c r="AC33" s="445">
        <v>6.5117099999999999</v>
      </c>
    </row>
    <row r="34" spans="1:29" x14ac:dyDescent="0.25">
      <c r="A34" s="445" t="s">
        <v>4008</v>
      </c>
      <c r="B34" s="445" t="s">
        <v>2425</v>
      </c>
      <c r="C34" s="445" t="s">
        <v>4471</v>
      </c>
      <c r="D34" s="445">
        <v>-32.723599999999998</v>
      </c>
      <c r="E34" s="445">
        <v>-32.723599999999998</v>
      </c>
      <c r="F34" s="445">
        <v>-32.723599999999998</v>
      </c>
      <c r="G34" s="445">
        <v>-32.723599999999998</v>
      </c>
      <c r="H34" s="445">
        <v>-32.723599999999998</v>
      </c>
      <c r="I34" s="445">
        <v>-32.723599999999998</v>
      </c>
      <c r="J34" s="445">
        <v>-32.723599999999998</v>
      </c>
      <c r="K34" s="445">
        <v>-32.723599999999998</v>
      </c>
      <c r="L34" s="445">
        <v>-32.723599999999998</v>
      </c>
      <c r="M34" s="445">
        <v>-32.723599999999998</v>
      </c>
      <c r="N34" s="445">
        <v>-32.723599999999998</v>
      </c>
      <c r="O34" s="445">
        <v>-32.723599999999998</v>
      </c>
      <c r="P34" s="445">
        <v>-32.723599999999998</v>
      </c>
      <c r="Q34" s="445">
        <v>-32.723599999999998</v>
      </c>
      <c r="R34" s="445">
        <v>-32.723599999999998</v>
      </c>
      <c r="S34" s="445">
        <v>-32.723599999999998</v>
      </c>
      <c r="T34" s="445">
        <v>-32.723599999999998</v>
      </c>
      <c r="U34" s="445">
        <v>-32.723599999999998</v>
      </c>
      <c r="V34" s="445">
        <v>-32.723599999999998</v>
      </c>
      <c r="W34" s="445">
        <v>-32.723599999999998</v>
      </c>
      <c r="X34" s="445">
        <v>-32.723599999999998</v>
      </c>
      <c r="Y34" s="445">
        <v>-32.723599999999998</v>
      </c>
      <c r="Z34" s="445">
        <v>-32.723599999999998</v>
      </c>
      <c r="AA34" s="445">
        <v>-32.723599999999998</v>
      </c>
      <c r="AB34" s="445">
        <v>-32.723599999999998</v>
      </c>
      <c r="AC34" s="445">
        <v>-32.723599999999998</v>
      </c>
    </row>
    <row r="35" spans="1:29" x14ac:dyDescent="0.25">
      <c r="A35" s="445" t="s">
        <v>4008</v>
      </c>
      <c r="B35" s="445" t="s">
        <v>4472</v>
      </c>
      <c r="C35" s="445" t="s">
        <v>4471</v>
      </c>
      <c r="D35" s="445">
        <v>0</v>
      </c>
      <c r="E35" s="445">
        <v>0</v>
      </c>
      <c r="F35" s="445">
        <v>0</v>
      </c>
      <c r="G35" s="445">
        <v>0</v>
      </c>
      <c r="H35" s="445">
        <v>0</v>
      </c>
      <c r="I35" s="445">
        <v>0</v>
      </c>
      <c r="J35" s="445">
        <v>0</v>
      </c>
      <c r="K35" s="445">
        <v>0</v>
      </c>
      <c r="L35" s="445">
        <v>0</v>
      </c>
      <c r="M35" s="445">
        <v>0</v>
      </c>
      <c r="N35" s="445">
        <v>0</v>
      </c>
      <c r="O35" s="445">
        <v>0</v>
      </c>
      <c r="P35" s="445">
        <v>0</v>
      </c>
      <c r="Q35" s="445">
        <v>0</v>
      </c>
      <c r="R35" s="445">
        <v>0</v>
      </c>
      <c r="S35" s="445">
        <v>0</v>
      </c>
      <c r="T35" s="445">
        <v>0</v>
      </c>
      <c r="U35" s="445">
        <v>0</v>
      </c>
      <c r="V35" s="445">
        <v>0</v>
      </c>
      <c r="W35" s="445">
        <v>0</v>
      </c>
      <c r="X35" s="445">
        <v>0</v>
      </c>
      <c r="Y35" s="445">
        <v>0</v>
      </c>
      <c r="Z35" s="445">
        <v>0</v>
      </c>
      <c r="AA35" s="445">
        <v>0</v>
      </c>
      <c r="AB35" s="445">
        <v>0</v>
      </c>
      <c r="AC35" s="445">
        <v>0</v>
      </c>
    </row>
    <row r="36" spans="1:29" x14ac:dyDescent="0.25">
      <c r="A36" s="445" t="s">
        <v>481</v>
      </c>
      <c r="B36" s="445" t="s">
        <v>2426</v>
      </c>
      <c r="C36" s="445" t="s">
        <v>4471</v>
      </c>
      <c r="D36" s="445">
        <v>29.501000000000001</v>
      </c>
      <c r="E36" s="445">
        <v>29.225100000000001</v>
      </c>
      <c r="F36" s="445">
        <v>28.889800000000001</v>
      </c>
      <c r="G36" s="445">
        <v>28.3642</v>
      </c>
      <c r="H36" s="445">
        <v>27.801600000000001</v>
      </c>
      <c r="I36" s="445">
        <v>27.2197</v>
      </c>
      <c r="J36" s="445">
        <v>26.5032</v>
      </c>
      <c r="K36" s="445">
        <v>25.7502</v>
      </c>
      <c r="L36" s="445">
        <v>25.0031</v>
      </c>
      <c r="M36" s="445">
        <v>24.153500000000001</v>
      </c>
      <c r="N36" s="445">
        <v>23.4025</v>
      </c>
      <c r="O36" s="445">
        <v>22.58</v>
      </c>
      <c r="P36" s="445">
        <v>21.744299999999999</v>
      </c>
      <c r="Q36" s="445">
        <v>20.9468</v>
      </c>
      <c r="R36" s="445">
        <v>20.104600000000001</v>
      </c>
      <c r="S36" s="445">
        <v>19.314800000000002</v>
      </c>
      <c r="T36" s="445">
        <v>18.5258</v>
      </c>
      <c r="U36" s="445">
        <v>17.884699999999999</v>
      </c>
      <c r="V36" s="445">
        <v>17.4023</v>
      </c>
      <c r="W36" s="445">
        <v>17.022500000000001</v>
      </c>
      <c r="X36" s="445">
        <v>16.741</v>
      </c>
      <c r="Y36" s="445">
        <v>16.589700000000001</v>
      </c>
      <c r="Z36" s="445">
        <v>16.520800000000001</v>
      </c>
      <c r="AA36" s="445">
        <v>16.518799999999999</v>
      </c>
      <c r="AB36" s="445">
        <v>16.6004</v>
      </c>
      <c r="AC36" s="445">
        <v>16.757400000000001</v>
      </c>
    </row>
    <row r="37" spans="1:29" x14ac:dyDescent="0.25">
      <c r="A37" s="445" t="s">
        <v>481</v>
      </c>
      <c r="B37" s="445" t="s">
        <v>2424</v>
      </c>
      <c r="C37" s="445" t="s">
        <v>4471</v>
      </c>
      <c r="D37" s="445">
        <v>24.2378</v>
      </c>
      <c r="E37" s="445">
        <v>24.389600000000002</v>
      </c>
      <c r="F37" s="445">
        <v>18.789899999999999</v>
      </c>
      <c r="G37" s="445">
        <v>15.8477</v>
      </c>
      <c r="H37" s="445">
        <v>12.9754</v>
      </c>
      <c r="I37" s="445">
        <v>8.2464499999999994</v>
      </c>
      <c r="J37" s="445">
        <v>7.2176200000000001</v>
      </c>
      <c r="K37" s="445">
        <v>6.4144100000000002</v>
      </c>
      <c r="L37" s="445">
        <v>6.7782400000000003</v>
      </c>
      <c r="M37" s="445">
        <v>7.3448099999999998</v>
      </c>
      <c r="N37" s="445">
        <v>7.8580699999999997</v>
      </c>
      <c r="O37" s="445">
        <v>8.3239099999999997</v>
      </c>
      <c r="P37" s="445">
        <v>8.8559099999999997</v>
      </c>
      <c r="Q37" s="445">
        <v>9.3173300000000001</v>
      </c>
      <c r="R37" s="445">
        <v>9.7799099999999992</v>
      </c>
      <c r="S37" s="445">
        <v>10.2318</v>
      </c>
      <c r="T37" s="445">
        <v>10.642899999999999</v>
      </c>
      <c r="U37" s="445">
        <v>10.870200000000001</v>
      </c>
      <c r="V37" s="445">
        <v>11.0471</v>
      </c>
      <c r="W37" s="445">
        <v>11.2956</v>
      </c>
      <c r="X37" s="445">
        <v>11.519299999999999</v>
      </c>
      <c r="Y37" s="445">
        <v>11.6884</v>
      </c>
      <c r="Z37" s="445">
        <v>11.8812</v>
      </c>
      <c r="AA37" s="445">
        <v>12.0853</v>
      </c>
      <c r="AB37" s="445">
        <v>12.058199999999999</v>
      </c>
      <c r="AC37" s="445">
        <v>9.1268399999999996</v>
      </c>
    </row>
    <row r="38" spans="1:29" x14ac:dyDescent="0.25">
      <c r="A38" s="445" t="s">
        <v>481</v>
      </c>
      <c r="B38" s="445" t="s">
        <v>4475</v>
      </c>
      <c r="C38" s="445" t="s">
        <v>4471</v>
      </c>
      <c r="D38" s="445">
        <v>7.9669499999999998</v>
      </c>
      <c r="E38" s="445">
        <v>7.6705899999999998</v>
      </c>
      <c r="F38" s="445">
        <v>7.8980600000000001</v>
      </c>
      <c r="G38" s="445">
        <v>7.9304100000000002</v>
      </c>
      <c r="H38" s="445">
        <v>7.9047099999999997</v>
      </c>
      <c r="I38" s="445">
        <v>7.8675800000000002</v>
      </c>
      <c r="J38" s="445">
        <v>7.8436199999999996</v>
      </c>
      <c r="K38" s="445">
        <v>7.8333300000000001</v>
      </c>
      <c r="L38" s="445">
        <v>7.8262299999999998</v>
      </c>
      <c r="M38" s="445">
        <v>7.8302300000000002</v>
      </c>
      <c r="N38" s="445">
        <v>7.8292900000000003</v>
      </c>
      <c r="O38" s="445">
        <v>7.8227500000000001</v>
      </c>
      <c r="P38" s="445">
        <v>7.8087900000000001</v>
      </c>
      <c r="Q38" s="445">
        <v>7.7932199999999998</v>
      </c>
      <c r="R38" s="445">
        <v>7.75054</v>
      </c>
      <c r="S38" s="445">
        <v>7.7044300000000003</v>
      </c>
      <c r="T38" s="445">
        <v>7.6694399999999998</v>
      </c>
      <c r="U38" s="445">
        <v>7.6525600000000003</v>
      </c>
      <c r="V38" s="445">
        <v>7.64215</v>
      </c>
      <c r="W38" s="445">
        <v>7.6368799999999997</v>
      </c>
      <c r="X38" s="445">
        <v>7.6357799999999996</v>
      </c>
      <c r="Y38" s="445">
        <v>7.62798</v>
      </c>
      <c r="Z38" s="445">
        <v>7.6144800000000004</v>
      </c>
      <c r="AA38" s="445">
        <v>7.5991299999999997</v>
      </c>
      <c r="AB38" s="445">
        <v>7.57484</v>
      </c>
      <c r="AC38" s="445">
        <v>7.5661399999999999</v>
      </c>
    </row>
    <row r="39" spans="1:29" x14ac:dyDescent="0.25">
      <c r="A39" s="445" t="s">
        <v>481</v>
      </c>
      <c r="B39" s="445" t="s">
        <v>4474</v>
      </c>
      <c r="C39" s="445" t="s">
        <v>4471</v>
      </c>
      <c r="D39" s="445">
        <v>4.4852800000000004</v>
      </c>
      <c r="E39" s="445">
        <v>4.2851699999999999</v>
      </c>
      <c r="F39" s="445">
        <v>4.2838700000000003</v>
      </c>
      <c r="G39" s="445">
        <v>4.2545000000000002</v>
      </c>
      <c r="H39" s="445">
        <v>4.2089600000000003</v>
      </c>
      <c r="I39" s="445">
        <v>4.1683000000000003</v>
      </c>
      <c r="J39" s="445">
        <v>4.1996000000000002</v>
      </c>
      <c r="K39" s="445">
        <v>4.2500499999999999</v>
      </c>
      <c r="L39" s="445">
        <v>4.3135700000000003</v>
      </c>
      <c r="M39" s="445">
        <v>4.3715599999999997</v>
      </c>
      <c r="N39" s="445">
        <v>4.4318200000000001</v>
      </c>
      <c r="O39" s="445">
        <v>4.4824799999999998</v>
      </c>
      <c r="P39" s="445">
        <v>4.5278099999999997</v>
      </c>
      <c r="Q39" s="445">
        <v>4.5766600000000004</v>
      </c>
      <c r="R39" s="445">
        <v>4.5931800000000003</v>
      </c>
      <c r="S39" s="445">
        <v>4.6053600000000001</v>
      </c>
      <c r="T39" s="445">
        <v>4.6330299999999998</v>
      </c>
      <c r="U39" s="445">
        <v>4.67326</v>
      </c>
      <c r="V39" s="445">
        <v>4.7187200000000002</v>
      </c>
      <c r="W39" s="445">
        <v>4.7688199999999998</v>
      </c>
      <c r="X39" s="445">
        <v>4.8219500000000002</v>
      </c>
      <c r="Y39" s="445">
        <v>4.8685099999999997</v>
      </c>
      <c r="Z39" s="445">
        <v>4.9107099999999999</v>
      </c>
      <c r="AA39" s="445">
        <v>4.9492200000000004</v>
      </c>
      <c r="AB39" s="445">
        <v>4.9781000000000004</v>
      </c>
      <c r="AC39" s="445">
        <v>5.0230300000000003</v>
      </c>
    </row>
    <row r="40" spans="1:29" x14ac:dyDescent="0.25">
      <c r="A40" s="445" t="s">
        <v>481</v>
      </c>
      <c r="B40" s="445" t="s">
        <v>4473</v>
      </c>
      <c r="C40" s="445" t="s">
        <v>4471</v>
      </c>
      <c r="D40" s="445">
        <v>40.577199999999998</v>
      </c>
      <c r="E40" s="445">
        <v>39.680700000000002</v>
      </c>
      <c r="F40" s="445">
        <v>39.188200000000002</v>
      </c>
      <c r="G40" s="445">
        <v>38.7776</v>
      </c>
      <c r="H40" s="445">
        <v>38.196599999999997</v>
      </c>
      <c r="I40" s="445">
        <v>37.901000000000003</v>
      </c>
      <c r="J40" s="445">
        <v>37.656500000000001</v>
      </c>
      <c r="K40" s="445">
        <v>37.5381</v>
      </c>
      <c r="L40" s="445">
        <v>37.980400000000003</v>
      </c>
      <c r="M40" s="445">
        <v>38.1494</v>
      </c>
      <c r="N40" s="445">
        <v>38.22</v>
      </c>
      <c r="O40" s="445">
        <v>38.385899999999999</v>
      </c>
      <c r="P40" s="445">
        <v>38.616</v>
      </c>
      <c r="Q40" s="445">
        <v>38.836599999999997</v>
      </c>
      <c r="R40" s="445">
        <v>38.854700000000001</v>
      </c>
      <c r="S40" s="445">
        <v>39.031100000000002</v>
      </c>
      <c r="T40" s="445">
        <v>39.242699999999999</v>
      </c>
      <c r="U40" s="445">
        <v>39.396900000000002</v>
      </c>
      <c r="V40" s="445">
        <v>39.5229</v>
      </c>
      <c r="W40" s="445">
        <v>39.619500000000002</v>
      </c>
      <c r="X40" s="445">
        <v>39.854300000000002</v>
      </c>
      <c r="Y40" s="445">
        <v>40.076799999999999</v>
      </c>
      <c r="Z40" s="445">
        <v>40.3583</v>
      </c>
      <c r="AA40" s="445">
        <v>40.618899999999996</v>
      </c>
      <c r="AB40" s="445">
        <v>40.887</v>
      </c>
      <c r="AC40" s="445">
        <v>41.122599999999998</v>
      </c>
    </row>
    <row r="41" spans="1:29" x14ac:dyDescent="0.25">
      <c r="A41" s="445" t="s">
        <v>481</v>
      </c>
      <c r="B41" s="445" t="s">
        <v>2485</v>
      </c>
      <c r="C41" s="445" t="s">
        <v>4471</v>
      </c>
      <c r="D41" s="445">
        <v>0.20656099999999999</v>
      </c>
      <c r="E41" s="445">
        <v>0.19678100000000001</v>
      </c>
      <c r="F41" s="445">
        <v>0.17568300000000001</v>
      </c>
      <c r="G41" s="445">
        <v>0.156939</v>
      </c>
      <c r="H41" s="445">
        <v>0.139961</v>
      </c>
      <c r="I41" s="445">
        <v>0.125163</v>
      </c>
      <c r="J41" s="445">
        <v>0.116706</v>
      </c>
      <c r="K41" s="445">
        <v>0.108321</v>
      </c>
      <c r="L41" s="445">
        <v>9.9949499999999997E-2</v>
      </c>
      <c r="M41" s="445">
        <v>9.1792399999999996E-2</v>
      </c>
      <c r="N41" s="445">
        <v>8.3585199999999998E-2</v>
      </c>
      <c r="O41" s="445">
        <v>8.2833900000000002E-2</v>
      </c>
      <c r="P41" s="445">
        <v>8.2029900000000003E-2</v>
      </c>
      <c r="Q41" s="445">
        <v>8.1198500000000007E-2</v>
      </c>
      <c r="R41" s="445">
        <v>8.0364699999999997E-2</v>
      </c>
      <c r="S41" s="445">
        <v>7.9499299999999995E-2</v>
      </c>
      <c r="T41" s="445">
        <v>7.8611100000000003E-2</v>
      </c>
      <c r="U41" s="445">
        <v>7.7717300000000003E-2</v>
      </c>
      <c r="V41" s="445">
        <v>0.16469600000000001</v>
      </c>
      <c r="W41" s="445">
        <v>0.21543599999999999</v>
      </c>
      <c r="X41" s="445">
        <v>0.31101099999999998</v>
      </c>
      <c r="Y41" s="445">
        <v>0.35046699999999997</v>
      </c>
      <c r="Z41" s="445">
        <v>0.483991</v>
      </c>
      <c r="AA41" s="445">
        <v>0.53883800000000004</v>
      </c>
      <c r="AB41" s="445">
        <v>0.56179800000000002</v>
      </c>
      <c r="AC41" s="445">
        <v>0.70088300000000003</v>
      </c>
    </row>
    <row r="42" spans="1:29" x14ac:dyDescent="0.25">
      <c r="A42" s="445" t="s">
        <v>481</v>
      </c>
      <c r="B42" s="445" t="s">
        <v>2425</v>
      </c>
      <c r="C42" s="445" t="s">
        <v>4471</v>
      </c>
      <c r="D42" s="445">
        <v>6.5451499999999996</v>
      </c>
      <c r="E42" s="445">
        <v>6.5451499999999996</v>
      </c>
      <c r="F42" s="445">
        <v>6.5451499999999996</v>
      </c>
      <c r="G42" s="445">
        <v>6.5451499999999996</v>
      </c>
      <c r="H42" s="445">
        <v>6.5451499999999996</v>
      </c>
      <c r="I42" s="445">
        <v>6.5451499999999996</v>
      </c>
      <c r="J42" s="445">
        <v>6.5451499999999996</v>
      </c>
      <c r="K42" s="445">
        <v>6.5451499999999996</v>
      </c>
      <c r="L42" s="445">
        <v>6.5451499999999996</v>
      </c>
      <c r="M42" s="445">
        <v>6.5451499999999996</v>
      </c>
      <c r="N42" s="445">
        <v>6.5451499999999996</v>
      </c>
      <c r="O42" s="445">
        <v>6.5451499999999996</v>
      </c>
      <c r="P42" s="445">
        <v>6.5451499999999996</v>
      </c>
      <c r="Q42" s="445">
        <v>6.5451499999999996</v>
      </c>
      <c r="R42" s="445">
        <v>6.5451499999999996</v>
      </c>
      <c r="S42" s="445">
        <v>6.5451499999999996</v>
      </c>
      <c r="T42" s="445">
        <v>6.5451499999999996</v>
      </c>
      <c r="U42" s="445">
        <v>6.5451499999999996</v>
      </c>
      <c r="V42" s="445">
        <v>6.5451499999999996</v>
      </c>
      <c r="W42" s="445">
        <v>6.5451499999999996</v>
      </c>
      <c r="X42" s="445">
        <v>6.5451499999999996</v>
      </c>
      <c r="Y42" s="445">
        <v>6.5451499999999996</v>
      </c>
      <c r="Z42" s="445">
        <v>6.5451499999999996</v>
      </c>
      <c r="AA42" s="445">
        <v>6.5451499999999996</v>
      </c>
      <c r="AB42" s="445">
        <v>6.5451499999999996</v>
      </c>
      <c r="AC42" s="445">
        <v>6.5451499999999996</v>
      </c>
    </row>
    <row r="43" spans="1:29" x14ac:dyDescent="0.25">
      <c r="A43" s="445" t="s">
        <v>481</v>
      </c>
      <c r="B43" s="445" t="s">
        <v>4472</v>
      </c>
      <c r="C43" s="445" t="s">
        <v>4471</v>
      </c>
      <c r="D43" s="445">
        <v>0</v>
      </c>
      <c r="E43" s="445">
        <v>0</v>
      </c>
      <c r="F43" s="445">
        <v>0</v>
      </c>
      <c r="G43" s="445">
        <v>0</v>
      </c>
      <c r="H43" s="445">
        <v>0</v>
      </c>
      <c r="I43" s="445">
        <v>0</v>
      </c>
      <c r="J43" s="445">
        <v>0</v>
      </c>
      <c r="K43" s="445">
        <v>0</v>
      </c>
      <c r="L43" s="445">
        <v>0</v>
      </c>
      <c r="M43" s="445">
        <v>0</v>
      </c>
      <c r="N43" s="445">
        <v>0</v>
      </c>
      <c r="O43" s="445">
        <v>0</v>
      </c>
      <c r="P43" s="445">
        <v>0</v>
      </c>
      <c r="Q43" s="445">
        <v>0</v>
      </c>
      <c r="R43" s="445">
        <v>0</v>
      </c>
      <c r="S43" s="445">
        <v>0</v>
      </c>
      <c r="T43" s="445">
        <v>0</v>
      </c>
      <c r="U43" s="445">
        <v>0</v>
      </c>
      <c r="V43" s="445">
        <v>0</v>
      </c>
      <c r="W43" s="445">
        <v>0</v>
      </c>
      <c r="X43" s="445">
        <v>0</v>
      </c>
      <c r="Y43" s="445">
        <v>0</v>
      </c>
      <c r="Z43" s="445">
        <v>0</v>
      </c>
      <c r="AA43" s="445">
        <v>0</v>
      </c>
      <c r="AB43" s="445">
        <v>0</v>
      </c>
      <c r="AC43" s="445">
        <v>0</v>
      </c>
    </row>
    <row r="44" spans="1:29" x14ac:dyDescent="0.25">
      <c r="A44" s="445" t="s">
        <v>4011</v>
      </c>
      <c r="B44" s="445" t="s">
        <v>2426</v>
      </c>
      <c r="C44" s="445" t="s">
        <v>4471</v>
      </c>
      <c r="D44" s="445">
        <v>14.6412</v>
      </c>
      <c r="E44" s="445">
        <v>14.240500000000001</v>
      </c>
      <c r="F44" s="445">
        <v>13.833600000000001</v>
      </c>
      <c r="G44" s="445">
        <v>13.3825</v>
      </c>
      <c r="H44" s="445">
        <v>12.9213</v>
      </c>
      <c r="I44" s="445">
        <v>12.455299999999999</v>
      </c>
      <c r="J44" s="445">
        <v>11.9658</v>
      </c>
      <c r="K44" s="445">
        <v>11.446999999999999</v>
      </c>
      <c r="L44" s="445">
        <v>10.9321</v>
      </c>
      <c r="M44" s="445">
        <v>10.4084</v>
      </c>
      <c r="N44" s="445">
        <v>9.91235</v>
      </c>
      <c r="O44" s="445">
        <v>9.42117</v>
      </c>
      <c r="P44" s="445">
        <v>8.9405900000000003</v>
      </c>
      <c r="Q44" s="445">
        <v>8.4761100000000003</v>
      </c>
      <c r="R44" s="445">
        <v>8.0035699999999999</v>
      </c>
      <c r="S44" s="445">
        <v>7.5405600000000002</v>
      </c>
      <c r="T44" s="445">
        <v>7.0819400000000003</v>
      </c>
      <c r="U44" s="445">
        <v>6.6625399999999999</v>
      </c>
      <c r="V44" s="445">
        <v>6.26065</v>
      </c>
      <c r="W44" s="445">
        <v>5.97384</v>
      </c>
      <c r="X44" s="445">
        <v>5.7190200000000004</v>
      </c>
      <c r="Y44" s="445">
        <v>5.5258700000000003</v>
      </c>
      <c r="Z44" s="445">
        <v>5.3721800000000002</v>
      </c>
      <c r="AA44" s="445">
        <v>5.2584200000000001</v>
      </c>
      <c r="AB44" s="445">
        <v>5.1816700000000004</v>
      </c>
      <c r="AC44" s="445">
        <v>5.1154299999999999</v>
      </c>
    </row>
    <row r="45" spans="1:29" x14ac:dyDescent="0.25">
      <c r="A45" s="445" t="s">
        <v>4011</v>
      </c>
      <c r="B45" s="445" t="s">
        <v>2424</v>
      </c>
      <c r="C45" s="445" t="s">
        <v>4471</v>
      </c>
      <c r="D45" s="445">
        <v>9.7026000000000003</v>
      </c>
      <c r="E45" s="445">
        <v>9.7227499999999996</v>
      </c>
      <c r="F45" s="445">
        <v>9.6627399999999994</v>
      </c>
      <c r="G45" s="445">
        <v>9.7147400000000008</v>
      </c>
      <c r="H45" s="445">
        <v>9.39724</v>
      </c>
      <c r="I45" s="445">
        <v>8.6577500000000001</v>
      </c>
      <c r="J45" s="445">
        <v>7.69815</v>
      </c>
      <c r="K45" s="445">
        <v>6.5448500000000003</v>
      </c>
      <c r="L45" s="445">
        <v>5.2988200000000001</v>
      </c>
      <c r="M45" s="445">
        <v>4.0311599999999999</v>
      </c>
      <c r="N45" s="445">
        <v>2.7561599999999999</v>
      </c>
      <c r="O45" s="445">
        <v>1.5543400000000001</v>
      </c>
      <c r="P45" s="445">
        <v>1.292</v>
      </c>
      <c r="Q45" s="445">
        <v>1.4524300000000001</v>
      </c>
      <c r="R45" s="445">
        <v>1.5990500000000001</v>
      </c>
      <c r="S45" s="445">
        <v>1.7203900000000001</v>
      </c>
      <c r="T45" s="445">
        <v>1.8142400000000001</v>
      </c>
      <c r="U45" s="445">
        <v>1.90401</v>
      </c>
      <c r="V45" s="445">
        <v>1.98865</v>
      </c>
      <c r="W45" s="445">
        <v>2.0350000000000001</v>
      </c>
      <c r="X45" s="445">
        <v>2.0635300000000001</v>
      </c>
      <c r="Y45" s="445">
        <v>2.0703499999999999</v>
      </c>
      <c r="Z45" s="445">
        <v>2.0329700000000002</v>
      </c>
      <c r="AA45" s="445">
        <v>2.0136099999999999</v>
      </c>
      <c r="AB45" s="445">
        <v>1.9837</v>
      </c>
      <c r="AC45" s="445">
        <v>1.9859500000000001</v>
      </c>
    </row>
    <row r="46" spans="1:29" x14ac:dyDescent="0.25">
      <c r="A46" s="445" t="s">
        <v>4011</v>
      </c>
      <c r="B46" s="445" t="s">
        <v>4475</v>
      </c>
      <c r="C46" s="445" t="s">
        <v>4471</v>
      </c>
      <c r="D46" s="445">
        <v>6.88049</v>
      </c>
      <c r="E46" s="445">
        <v>6.5768599999999999</v>
      </c>
      <c r="F46" s="445">
        <v>6.5245699999999998</v>
      </c>
      <c r="G46" s="445">
        <v>6.3978099999999998</v>
      </c>
      <c r="H46" s="445">
        <v>6.2491000000000003</v>
      </c>
      <c r="I46" s="445">
        <v>6.1032500000000001</v>
      </c>
      <c r="J46" s="445">
        <v>5.9762700000000004</v>
      </c>
      <c r="K46" s="445">
        <v>5.86111</v>
      </c>
      <c r="L46" s="445">
        <v>5.7515000000000001</v>
      </c>
      <c r="M46" s="445">
        <v>5.6604799999999997</v>
      </c>
      <c r="N46" s="445">
        <v>5.5655099999999997</v>
      </c>
      <c r="O46" s="445">
        <v>5.4735100000000001</v>
      </c>
      <c r="P46" s="445">
        <v>5.3841900000000003</v>
      </c>
      <c r="Q46" s="445">
        <v>5.2942</v>
      </c>
      <c r="R46" s="445">
        <v>5.1956100000000003</v>
      </c>
      <c r="S46" s="445">
        <v>5.0971399999999996</v>
      </c>
      <c r="T46" s="445">
        <v>5.0028899999999998</v>
      </c>
      <c r="U46" s="445">
        <v>4.9191099999999999</v>
      </c>
      <c r="V46" s="445">
        <v>4.8382199999999997</v>
      </c>
      <c r="W46" s="445">
        <v>4.7602900000000004</v>
      </c>
      <c r="X46" s="445">
        <v>4.68431</v>
      </c>
      <c r="Y46" s="445">
        <v>4.6079600000000003</v>
      </c>
      <c r="Z46" s="445">
        <v>4.5316200000000002</v>
      </c>
      <c r="AA46" s="445">
        <v>4.4578199999999999</v>
      </c>
      <c r="AB46" s="445">
        <v>4.3832399999999998</v>
      </c>
      <c r="AC46" s="445">
        <v>4.3122699999999998</v>
      </c>
    </row>
    <row r="47" spans="1:29" x14ac:dyDescent="0.25">
      <c r="A47" s="445" t="s">
        <v>4011</v>
      </c>
      <c r="B47" s="445" t="s">
        <v>4474</v>
      </c>
      <c r="C47" s="445" t="s">
        <v>4471</v>
      </c>
      <c r="D47" s="445">
        <v>4.1384600000000002</v>
      </c>
      <c r="E47" s="445">
        <v>4.1246400000000003</v>
      </c>
      <c r="F47" s="445">
        <v>4.1326000000000001</v>
      </c>
      <c r="G47" s="445">
        <v>4.1208900000000002</v>
      </c>
      <c r="H47" s="445">
        <v>4.1013599999999997</v>
      </c>
      <c r="I47" s="445">
        <v>4.1016399999999997</v>
      </c>
      <c r="J47" s="445">
        <v>4.08033</v>
      </c>
      <c r="K47" s="445">
        <v>4.0814899999999996</v>
      </c>
      <c r="L47" s="445">
        <v>4.0969899999999999</v>
      </c>
      <c r="M47" s="445">
        <v>4.1105</v>
      </c>
      <c r="N47" s="445">
        <v>4.1256700000000004</v>
      </c>
      <c r="O47" s="445">
        <v>4.1154200000000003</v>
      </c>
      <c r="P47" s="445">
        <v>4.0997500000000002</v>
      </c>
      <c r="Q47" s="445">
        <v>4.0863399999999999</v>
      </c>
      <c r="R47" s="445">
        <v>4.0442900000000002</v>
      </c>
      <c r="S47" s="445">
        <v>3.99912</v>
      </c>
      <c r="T47" s="445">
        <v>3.9648599999999998</v>
      </c>
      <c r="U47" s="445">
        <v>3.9420600000000001</v>
      </c>
      <c r="V47" s="445">
        <v>3.92394</v>
      </c>
      <c r="W47" s="445">
        <v>3.9097499999999998</v>
      </c>
      <c r="X47" s="445">
        <v>3.8980800000000002</v>
      </c>
      <c r="Y47" s="445">
        <v>3.8807399999999999</v>
      </c>
      <c r="Z47" s="445">
        <v>3.8597999999999999</v>
      </c>
      <c r="AA47" s="445">
        <v>3.8363499999999999</v>
      </c>
      <c r="AB47" s="445">
        <v>3.80552</v>
      </c>
      <c r="AC47" s="445">
        <v>3.7886700000000002</v>
      </c>
    </row>
    <row r="48" spans="1:29" x14ac:dyDescent="0.25">
      <c r="A48" s="445" t="s">
        <v>4011</v>
      </c>
      <c r="B48" s="445" t="s">
        <v>4473</v>
      </c>
      <c r="C48" s="445" t="s">
        <v>4471</v>
      </c>
      <c r="D48" s="445">
        <v>5.5531499999999996</v>
      </c>
      <c r="E48" s="445">
        <v>5.4314900000000002</v>
      </c>
      <c r="F48" s="445">
        <v>5.3476299999999997</v>
      </c>
      <c r="G48" s="445">
        <v>5.2708199999999996</v>
      </c>
      <c r="H48" s="445">
        <v>5.1858899999999997</v>
      </c>
      <c r="I48" s="445">
        <v>5.1198399999999999</v>
      </c>
      <c r="J48" s="445">
        <v>5.0630100000000002</v>
      </c>
      <c r="K48" s="445">
        <v>5.0210400000000002</v>
      </c>
      <c r="L48" s="445">
        <v>4.94299</v>
      </c>
      <c r="M48" s="445">
        <v>4.8820899999999998</v>
      </c>
      <c r="N48" s="445">
        <v>4.7945700000000002</v>
      </c>
      <c r="O48" s="445">
        <v>4.7299300000000004</v>
      </c>
      <c r="P48" s="445">
        <v>4.6439000000000004</v>
      </c>
      <c r="Q48" s="445">
        <v>4.6008599999999999</v>
      </c>
      <c r="R48" s="445">
        <v>4.5834200000000003</v>
      </c>
      <c r="S48" s="445">
        <v>4.5772000000000004</v>
      </c>
      <c r="T48" s="445">
        <v>4.6024700000000003</v>
      </c>
      <c r="U48" s="445">
        <v>4.6327299999999996</v>
      </c>
      <c r="V48" s="445">
        <v>4.6735800000000003</v>
      </c>
      <c r="W48" s="445">
        <v>4.6983100000000002</v>
      </c>
      <c r="X48" s="445">
        <v>4.7485499999999998</v>
      </c>
      <c r="Y48" s="445">
        <v>4.7889299999999997</v>
      </c>
      <c r="Z48" s="445">
        <v>4.8050300000000004</v>
      </c>
      <c r="AA48" s="445">
        <v>4.8130800000000002</v>
      </c>
      <c r="AB48" s="445">
        <v>4.8151999999999999</v>
      </c>
      <c r="AC48" s="445">
        <v>4.8269399999999996</v>
      </c>
    </row>
    <row r="49" spans="1:29" x14ac:dyDescent="0.25">
      <c r="A49" s="445" t="s">
        <v>4011</v>
      </c>
      <c r="B49" s="445" t="s">
        <v>2485</v>
      </c>
      <c r="C49" s="445" t="s">
        <v>4471</v>
      </c>
      <c r="D49" s="446">
        <v>5.4600000000000002E-6</v>
      </c>
      <c r="E49" s="445">
        <v>0</v>
      </c>
      <c r="F49" s="445">
        <v>0</v>
      </c>
      <c r="G49" s="445">
        <v>0</v>
      </c>
      <c r="H49" s="445">
        <v>0</v>
      </c>
      <c r="I49" s="445">
        <v>0</v>
      </c>
      <c r="J49" s="446">
        <v>9.5999999999999996E-6</v>
      </c>
      <c r="K49" s="446">
        <v>1.7920000000000001E-5</v>
      </c>
      <c r="L49" s="446">
        <v>2.5049999999999999E-5</v>
      </c>
      <c r="M49" s="446">
        <v>3.074E-5</v>
      </c>
      <c r="N49" s="446">
        <v>2.8229999999999999E-5</v>
      </c>
      <c r="O49" s="446">
        <v>2.8189999999999999E-5</v>
      </c>
      <c r="P49" s="446">
        <v>2.813E-5</v>
      </c>
      <c r="Q49" s="446">
        <v>2.8180000000000001E-5</v>
      </c>
      <c r="R49" s="446">
        <v>2.8160000000000001E-5</v>
      </c>
      <c r="S49" s="446">
        <v>2.8099999999999999E-5</v>
      </c>
      <c r="T49" s="446">
        <v>2.8039999999999999E-5</v>
      </c>
      <c r="U49" s="446">
        <v>2.7990000000000001E-5</v>
      </c>
      <c r="V49" s="446">
        <v>2.0959999999999999E-5</v>
      </c>
      <c r="W49" s="446">
        <v>1.394E-5</v>
      </c>
      <c r="X49" s="446">
        <v>6.9600000000000003E-6</v>
      </c>
      <c r="Y49" s="445">
        <v>0</v>
      </c>
      <c r="Z49" s="445">
        <v>0</v>
      </c>
      <c r="AA49" s="445">
        <v>0</v>
      </c>
      <c r="AB49" s="445">
        <v>0</v>
      </c>
      <c r="AC49" s="445">
        <v>0</v>
      </c>
    </row>
    <row r="50" spans="1:29" x14ac:dyDescent="0.25">
      <c r="A50" s="445" t="s">
        <v>4011</v>
      </c>
      <c r="B50" s="445" t="s">
        <v>2425</v>
      </c>
      <c r="C50" s="445" t="s">
        <v>4471</v>
      </c>
      <c r="D50" s="445">
        <v>-4.5196699999999996</v>
      </c>
      <c r="E50" s="445">
        <v>-4.5196699999999996</v>
      </c>
      <c r="F50" s="445">
        <v>-4.5196699999999996</v>
      </c>
      <c r="G50" s="445">
        <v>-4.5196699999999996</v>
      </c>
      <c r="H50" s="445">
        <v>-4.5196699999999996</v>
      </c>
      <c r="I50" s="445">
        <v>-4.5196699999999996</v>
      </c>
      <c r="J50" s="445">
        <v>-4.5196699999999996</v>
      </c>
      <c r="K50" s="445">
        <v>-4.5196699999999996</v>
      </c>
      <c r="L50" s="445">
        <v>-4.5196699999999996</v>
      </c>
      <c r="M50" s="445">
        <v>-4.5196699999999996</v>
      </c>
      <c r="N50" s="445">
        <v>-4.5196699999999996</v>
      </c>
      <c r="O50" s="445">
        <v>-4.5196699999999996</v>
      </c>
      <c r="P50" s="445">
        <v>-4.5196699999999996</v>
      </c>
      <c r="Q50" s="445">
        <v>-4.5196699999999996</v>
      </c>
      <c r="R50" s="445">
        <v>-4.5196699999999996</v>
      </c>
      <c r="S50" s="445">
        <v>-4.5196699999999996</v>
      </c>
      <c r="T50" s="445">
        <v>-4.5196699999999996</v>
      </c>
      <c r="U50" s="445">
        <v>-4.5196699999999996</v>
      </c>
      <c r="V50" s="445">
        <v>-4.5196699999999996</v>
      </c>
      <c r="W50" s="445">
        <v>-4.5196699999999996</v>
      </c>
      <c r="X50" s="445">
        <v>-4.5196699999999996</v>
      </c>
      <c r="Y50" s="445">
        <v>-4.5196699999999996</v>
      </c>
      <c r="Z50" s="445">
        <v>-4.5196699999999996</v>
      </c>
      <c r="AA50" s="445">
        <v>-4.5196699999999996</v>
      </c>
      <c r="AB50" s="445">
        <v>-4.5196699999999996</v>
      </c>
      <c r="AC50" s="445">
        <v>-4.5196699999999996</v>
      </c>
    </row>
    <row r="51" spans="1:29" x14ac:dyDescent="0.25">
      <c r="A51" s="445" t="s">
        <v>4011</v>
      </c>
      <c r="B51" s="445" t="s">
        <v>4472</v>
      </c>
      <c r="C51" s="445" t="s">
        <v>4471</v>
      </c>
      <c r="D51" s="445">
        <v>0</v>
      </c>
      <c r="E51" s="445">
        <v>0</v>
      </c>
      <c r="F51" s="445">
        <v>0</v>
      </c>
      <c r="G51" s="445">
        <v>0</v>
      </c>
      <c r="H51" s="445">
        <v>0</v>
      </c>
      <c r="I51" s="445">
        <v>0</v>
      </c>
      <c r="J51" s="445">
        <v>0</v>
      </c>
      <c r="K51" s="445">
        <v>0</v>
      </c>
      <c r="L51" s="445">
        <v>0</v>
      </c>
      <c r="M51" s="445">
        <v>0</v>
      </c>
      <c r="N51" s="445">
        <v>0</v>
      </c>
      <c r="O51" s="445">
        <v>0</v>
      </c>
      <c r="P51" s="445">
        <v>0</v>
      </c>
      <c r="Q51" s="445">
        <v>0</v>
      </c>
      <c r="R51" s="445">
        <v>0</v>
      </c>
      <c r="S51" s="445">
        <v>0</v>
      </c>
      <c r="T51" s="445">
        <v>0</v>
      </c>
      <c r="U51" s="445">
        <v>0</v>
      </c>
      <c r="V51" s="445">
        <v>0</v>
      </c>
      <c r="W51" s="445">
        <v>0</v>
      </c>
      <c r="X51" s="445">
        <v>0</v>
      </c>
      <c r="Y51" s="445">
        <v>0</v>
      </c>
      <c r="Z51" s="445">
        <v>0</v>
      </c>
      <c r="AA51" s="445">
        <v>0</v>
      </c>
      <c r="AB51" s="445">
        <v>0</v>
      </c>
      <c r="AC51" s="445">
        <v>0</v>
      </c>
    </row>
    <row r="52" spans="1:29" x14ac:dyDescent="0.25">
      <c r="A52" s="445" t="s">
        <v>4014</v>
      </c>
      <c r="B52" s="445" t="s">
        <v>2426</v>
      </c>
      <c r="C52" s="445" t="s">
        <v>4471</v>
      </c>
      <c r="D52" s="445">
        <v>5.14574</v>
      </c>
      <c r="E52" s="445">
        <v>5.0171999999999999</v>
      </c>
      <c r="F52" s="445">
        <v>4.8855500000000003</v>
      </c>
      <c r="G52" s="445">
        <v>4.7309099999999997</v>
      </c>
      <c r="H52" s="445">
        <v>4.5746700000000002</v>
      </c>
      <c r="I52" s="445">
        <v>4.4169700000000001</v>
      </c>
      <c r="J52" s="445">
        <v>4.2716000000000003</v>
      </c>
      <c r="K52" s="445">
        <v>4.1151200000000001</v>
      </c>
      <c r="L52" s="445">
        <v>3.9559799999999998</v>
      </c>
      <c r="M52" s="445">
        <v>3.78782</v>
      </c>
      <c r="N52" s="445">
        <v>3.6299600000000001</v>
      </c>
      <c r="O52" s="445">
        <v>3.4646300000000001</v>
      </c>
      <c r="P52" s="445">
        <v>3.2979699999999998</v>
      </c>
      <c r="Q52" s="445">
        <v>3.13693</v>
      </c>
      <c r="R52" s="445">
        <v>2.9700600000000001</v>
      </c>
      <c r="S52" s="445">
        <v>2.80857</v>
      </c>
      <c r="T52" s="445">
        <v>2.6488</v>
      </c>
      <c r="U52" s="445">
        <v>2.5033699999999999</v>
      </c>
      <c r="V52" s="445">
        <v>2.4060800000000002</v>
      </c>
      <c r="W52" s="445">
        <v>2.3255300000000001</v>
      </c>
      <c r="X52" s="445">
        <v>2.26159</v>
      </c>
      <c r="Y52" s="445">
        <v>2.21651</v>
      </c>
      <c r="Z52" s="445">
        <v>2.1873200000000002</v>
      </c>
      <c r="AA52" s="445">
        <v>2.1711</v>
      </c>
      <c r="AB52" s="445">
        <v>2.1667299999999998</v>
      </c>
      <c r="AC52" s="445">
        <v>2.1647500000000002</v>
      </c>
    </row>
    <row r="53" spans="1:29" x14ac:dyDescent="0.25">
      <c r="A53" s="445" t="s">
        <v>4014</v>
      </c>
      <c r="B53" s="445" t="s">
        <v>2424</v>
      </c>
      <c r="C53" s="445" t="s">
        <v>4471</v>
      </c>
      <c r="D53" s="445">
        <v>1.78392</v>
      </c>
      <c r="E53" s="445">
        <v>1.8047599999999999</v>
      </c>
      <c r="F53" s="445">
        <v>1.3109500000000001</v>
      </c>
      <c r="G53" s="445">
        <v>0.65689299999999995</v>
      </c>
      <c r="H53" s="445">
        <v>0.248139</v>
      </c>
      <c r="I53" s="445">
        <v>0.15715399999999999</v>
      </c>
      <c r="J53" s="445">
        <v>0.159696</v>
      </c>
      <c r="K53" s="445">
        <v>0.17843700000000001</v>
      </c>
      <c r="L53" s="445">
        <v>0.19098200000000001</v>
      </c>
      <c r="M53" s="445">
        <v>0.25242399999999998</v>
      </c>
      <c r="N53" s="445">
        <v>0.31409900000000002</v>
      </c>
      <c r="O53" s="445">
        <v>0.37959199999999998</v>
      </c>
      <c r="P53" s="445">
        <v>0.44653999999999999</v>
      </c>
      <c r="Q53" s="445">
        <v>0.53552100000000002</v>
      </c>
      <c r="R53" s="445">
        <v>0.56656300000000004</v>
      </c>
      <c r="S53" s="445">
        <v>0.32101499999999999</v>
      </c>
      <c r="T53" s="445">
        <v>0.35806100000000002</v>
      </c>
      <c r="U53" s="445">
        <v>0.41105599999999998</v>
      </c>
      <c r="V53" s="445">
        <v>0.44625500000000001</v>
      </c>
      <c r="W53" s="445">
        <v>0.45810099999999998</v>
      </c>
      <c r="X53" s="445">
        <v>0.46779799999999999</v>
      </c>
      <c r="Y53" s="445">
        <v>0.48688100000000001</v>
      </c>
      <c r="Z53" s="445">
        <v>0.49107200000000001</v>
      </c>
      <c r="AA53" s="445">
        <v>0.511409</v>
      </c>
      <c r="AB53" s="445">
        <v>0.54961800000000005</v>
      </c>
      <c r="AC53" s="445">
        <v>0.56398099999999995</v>
      </c>
    </row>
    <row r="54" spans="1:29" x14ac:dyDescent="0.25">
      <c r="A54" s="445" t="s">
        <v>4014</v>
      </c>
      <c r="B54" s="445" t="s">
        <v>4475</v>
      </c>
      <c r="C54" s="445" t="s">
        <v>4471</v>
      </c>
      <c r="D54" s="445">
        <v>0.92404699999999995</v>
      </c>
      <c r="E54" s="445">
        <v>0.88216399999999995</v>
      </c>
      <c r="F54" s="445">
        <v>0.89131300000000002</v>
      </c>
      <c r="G54" s="445">
        <v>0.88371100000000002</v>
      </c>
      <c r="H54" s="445">
        <v>0.87106600000000001</v>
      </c>
      <c r="I54" s="445">
        <v>0.85759600000000002</v>
      </c>
      <c r="J54" s="445">
        <v>0.84896099999999997</v>
      </c>
      <c r="K54" s="445">
        <v>0.8417</v>
      </c>
      <c r="L54" s="445">
        <v>0.83483600000000002</v>
      </c>
      <c r="M54" s="445">
        <v>0.82950900000000005</v>
      </c>
      <c r="N54" s="445">
        <v>0.82359099999999996</v>
      </c>
      <c r="O54" s="445">
        <v>0.81754700000000002</v>
      </c>
      <c r="P54" s="445">
        <v>0.81120199999999998</v>
      </c>
      <c r="Q54" s="445">
        <v>0.804844</v>
      </c>
      <c r="R54" s="445">
        <v>0.79636399999999996</v>
      </c>
      <c r="S54" s="445">
        <v>0.78771800000000003</v>
      </c>
      <c r="T54" s="445">
        <v>0.77976800000000002</v>
      </c>
      <c r="U54" s="445">
        <v>0.77359599999999995</v>
      </c>
      <c r="V54" s="445">
        <v>0.76803900000000003</v>
      </c>
      <c r="W54" s="445">
        <v>0.76301600000000003</v>
      </c>
      <c r="X54" s="445">
        <v>0.75844299999999998</v>
      </c>
      <c r="Y54" s="445">
        <v>0.75348499999999996</v>
      </c>
      <c r="Z54" s="445">
        <v>0.748197</v>
      </c>
      <c r="AA54" s="445">
        <v>0.74295900000000004</v>
      </c>
      <c r="AB54" s="445">
        <v>0.73713300000000004</v>
      </c>
      <c r="AC54" s="445">
        <v>0.73236699999999999</v>
      </c>
    </row>
    <row r="55" spans="1:29" x14ac:dyDescent="0.25">
      <c r="A55" s="445" t="s">
        <v>4014</v>
      </c>
      <c r="B55" s="445" t="s">
        <v>4474</v>
      </c>
      <c r="C55" s="445" t="s">
        <v>4471</v>
      </c>
      <c r="D55" s="445">
        <v>0.816859</v>
      </c>
      <c r="E55" s="445">
        <v>0.81613899999999995</v>
      </c>
      <c r="F55" s="445">
        <v>0.81953799999999999</v>
      </c>
      <c r="G55" s="445">
        <v>0.81722700000000004</v>
      </c>
      <c r="H55" s="445">
        <v>0.81146600000000002</v>
      </c>
      <c r="I55" s="445">
        <v>0.80709299999999995</v>
      </c>
      <c r="J55" s="445">
        <v>0.80754199999999998</v>
      </c>
      <c r="K55" s="445">
        <v>0.81220700000000001</v>
      </c>
      <c r="L55" s="445">
        <v>0.81957599999999997</v>
      </c>
      <c r="M55" s="445">
        <v>0.82605700000000004</v>
      </c>
      <c r="N55" s="445">
        <v>0.83282500000000004</v>
      </c>
      <c r="O55" s="445">
        <v>0.83847300000000002</v>
      </c>
      <c r="P55" s="445">
        <v>0.84293899999999999</v>
      </c>
      <c r="Q55" s="445">
        <v>0.84808899999999998</v>
      </c>
      <c r="R55" s="445">
        <v>0.84667700000000001</v>
      </c>
      <c r="S55" s="445">
        <v>0.84438500000000005</v>
      </c>
      <c r="T55" s="445">
        <v>0.844503</v>
      </c>
      <c r="U55" s="445">
        <v>0.84706499999999996</v>
      </c>
      <c r="V55" s="445">
        <v>0.85058699999999998</v>
      </c>
      <c r="W55" s="445">
        <v>0.85490100000000002</v>
      </c>
      <c r="X55" s="445">
        <v>0.859927</v>
      </c>
      <c r="Y55" s="445">
        <v>0.86371699999999996</v>
      </c>
      <c r="Z55" s="445">
        <v>0.86675500000000005</v>
      </c>
      <c r="AA55" s="445">
        <v>0.86920299999999995</v>
      </c>
      <c r="AB55" s="445">
        <v>0.86977300000000002</v>
      </c>
      <c r="AC55" s="445">
        <v>0.87360400000000005</v>
      </c>
    </row>
    <row r="56" spans="1:29" x14ac:dyDescent="0.25">
      <c r="A56" s="445" t="s">
        <v>4014</v>
      </c>
      <c r="B56" s="445" t="s">
        <v>4473</v>
      </c>
      <c r="C56" s="445" t="s">
        <v>4471</v>
      </c>
      <c r="D56" s="445">
        <v>4.6607399999999997</v>
      </c>
      <c r="E56" s="445">
        <v>4.6042899999999998</v>
      </c>
      <c r="F56" s="445">
        <v>4.5579499999999999</v>
      </c>
      <c r="G56" s="445">
        <v>4.5188699999999997</v>
      </c>
      <c r="H56" s="445">
        <v>4.4672799999999997</v>
      </c>
      <c r="I56" s="445">
        <v>4.4350800000000001</v>
      </c>
      <c r="J56" s="445">
        <v>4.4353499999999997</v>
      </c>
      <c r="K56" s="445">
        <v>4.4367599999999996</v>
      </c>
      <c r="L56" s="445">
        <v>4.4458200000000003</v>
      </c>
      <c r="M56" s="445">
        <v>4.4499000000000004</v>
      </c>
      <c r="N56" s="445">
        <v>4.4346300000000003</v>
      </c>
      <c r="O56" s="445">
        <v>4.4531799999999997</v>
      </c>
      <c r="P56" s="445">
        <v>4.4462999999999999</v>
      </c>
      <c r="Q56" s="445">
        <v>4.4483100000000002</v>
      </c>
      <c r="R56" s="445">
        <v>4.4464499999999996</v>
      </c>
      <c r="S56" s="445">
        <v>4.4713399999999996</v>
      </c>
      <c r="T56" s="445">
        <v>4.45838</v>
      </c>
      <c r="U56" s="445">
        <v>4.47654</v>
      </c>
      <c r="V56" s="445">
        <v>4.4905499999999998</v>
      </c>
      <c r="W56" s="445">
        <v>4.4814699999999998</v>
      </c>
      <c r="X56" s="445">
        <v>4.4813599999999996</v>
      </c>
      <c r="Y56" s="445">
        <v>4.5120199999999997</v>
      </c>
      <c r="Z56" s="445">
        <v>4.5134400000000001</v>
      </c>
      <c r="AA56" s="445">
        <v>4.5246199999999996</v>
      </c>
      <c r="AB56" s="445">
        <v>4.5299899999999997</v>
      </c>
      <c r="AC56" s="445">
        <v>4.5555199999999996</v>
      </c>
    </row>
    <row r="57" spans="1:29" x14ac:dyDescent="0.25">
      <c r="A57" s="445" t="s">
        <v>4014</v>
      </c>
      <c r="B57" s="445" t="s">
        <v>2485</v>
      </c>
      <c r="C57" s="445" t="s">
        <v>4471</v>
      </c>
      <c r="D57" s="445">
        <v>0.40876299999999999</v>
      </c>
      <c r="E57" s="445">
        <v>0.38195200000000001</v>
      </c>
      <c r="F57" s="445">
        <v>0.34095399999999998</v>
      </c>
      <c r="G57" s="445">
        <v>0.30755399999999999</v>
      </c>
      <c r="H57" s="445">
        <v>0.27155099999999999</v>
      </c>
      <c r="I57" s="445">
        <v>0.24429799999999999</v>
      </c>
      <c r="J57" s="445">
        <v>0.23128199999999999</v>
      </c>
      <c r="K57" s="445">
        <v>0.21799499999999999</v>
      </c>
      <c r="L57" s="445">
        <v>0.205682</v>
      </c>
      <c r="M57" s="445">
        <v>0.193688</v>
      </c>
      <c r="N57" s="445">
        <v>0.18176600000000001</v>
      </c>
      <c r="O57" s="445">
        <v>0.18606600000000001</v>
      </c>
      <c r="P57" s="445">
        <v>0.18958700000000001</v>
      </c>
      <c r="Q57" s="445">
        <v>0.192938</v>
      </c>
      <c r="R57" s="445">
        <v>0.19712399999999999</v>
      </c>
      <c r="S57" s="445">
        <v>0.20074600000000001</v>
      </c>
      <c r="T57" s="445">
        <v>0.203927</v>
      </c>
      <c r="U57" s="445">
        <v>0.206869</v>
      </c>
      <c r="V57" s="445">
        <v>0.20935699999999999</v>
      </c>
      <c r="W57" s="445">
        <v>0.212038</v>
      </c>
      <c r="X57" s="445">
        <v>0.21521699999999999</v>
      </c>
      <c r="Y57" s="445">
        <v>0.21856999999999999</v>
      </c>
      <c r="Z57" s="445">
        <v>0.22234699999999999</v>
      </c>
      <c r="AA57" s="445">
        <v>0.22592100000000001</v>
      </c>
      <c r="AB57" s="445">
        <v>0.228826</v>
      </c>
      <c r="AC57" s="445">
        <v>0.232742</v>
      </c>
    </row>
    <row r="58" spans="1:29" x14ac:dyDescent="0.25">
      <c r="A58" s="445" t="s">
        <v>4014</v>
      </c>
      <c r="B58" s="445" t="s">
        <v>2425</v>
      </c>
      <c r="C58" s="445" t="s">
        <v>4471</v>
      </c>
      <c r="D58" s="445">
        <v>-0.63290199999999996</v>
      </c>
      <c r="E58" s="445">
        <v>-0.63290199999999996</v>
      </c>
      <c r="F58" s="445">
        <v>-0.63290199999999996</v>
      </c>
      <c r="G58" s="445">
        <v>-0.63290199999999996</v>
      </c>
      <c r="H58" s="445">
        <v>-0.63290199999999996</v>
      </c>
      <c r="I58" s="445">
        <v>-0.63290199999999996</v>
      </c>
      <c r="J58" s="445">
        <v>-0.63290199999999996</v>
      </c>
      <c r="K58" s="445">
        <v>-0.63290199999999996</v>
      </c>
      <c r="L58" s="445">
        <v>-0.63290199999999996</v>
      </c>
      <c r="M58" s="445">
        <v>-0.63290199999999996</v>
      </c>
      <c r="N58" s="445">
        <v>-0.63290199999999996</v>
      </c>
      <c r="O58" s="445">
        <v>-0.63290199999999996</v>
      </c>
      <c r="P58" s="445">
        <v>-0.63290199999999996</v>
      </c>
      <c r="Q58" s="445">
        <v>-0.63290199999999996</v>
      </c>
      <c r="R58" s="445">
        <v>-0.63290199999999996</v>
      </c>
      <c r="S58" s="445">
        <v>-0.63290199999999996</v>
      </c>
      <c r="T58" s="445">
        <v>-0.63290199999999996</v>
      </c>
      <c r="U58" s="445">
        <v>-0.63290199999999996</v>
      </c>
      <c r="V58" s="445">
        <v>-0.63290199999999996</v>
      </c>
      <c r="W58" s="445">
        <v>-0.63290199999999996</v>
      </c>
      <c r="X58" s="445">
        <v>-0.63290199999999996</v>
      </c>
      <c r="Y58" s="445">
        <v>-0.63290199999999996</v>
      </c>
      <c r="Z58" s="445">
        <v>-0.63290199999999996</v>
      </c>
      <c r="AA58" s="445">
        <v>-0.63290199999999996</v>
      </c>
      <c r="AB58" s="445">
        <v>-0.63290199999999996</v>
      </c>
      <c r="AC58" s="445">
        <v>-0.63290199999999996</v>
      </c>
    </row>
    <row r="59" spans="1:29" x14ac:dyDescent="0.25">
      <c r="A59" s="445" t="s">
        <v>4014</v>
      </c>
      <c r="B59" s="445" t="s">
        <v>4472</v>
      </c>
      <c r="C59" s="445" t="s">
        <v>4471</v>
      </c>
      <c r="D59" s="445">
        <v>0</v>
      </c>
      <c r="E59" s="445">
        <v>0</v>
      </c>
      <c r="F59" s="445">
        <v>0</v>
      </c>
      <c r="G59" s="445">
        <v>0</v>
      </c>
      <c r="H59" s="445">
        <v>0</v>
      </c>
      <c r="I59" s="445">
        <v>0</v>
      </c>
      <c r="J59" s="445">
        <v>0</v>
      </c>
      <c r="K59" s="445">
        <v>0</v>
      </c>
      <c r="L59" s="445">
        <v>0</v>
      </c>
      <c r="M59" s="445">
        <v>0</v>
      </c>
      <c r="N59" s="445">
        <v>0</v>
      </c>
      <c r="O59" s="445">
        <v>0</v>
      </c>
      <c r="P59" s="445">
        <v>0</v>
      </c>
      <c r="Q59" s="445">
        <v>0</v>
      </c>
      <c r="R59" s="445">
        <v>0</v>
      </c>
      <c r="S59" s="445">
        <v>0</v>
      </c>
      <c r="T59" s="445">
        <v>0</v>
      </c>
      <c r="U59" s="445">
        <v>0</v>
      </c>
      <c r="V59" s="445">
        <v>0</v>
      </c>
      <c r="W59" s="445">
        <v>0</v>
      </c>
      <c r="X59" s="445">
        <v>0</v>
      </c>
      <c r="Y59" s="445">
        <v>0</v>
      </c>
      <c r="Z59" s="445">
        <v>0</v>
      </c>
      <c r="AA59" s="445">
        <v>0</v>
      </c>
      <c r="AB59" s="445">
        <v>0</v>
      </c>
      <c r="AC59" s="445">
        <v>0</v>
      </c>
    </row>
    <row r="60" spans="1:29" x14ac:dyDescent="0.25">
      <c r="A60" s="445" t="s">
        <v>4016</v>
      </c>
      <c r="B60" s="445" t="s">
        <v>2426</v>
      </c>
      <c r="C60" s="445" t="s">
        <v>4471</v>
      </c>
      <c r="D60" s="445">
        <v>122.691</v>
      </c>
      <c r="E60" s="445">
        <v>122.104</v>
      </c>
      <c r="F60" s="445">
        <v>120.879</v>
      </c>
      <c r="G60" s="445">
        <v>118.908</v>
      </c>
      <c r="H60" s="445">
        <v>116.749</v>
      </c>
      <c r="I60" s="445">
        <v>114.687</v>
      </c>
      <c r="J60" s="445">
        <v>113.075</v>
      </c>
      <c r="K60" s="445">
        <v>111.1</v>
      </c>
      <c r="L60" s="445">
        <v>109.03700000000001</v>
      </c>
      <c r="M60" s="445">
        <v>106.636</v>
      </c>
      <c r="N60" s="445">
        <v>104.58</v>
      </c>
      <c r="O60" s="445">
        <v>102.163</v>
      </c>
      <c r="P60" s="445">
        <v>99.677099999999996</v>
      </c>
      <c r="Q60" s="445">
        <v>97.358900000000006</v>
      </c>
      <c r="R60" s="445">
        <v>94.814300000000003</v>
      </c>
      <c r="S60" s="445">
        <v>92.422200000000004</v>
      </c>
      <c r="T60" s="445">
        <v>89.9923</v>
      </c>
      <c r="U60" s="445">
        <v>87.753699999999995</v>
      </c>
      <c r="V60" s="445">
        <v>85.6708</v>
      </c>
      <c r="W60" s="445">
        <v>84.454599999999999</v>
      </c>
      <c r="X60" s="445">
        <v>83.537899999999993</v>
      </c>
      <c r="Y60" s="445">
        <v>83.071100000000001</v>
      </c>
      <c r="Z60" s="445">
        <v>82.847200000000001</v>
      </c>
      <c r="AA60" s="445">
        <v>82.843999999999994</v>
      </c>
      <c r="AB60" s="445">
        <v>83.191199999999995</v>
      </c>
      <c r="AC60" s="445">
        <v>83.694299999999998</v>
      </c>
    </row>
    <row r="61" spans="1:29" x14ac:dyDescent="0.25">
      <c r="A61" s="445" t="s">
        <v>4016</v>
      </c>
      <c r="B61" s="445" t="s">
        <v>2424</v>
      </c>
      <c r="C61" s="445" t="s">
        <v>4471</v>
      </c>
      <c r="D61" s="445">
        <v>88.488600000000005</v>
      </c>
      <c r="E61" s="445">
        <v>92.626999999999995</v>
      </c>
      <c r="F61" s="445">
        <v>86.6785</v>
      </c>
      <c r="G61" s="445">
        <v>81.089399999999998</v>
      </c>
      <c r="H61" s="445">
        <v>76.427099999999996</v>
      </c>
      <c r="I61" s="445">
        <v>71.587599999999995</v>
      </c>
      <c r="J61" s="445">
        <v>67.278899999999993</v>
      </c>
      <c r="K61" s="445">
        <v>63.266800000000003</v>
      </c>
      <c r="L61" s="445">
        <v>59.3491</v>
      </c>
      <c r="M61" s="445">
        <v>60.334099999999999</v>
      </c>
      <c r="N61" s="445">
        <v>57.848199999999999</v>
      </c>
      <c r="O61" s="445">
        <v>58.8521</v>
      </c>
      <c r="P61" s="445">
        <v>60.302500000000002</v>
      </c>
      <c r="Q61" s="445">
        <v>62.002499999999998</v>
      </c>
      <c r="R61" s="445">
        <v>63.696800000000003</v>
      </c>
      <c r="S61" s="445">
        <v>64.400599999999997</v>
      </c>
      <c r="T61" s="445">
        <v>65.765600000000006</v>
      </c>
      <c r="U61" s="445">
        <v>67.283299999999997</v>
      </c>
      <c r="V61" s="445">
        <v>68.978700000000003</v>
      </c>
      <c r="W61" s="445">
        <v>70.445599999999999</v>
      </c>
      <c r="X61" s="445">
        <v>72.322199999999995</v>
      </c>
      <c r="Y61" s="445">
        <v>74.102400000000003</v>
      </c>
      <c r="Z61" s="445">
        <v>75.706400000000002</v>
      </c>
      <c r="AA61" s="445">
        <v>76.981800000000007</v>
      </c>
      <c r="AB61" s="445">
        <v>77.9392</v>
      </c>
      <c r="AC61" s="445">
        <v>78.427099999999996</v>
      </c>
    </row>
    <row r="62" spans="1:29" x14ac:dyDescent="0.25">
      <c r="A62" s="445" t="s">
        <v>4016</v>
      </c>
      <c r="B62" s="445" t="s">
        <v>4475</v>
      </c>
      <c r="C62" s="445" t="s">
        <v>4471</v>
      </c>
      <c r="D62" s="445">
        <v>1.47495</v>
      </c>
      <c r="E62" s="445">
        <v>1.4608000000000001</v>
      </c>
      <c r="F62" s="445">
        <v>1.48332</v>
      </c>
      <c r="G62" s="445">
        <v>1.49017</v>
      </c>
      <c r="H62" s="445">
        <v>1.48916</v>
      </c>
      <c r="I62" s="445">
        <v>1.48706</v>
      </c>
      <c r="J62" s="445">
        <v>1.4961</v>
      </c>
      <c r="K62" s="445">
        <v>1.50745</v>
      </c>
      <c r="L62" s="445">
        <v>1.51884</v>
      </c>
      <c r="M62" s="445">
        <v>1.5325500000000001</v>
      </c>
      <c r="N62" s="445">
        <v>1.5462100000000001</v>
      </c>
      <c r="O62" s="445">
        <v>1.5590599999999999</v>
      </c>
      <c r="P62" s="445">
        <v>1.5708800000000001</v>
      </c>
      <c r="Q62" s="445">
        <v>1.5830299999999999</v>
      </c>
      <c r="R62" s="445">
        <v>1.5907</v>
      </c>
      <c r="S62" s="445">
        <v>1.59785</v>
      </c>
      <c r="T62" s="445">
        <v>1.6071</v>
      </c>
      <c r="U62" s="445">
        <v>1.6193599999999999</v>
      </c>
      <c r="V62" s="445">
        <v>1.6327199999999999</v>
      </c>
      <c r="W62" s="445">
        <v>1.6469400000000001</v>
      </c>
      <c r="X62" s="445">
        <v>1.6618599999999999</v>
      </c>
      <c r="Y62" s="445">
        <v>1.67581</v>
      </c>
      <c r="Z62" s="445">
        <v>1.68923</v>
      </c>
      <c r="AA62" s="445">
        <v>1.70248</v>
      </c>
      <c r="AB62" s="445">
        <v>1.7143600000000001</v>
      </c>
      <c r="AC62" s="445">
        <v>1.7288300000000001</v>
      </c>
    </row>
    <row r="63" spans="1:29" x14ac:dyDescent="0.25">
      <c r="A63" s="445" t="s">
        <v>4016</v>
      </c>
      <c r="B63" s="445" t="s">
        <v>4474</v>
      </c>
      <c r="C63" s="445" t="s">
        <v>4471</v>
      </c>
      <c r="D63" s="445">
        <v>7.1171800000000003</v>
      </c>
      <c r="E63" s="445">
        <v>7.2025600000000001</v>
      </c>
      <c r="F63" s="445">
        <v>7.3117000000000001</v>
      </c>
      <c r="G63" s="445">
        <v>7.3752599999999999</v>
      </c>
      <c r="H63" s="445">
        <v>7.4237099999999998</v>
      </c>
      <c r="I63" s="445">
        <v>7.4943900000000001</v>
      </c>
      <c r="J63" s="445">
        <v>7.5829899999999997</v>
      </c>
      <c r="K63" s="445">
        <v>7.69712</v>
      </c>
      <c r="L63" s="445">
        <v>7.8323099999999997</v>
      </c>
      <c r="M63" s="445">
        <v>7.9403499999999996</v>
      </c>
      <c r="N63" s="445">
        <v>8.06982</v>
      </c>
      <c r="O63" s="445">
        <v>8.1780000000000008</v>
      </c>
      <c r="P63" s="445">
        <v>8.2760400000000001</v>
      </c>
      <c r="Q63" s="445">
        <v>8.3898399999999995</v>
      </c>
      <c r="R63" s="445">
        <v>8.4483599999999992</v>
      </c>
      <c r="S63" s="445">
        <v>8.4993800000000004</v>
      </c>
      <c r="T63" s="445">
        <v>8.57822</v>
      </c>
      <c r="U63" s="445">
        <v>8.6706500000000002</v>
      </c>
      <c r="V63" s="445">
        <v>8.77102</v>
      </c>
      <c r="W63" s="445">
        <v>8.8784700000000001</v>
      </c>
      <c r="X63" s="445">
        <v>8.9918700000000005</v>
      </c>
      <c r="Y63" s="445">
        <v>9.0966199999999997</v>
      </c>
      <c r="Z63" s="445">
        <v>9.1948699999999999</v>
      </c>
      <c r="AA63" s="445">
        <v>9.2859800000000003</v>
      </c>
      <c r="AB63" s="445">
        <v>9.3625399999999992</v>
      </c>
      <c r="AC63" s="445">
        <v>9.4695199999999993</v>
      </c>
    </row>
    <row r="64" spans="1:29" x14ac:dyDescent="0.25">
      <c r="A64" s="445" t="s">
        <v>4016</v>
      </c>
      <c r="B64" s="445" t="s">
        <v>4473</v>
      </c>
      <c r="C64" s="445" t="s">
        <v>4471</v>
      </c>
      <c r="D64" s="445">
        <v>54.522399999999998</v>
      </c>
      <c r="E64" s="445">
        <v>53.640999999999998</v>
      </c>
      <c r="F64" s="445">
        <v>53.257899999999999</v>
      </c>
      <c r="G64" s="445">
        <v>52.800899999999999</v>
      </c>
      <c r="H64" s="445">
        <v>52.153199999999998</v>
      </c>
      <c r="I64" s="445">
        <v>51.396999999999998</v>
      </c>
      <c r="J64" s="445">
        <v>51.1813</v>
      </c>
      <c r="K64" s="445">
        <v>50.937399999999997</v>
      </c>
      <c r="L64" s="445">
        <v>50.768700000000003</v>
      </c>
      <c r="M64" s="445">
        <v>50.633800000000001</v>
      </c>
      <c r="N64" s="445">
        <v>50.696399999999997</v>
      </c>
      <c r="O64" s="445">
        <v>50.871600000000001</v>
      </c>
      <c r="P64" s="445">
        <v>50.906799999999997</v>
      </c>
      <c r="Q64" s="445">
        <v>50.953000000000003</v>
      </c>
      <c r="R64" s="445">
        <v>50.865000000000002</v>
      </c>
      <c r="S64" s="445">
        <v>50.7956</v>
      </c>
      <c r="T64" s="445">
        <v>50.777500000000003</v>
      </c>
      <c r="U64" s="445">
        <v>50.773499999999999</v>
      </c>
      <c r="V64" s="445">
        <v>50.766599999999997</v>
      </c>
      <c r="W64" s="445">
        <v>50.726100000000002</v>
      </c>
      <c r="X64" s="445">
        <v>50.684699999999999</v>
      </c>
      <c r="Y64" s="445">
        <v>50.698700000000002</v>
      </c>
      <c r="Z64" s="445">
        <v>50.736199999999997</v>
      </c>
      <c r="AA64" s="445">
        <v>50.769100000000002</v>
      </c>
      <c r="AB64" s="445">
        <v>50.7836</v>
      </c>
      <c r="AC64" s="445">
        <v>50.780700000000003</v>
      </c>
    </row>
    <row r="65" spans="1:29" x14ac:dyDescent="0.25">
      <c r="A65" s="445" t="s">
        <v>4016</v>
      </c>
      <c r="B65" s="445" t="s">
        <v>2485</v>
      </c>
      <c r="C65" s="445" t="s">
        <v>4471</v>
      </c>
      <c r="D65" s="445">
        <v>0.20377600000000001</v>
      </c>
      <c r="E65" s="445">
        <v>0.190442</v>
      </c>
      <c r="F65" s="445">
        <v>0.17016700000000001</v>
      </c>
      <c r="G65" s="445">
        <v>0.15364900000000001</v>
      </c>
      <c r="H65" s="445">
        <v>0.13577900000000001</v>
      </c>
      <c r="I65" s="445">
        <v>0.122227</v>
      </c>
      <c r="J65" s="445">
        <v>0.115801</v>
      </c>
      <c r="K65" s="445">
        <v>0.1091</v>
      </c>
      <c r="L65" s="445">
        <v>0.10263</v>
      </c>
      <c r="M65" s="445">
        <v>9.6118899999999993E-2</v>
      </c>
      <c r="N65" s="445">
        <v>8.9553300000000002E-2</v>
      </c>
      <c r="O65" s="445">
        <v>9.0964400000000001E-2</v>
      </c>
      <c r="P65" s="445">
        <v>9.2008400000000004E-2</v>
      </c>
      <c r="Q65" s="445">
        <v>9.3107400000000007E-2</v>
      </c>
      <c r="R65" s="445">
        <v>9.4697100000000006E-2</v>
      </c>
      <c r="S65" s="445">
        <v>9.6149600000000002E-2</v>
      </c>
      <c r="T65" s="445">
        <v>9.7602400000000006E-2</v>
      </c>
      <c r="U65" s="445">
        <v>9.9213800000000005E-2</v>
      </c>
      <c r="V65" s="445">
        <v>0.10061199999999999</v>
      </c>
      <c r="W65" s="445">
        <v>0.102066</v>
      </c>
      <c r="X65" s="445">
        <v>0.10373</v>
      </c>
      <c r="Y65" s="445">
        <v>0.105445</v>
      </c>
      <c r="Z65" s="445">
        <v>0.107364</v>
      </c>
      <c r="AA65" s="445">
        <v>0.10913399999999999</v>
      </c>
      <c r="AB65" s="445">
        <v>0.110558</v>
      </c>
      <c r="AC65" s="445">
        <v>0.11241</v>
      </c>
    </row>
    <row r="66" spans="1:29" x14ac:dyDescent="0.25">
      <c r="A66" s="445" t="s">
        <v>4016</v>
      </c>
      <c r="B66" s="445" t="s">
        <v>2425</v>
      </c>
      <c r="C66" s="445" t="s">
        <v>4471</v>
      </c>
      <c r="D66" s="445">
        <v>-1.6477299999999999</v>
      </c>
      <c r="E66" s="445">
        <v>-1.6477299999999999</v>
      </c>
      <c r="F66" s="445">
        <v>-1.6477299999999999</v>
      </c>
      <c r="G66" s="445">
        <v>-1.6477299999999999</v>
      </c>
      <c r="H66" s="445">
        <v>-1.6477299999999999</v>
      </c>
      <c r="I66" s="445">
        <v>-1.6477299999999999</v>
      </c>
      <c r="J66" s="445">
        <v>-1.6477299999999999</v>
      </c>
      <c r="K66" s="445">
        <v>-1.6477299999999999</v>
      </c>
      <c r="L66" s="445">
        <v>-1.6477299999999999</v>
      </c>
      <c r="M66" s="445">
        <v>-1.6477299999999999</v>
      </c>
      <c r="N66" s="445">
        <v>-1.6477299999999999</v>
      </c>
      <c r="O66" s="445">
        <v>-1.6477299999999999</v>
      </c>
      <c r="P66" s="445">
        <v>-1.6477299999999999</v>
      </c>
      <c r="Q66" s="445">
        <v>-1.6477299999999999</v>
      </c>
      <c r="R66" s="445">
        <v>-1.6477299999999999</v>
      </c>
      <c r="S66" s="445">
        <v>-1.6477299999999999</v>
      </c>
      <c r="T66" s="445">
        <v>-1.6477299999999999</v>
      </c>
      <c r="U66" s="445">
        <v>-1.6477299999999999</v>
      </c>
      <c r="V66" s="445">
        <v>-1.6477299999999999</v>
      </c>
      <c r="W66" s="445">
        <v>-1.6477299999999999</v>
      </c>
      <c r="X66" s="445">
        <v>-1.6477299999999999</v>
      </c>
      <c r="Y66" s="445">
        <v>-1.6477299999999999</v>
      </c>
      <c r="Z66" s="445">
        <v>-1.6477299999999999</v>
      </c>
      <c r="AA66" s="445">
        <v>-1.6477299999999999</v>
      </c>
      <c r="AB66" s="445">
        <v>-1.6477299999999999</v>
      </c>
      <c r="AC66" s="445">
        <v>-1.6477299999999999</v>
      </c>
    </row>
    <row r="67" spans="1:29" x14ac:dyDescent="0.25">
      <c r="A67" s="445" t="s">
        <v>4016</v>
      </c>
      <c r="B67" s="445" t="s">
        <v>4472</v>
      </c>
      <c r="C67" s="445" t="s">
        <v>4471</v>
      </c>
      <c r="D67" s="445">
        <v>0</v>
      </c>
      <c r="E67" s="445">
        <v>0</v>
      </c>
      <c r="F67" s="445">
        <v>0</v>
      </c>
      <c r="G67" s="445">
        <v>0</v>
      </c>
      <c r="H67" s="445">
        <v>0</v>
      </c>
      <c r="I67" s="445">
        <v>0</v>
      </c>
      <c r="J67" s="445">
        <v>0</v>
      </c>
      <c r="K67" s="445">
        <v>0</v>
      </c>
      <c r="L67" s="445">
        <v>0</v>
      </c>
      <c r="M67" s="445">
        <v>0</v>
      </c>
      <c r="N67" s="445">
        <v>0</v>
      </c>
      <c r="O67" s="445">
        <v>0</v>
      </c>
      <c r="P67" s="445">
        <v>0</v>
      </c>
      <c r="Q67" s="445">
        <v>0</v>
      </c>
      <c r="R67" s="445">
        <v>0</v>
      </c>
      <c r="S67" s="445">
        <v>0</v>
      </c>
      <c r="T67" s="445">
        <v>0</v>
      </c>
      <c r="U67" s="445">
        <v>0</v>
      </c>
      <c r="V67" s="445">
        <v>0</v>
      </c>
      <c r="W67" s="445">
        <v>0</v>
      </c>
      <c r="X67" s="445">
        <v>0</v>
      </c>
      <c r="Y67" s="445">
        <v>0</v>
      </c>
      <c r="Z67" s="445">
        <v>0</v>
      </c>
      <c r="AA67" s="445">
        <v>0</v>
      </c>
      <c r="AB67" s="445">
        <v>0</v>
      </c>
      <c r="AC67" s="445">
        <v>0</v>
      </c>
    </row>
    <row r="68" spans="1:29" x14ac:dyDescent="0.25">
      <c r="A68" s="445" t="s">
        <v>4018</v>
      </c>
      <c r="B68" s="445" t="s">
        <v>2426</v>
      </c>
      <c r="C68" s="445" t="s">
        <v>4471</v>
      </c>
      <c r="D68" s="445">
        <v>63.131799999999998</v>
      </c>
      <c r="E68" s="445">
        <v>62.8842</v>
      </c>
      <c r="F68" s="445">
        <v>62.341299999999997</v>
      </c>
      <c r="G68" s="445">
        <v>61.3872</v>
      </c>
      <c r="H68" s="445">
        <v>60.322499999999998</v>
      </c>
      <c r="I68" s="445">
        <v>59.2057</v>
      </c>
      <c r="J68" s="445">
        <v>57.969700000000003</v>
      </c>
      <c r="K68" s="445">
        <v>56.561900000000001</v>
      </c>
      <c r="L68" s="445">
        <v>55.139200000000002</v>
      </c>
      <c r="M68" s="445">
        <v>53.535200000000003</v>
      </c>
      <c r="N68" s="445">
        <v>52.133200000000002</v>
      </c>
      <c r="O68" s="445">
        <v>50.604799999999997</v>
      </c>
      <c r="P68" s="445">
        <v>49.054200000000002</v>
      </c>
      <c r="Q68" s="445">
        <v>47.583799999999997</v>
      </c>
      <c r="R68" s="445">
        <v>46.004300000000001</v>
      </c>
      <c r="S68" s="445">
        <v>44.499000000000002</v>
      </c>
      <c r="T68" s="445">
        <v>42.973500000000001</v>
      </c>
      <c r="U68" s="445">
        <v>41.585999999999999</v>
      </c>
      <c r="V68" s="445">
        <v>40.276899999999998</v>
      </c>
      <c r="W68" s="445">
        <v>39.416200000000003</v>
      </c>
      <c r="X68" s="445">
        <v>38.699599999999997</v>
      </c>
      <c r="Y68" s="445">
        <v>38.201300000000003</v>
      </c>
      <c r="Z68" s="445">
        <v>37.851199999999999</v>
      </c>
      <c r="AA68" s="445">
        <v>37.6218</v>
      </c>
      <c r="AB68" s="445">
        <v>37.568600000000004</v>
      </c>
      <c r="AC68" s="445">
        <v>37.588500000000003</v>
      </c>
    </row>
    <row r="69" spans="1:29" x14ac:dyDescent="0.25">
      <c r="A69" s="445" t="s">
        <v>4018</v>
      </c>
      <c r="B69" s="445" t="s">
        <v>2424</v>
      </c>
      <c r="C69" s="445" t="s">
        <v>4471</v>
      </c>
      <c r="D69" s="445">
        <v>41.768500000000003</v>
      </c>
      <c r="E69" s="445">
        <v>42.876199999999997</v>
      </c>
      <c r="F69" s="445">
        <v>37.964100000000002</v>
      </c>
      <c r="G69" s="445">
        <v>31.513300000000001</v>
      </c>
      <c r="H69" s="445">
        <v>31.489100000000001</v>
      </c>
      <c r="I69" s="445">
        <v>31.250599999999999</v>
      </c>
      <c r="J69" s="445">
        <v>29.797799999999999</v>
      </c>
      <c r="K69" s="445">
        <v>28.589099999999998</v>
      </c>
      <c r="L69" s="445">
        <v>27.196000000000002</v>
      </c>
      <c r="M69" s="445">
        <v>25.7197</v>
      </c>
      <c r="N69" s="445">
        <v>23.846699999999998</v>
      </c>
      <c r="O69" s="445">
        <v>21.564299999999999</v>
      </c>
      <c r="P69" s="445">
        <v>19.1068</v>
      </c>
      <c r="Q69" s="445">
        <v>18.360099999999999</v>
      </c>
      <c r="R69" s="445">
        <v>18.543600000000001</v>
      </c>
      <c r="S69" s="445">
        <v>19.498200000000001</v>
      </c>
      <c r="T69" s="445">
        <v>20.360900000000001</v>
      </c>
      <c r="U69" s="445">
        <v>21.2883</v>
      </c>
      <c r="V69" s="445">
        <v>22.029900000000001</v>
      </c>
      <c r="W69" s="445">
        <v>22.645499999999998</v>
      </c>
      <c r="X69" s="445">
        <v>22.430299999999999</v>
      </c>
      <c r="Y69" s="445">
        <v>22.837</v>
      </c>
      <c r="Z69" s="445">
        <v>23.255099999999999</v>
      </c>
      <c r="AA69" s="445">
        <v>23.334800000000001</v>
      </c>
      <c r="AB69" s="445">
        <v>23.192599999999999</v>
      </c>
      <c r="AC69" s="445">
        <v>23.637899999999998</v>
      </c>
    </row>
    <row r="70" spans="1:29" x14ac:dyDescent="0.25">
      <c r="A70" s="445" t="s">
        <v>4018</v>
      </c>
      <c r="B70" s="445" t="s">
        <v>4475</v>
      </c>
      <c r="C70" s="445" t="s">
        <v>4471</v>
      </c>
      <c r="D70" s="445">
        <v>7.7380500000000003</v>
      </c>
      <c r="E70" s="445">
        <v>7.4998699999999996</v>
      </c>
      <c r="F70" s="445">
        <v>7.6743600000000001</v>
      </c>
      <c r="G70" s="445">
        <v>7.67875</v>
      </c>
      <c r="H70" s="445">
        <v>7.62521</v>
      </c>
      <c r="I70" s="445">
        <v>7.5627300000000002</v>
      </c>
      <c r="J70" s="445">
        <v>7.5248100000000004</v>
      </c>
      <c r="K70" s="445">
        <v>7.5001899999999999</v>
      </c>
      <c r="L70" s="445">
        <v>7.4780300000000004</v>
      </c>
      <c r="M70" s="445">
        <v>7.4674199999999997</v>
      </c>
      <c r="N70" s="445">
        <v>7.4535900000000002</v>
      </c>
      <c r="O70" s="445">
        <v>7.4345299999999996</v>
      </c>
      <c r="P70" s="445">
        <v>7.4087100000000001</v>
      </c>
      <c r="Q70" s="445">
        <v>7.3812699999999998</v>
      </c>
      <c r="R70" s="445">
        <v>7.3299399999999997</v>
      </c>
      <c r="S70" s="445">
        <v>7.2757500000000004</v>
      </c>
      <c r="T70" s="445">
        <v>7.2278599999999997</v>
      </c>
      <c r="U70" s="445">
        <v>7.1959600000000004</v>
      </c>
      <c r="V70" s="445">
        <v>7.1697499999999996</v>
      </c>
      <c r="W70" s="445">
        <v>7.1478900000000003</v>
      </c>
      <c r="X70" s="445">
        <v>7.1291200000000003</v>
      </c>
      <c r="Y70" s="445">
        <v>7.1040400000000004</v>
      </c>
      <c r="Z70" s="445">
        <v>7.0739299999999998</v>
      </c>
      <c r="AA70" s="445">
        <v>7.0423200000000001</v>
      </c>
      <c r="AB70" s="445">
        <v>7.0035299999999996</v>
      </c>
      <c r="AC70" s="445">
        <v>6.9792500000000004</v>
      </c>
    </row>
    <row r="71" spans="1:29" x14ac:dyDescent="0.25">
      <c r="A71" s="445" t="s">
        <v>4018</v>
      </c>
      <c r="B71" s="445" t="s">
        <v>4474</v>
      </c>
      <c r="C71" s="445" t="s">
        <v>4471</v>
      </c>
      <c r="D71" s="445">
        <v>4.6892399999999999</v>
      </c>
      <c r="E71" s="445">
        <v>4.9870799999999997</v>
      </c>
      <c r="F71" s="445">
        <v>5.3723000000000001</v>
      </c>
      <c r="G71" s="445">
        <v>5.7805799999999996</v>
      </c>
      <c r="H71" s="445">
        <v>6.2591400000000004</v>
      </c>
      <c r="I71" s="445">
        <v>6.8224900000000002</v>
      </c>
      <c r="J71" s="445">
        <v>6.9917199999999999</v>
      </c>
      <c r="K71" s="445">
        <v>7.18337</v>
      </c>
      <c r="L71" s="445">
        <v>7.3891600000000004</v>
      </c>
      <c r="M71" s="445">
        <v>7.5838799999999997</v>
      </c>
      <c r="N71" s="445">
        <v>7.7803199999999997</v>
      </c>
      <c r="O71" s="445">
        <v>7.8190200000000001</v>
      </c>
      <c r="P71" s="445">
        <v>7.8510200000000001</v>
      </c>
      <c r="Q71" s="445">
        <v>7.8887099999999997</v>
      </c>
      <c r="R71" s="445">
        <v>7.8908100000000001</v>
      </c>
      <c r="S71" s="445">
        <v>7.8882199999999996</v>
      </c>
      <c r="T71" s="445">
        <v>7.8996700000000004</v>
      </c>
      <c r="U71" s="445">
        <v>7.9231100000000003</v>
      </c>
      <c r="V71" s="445">
        <v>7.9372299999999996</v>
      </c>
      <c r="W71" s="445">
        <v>7.9605199999999998</v>
      </c>
      <c r="X71" s="445">
        <v>7.9292400000000001</v>
      </c>
      <c r="Y71" s="445">
        <v>7.9552399999999999</v>
      </c>
      <c r="Z71" s="445">
        <v>7.9776300000000004</v>
      </c>
      <c r="AA71" s="445">
        <v>7.9993299999999996</v>
      </c>
      <c r="AB71" s="445">
        <v>8.0112199999999998</v>
      </c>
      <c r="AC71" s="445">
        <v>8.0414700000000003</v>
      </c>
    </row>
    <row r="72" spans="1:29" x14ac:dyDescent="0.25">
      <c r="A72" s="445" t="s">
        <v>4018</v>
      </c>
      <c r="B72" s="445" t="s">
        <v>4473</v>
      </c>
      <c r="C72" s="445" t="s">
        <v>4471</v>
      </c>
      <c r="D72" s="445">
        <v>31.034500000000001</v>
      </c>
      <c r="E72" s="445">
        <v>30.563600000000001</v>
      </c>
      <c r="F72" s="445">
        <v>30.517600000000002</v>
      </c>
      <c r="G72" s="445">
        <v>30.404800000000002</v>
      </c>
      <c r="H72" s="445">
        <v>30.221699999999998</v>
      </c>
      <c r="I72" s="445">
        <v>29.942900000000002</v>
      </c>
      <c r="J72" s="445">
        <v>29.892099999999999</v>
      </c>
      <c r="K72" s="445">
        <v>29.802399999999999</v>
      </c>
      <c r="L72" s="445">
        <v>29.666699999999999</v>
      </c>
      <c r="M72" s="445">
        <v>29.575199999999999</v>
      </c>
      <c r="N72" s="445">
        <v>29.529499999999999</v>
      </c>
      <c r="O72" s="445">
        <v>29.412700000000001</v>
      </c>
      <c r="P72" s="445">
        <v>29.3508</v>
      </c>
      <c r="Q72" s="445">
        <v>29.274100000000001</v>
      </c>
      <c r="R72" s="445">
        <v>29.199200000000001</v>
      </c>
      <c r="S72" s="445">
        <v>29.191199999999998</v>
      </c>
      <c r="T72" s="445">
        <v>29.293299999999999</v>
      </c>
      <c r="U72" s="445">
        <v>29.323899999999998</v>
      </c>
      <c r="V72" s="445">
        <v>29.307300000000001</v>
      </c>
      <c r="W72" s="445">
        <v>29.274699999999999</v>
      </c>
      <c r="X72" s="445">
        <v>29.233799999999999</v>
      </c>
      <c r="Y72" s="445">
        <v>29.174199999999999</v>
      </c>
      <c r="Z72" s="445">
        <v>29.122399999999999</v>
      </c>
      <c r="AA72" s="445">
        <v>29.081</v>
      </c>
      <c r="AB72" s="445">
        <v>29.023199999999999</v>
      </c>
      <c r="AC72" s="445">
        <v>28.981400000000001</v>
      </c>
    </row>
    <row r="73" spans="1:29" x14ac:dyDescent="0.25">
      <c r="A73" s="445" t="s">
        <v>4018</v>
      </c>
      <c r="B73" s="445" t="s">
        <v>2485</v>
      </c>
      <c r="C73" s="445" t="s">
        <v>4471</v>
      </c>
      <c r="D73" s="446">
        <v>6.3180000000000002E-5</v>
      </c>
      <c r="E73" s="446">
        <v>7.6550000000000004E-5</v>
      </c>
      <c r="F73" s="445">
        <v>1.038E-4</v>
      </c>
      <c r="G73" s="445">
        <v>1.2469E-4</v>
      </c>
      <c r="H73" s="445">
        <v>1.5699E-4</v>
      </c>
      <c r="I73" s="445">
        <v>1.8196E-4</v>
      </c>
      <c r="J73" s="445">
        <v>2.2879000000000001E-4</v>
      </c>
      <c r="K73" s="445">
        <v>2.8170000000000002E-4</v>
      </c>
      <c r="L73" s="445">
        <v>3.2624999999999999E-4</v>
      </c>
      <c r="M73" s="445">
        <v>3.4752999999999997E-4</v>
      </c>
      <c r="N73" s="445">
        <v>3.5190999999999998E-4</v>
      </c>
      <c r="O73" s="445">
        <v>3.8371999999999999E-4</v>
      </c>
      <c r="P73" s="445">
        <v>4.0421000000000001E-4</v>
      </c>
      <c r="Q73" s="445">
        <v>4.1543E-4</v>
      </c>
      <c r="R73" s="445">
        <v>4.1486000000000002E-4</v>
      </c>
      <c r="S73" s="445">
        <v>4.1381000000000002E-4</v>
      </c>
      <c r="T73" s="445">
        <v>4.0219000000000002E-4</v>
      </c>
      <c r="U73" s="445">
        <v>3.8045E-4</v>
      </c>
      <c r="V73" s="445">
        <v>3.4811999999999999E-4</v>
      </c>
      <c r="W73" s="445">
        <v>3.0546000000000002E-4</v>
      </c>
      <c r="X73" s="445">
        <v>2.6290999999999999E-4</v>
      </c>
      <c r="Y73" s="445">
        <v>2.308E-4</v>
      </c>
      <c r="Z73" s="445">
        <v>2.0921000000000001E-4</v>
      </c>
      <c r="AA73" s="445">
        <v>1.8781000000000001E-4</v>
      </c>
      <c r="AB73" s="445">
        <v>1.6681000000000001E-4</v>
      </c>
      <c r="AC73" s="445">
        <v>1.5615E-4</v>
      </c>
    </row>
    <row r="74" spans="1:29" x14ac:dyDescent="0.25">
      <c r="A74" s="445" t="s">
        <v>4018</v>
      </c>
      <c r="B74" s="445" t="s">
        <v>2425</v>
      </c>
      <c r="C74" s="445" t="s">
        <v>4471</v>
      </c>
      <c r="D74" s="445">
        <v>-39.023800000000001</v>
      </c>
      <c r="E74" s="445">
        <v>-39.023800000000001</v>
      </c>
      <c r="F74" s="445">
        <v>-39.023800000000001</v>
      </c>
      <c r="G74" s="445">
        <v>-39.023800000000001</v>
      </c>
      <c r="H74" s="445">
        <v>-39.023800000000001</v>
      </c>
      <c r="I74" s="445">
        <v>-39.023800000000001</v>
      </c>
      <c r="J74" s="445">
        <v>-39.023800000000001</v>
      </c>
      <c r="K74" s="445">
        <v>-39.023800000000001</v>
      </c>
      <c r="L74" s="445">
        <v>-39.023800000000001</v>
      </c>
      <c r="M74" s="445">
        <v>-39.023800000000001</v>
      </c>
      <c r="N74" s="445">
        <v>-39.023800000000001</v>
      </c>
      <c r="O74" s="445">
        <v>-39.023800000000001</v>
      </c>
      <c r="P74" s="445">
        <v>-39.023800000000001</v>
      </c>
      <c r="Q74" s="445">
        <v>-39.023800000000001</v>
      </c>
      <c r="R74" s="445">
        <v>-39.023800000000001</v>
      </c>
      <c r="S74" s="445">
        <v>-39.023800000000001</v>
      </c>
      <c r="T74" s="445">
        <v>-39.023800000000001</v>
      </c>
      <c r="U74" s="445">
        <v>-39.023800000000001</v>
      </c>
      <c r="V74" s="445">
        <v>-39.023800000000001</v>
      </c>
      <c r="W74" s="445">
        <v>-39.023800000000001</v>
      </c>
      <c r="X74" s="445">
        <v>-39.023800000000001</v>
      </c>
      <c r="Y74" s="445">
        <v>-39.023800000000001</v>
      </c>
      <c r="Z74" s="445">
        <v>-39.023800000000001</v>
      </c>
      <c r="AA74" s="445">
        <v>-39.023800000000001</v>
      </c>
      <c r="AB74" s="445">
        <v>-39.023800000000001</v>
      </c>
      <c r="AC74" s="445">
        <v>-39.023800000000001</v>
      </c>
    </row>
    <row r="75" spans="1:29" x14ac:dyDescent="0.25">
      <c r="A75" s="445" t="s">
        <v>4018</v>
      </c>
      <c r="B75" s="445" t="s">
        <v>4472</v>
      </c>
      <c r="C75" s="445" t="s">
        <v>4471</v>
      </c>
      <c r="D75" s="445">
        <v>0</v>
      </c>
      <c r="E75" s="445">
        <v>0</v>
      </c>
      <c r="F75" s="445">
        <v>0</v>
      </c>
      <c r="G75" s="445">
        <v>0</v>
      </c>
      <c r="H75" s="445">
        <v>0</v>
      </c>
      <c r="I75" s="445">
        <v>0</v>
      </c>
      <c r="J75" s="445">
        <v>0</v>
      </c>
      <c r="K75" s="445">
        <v>0</v>
      </c>
      <c r="L75" s="445">
        <v>0</v>
      </c>
      <c r="M75" s="445">
        <v>0</v>
      </c>
      <c r="N75" s="445">
        <v>0</v>
      </c>
      <c r="O75" s="445">
        <v>0</v>
      </c>
      <c r="P75" s="445">
        <v>0</v>
      </c>
      <c r="Q75" s="445">
        <v>0</v>
      </c>
      <c r="R75" s="445">
        <v>0</v>
      </c>
      <c r="S75" s="445">
        <v>0</v>
      </c>
      <c r="T75" s="445">
        <v>0</v>
      </c>
      <c r="U75" s="445">
        <v>0</v>
      </c>
      <c r="V75" s="445">
        <v>0</v>
      </c>
      <c r="W75" s="445">
        <v>0</v>
      </c>
      <c r="X75" s="445">
        <v>0</v>
      </c>
      <c r="Y75" s="445">
        <v>0</v>
      </c>
      <c r="Z75" s="445">
        <v>0</v>
      </c>
      <c r="AA75" s="445">
        <v>0</v>
      </c>
      <c r="AB75" s="445">
        <v>0</v>
      </c>
      <c r="AC75" s="445">
        <v>0</v>
      </c>
    </row>
    <row r="76" spans="1:29" x14ac:dyDescent="0.25">
      <c r="A76" s="445" t="s">
        <v>4022</v>
      </c>
      <c r="B76" s="445" t="s">
        <v>2426</v>
      </c>
      <c r="C76" s="445" t="s">
        <v>4471</v>
      </c>
      <c r="D76" s="445">
        <v>19.3916</v>
      </c>
      <c r="E76" s="445">
        <v>19.303100000000001</v>
      </c>
      <c r="F76" s="445">
        <v>19.144300000000001</v>
      </c>
      <c r="G76" s="445">
        <v>18.861799999999999</v>
      </c>
      <c r="H76" s="445">
        <v>18.524799999999999</v>
      </c>
      <c r="I76" s="445">
        <v>18.156400000000001</v>
      </c>
      <c r="J76" s="445">
        <v>17.637899999999998</v>
      </c>
      <c r="K76" s="445">
        <v>17.046900000000001</v>
      </c>
      <c r="L76" s="445">
        <v>16.460599999999999</v>
      </c>
      <c r="M76" s="445">
        <v>15.823399999999999</v>
      </c>
      <c r="N76" s="445">
        <v>15.2316</v>
      </c>
      <c r="O76" s="445">
        <v>14.626200000000001</v>
      </c>
      <c r="P76" s="445">
        <v>14.043200000000001</v>
      </c>
      <c r="Q76" s="445">
        <v>13.476100000000001</v>
      </c>
      <c r="R76" s="445">
        <v>12.8832</v>
      </c>
      <c r="S76" s="445">
        <v>12.288399999999999</v>
      </c>
      <c r="T76" s="445">
        <v>11.7052</v>
      </c>
      <c r="U76" s="445">
        <v>11.1431</v>
      </c>
      <c r="V76" s="445">
        <v>10.587999999999999</v>
      </c>
      <c r="W76" s="445">
        <v>10.204599999999999</v>
      </c>
      <c r="X76" s="445">
        <v>9.8731200000000001</v>
      </c>
      <c r="Y76" s="445">
        <v>9.6142900000000004</v>
      </c>
      <c r="Z76" s="445">
        <v>9.3974100000000007</v>
      </c>
      <c r="AA76" s="445">
        <v>9.2198600000000006</v>
      </c>
      <c r="AB76" s="445">
        <v>9.0904799999999994</v>
      </c>
      <c r="AC76" s="445">
        <v>8.9772599999999994</v>
      </c>
    </row>
    <row r="77" spans="1:29" x14ac:dyDescent="0.25">
      <c r="A77" s="445" t="s">
        <v>4022</v>
      </c>
      <c r="B77" s="445" t="s">
        <v>2424</v>
      </c>
      <c r="C77" s="445" t="s">
        <v>4471</v>
      </c>
      <c r="D77" s="445">
        <v>19.807700000000001</v>
      </c>
      <c r="E77" s="445">
        <v>21.9663</v>
      </c>
      <c r="F77" s="445">
        <v>22.136399999999998</v>
      </c>
      <c r="G77" s="445">
        <v>22.6783</v>
      </c>
      <c r="H77" s="445">
        <v>23.208100000000002</v>
      </c>
      <c r="I77" s="445">
        <v>23.788699999999999</v>
      </c>
      <c r="J77" s="445">
        <v>23.1815</v>
      </c>
      <c r="K77" s="445">
        <v>22.232199999999999</v>
      </c>
      <c r="L77" s="445">
        <v>20.877300000000002</v>
      </c>
      <c r="M77" s="445">
        <v>19.4252</v>
      </c>
      <c r="N77" s="445">
        <v>13.7079</v>
      </c>
      <c r="O77" s="445">
        <v>10.2067</v>
      </c>
      <c r="P77" s="445">
        <v>6.6003699999999998</v>
      </c>
      <c r="Q77" s="445">
        <v>3.7567900000000001</v>
      </c>
      <c r="R77" s="445">
        <v>3.17035</v>
      </c>
      <c r="S77" s="445">
        <v>3.1920500000000001</v>
      </c>
      <c r="T77" s="445">
        <v>3.3772000000000002</v>
      </c>
      <c r="U77" s="445">
        <v>3.7992499999999998</v>
      </c>
      <c r="V77" s="445">
        <v>3.8435100000000002</v>
      </c>
      <c r="W77" s="445">
        <v>3.7307399999999999</v>
      </c>
      <c r="X77" s="445">
        <v>3.8717000000000001</v>
      </c>
      <c r="Y77" s="445">
        <v>3.9448500000000002</v>
      </c>
      <c r="Z77" s="445">
        <v>3.9350200000000002</v>
      </c>
      <c r="AA77" s="445">
        <v>3.96062</v>
      </c>
      <c r="AB77" s="445">
        <v>3.9707400000000002</v>
      </c>
      <c r="AC77" s="445">
        <v>3.9590999999999998</v>
      </c>
    </row>
    <row r="78" spans="1:29" x14ac:dyDescent="0.25">
      <c r="A78" s="445" t="s">
        <v>4022</v>
      </c>
      <c r="B78" s="445" t="s">
        <v>4475</v>
      </c>
      <c r="C78" s="445" t="s">
        <v>4471</v>
      </c>
      <c r="D78" s="445">
        <v>4.4063600000000003</v>
      </c>
      <c r="E78" s="445">
        <v>4.2221700000000002</v>
      </c>
      <c r="F78" s="445">
        <v>4.2639199999999997</v>
      </c>
      <c r="G78" s="445">
        <v>4.2462400000000002</v>
      </c>
      <c r="H78" s="445">
        <v>4.1988500000000002</v>
      </c>
      <c r="I78" s="445">
        <v>4.1457600000000001</v>
      </c>
      <c r="J78" s="445">
        <v>4.0835900000000001</v>
      </c>
      <c r="K78" s="445">
        <v>4.0293700000000001</v>
      </c>
      <c r="L78" s="445">
        <v>3.9778600000000002</v>
      </c>
      <c r="M78" s="445">
        <v>3.93336</v>
      </c>
      <c r="N78" s="445">
        <v>3.88924</v>
      </c>
      <c r="O78" s="445">
        <v>3.84388</v>
      </c>
      <c r="P78" s="445">
        <v>3.7965200000000001</v>
      </c>
      <c r="Q78" s="445">
        <v>3.7505899999999999</v>
      </c>
      <c r="R78" s="445">
        <v>3.6945999999999999</v>
      </c>
      <c r="S78" s="445">
        <v>3.6385000000000001</v>
      </c>
      <c r="T78" s="445">
        <v>3.5849700000000002</v>
      </c>
      <c r="U78" s="445">
        <v>3.5400399999999999</v>
      </c>
      <c r="V78" s="445">
        <v>3.4986899999999999</v>
      </c>
      <c r="W78" s="445">
        <v>3.4603199999999998</v>
      </c>
      <c r="X78" s="445">
        <v>3.42475</v>
      </c>
      <c r="Y78" s="445">
        <v>3.3876400000000002</v>
      </c>
      <c r="Z78" s="445">
        <v>3.3493300000000001</v>
      </c>
      <c r="AA78" s="445">
        <v>3.3112300000000001</v>
      </c>
      <c r="AB78" s="445">
        <v>3.27067</v>
      </c>
      <c r="AC78" s="445">
        <v>3.2360000000000002</v>
      </c>
    </row>
    <row r="79" spans="1:29" x14ac:dyDescent="0.25">
      <c r="A79" s="445" t="s">
        <v>4022</v>
      </c>
      <c r="B79" s="445" t="s">
        <v>4474</v>
      </c>
      <c r="C79" s="445" t="s">
        <v>4471</v>
      </c>
      <c r="D79" s="445">
        <v>3.4763500000000001</v>
      </c>
      <c r="E79" s="445">
        <v>3.5543</v>
      </c>
      <c r="F79" s="445">
        <v>3.6595200000000001</v>
      </c>
      <c r="G79" s="445">
        <v>3.7412399999999999</v>
      </c>
      <c r="H79" s="445">
        <v>3.8014600000000001</v>
      </c>
      <c r="I79" s="445">
        <v>3.8541300000000001</v>
      </c>
      <c r="J79" s="445">
        <v>3.8431000000000002</v>
      </c>
      <c r="K79" s="445">
        <v>3.8487200000000001</v>
      </c>
      <c r="L79" s="445">
        <v>3.8632900000000001</v>
      </c>
      <c r="M79" s="445">
        <v>3.8749699999999998</v>
      </c>
      <c r="N79" s="445">
        <v>3.8706399999999999</v>
      </c>
      <c r="O79" s="445">
        <v>3.8653400000000002</v>
      </c>
      <c r="P79" s="445">
        <v>3.8344499999999999</v>
      </c>
      <c r="Q79" s="445">
        <v>3.8179599999999998</v>
      </c>
      <c r="R79" s="445">
        <v>3.7860399999999998</v>
      </c>
      <c r="S79" s="445">
        <v>3.75136</v>
      </c>
      <c r="T79" s="445">
        <v>3.7229800000000002</v>
      </c>
      <c r="U79" s="445">
        <v>3.7061600000000001</v>
      </c>
      <c r="V79" s="445">
        <v>3.69279</v>
      </c>
      <c r="W79" s="445">
        <v>3.6834500000000001</v>
      </c>
      <c r="X79" s="445">
        <v>3.67543</v>
      </c>
      <c r="Y79" s="445">
        <v>3.6654800000000001</v>
      </c>
      <c r="Z79" s="445">
        <v>3.6523599999999998</v>
      </c>
      <c r="AA79" s="445">
        <v>3.6372900000000001</v>
      </c>
      <c r="AB79" s="445">
        <v>3.6151900000000001</v>
      </c>
      <c r="AC79" s="445">
        <v>3.6053099999999998</v>
      </c>
    </row>
    <row r="80" spans="1:29" x14ac:dyDescent="0.25">
      <c r="A80" s="445" t="s">
        <v>4022</v>
      </c>
      <c r="B80" s="445" t="s">
        <v>4473</v>
      </c>
      <c r="C80" s="445" t="s">
        <v>4471</v>
      </c>
      <c r="D80" s="445">
        <v>63.127000000000002</v>
      </c>
      <c r="E80" s="445">
        <v>63.012900000000002</v>
      </c>
      <c r="F80" s="445">
        <v>63.035699999999999</v>
      </c>
      <c r="G80" s="445">
        <v>63.253999999999998</v>
      </c>
      <c r="H80" s="445">
        <v>63.2455</v>
      </c>
      <c r="I80" s="445">
        <v>63.309100000000001</v>
      </c>
      <c r="J80" s="445">
        <v>63.4955</v>
      </c>
      <c r="K80" s="445">
        <v>63.617899999999999</v>
      </c>
      <c r="L80" s="445">
        <v>63.7498</v>
      </c>
      <c r="M80" s="445">
        <v>64.1006</v>
      </c>
      <c r="N80" s="445">
        <v>64.5</v>
      </c>
      <c r="O80" s="445">
        <v>65.265100000000004</v>
      </c>
      <c r="P80" s="445">
        <v>65.621799999999993</v>
      </c>
      <c r="Q80" s="445">
        <v>65.929100000000005</v>
      </c>
      <c r="R80" s="445">
        <v>66.312100000000001</v>
      </c>
      <c r="S80" s="445">
        <v>66.651200000000003</v>
      </c>
      <c r="T80" s="445">
        <v>66.954499999999996</v>
      </c>
      <c r="U80" s="445">
        <v>67.127799999999993</v>
      </c>
      <c r="V80" s="445">
        <v>67.266300000000001</v>
      </c>
      <c r="W80" s="445">
        <v>67.438500000000005</v>
      </c>
      <c r="X80" s="445">
        <v>67.668499999999995</v>
      </c>
      <c r="Y80" s="445">
        <v>67.8626</v>
      </c>
      <c r="Z80" s="445">
        <v>68.100399999999993</v>
      </c>
      <c r="AA80" s="445">
        <v>68.346699999999998</v>
      </c>
      <c r="AB80" s="445">
        <v>68.564599999999999</v>
      </c>
      <c r="AC80" s="445">
        <v>68.755700000000004</v>
      </c>
    </row>
    <row r="81" spans="1:29" x14ac:dyDescent="0.25">
      <c r="A81" s="445" t="s">
        <v>4022</v>
      </c>
      <c r="B81" s="445" t="s">
        <v>2485</v>
      </c>
      <c r="C81" s="445" t="s">
        <v>4471</v>
      </c>
      <c r="D81" s="445">
        <v>0</v>
      </c>
      <c r="E81" s="445">
        <v>0</v>
      </c>
      <c r="F81" s="445">
        <v>0</v>
      </c>
      <c r="G81" s="445">
        <v>0</v>
      </c>
      <c r="H81" s="445">
        <v>0</v>
      </c>
      <c r="I81" s="445">
        <v>0</v>
      </c>
      <c r="J81" s="446">
        <v>1.8410000000000002E-5</v>
      </c>
      <c r="K81" s="446">
        <v>3.4360000000000003E-5</v>
      </c>
      <c r="L81" s="446">
        <v>4.8010000000000003E-5</v>
      </c>
      <c r="M81" s="446">
        <v>5.8879999999999999E-5</v>
      </c>
      <c r="N81" s="446">
        <v>5.4020000000000001E-5</v>
      </c>
      <c r="O81" s="446">
        <v>5.3739999999999997E-5</v>
      </c>
      <c r="P81" s="446">
        <v>5.3550000000000001E-5</v>
      </c>
      <c r="Q81" s="446">
        <v>5.3499999999999999E-5</v>
      </c>
      <c r="R81" s="446">
        <v>5.3340000000000001E-5</v>
      </c>
      <c r="S81" s="446">
        <v>5.3130000000000001E-5</v>
      </c>
      <c r="T81" s="446">
        <v>5.2989999999999999E-5</v>
      </c>
      <c r="U81" s="446">
        <v>5.291E-5</v>
      </c>
      <c r="V81" s="446">
        <v>3.9610000000000002E-5</v>
      </c>
      <c r="W81" s="446">
        <v>2.6359999999999998E-5</v>
      </c>
      <c r="X81" s="446">
        <v>1.3159999999999999E-5</v>
      </c>
      <c r="Y81" s="445">
        <v>0</v>
      </c>
      <c r="Z81" s="445">
        <v>0</v>
      </c>
      <c r="AA81" s="445">
        <v>0</v>
      </c>
      <c r="AB81" s="445">
        <v>0</v>
      </c>
      <c r="AC81" s="445">
        <v>0</v>
      </c>
    </row>
    <row r="82" spans="1:29" x14ac:dyDescent="0.25">
      <c r="A82" s="445" t="s">
        <v>4022</v>
      </c>
      <c r="B82" s="445" t="s">
        <v>2425</v>
      </c>
      <c r="C82" s="445" t="s">
        <v>4471</v>
      </c>
      <c r="D82" s="445">
        <v>-10.691000000000001</v>
      </c>
      <c r="E82" s="445">
        <v>-10.691000000000001</v>
      </c>
      <c r="F82" s="445">
        <v>-10.691000000000001</v>
      </c>
      <c r="G82" s="445">
        <v>-10.691000000000001</v>
      </c>
      <c r="H82" s="445">
        <v>-10.691000000000001</v>
      </c>
      <c r="I82" s="445">
        <v>-10.691000000000001</v>
      </c>
      <c r="J82" s="445">
        <v>-10.691000000000001</v>
      </c>
      <c r="K82" s="445">
        <v>-10.691000000000001</v>
      </c>
      <c r="L82" s="445">
        <v>-10.691000000000001</v>
      </c>
      <c r="M82" s="445">
        <v>-10.691000000000001</v>
      </c>
      <c r="N82" s="445">
        <v>-10.691000000000001</v>
      </c>
      <c r="O82" s="445">
        <v>-10.691000000000001</v>
      </c>
      <c r="P82" s="445">
        <v>-10.691000000000001</v>
      </c>
      <c r="Q82" s="445">
        <v>-10.691000000000001</v>
      </c>
      <c r="R82" s="445">
        <v>-10.691000000000001</v>
      </c>
      <c r="S82" s="445">
        <v>-10.691000000000001</v>
      </c>
      <c r="T82" s="445">
        <v>-10.691000000000001</v>
      </c>
      <c r="U82" s="445">
        <v>-10.691000000000001</v>
      </c>
      <c r="V82" s="445">
        <v>-10.691000000000001</v>
      </c>
      <c r="W82" s="445">
        <v>-10.691000000000001</v>
      </c>
      <c r="X82" s="445">
        <v>-10.691000000000001</v>
      </c>
      <c r="Y82" s="445">
        <v>-10.691000000000001</v>
      </c>
      <c r="Z82" s="445">
        <v>-10.691000000000001</v>
      </c>
      <c r="AA82" s="445">
        <v>-10.691000000000001</v>
      </c>
      <c r="AB82" s="445">
        <v>-10.691000000000001</v>
      </c>
      <c r="AC82" s="445">
        <v>-10.691000000000001</v>
      </c>
    </row>
    <row r="83" spans="1:29" x14ac:dyDescent="0.25">
      <c r="A83" s="445" t="s">
        <v>4022</v>
      </c>
      <c r="B83" s="445" t="s">
        <v>4472</v>
      </c>
      <c r="C83" s="445" t="s">
        <v>4471</v>
      </c>
      <c r="D83" s="445">
        <v>0</v>
      </c>
      <c r="E83" s="445">
        <v>0</v>
      </c>
      <c r="F83" s="445">
        <v>0</v>
      </c>
      <c r="G83" s="445">
        <v>0</v>
      </c>
      <c r="H83" s="445">
        <v>0</v>
      </c>
      <c r="I83" s="445">
        <v>0</v>
      </c>
      <c r="J83" s="445">
        <v>0</v>
      </c>
      <c r="K83" s="445">
        <v>0</v>
      </c>
      <c r="L83" s="445">
        <v>0</v>
      </c>
      <c r="M83" s="445">
        <v>0</v>
      </c>
      <c r="N83" s="445">
        <v>0</v>
      </c>
      <c r="O83" s="445">
        <v>0</v>
      </c>
      <c r="P83" s="445">
        <v>0</v>
      </c>
      <c r="Q83" s="445">
        <v>0</v>
      </c>
      <c r="R83" s="445">
        <v>0</v>
      </c>
      <c r="S83" s="445">
        <v>0</v>
      </c>
      <c r="T83" s="445">
        <v>0</v>
      </c>
      <c r="U83" s="445">
        <v>0</v>
      </c>
      <c r="V83" s="445">
        <v>0</v>
      </c>
      <c r="W83" s="445">
        <v>0</v>
      </c>
      <c r="X83" s="445">
        <v>0</v>
      </c>
      <c r="Y83" s="445">
        <v>0</v>
      </c>
      <c r="Z83" s="445">
        <v>0</v>
      </c>
      <c r="AA83" s="445">
        <v>0</v>
      </c>
      <c r="AB83" s="445">
        <v>0</v>
      </c>
      <c r="AC83" s="445">
        <v>0</v>
      </c>
    </row>
    <row r="84" spans="1:29" x14ac:dyDescent="0.25">
      <c r="A84" s="445" t="s">
        <v>4024</v>
      </c>
      <c r="B84" s="445" t="s">
        <v>2426</v>
      </c>
      <c r="C84" s="445" t="s">
        <v>4471</v>
      </c>
      <c r="D84" s="445">
        <v>10.575200000000001</v>
      </c>
      <c r="E84" s="445">
        <v>10.530200000000001</v>
      </c>
      <c r="F84" s="445">
        <v>10.451000000000001</v>
      </c>
      <c r="G84" s="445">
        <v>10.3103</v>
      </c>
      <c r="H84" s="445">
        <v>10.1401</v>
      </c>
      <c r="I84" s="445">
        <v>9.9552800000000001</v>
      </c>
      <c r="J84" s="445">
        <v>9.8110800000000005</v>
      </c>
      <c r="K84" s="445">
        <v>9.6115999999999993</v>
      </c>
      <c r="L84" s="445">
        <v>9.4061900000000005</v>
      </c>
      <c r="M84" s="445">
        <v>9.1561199999999996</v>
      </c>
      <c r="N84" s="445">
        <v>8.9322900000000001</v>
      </c>
      <c r="O84" s="445">
        <v>8.6943900000000003</v>
      </c>
      <c r="P84" s="445">
        <v>8.4503799999999991</v>
      </c>
      <c r="Q84" s="445">
        <v>8.2163500000000003</v>
      </c>
      <c r="R84" s="445">
        <v>7.9605100000000002</v>
      </c>
      <c r="S84" s="445">
        <v>7.7053099999999999</v>
      </c>
      <c r="T84" s="445">
        <v>7.4596299999999998</v>
      </c>
      <c r="U84" s="445">
        <v>7.21915</v>
      </c>
      <c r="V84" s="445">
        <v>7.0006000000000004</v>
      </c>
      <c r="W84" s="445">
        <v>6.8581899999999996</v>
      </c>
      <c r="X84" s="445">
        <v>6.7487300000000001</v>
      </c>
      <c r="Y84" s="445">
        <v>6.6613600000000002</v>
      </c>
      <c r="Z84" s="445">
        <v>6.6216200000000001</v>
      </c>
      <c r="AA84" s="445">
        <v>6.5936599999999999</v>
      </c>
      <c r="AB84" s="445">
        <v>6.5936700000000004</v>
      </c>
      <c r="AC84" s="445">
        <v>6.6042100000000001</v>
      </c>
    </row>
    <row r="85" spans="1:29" x14ac:dyDescent="0.25">
      <c r="A85" s="445" t="s">
        <v>4024</v>
      </c>
      <c r="B85" s="445" t="s">
        <v>2424</v>
      </c>
      <c r="C85" s="445" t="s">
        <v>4471</v>
      </c>
      <c r="D85" s="445">
        <v>2.9279700000000002</v>
      </c>
      <c r="E85" s="445">
        <v>2.7826499999999998</v>
      </c>
      <c r="F85" s="445">
        <v>2.6890700000000001</v>
      </c>
      <c r="G85" s="445">
        <v>2.57091</v>
      </c>
      <c r="H85" s="445">
        <v>2.52339</v>
      </c>
      <c r="I85" s="445">
        <v>2.4340299999999999</v>
      </c>
      <c r="J85" s="445">
        <v>2.34091</v>
      </c>
      <c r="K85" s="445">
        <v>2.3462700000000001</v>
      </c>
      <c r="L85" s="445">
        <v>2.5642999999999998</v>
      </c>
      <c r="M85" s="445">
        <v>2.7746200000000001</v>
      </c>
      <c r="N85" s="445">
        <v>2.99742</v>
      </c>
      <c r="O85" s="445">
        <v>3.218</v>
      </c>
      <c r="P85" s="445">
        <v>3.4582299999999999</v>
      </c>
      <c r="Q85" s="445">
        <v>3.6536499999999998</v>
      </c>
      <c r="R85" s="445">
        <v>3.9038499999999998</v>
      </c>
      <c r="S85" s="445">
        <v>4.1475499999999998</v>
      </c>
      <c r="T85" s="445">
        <v>4.37826</v>
      </c>
      <c r="U85" s="445">
        <v>4.5099099999999996</v>
      </c>
      <c r="V85" s="445">
        <v>4.8411999999999997</v>
      </c>
      <c r="W85" s="445">
        <v>5.0019</v>
      </c>
      <c r="X85" s="445">
        <v>5.2858299999999998</v>
      </c>
      <c r="Y85" s="445">
        <v>5.32517</v>
      </c>
      <c r="Z85" s="445">
        <v>5.6203500000000002</v>
      </c>
      <c r="AA85" s="445">
        <v>5.7960700000000003</v>
      </c>
      <c r="AB85" s="445">
        <v>5.9352900000000002</v>
      </c>
      <c r="AC85" s="445">
        <v>6.0676100000000002</v>
      </c>
    </row>
    <row r="86" spans="1:29" x14ac:dyDescent="0.25">
      <c r="A86" s="445" t="s">
        <v>4024</v>
      </c>
      <c r="B86" s="445" t="s">
        <v>4475</v>
      </c>
      <c r="C86" s="445" t="s">
        <v>4471</v>
      </c>
      <c r="D86" s="445">
        <v>2.2645</v>
      </c>
      <c r="E86" s="445">
        <v>2.1765500000000002</v>
      </c>
      <c r="F86" s="445">
        <v>2.2144599999999999</v>
      </c>
      <c r="G86" s="445">
        <v>2.2104699999999999</v>
      </c>
      <c r="H86" s="445">
        <v>2.19163</v>
      </c>
      <c r="I86" s="445">
        <v>2.1699199999999998</v>
      </c>
      <c r="J86" s="445">
        <v>2.1663199999999998</v>
      </c>
      <c r="K86" s="445">
        <v>2.16614</v>
      </c>
      <c r="L86" s="445">
        <v>2.16669</v>
      </c>
      <c r="M86" s="445">
        <v>2.1702400000000002</v>
      </c>
      <c r="N86" s="445">
        <v>2.17258</v>
      </c>
      <c r="O86" s="445">
        <v>2.1735699999999998</v>
      </c>
      <c r="P86" s="445">
        <v>2.1726899999999998</v>
      </c>
      <c r="Q86" s="445">
        <v>2.1715800000000001</v>
      </c>
      <c r="R86" s="445">
        <v>2.16343</v>
      </c>
      <c r="S86" s="445">
        <v>2.15435</v>
      </c>
      <c r="T86" s="445">
        <v>2.14913</v>
      </c>
      <c r="U86" s="445">
        <v>2.1486700000000001</v>
      </c>
      <c r="V86" s="445">
        <v>2.1498699999999999</v>
      </c>
      <c r="W86" s="445">
        <v>2.1524100000000002</v>
      </c>
      <c r="X86" s="445">
        <v>2.1560800000000002</v>
      </c>
      <c r="Y86" s="445">
        <v>2.1580300000000001</v>
      </c>
      <c r="Z86" s="445">
        <v>2.1584699999999999</v>
      </c>
      <c r="AA86" s="445">
        <v>2.1583999999999999</v>
      </c>
      <c r="AB86" s="445">
        <v>2.1558899999999999</v>
      </c>
      <c r="AC86" s="445">
        <v>2.1572100000000001</v>
      </c>
    </row>
    <row r="87" spans="1:29" x14ac:dyDescent="0.25">
      <c r="A87" s="445" t="s">
        <v>4024</v>
      </c>
      <c r="B87" s="445" t="s">
        <v>4474</v>
      </c>
      <c r="C87" s="445" t="s">
        <v>4471</v>
      </c>
      <c r="D87" s="445">
        <v>1.8015699999999999</v>
      </c>
      <c r="E87" s="445">
        <v>1.83148</v>
      </c>
      <c r="F87" s="445">
        <v>1.87835</v>
      </c>
      <c r="G87" s="445">
        <v>1.92622</v>
      </c>
      <c r="H87" s="445">
        <v>1.98062</v>
      </c>
      <c r="I87" s="445">
        <v>2.0608300000000002</v>
      </c>
      <c r="J87" s="445">
        <v>2.0996100000000002</v>
      </c>
      <c r="K87" s="445">
        <v>2.1503299999999999</v>
      </c>
      <c r="L87" s="445">
        <v>2.2011500000000002</v>
      </c>
      <c r="M87" s="445">
        <v>2.2607300000000001</v>
      </c>
      <c r="N87" s="445">
        <v>2.3226800000000001</v>
      </c>
      <c r="O87" s="445">
        <v>2.3462499999999999</v>
      </c>
      <c r="P87" s="445">
        <v>2.3677299999999999</v>
      </c>
      <c r="Q87" s="445">
        <v>2.3893800000000001</v>
      </c>
      <c r="R87" s="445">
        <v>2.3951199999999999</v>
      </c>
      <c r="S87" s="445">
        <v>2.3991099999999999</v>
      </c>
      <c r="T87" s="445">
        <v>2.41127</v>
      </c>
      <c r="U87" s="445">
        <v>2.4314</v>
      </c>
      <c r="V87" s="445">
        <v>2.4542199999999998</v>
      </c>
      <c r="W87" s="445">
        <v>2.4798100000000001</v>
      </c>
      <c r="X87" s="445">
        <v>2.5070899999999998</v>
      </c>
      <c r="Y87" s="445">
        <v>2.5306899999999999</v>
      </c>
      <c r="Z87" s="445">
        <v>2.5516999999999999</v>
      </c>
      <c r="AA87" s="445">
        <v>2.5714399999999999</v>
      </c>
      <c r="AB87" s="445">
        <v>2.5857000000000001</v>
      </c>
      <c r="AC87" s="445">
        <v>2.6089199999999999</v>
      </c>
    </row>
    <row r="88" spans="1:29" x14ac:dyDescent="0.25">
      <c r="A88" s="445" t="s">
        <v>4024</v>
      </c>
      <c r="B88" s="445" t="s">
        <v>4473</v>
      </c>
      <c r="C88" s="445" t="s">
        <v>4471</v>
      </c>
      <c r="D88" s="445">
        <v>21.037099999999999</v>
      </c>
      <c r="E88" s="445">
        <v>21.090800000000002</v>
      </c>
      <c r="F88" s="445">
        <v>21.255400000000002</v>
      </c>
      <c r="G88" s="445">
        <v>21.431999999999999</v>
      </c>
      <c r="H88" s="445">
        <v>21.493500000000001</v>
      </c>
      <c r="I88" s="445">
        <v>21.587800000000001</v>
      </c>
      <c r="J88" s="445">
        <v>21.631799999999998</v>
      </c>
      <c r="K88" s="445">
        <v>21.6828</v>
      </c>
      <c r="L88" s="445">
        <v>21.6875</v>
      </c>
      <c r="M88" s="445">
        <v>21.785</v>
      </c>
      <c r="N88" s="445">
        <v>21.881499999999999</v>
      </c>
      <c r="O88" s="445">
        <v>22.007000000000001</v>
      </c>
      <c r="P88" s="445">
        <v>22.162700000000001</v>
      </c>
      <c r="Q88" s="445">
        <v>22.251100000000001</v>
      </c>
      <c r="R88" s="445">
        <v>22.377700000000001</v>
      </c>
      <c r="S88" s="445">
        <v>22.508600000000001</v>
      </c>
      <c r="T88" s="445">
        <v>22.5886</v>
      </c>
      <c r="U88" s="445">
        <v>22.725300000000001</v>
      </c>
      <c r="V88" s="445">
        <v>22.8308</v>
      </c>
      <c r="W88" s="445">
        <v>22.9587</v>
      </c>
      <c r="X88" s="445">
        <v>23.027999999999999</v>
      </c>
      <c r="Y88" s="445">
        <v>23.148199999999999</v>
      </c>
      <c r="Z88" s="445">
        <v>23.219799999999999</v>
      </c>
      <c r="AA88" s="445">
        <v>23.339400000000001</v>
      </c>
      <c r="AB88" s="445">
        <v>23.428000000000001</v>
      </c>
      <c r="AC88" s="445">
        <v>23.5305</v>
      </c>
    </row>
    <row r="89" spans="1:29" x14ac:dyDescent="0.25">
      <c r="A89" s="445" t="s">
        <v>4024</v>
      </c>
      <c r="B89" s="445" t="s">
        <v>2485</v>
      </c>
      <c r="C89" s="445" t="s">
        <v>4471</v>
      </c>
      <c r="D89" s="445">
        <v>0</v>
      </c>
      <c r="E89" s="445">
        <v>0</v>
      </c>
      <c r="F89" s="445">
        <v>0</v>
      </c>
      <c r="G89" s="445">
        <v>0</v>
      </c>
      <c r="H89" s="445">
        <v>0</v>
      </c>
      <c r="I89" s="445">
        <v>0</v>
      </c>
      <c r="J89" s="445">
        <v>0</v>
      </c>
      <c r="K89" s="445">
        <v>0</v>
      </c>
      <c r="L89" s="445">
        <v>0</v>
      </c>
      <c r="M89" s="445">
        <v>0</v>
      </c>
      <c r="N89" s="445">
        <v>0</v>
      </c>
      <c r="O89" s="445">
        <v>0</v>
      </c>
      <c r="P89" s="445">
        <v>0</v>
      </c>
      <c r="Q89" s="445">
        <v>0</v>
      </c>
      <c r="R89" s="445">
        <v>0</v>
      </c>
      <c r="S89" s="445">
        <v>0</v>
      </c>
      <c r="T89" s="445">
        <v>0</v>
      </c>
      <c r="U89" s="445">
        <v>0</v>
      </c>
      <c r="V89" s="445">
        <v>0</v>
      </c>
      <c r="W89" s="445">
        <v>0</v>
      </c>
      <c r="X89" s="445">
        <v>0</v>
      </c>
      <c r="Y89" s="445">
        <v>0</v>
      </c>
      <c r="Z89" s="445">
        <v>0</v>
      </c>
      <c r="AA89" s="445">
        <v>0</v>
      </c>
      <c r="AB89" s="445">
        <v>0</v>
      </c>
      <c r="AC89" s="445">
        <v>0</v>
      </c>
    </row>
    <row r="90" spans="1:29" x14ac:dyDescent="0.25">
      <c r="A90" s="445" t="s">
        <v>4024</v>
      </c>
      <c r="B90" s="445" t="s">
        <v>2425</v>
      </c>
      <c r="C90" s="445" t="s">
        <v>4471</v>
      </c>
      <c r="D90" s="445">
        <v>-2.3115399999999999</v>
      </c>
      <c r="E90" s="445">
        <v>-2.3115399999999999</v>
      </c>
      <c r="F90" s="445">
        <v>-2.3115399999999999</v>
      </c>
      <c r="G90" s="445">
        <v>-2.3115399999999999</v>
      </c>
      <c r="H90" s="445">
        <v>-2.3115399999999999</v>
      </c>
      <c r="I90" s="445">
        <v>-2.3115399999999999</v>
      </c>
      <c r="J90" s="445">
        <v>-2.3115399999999999</v>
      </c>
      <c r="K90" s="445">
        <v>-2.3115399999999999</v>
      </c>
      <c r="L90" s="445">
        <v>-2.3115399999999999</v>
      </c>
      <c r="M90" s="445">
        <v>-2.3115399999999999</v>
      </c>
      <c r="N90" s="445">
        <v>-2.3115399999999999</v>
      </c>
      <c r="O90" s="445">
        <v>-2.3115399999999999</v>
      </c>
      <c r="P90" s="445">
        <v>-2.3115399999999999</v>
      </c>
      <c r="Q90" s="445">
        <v>-2.3115399999999999</v>
      </c>
      <c r="R90" s="445">
        <v>-2.3115399999999999</v>
      </c>
      <c r="S90" s="445">
        <v>-2.3115399999999999</v>
      </c>
      <c r="T90" s="445">
        <v>-2.3115399999999999</v>
      </c>
      <c r="U90" s="445">
        <v>-2.3115399999999999</v>
      </c>
      <c r="V90" s="445">
        <v>-2.3115399999999999</v>
      </c>
      <c r="W90" s="445">
        <v>-2.3115399999999999</v>
      </c>
      <c r="X90" s="445">
        <v>-2.3115399999999999</v>
      </c>
      <c r="Y90" s="445">
        <v>-2.3115399999999999</v>
      </c>
      <c r="Z90" s="445">
        <v>-2.3115399999999999</v>
      </c>
      <c r="AA90" s="445">
        <v>-2.3115399999999999</v>
      </c>
      <c r="AB90" s="445">
        <v>-2.3115399999999999</v>
      </c>
      <c r="AC90" s="445">
        <v>-2.3115399999999999</v>
      </c>
    </row>
    <row r="91" spans="1:29" x14ac:dyDescent="0.25">
      <c r="A91" s="445" t="s">
        <v>4024</v>
      </c>
      <c r="B91" s="445" t="s">
        <v>4472</v>
      </c>
      <c r="C91" s="445" t="s">
        <v>4471</v>
      </c>
      <c r="D91" s="445">
        <v>0</v>
      </c>
      <c r="E91" s="445">
        <v>0</v>
      </c>
      <c r="F91" s="445">
        <v>0</v>
      </c>
      <c r="G91" s="445">
        <v>0</v>
      </c>
      <c r="H91" s="445">
        <v>0</v>
      </c>
      <c r="I91" s="445">
        <v>0</v>
      </c>
      <c r="J91" s="445">
        <v>0</v>
      </c>
      <c r="K91" s="445">
        <v>0</v>
      </c>
      <c r="L91" s="445">
        <v>0</v>
      </c>
      <c r="M91" s="445">
        <v>0</v>
      </c>
      <c r="N91" s="445">
        <v>0</v>
      </c>
      <c r="O91" s="445">
        <v>0</v>
      </c>
      <c r="P91" s="445">
        <v>0</v>
      </c>
      <c r="Q91" s="445">
        <v>0</v>
      </c>
      <c r="R91" s="445">
        <v>0</v>
      </c>
      <c r="S91" s="445">
        <v>0</v>
      </c>
      <c r="T91" s="445">
        <v>0</v>
      </c>
      <c r="U91" s="445">
        <v>0</v>
      </c>
      <c r="V91" s="445">
        <v>0</v>
      </c>
      <c r="W91" s="445">
        <v>0</v>
      </c>
      <c r="X91" s="445">
        <v>0</v>
      </c>
      <c r="Y91" s="445">
        <v>0</v>
      </c>
      <c r="Z91" s="445">
        <v>0</v>
      </c>
      <c r="AA91" s="445">
        <v>0</v>
      </c>
      <c r="AB91" s="445">
        <v>0</v>
      </c>
      <c r="AC91" s="445">
        <v>0</v>
      </c>
    </row>
    <row r="92" spans="1:29" x14ac:dyDescent="0.25">
      <c r="A92" s="445" t="s">
        <v>4026</v>
      </c>
      <c r="B92" s="445" t="s">
        <v>2426</v>
      </c>
      <c r="C92" s="445" t="s">
        <v>4471</v>
      </c>
      <c r="D92" s="445">
        <v>58.846699999999998</v>
      </c>
      <c r="E92" s="445">
        <v>58.510300000000001</v>
      </c>
      <c r="F92" s="445">
        <v>58.021599999999999</v>
      </c>
      <c r="G92" s="445">
        <v>57.006900000000002</v>
      </c>
      <c r="H92" s="445">
        <v>55.9512</v>
      </c>
      <c r="I92" s="445">
        <v>54.917000000000002</v>
      </c>
      <c r="J92" s="445">
        <v>53.328499999999998</v>
      </c>
      <c r="K92" s="445">
        <v>51.709400000000002</v>
      </c>
      <c r="L92" s="445">
        <v>50.136299999999999</v>
      </c>
      <c r="M92" s="445">
        <v>48.3902</v>
      </c>
      <c r="N92" s="445">
        <v>46.860100000000003</v>
      </c>
      <c r="O92" s="445">
        <v>45.231000000000002</v>
      </c>
      <c r="P92" s="445">
        <v>43.607500000000002</v>
      </c>
      <c r="Q92" s="445">
        <v>42.085799999999999</v>
      </c>
      <c r="R92" s="445">
        <v>40.468800000000002</v>
      </c>
      <c r="S92" s="445">
        <v>38.944200000000002</v>
      </c>
      <c r="T92" s="445">
        <v>37.4163</v>
      </c>
      <c r="U92" s="445">
        <v>35.997500000000002</v>
      </c>
      <c r="V92" s="445">
        <v>34.616</v>
      </c>
      <c r="W92" s="445">
        <v>33.618099999999998</v>
      </c>
      <c r="X92" s="445">
        <v>32.7575</v>
      </c>
      <c r="Y92" s="445">
        <v>31.9633</v>
      </c>
      <c r="Z92" s="445">
        <v>31.423400000000001</v>
      </c>
      <c r="AA92" s="445">
        <v>30.966100000000001</v>
      </c>
      <c r="AB92" s="445">
        <v>30.723099999999999</v>
      </c>
      <c r="AC92" s="445">
        <v>30.5167</v>
      </c>
    </row>
    <row r="93" spans="1:29" x14ac:dyDescent="0.25">
      <c r="A93" s="445" t="s">
        <v>4026</v>
      </c>
      <c r="B93" s="445" t="s">
        <v>2424</v>
      </c>
      <c r="C93" s="445" t="s">
        <v>4471</v>
      </c>
      <c r="D93" s="445">
        <v>44.031799999999997</v>
      </c>
      <c r="E93" s="445">
        <v>44.697400000000002</v>
      </c>
      <c r="F93" s="445">
        <v>36.591900000000003</v>
      </c>
      <c r="G93" s="445">
        <v>35.653399999999998</v>
      </c>
      <c r="H93" s="445">
        <v>33.566000000000003</v>
      </c>
      <c r="I93" s="445">
        <v>30.793399999999998</v>
      </c>
      <c r="J93" s="445">
        <v>24.8294</v>
      </c>
      <c r="K93" s="445">
        <v>22.6861</v>
      </c>
      <c r="L93" s="445">
        <v>22.849299999999999</v>
      </c>
      <c r="M93" s="445">
        <v>21.224799999999998</v>
      </c>
      <c r="N93" s="445">
        <v>15.9694</v>
      </c>
      <c r="O93" s="445">
        <v>15.450799999999999</v>
      </c>
      <c r="P93" s="445">
        <v>15.053699999999999</v>
      </c>
      <c r="Q93" s="445">
        <v>15.214</v>
      </c>
      <c r="R93" s="445">
        <v>15.373900000000001</v>
      </c>
      <c r="S93" s="445">
        <v>15.512700000000001</v>
      </c>
      <c r="T93" s="445">
        <v>15.4902</v>
      </c>
      <c r="U93" s="445">
        <v>15.538</v>
      </c>
      <c r="V93" s="445">
        <v>15.213699999999999</v>
      </c>
      <c r="W93" s="445">
        <v>14.5586</v>
      </c>
      <c r="X93" s="445">
        <v>10.4902</v>
      </c>
      <c r="Y93" s="445">
        <v>10.3108</v>
      </c>
      <c r="Z93" s="445">
        <v>9.7154100000000003</v>
      </c>
      <c r="AA93" s="445">
        <v>8.4185599999999994</v>
      </c>
      <c r="AB93" s="445">
        <v>6.7207299999999996</v>
      </c>
      <c r="AC93" s="445">
        <v>7.1034600000000001</v>
      </c>
    </row>
    <row r="94" spans="1:29" x14ac:dyDescent="0.25">
      <c r="A94" s="445" t="s">
        <v>4026</v>
      </c>
      <c r="B94" s="445" t="s">
        <v>4475</v>
      </c>
      <c r="C94" s="445" t="s">
        <v>4471</v>
      </c>
      <c r="D94" s="445">
        <v>20.720700000000001</v>
      </c>
      <c r="E94" s="445">
        <v>19.741499999999998</v>
      </c>
      <c r="F94" s="445">
        <v>20.1691</v>
      </c>
      <c r="G94" s="445">
        <v>20.038599999999999</v>
      </c>
      <c r="H94" s="445">
        <v>19.7761</v>
      </c>
      <c r="I94" s="445">
        <v>19.490600000000001</v>
      </c>
      <c r="J94" s="445">
        <v>19.1494</v>
      </c>
      <c r="K94" s="445">
        <v>18.8474</v>
      </c>
      <c r="L94" s="445">
        <v>18.5596</v>
      </c>
      <c r="M94" s="445">
        <v>18.301100000000002</v>
      </c>
      <c r="N94" s="445">
        <v>18.033300000000001</v>
      </c>
      <c r="O94" s="445">
        <v>17.759599999999999</v>
      </c>
      <c r="P94" s="445">
        <v>17.4754</v>
      </c>
      <c r="Q94" s="445">
        <v>17.194199999999999</v>
      </c>
      <c r="R94" s="445">
        <v>16.860299999999999</v>
      </c>
      <c r="S94" s="445">
        <v>16.5274</v>
      </c>
      <c r="T94" s="445">
        <v>16.216100000000001</v>
      </c>
      <c r="U94" s="445">
        <v>15.9511</v>
      </c>
      <c r="V94" s="445">
        <v>15.7057</v>
      </c>
      <c r="W94" s="445">
        <v>15.4765</v>
      </c>
      <c r="X94" s="445">
        <v>15.261100000000001</v>
      </c>
      <c r="Y94" s="445">
        <v>15.036799999999999</v>
      </c>
      <c r="Z94" s="445">
        <v>14.8057</v>
      </c>
      <c r="AA94" s="445">
        <v>14.5755</v>
      </c>
      <c r="AB94" s="445">
        <v>14.3323</v>
      </c>
      <c r="AC94" s="445">
        <v>14.1226</v>
      </c>
    </row>
    <row r="95" spans="1:29" x14ac:dyDescent="0.25">
      <c r="A95" s="445" t="s">
        <v>4026</v>
      </c>
      <c r="B95" s="445" t="s">
        <v>4474</v>
      </c>
      <c r="C95" s="445" t="s">
        <v>4471</v>
      </c>
      <c r="D95" s="445">
        <v>13.179500000000001</v>
      </c>
      <c r="E95" s="445">
        <v>13.261200000000001</v>
      </c>
      <c r="F95" s="445">
        <v>13.4506</v>
      </c>
      <c r="G95" s="445">
        <v>13.577</v>
      </c>
      <c r="H95" s="445">
        <v>13.6561</v>
      </c>
      <c r="I95" s="445">
        <v>13.760899999999999</v>
      </c>
      <c r="J95" s="445">
        <v>13.6632</v>
      </c>
      <c r="K95" s="445">
        <v>13.644299999999999</v>
      </c>
      <c r="L95" s="445">
        <v>13.6709</v>
      </c>
      <c r="M95" s="445">
        <v>13.7095</v>
      </c>
      <c r="N95" s="445">
        <v>13.717499999999999</v>
      </c>
      <c r="O95" s="445">
        <v>13.6563</v>
      </c>
      <c r="P95" s="445">
        <v>13.577500000000001</v>
      </c>
      <c r="Q95" s="445">
        <v>13.4918</v>
      </c>
      <c r="R95" s="445">
        <v>13.3055</v>
      </c>
      <c r="S95" s="445">
        <v>13.11</v>
      </c>
      <c r="T95" s="445">
        <v>12.9537</v>
      </c>
      <c r="U95" s="445">
        <v>12.847799999999999</v>
      </c>
      <c r="V95" s="445">
        <v>12.7607</v>
      </c>
      <c r="W95" s="445">
        <v>12.6897</v>
      </c>
      <c r="X95" s="445">
        <v>12.627800000000001</v>
      </c>
      <c r="Y95" s="445">
        <v>12.543900000000001</v>
      </c>
      <c r="Z95" s="445">
        <v>12.413600000000001</v>
      </c>
      <c r="AA95" s="445">
        <v>12.2377</v>
      </c>
      <c r="AB95" s="445">
        <v>12.0845</v>
      </c>
      <c r="AC95" s="445">
        <v>12.002599999999999</v>
      </c>
    </row>
    <row r="96" spans="1:29" x14ac:dyDescent="0.25">
      <c r="A96" s="445" t="s">
        <v>4026</v>
      </c>
      <c r="B96" s="445" t="s">
        <v>4473</v>
      </c>
      <c r="C96" s="445" t="s">
        <v>4471</v>
      </c>
      <c r="D96" s="445">
        <v>72.458600000000004</v>
      </c>
      <c r="E96" s="445">
        <v>71.582999999999998</v>
      </c>
      <c r="F96" s="445">
        <v>71.08</v>
      </c>
      <c r="G96" s="445">
        <v>70.428100000000001</v>
      </c>
      <c r="H96" s="445">
        <v>69.668800000000005</v>
      </c>
      <c r="I96" s="445">
        <v>69.112099999999998</v>
      </c>
      <c r="J96" s="445">
        <v>68.918199999999999</v>
      </c>
      <c r="K96" s="445">
        <v>68.761499999999998</v>
      </c>
      <c r="L96" s="445">
        <v>68.613</v>
      </c>
      <c r="M96" s="445">
        <v>68.597999999999999</v>
      </c>
      <c r="N96" s="445">
        <v>68.4559</v>
      </c>
      <c r="O96" s="445">
        <v>68.498800000000003</v>
      </c>
      <c r="P96" s="445">
        <v>68.488299999999995</v>
      </c>
      <c r="Q96" s="445">
        <v>68.455799999999996</v>
      </c>
      <c r="R96" s="445">
        <v>68.215100000000007</v>
      </c>
      <c r="S96" s="445">
        <v>68.192599999999999</v>
      </c>
      <c r="T96" s="445">
        <v>68.374799999999993</v>
      </c>
      <c r="U96" s="445">
        <v>68.930599999999998</v>
      </c>
      <c r="V96" s="445">
        <v>69.103899999999996</v>
      </c>
      <c r="W96" s="445">
        <v>69.207999999999998</v>
      </c>
      <c r="X96" s="445">
        <v>69.414400000000001</v>
      </c>
      <c r="Y96" s="445">
        <v>69.313299999999998</v>
      </c>
      <c r="Z96" s="445">
        <v>70.648300000000006</v>
      </c>
      <c r="AA96" s="445">
        <v>71.051299999999998</v>
      </c>
      <c r="AB96" s="445">
        <v>70.988799999999998</v>
      </c>
      <c r="AC96" s="445">
        <v>70.848399999999998</v>
      </c>
    </row>
    <row r="97" spans="1:29" x14ac:dyDescent="0.25">
      <c r="A97" s="445" t="s">
        <v>4026</v>
      </c>
      <c r="B97" s="445" t="s">
        <v>2485</v>
      </c>
      <c r="C97" s="445" t="s">
        <v>4471</v>
      </c>
      <c r="D97" s="445">
        <v>1.99956</v>
      </c>
      <c r="E97" s="445">
        <v>1.8938900000000001</v>
      </c>
      <c r="F97" s="445">
        <v>1.69312</v>
      </c>
      <c r="G97" s="445">
        <v>1.51891</v>
      </c>
      <c r="H97" s="445">
        <v>1.35334</v>
      </c>
      <c r="I97" s="445">
        <v>1.2153799999999999</v>
      </c>
      <c r="J97" s="445">
        <v>1.1419600000000001</v>
      </c>
      <c r="K97" s="445">
        <v>1.06812</v>
      </c>
      <c r="L97" s="445">
        <v>0.99474499999999999</v>
      </c>
      <c r="M97" s="445">
        <v>0.92220500000000005</v>
      </c>
      <c r="N97" s="445">
        <v>0.84923700000000002</v>
      </c>
      <c r="O97" s="445">
        <v>0.85229600000000005</v>
      </c>
      <c r="P97" s="445">
        <v>0.85407900000000003</v>
      </c>
      <c r="Q97" s="445">
        <v>0.85580699999999998</v>
      </c>
      <c r="R97" s="445">
        <v>0.89015100000000003</v>
      </c>
      <c r="S97" s="445">
        <v>1.1754</v>
      </c>
      <c r="T97" s="445">
        <v>1.5004900000000001</v>
      </c>
      <c r="U97" s="445">
        <v>1.83613</v>
      </c>
      <c r="V97" s="445">
        <v>2.1048100000000001</v>
      </c>
      <c r="W97" s="445">
        <v>2.3228800000000001</v>
      </c>
      <c r="X97" s="445">
        <v>2.52867</v>
      </c>
      <c r="Y97" s="445">
        <v>5.59877</v>
      </c>
      <c r="Z97" s="445">
        <v>5.1891999999999996</v>
      </c>
      <c r="AA97" s="445">
        <v>4.4246699999999999</v>
      </c>
      <c r="AB97" s="445">
        <v>2.9832800000000002</v>
      </c>
      <c r="AC97" s="445">
        <v>2.9074900000000001</v>
      </c>
    </row>
    <row r="98" spans="1:29" x14ac:dyDescent="0.25">
      <c r="A98" s="445" t="s">
        <v>4026</v>
      </c>
      <c r="B98" s="445" t="s">
        <v>2425</v>
      </c>
      <c r="C98" s="445" t="s">
        <v>4471</v>
      </c>
      <c r="D98" s="445">
        <v>-13.9612</v>
      </c>
      <c r="E98" s="445">
        <v>-13.9612</v>
      </c>
      <c r="F98" s="445">
        <v>-13.9612</v>
      </c>
      <c r="G98" s="445">
        <v>-13.9612</v>
      </c>
      <c r="H98" s="445">
        <v>-13.9612</v>
      </c>
      <c r="I98" s="445">
        <v>-13.9612</v>
      </c>
      <c r="J98" s="445">
        <v>-13.9612</v>
      </c>
      <c r="K98" s="445">
        <v>-13.9612</v>
      </c>
      <c r="L98" s="445">
        <v>-13.9612</v>
      </c>
      <c r="M98" s="445">
        <v>-13.9612</v>
      </c>
      <c r="N98" s="445">
        <v>-13.9612</v>
      </c>
      <c r="O98" s="445">
        <v>-13.9612</v>
      </c>
      <c r="P98" s="445">
        <v>-13.9612</v>
      </c>
      <c r="Q98" s="445">
        <v>-13.9612</v>
      </c>
      <c r="R98" s="445">
        <v>-13.9612</v>
      </c>
      <c r="S98" s="445">
        <v>-13.9612</v>
      </c>
      <c r="T98" s="445">
        <v>-13.9612</v>
      </c>
      <c r="U98" s="445">
        <v>-13.9612</v>
      </c>
      <c r="V98" s="445">
        <v>-13.9612</v>
      </c>
      <c r="W98" s="445">
        <v>-13.9612</v>
      </c>
      <c r="X98" s="445">
        <v>-13.9612</v>
      </c>
      <c r="Y98" s="445">
        <v>-13.9612</v>
      </c>
      <c r="Z98" s="445">
        <v>-13.9612</v>
      </c>
      <c r="AA98" s="445">
        <v>-13.9612</v>
      </c>
      <c r="AB98" s="445">
        <v>-13.9612</v>
      </c>
      <c r="AC98" s="445">
        <v>-13.9612</v>
      </c>
    </row>
    <row r="99" spans="1:29" x14ac:dyDescent="0.25">
      <c r="A99" s="445" t="s">
        <v>4026</v>
      </c>
      <c r="B99" s="445" t="s">
        <v>4472</v>
      </c>
      <c r="C99" s="445" t="s">
        <v>4471</v>
      </c>
      <c r="D99" s="445">
        <v>0</v>
      </c>
      <c r="E99" s="445">
        <v>0</v>
      </c>
      <c r="F99" s="445">
        <v>0</v>
      </c>
      <c r="G99" s="445">
        <v>0</v>
      </c>
      <c r="H99" s="445">
        <v>0</v>
      </c>
      <c r="I99" s="445">
        <v>0</v>
      </c>
      <c r="J99" s="445">
        <v>0</v>
      </c>
      <c r="K99" s="445">
        <v>0</v>
      </c>
      <c r="L99" s="445">
        <v>0</v>
      </c>
      <c r="M99" s="445">
        <v>0</v>
      </c>
      <c r="N99" s="445">
        <v>0</v>
      </c>
      <c r="O99" s="445">
        <v>0</v>
      </c>
      <c r="P99" s="445">
        <v>0</v>
      </c>
      <c r="Q99" s="445">
        <v>0</v>
      </c>
      <c r="R99" s="445">
        <v>0</v>
      </c>
      <c r="S99" s="445">
        <v>0</v>
      </c>
      <c r="T99" s="445">
        <v>0</v>
      </c>
      <c r="U99" s="445">
        <v>0</v>
      </c>
      <c r="V99" s="445">
        <v>0</v>
      </c>
      <c r="W99" s="445">
        <v>0</v>
      </c>
      <c r="X99" s="445">
        <v>0</v>
      </c>
      <c r="Y99" s="445">
        <v>0</v>
      </c>
      <c r="Z99" s="445">
        <v>0</v>
      </c>
      <c r="AA99" s="445">
        <v>0</v>
      </c>
      <c r="AB99" s="445">
        <v>0</v>
      </c>
      <c r="AC99" s="445">
        <v>0</v>
      </c>
    </row>
    <row r="100" spans="1:29" x14ac:dyDescent="0.25">
      <c r="A100" s="445" t="s">
        <v>4028</v>
      </c>
      <c r="B100" s="445" t="s">
        <v>2426</v>
      </c>
      <c r="C100" s="445" t="s">
        <v>4471</v>
      </c>
      <c r="D100" s="445">
        <v>37.024099999999997</v>
      </c>
      <c r="E100" s="445">
        <v>36.710900000000002</v>
      </c>
      <c r="F100" s="445">
        <v>36.296399999999998</v>
      </c>
      <c r="G100" s="445">
        <v>35.653500000000001</v>
      </c>
      <c r="H100" s="445">
        <v>34.909399999999998</v>
      </c>
      <c r="I100" s="445">
        <v>34.1096</v>
      </c>
      <c r="J100" s="445">
        <v>33.1143</v>
      </c>
      <c r="K100" s="445">
        <v>31.9907</v>
      </c>
      <c r="L100" s="445">
        <v>30.87</v>
      </c>
      <c r="M100" s="445">
        <v>29.665400000000002</v>
      </c>
      <c r="N100" s="445">
        <v>28.539400000000001</v>
      </c>
      <c r="O100" s="445">
        <v>27.3962</v>
      </c>
      <c r="P100" s="445">
        <v>26.266200000000001</v>
      </c>
      <c r="Q100" s="445">
        <v>25.175000000000001</v>
      </c>
      <c r="R100" s="445">
        <v>24.0442</v>
      </c>
      <c r="S100" s="445">
        <v>22.925599999999999</v>
      </c>
      <c r="T100" s="445">
        <v>21.8127</v>
      </c>
      <c r="U100" s="445">
        <v>20.7912</v>
      </c>
      <c r="V100" s="445">
        <v>19.802499999999998</v>
      </c>
      <c r="W100" s="445">
        <v>19.088200000000001</v>
      </c>
      <c r="X100" s="445">
        <v>18.471800000000002</v>
      </c>
      <c r="Y100" s="445">
        <v>17.999400000000001</v>
      </c>
      <c r="Z100" s="445">
        <v>17.652000000000001</v>
      </c>
      <c r="AA100" s="445">
        <v>17.351900000000001</v>
      </c>
      <c r="AB100" s="445">
        <v>17.1706</v>
      </c>
      <c r="AC100" s="445">
        <v>16.993300000000001</v>
      </c>
    </row>
    <row r="101" spans="1:29" x14ac:dyDescent="0.25">
      <c r="A101" s="445" t="s">
        <v>4028</v>
      </c>
      <c r="B101" s="445" t="s">
        <v>2424</v>
      </c>
      <c r="C101" s="445" t="s">
        <v>4471</v>
      </c>
      <c r="D101" s="445">
        <v>63.4998</v>
      </c>
      <c r="E101" s="445">
        <v>67.126400000000004</v>
      </c>
      <c r="F101" s="445">
        <v>66.209199999999996</v>
      </c>
      <c r="G101" s="445">
        <v>61.328899999999997</v>
      </c>
      <c r="H101" s="445">
        <v>61.521599999999999</v>
      </c>
      <c r="I101" s="445">
        <v>41.3645</v>
      </c>
      <c r="J101" s="445">
        <v>36.9908</v>
      </c>
      <c r="K101" s="445">
        <v>30.687200000000001</v>
      </c>
      <c r="L101" s="445">
        <v>25.021100000000001</v>
      </c>
      <c r="M101" s="445">
        <v>21.7666</v>
      </c>
      <c r="N101" s="445">
        <v>15.944100000000001</v>
      </c>
      <c r="O101" s="445">
        <v>16.313199999999998</v>
      </c>
      <c r="P101" s="445">
        <v>17.642399999999999</v>
      </c>
      <c r="Q101" s="445">
        <v>18.9665</v>
      </c>
      <c r="R101" s="445">
        <v>20.301100000000002</v>
      </c>
      <c r="S101" s="445">
        <v>21.6173</v>
      </c>
      <c r="T101" s="445">
        <v>22.250499999999999</v>
      </c>
      <c r="U101" s="445">
        <v>22.8398</v>
      </c>
      <c r="V101" s="445">
        <v>23.388999999999999</v>
      </c>
      <c r="W101" s="445">
        <v>23.8432</v>
      </c>
      <c r="X101" s="445">
        <v>25.145199999999999</v>
      </c>
      <c r="Y101" s="445">
        <v>25.469899999999999</v>
      </c>
      <c r="Z101" s="445">
        <v>26.006499999999999</v>
      </c>
      <c r="AA101" s="445">
        <v>26.181899999999999</v>
      </c>
      <c r="AB101" s="445">
        <v>26.545000000000002</v>
      </c>
      <c r="AC101" s="445">
        <v>26.702999999999999</v>
      </c>
    </row>
    <row r="102" spans="1:29" x14ac:dyDescent="0.25">
      <c r="A102" s="445" t="s">
        <v>4028</v>
      </c>
      <c r="B102" s="445" t="s">
        <v>4475</v>
      </c>
      <c r="C102" s="445" t="s">
        <v>4471</v>
      </c>
      <c r="D102" s="445">
        <v>8.3592399999999998</v>
      </c>
      <c r="E102" s="445">
        <v>7.9612400000000001</v>
      </c>
      <c r="F102" s="445">
        <v>8.1384500000000006</v>
      </c>
      <c r="G102" s="445">
        <v>8.0879600000000007</v>
      </c>
      <c r="H102" s="445">
        <v>7.9855799999999997</v>
      </c>
      <c r="I102" s="445">
        <v>7.8731999999999998</v>
      </c>
      <c r="J102" s="445">
        <v>7.76532</v>
      </c>
      <c r="K102" s="445">
        <v>7.67225</v>
      </c>
      <c r="L102" s="445">
        <v>7.5841599999999998</v>
      </c>
      <c r="M102" s="445">
        <v>7.5074199999999998</v>
      </c>
      <c r="N102" s="445">
        <v>7.4272200000000002</v>
      </c>
      <c r="O102" s="445">
        <v>7.34476</v>
      </c>
      <c r="P102" s="445">
        <v>7.2577199999999999</v>
      </c>
      <c r="Q102" s="445">
        <v>7.1717300000000002</v>
      </c>
      <c r="R102" s="445">
        <v>7.0652699999999999</v>
      </c>
      <c r="S102" s="445">
        <v>6.9585600000000003</v>
      </c>
      <c r="T102" s="445">
        <v>6.85785</v>
      </c>
      <c r="U102" s="445">
        <v>6.7751299999999999</v>
      </c>
      <c r="V102" s="445">
        <v>6.69991</v>
      </c>
      <c r="W102" s="445">
        <v>6.6309399999999998</v>
      </c>
      <c r="X102" s="445">
        <v>6.5672800000000002</v>
      </c>
      <c r="Y102" s="445">
        <v>6.4997299999999996</v>
      </c>
      <c r="Z102" s="445">
        <v>6.42889</v>
      </c>
      <c r="AA102" s="445">
        <v>6.3581200000000004</v>
      </c>
      <c r="AB102" s="445">
        <v>6.2818300000000002</v>
      </c>
      <c r="AC102" s="445">
        <v>6.2183299999999999</v>
      </c>
    </row>
    <row r="103" spans="1:29" x14ac:dyDescent="0.25">
      <c r="A103" s="445" t="s">
        <v>4028</v>
      </c>
      <c r="B103" s="445" t="s">
        <v>4474</v>
      </c>
      <c r="C103" s="445" t="s">
        <v>4471</v>
      </c>
      <c r="D103" s="445">
        <v>5.6453100000000003</v>
      </c>
      <c r="E103" s="445">
        <v>5.7812400000000004</v>
      </c>
      <c r="F103" s="445">
        <v>6.0601900000000004</v>
      </c>
      <c r="G103" s="445">
        <v>6.4853100000000001</v>
      </c>
      <c r="H103" s="445">
        <v>7.1804399999999999</v>
      </c>
      <c r="I103" s="445">
        <v>8.1921199999999992</v>
      </c>
      <c r="J103" s="445">
        <v>8.6045700000000007</v>
      </c>
      <c r="K103" s="445">
        <v>9.0928299999999993</v>
      </c>
      <c r="L103" s="445">
        <v>9.6807400000000001</v>
      </c>
      <c r="M103" s="445">
        <v>10.3369</v>
      </c>
      <c r="N103" s="445">
        <v>11.024100000000001</v>
      </c>
      <c r="O103" s="445">
        <v>11.0184</v>
      </c>
      <c r="P103" s="445">
        <v>11.0008</v>
      </c>
      <c r="Q103" s="445">
        <v>10.9786</v>
      </c>
      <c r="R103" s="445">
        <v>10.9153</v>
      </c>
      <c r="S103" s="445">
        <v>10.8469</v>
      </c>
      <c r="T103" s="445">
        <v>10.800800000000001</v>
      </c>
      <c r="U103" s="445">
        <v>10.777900000000001</v>
      </c>
      <c r="V103" s="445">
        <v>10.762499999999999</v>
      </c>
      <c r="W103" s="445">
        <v>10.7553</v>
      </c>
      <c r="X103" s="445">
        <v>10.7385</v>
      </c>
      <c r="Y103" s="445">
        <v>10.7255</v>
      </c>
      <c r="Z103" s="445">
        <v>10.706200000000001</v>
      </c>
      <c r="AA103" s="445">
        <v>10.6846</v>
      </c>
      <c r="AB103" s="445">
        <v>10.651</v>
      </c>
      <c r="AC103" s="445">
        <v>10.638299999999999</v>
      </c>
    </row>
    <row r="104" spans="1:29" x14ac:dyDescent="0.25">
      <c r="A104" s="445" t="s">
        <v>4028</v>
      </c>
      <c r="B104" s="445" t="s">
        <v>4473</v>
      </c>
      <c r="C104" s="445" t="s">
        <v>4471</v>
      </c>
      <c r="D104" s="445">
        <v>70.6935</v>
      </c>
      <c r="E104" s="445">
        <v>69.979299999999995</v>
      </c>
      <c r="F104" s="445">
        <v>69.785499999999999</v>
      </c>
      <c r="G104" s="445">
        <v>69.209800000000001</v>
      </c>
      <c r="H104" s="445">
        <v>68.425399999999996</v>
      </c>
      <c r="I104" s="445">
        <v>67.790300000000002</v>
      </c>
      <c r="J104" s="445">
        <v>67.1892</v>
      </c>
      <c r="K104" s="445">
        <v>67.010900000000007</v>
      </c>
      <c r="L104" s="445">
        <v>66.755700000000004</v>
      </c>
      <c r="M104" s="445">
        <v>66.583699999999993</v>
      </c>
      <c r="N104" s="445">
        <v>66.570999999999998</v>
      </c>
      <c r="O104" s="445">
        <v>66.691400000000002</v>
      </c>
      <c r="P104" s="445">
        <v>66.883099999999999</v>
      </c>
      <c r="Q104" s="445">
        <v>67.096599999999995</v>
      </c>
      <c r="R104" s="445">
        <v>67.209599999999995</v>
      </c>
      <c r="S104" s="445">
        <v>67.381100000000004</v>
      </c>
      <c r="T104" s="445">
        <v>67.553600000000003</v>
      </c>
      <c r="U104" s="445">
        <v>67.725999999999999</v>
      </c>
      <c r="V104" s="445">
        <v>67.778300000000002</v>
      </c>
      <c r="W104" s="445">
        <v>67.851900000000001</v>
      </c>
      <c r="X104" s="445">
        <v>67.941400000000002</v>
      </c>
      <c r="Y104" s="445">
        <v>68.0261</v>
      </c>
      <c r="Z104" s="445">
        <v>68.196899999999999</v>
      </c>
      <c r="AA104" s="445">
        <v>68.400000000000006</v>
      </c>
      <c r="AB104" s="445">
        <v>68.588200000000001</v>
      </c>
      <c r="AC104" s="445">
        <v>68.847999999999999</v>
      </c>
    </row>
    <row r="105" spans="1:29" x14ac:dyDescent="0.25">
      <c r="A105" s="445" t="s">
        <v>4028</v>
      </c>
      <c r="B105" s="445" t="s">
        <v>2485</v>
      </c>
      <c r="C105" s="445" t="s">
        <v>4471</v>
      </c>
      <c r="D105" s="445">
        <v>1.9690099999999999</v>
      </c>
      <c r="E105" s="445">
        <v>1.83988</v>
      </c>
      <c r="F105" s="445">
        <v>1.64297</v>
      </c>
      <c r="G105" s="445">
        <v>1.4825900000000001</v>
      </c>
      <c r="H105" s="445">
        <v>1.30921</v>
      </c>
      <c r="I105" s="445">
        <v>1.17774</v>
      </c>
      <c r="J105" s="445">
        <v>1.1149</v>
      </c>
      <c r="K105" s="445">
        <v>1.04989</v>
      </c>
      <c r="L105" s="445">
        <v>0.98700900000000003</v>
      </c>
      <c r="M105" s="445">
        <v>0.92611900000000003</v>
      </c>
      <c r="N105" s="445">
        <v>0.86525399999999997</v>
      </c>
      <c r="O105" s="445">
        <v>0.88232200000000005</v>
      </c>
      <c r="P105" s="445">
        <v>0.89607700000000001</v>
      </c>
      <c r="Q105" s="445">
        <v>0.90932299999999999</v>
      </c>
      <c r="R105" s="445">
        <v>0.92706699999999997</v>
      </c>
      <c r="S105" s="445">
        <v>0.94310799999999995</v>
      </c>
      <c r="T105" s="445">
        <v>0.95831699999999997</v>
      </c>
      <c r="U105" s="445">
        <v>0.97397400000000001</v>
      </c>
      <c r="V105" s="445">
        <v>0.98703300000000005</v>
      </c>
      <c r="W105" s="445">
        <v>1.0003</v>
      </c>
      <c r="X105" s="445">
        <v>1.01525</v>
      </c>
      <c r="Y105" s="445">
        <v>1.0304599999999999</v>
      </c>
      <c r="Z105" s="445">
        <v>1.0477000000000001</v>
      </c>
      <c r="AA105" s="445">
        <v>1.0639700000000001</v>
      </c>
      <c r="AB105" s="445">
        <v>1.07823</v>
      </c>
      <c r="AC105" s="445">
        <v>1.0961799999999999</v>
      </c>
    </row>
    <row r="106" spans="1:29" x14ac:dyDescent="0.25">
      <c r="A106" s="445" t="s">
        <v>4028</v>
      </c>
      <c r="B106" s="445" t="s">
        <v>2425</v>
      </c>
      <c r="C106" s="445" t="s">
        <v>4471</v>
      </c>
      <c r="D106" s="445">
        <v>-11.3637</v>
      </c>
      <c r="E106" s="445">
        <v>-11.3637</v>
      </c>
      <c r="F106" s="445">
        <v>-11.3637</v>
      </c>
      <c r="G106" s="445">
        <v>-11.3637</v>
      </c>
      <c r="H106" s="445">
        <v>-11.3637</v>
      </c>
      <c r="I106" s="445">
        <v>-11.3637</v>
      </c>
      <c r="J106" s="445">
        <v>-11.3637</v>
      </c>
      <c r="K106" s="445">
        <v>-11.3637</v>
      </c>
      <c r="L106" s="445">
        <v>-11.3637</v>
      </c>
      <c r="M106" s="445">
        <v>-11.3637</v>
      </c>
      <c r="N106" s="445">
        <v>-11.3637</v>
      </c>
      <c r="O106" s="445">
        <v>-11.3637</v>
      </c>
      <c r="P106" s="445">
        <v>-11.3637</v>
      </c>
      <c r="Q106" s="445">
        <v>-11.3637</v>
      </c>
      <c r="R106" s="445">
        <v>-11.3637</v>
      </c>
      <c r="S106" s="445">
        <v>-11.3637</v>
      </c>
      <c r="T106" s="445">
        <v>-11.3637</v>
      </c>
      <c r="U106" s="445">
        <v>-11.3637</v>
      </c>
      <c r="V106" s="445">
        <v>-11.3637</v>
      </c>
      <c r="W106" s="445">
        <v>-11.3637</v>
      </c>
      <c r="X106" s="445">
        <v>-11.3637</v>
      </c>
      <c r="Y106" s="445">
        <v>-11.3637</v>
      </c>
      <c r="Z106" s="445">
        <v>-11.3637</v>
      </c>
      <c r="AA106" s="445">
        <v>-11.3637</v>
      </c>
      <c r="AB106" s="445">
        <v>-11.3637</v>
      </c>
      <c r="AC106" s="445">
        <v>-11.3637</v>
      </c>
    </row>
    <row r="107" spans="1:29" x14ac:dyDescent="0.25">
      <c r="A107" s="445" t="s">
        <v>4028</v>
      </c>
      <c r="B107" s="445" t="s">
        <v>4472</v>
      </c>
      <c r="C107" s="445" t="s">
        <v>4471</v>
      </c>
      <c r="D107" s="445">
        <v>0</v>
      </c>
      <c r="E107" s="445">
        <v>0</v>
      </c>
      <c r="F107" s="445">
        <v>0</v>
      </c>
      <c r="G107" s="445">
        <v>0</v>
      </c>
      <c r="H107" s="445">
        <v>0</v>
      </c>
      <c r="I107" s="445">
        <v>0</v>
      </c>
      <c r="J107" s="445">
        <v>0</v>
      </c>
      <c r="K107" s="445">
        <v>0</v>
      </c>
      <c r="L107" s="445">
        <v>0</v>
      </c>
      <c r="M107" s="445">
        <v>0</v>
      </c>
      <c r="N107" s="445">
        <v>0</v>
      </c>
      <c r="O107" s="445">
        <v>0</v>
      </c>
      <c r="P107" s="445">
        <v>0</v>
      </c>
      <c r="Q107" s="445">
        <v>0</v>
      </c>
      <c r="R107" s="445">
        <v>0</v>
      </c>
      <c r="S107" s="445">
        <v>0</v>
      </c>
      <c r="T107" s="445">
        <v>0</v>
      </c>
      <c r="U107" s="445">
        <v>0</v>
      </c>
      <c r="V107" s="445">
        <v>0</v>
      </c>
      <c r="W107" s="445">
        <v>0</v>
      </c>
      <c r="X107" s="445">
        <v>0</v>
      </c>
      <c r="Y107" s="445">
        <v>0</v>
      </c>
      <c r="Z107" s="445">
        <v>0</v>
      </c>
      <c r="AA107" s="445">
        <v>0</v>
      </c>
      <c r="AB107" s="445">
        <v>0</v>
      </c>
      <c r="AC107" s="445">
        <v>0</v>
      </c>
    </row>
    <row r="108" spans="1:29" x14ac:dyDescent="0.25">
      <c r="A108" s="445" t="s">
        <v>4030</v>
      </c>
      <c r="B108" s="445" t="s">
        <v>2426</v>
      </c>
      <c r="C108" s="445" t="s">
        <v>4471</v>
      </c>
      <c r="D108" s="445">
        <v>18.031300000000002</v>
      </c>
      <c r="E108" s="445">
        <v>17.893599999999999</v>
      </c>
      <c r="F108" s="445">
        <v>17.726800000000001</v>
      </c>
      <c r="G108" s="445">
        <v>17.4239</v>
      </c>
      <c r="H108" s="445">
        <v>17.082999999999998</v>
      </c>
      <c r="I108" s="445">
        <v>16.724900000000002</v>
      </c>
      <c r="J108" s="445">
        <v>16.226500000000001</v>
      </c>
      <c r="K108" s="445">
        <v>15.6807</v>
      </c>
      <c r="L108" s="445">
        <v>15.144</v>
      </c>
      <c r="M108" s="445">
        <v>14.555199999999999</v>
      </c>
      <c r="N108" s="445">
        <v>14.0185</v>
      </c>
      <c r="O108" s="445">
        <v>13.472200000000001</v>
      </c>
      <c r="P108" s="445">
        <v>12.9344</v>
      </c>
      <c r="Q108" s="445">
        <v>12.4147</v>
      </c>
      <c r="R108" s="445">
        <v>11.8733</v>
      </c>
      <c r="S108" s="445">
        <v>11.3315</v>
      </c>
      <c r="T108" s="445">
        <v>10.798500000000001</v>
      </c>
      <c r="U108" s="445">
        <v>10.293100000000001</v>
      </c>
      <c r="V108" s="445">
        <v>9.8006100000000007</v>
      </c>
      <c r="W108" s="445">
        <v>9.4482300000000006</v>
      </c>
      <c r="X108" s="445">
        <v>9.1438000000000006</v>
      </c>
      <c r="Y108" s="445">
        <v>8.9063400000000001</v>
      </c>
      <c r="Z108" s="445">
        <v>8.7280099999999994</v>
      </c>
      <c r="AA108" s="445">
        <v>8.5610300000000006</v>
      </c>
      <c r="AB108" s="445">
        <v>8.4707399999999993</v>
      </c>
      <c r="AC108" s="445">
        <v>8.3520199999999996</v>
      </c>
    </row>
    <row r="109" spans="1:29" x14ac:dyDescent="0.25">
      <c r="A109" s="445" t="s">
        <v>4030</v>
      </c>
      <c r="B109" s="445" t="s">
        <v>2424</v>
      </c>
      <c r="C109" s="445" t="s">
        <v>4471</v>
      </c>
      <c r="D109" s="445">
        <v>22.5884</v>
      </c>
      <c r="E109" s="445">
        <v>19.876100000000001</v>
      </c>
      <c r="F109" s="445">
        <v>17.578099999999999</v>
      </c>
      <c r="G109" s="445">
        <v>13.9107</v>
      </c>
      <c r="H109" s="445">
        <v>12.3093</v>
      </c>
      <c r="I109" s="445">
        <v>11.8268</v>
      </c>
      <c r="J109" s="445">
        <v>11.5413</v>
      </c>
      <c r="K109" s="445">
        <v>11.352399999999999</v>
      </c>
      <c r="L109" s="445">
        <v>10.812200000000001</v>
      </c>
      <c r="M109" s="445">
        <v>10.245699999999999</v>
      </c>
      <c r="N109" s="445">
        <v>7.4632399999999999</v>
      </c>
      <c r="O109" s="445">
        <v>7.2207999999999997</v>
      </c>
      <c r="P109" s="445">
        <v>6.9870000000000001</v>
      </c>
      <c r="Q109" s="445">
        <v>6.8235099999999997</v>
      </c>
      <c r="R109" s="445">
        <v>7.2177199999999999</v>
      </c>
      <c r="S109" s="445">
        <v>7.4806999999999997</v>
      </c>
      <c r="T109" s="445">
        <v>7.6920700000000002</v>
      </c>
      <c r="U109" s="445">
        <v>7.80342</v>
      </c>
      <c r="V109" s="445">
        <v>7.9128999999999996</v>
      </c>
      <c r="W109" s="445">
        <v>7.8611899999999997</v>
      </c>
      <c r="X109" s="445">
        <v>8.4104500000000009</v>
      </c>
      <c r="Y109" s="445">
        <v>8.57362</v>
      </c>
      <c r="Z109" s="445">
        <v>8.6374200000000005</v>
      </c>
      <c r="AA109" s="445">
        <v>8.5322200000000006</v>
      </c>
      <c r="AB109" s="445">
        <v>8.8274799999999995</v>
      </c>
      <c r="AC109" s="445">
        <v>8.5888299999999997</v>
      </c>
    </row>
    <row r="110" spans="1:29" x14ac:dyDescent="0.25">
      <c r="A110" s="445" t="s">
        <v>4030</v>
      </c>
      <c r="B110" s="445" t="s">
        <v>4475</v>
      </c>
      <c r="C110" s="445" t="s">
        <v>4471</v>
      </c>
      <c r="D110" s="445">
        <v>3.3922099999999999</v>
      </c>
      <c r="E110" s="445">
        <v>3.2503700000000002</v>
      </c>
      <c r="F110" s="445">
        <v>3.3184300000000002</v>
      </c>
      <c r="G110" s="445">
        <v>3.3046899999999999</v>
      </c>
      <c r="H110" s="445">
        <v>3.2671399999999999</v>
      </c>
      <c r="I110" s="445">
        <v>3.2256499999999999</v>
      </c>
      <c r="J110" s="445">
        <v>3.1804000000000001</v>
      </c>
      <c r="K110" s="445">
        <v>3.1415299999999999</v>
      </c>
      <c r="L110" s="445">
        <v>3.10466</v>
      </c>
      <c r="M110" s="445">
        <v>3.0729299999999999</v>
      </c>
      <c r="N110" s="445">
        <v>3.0402800000000001</v>
      </c>
      <c r="O110" s="445">
        <v>3.0061900000000001</v>
      </c>
      <c r="P110" s="445">
        <v>2.97</v>
      </c>
      <c r="Q110" s="445">
        <v>2.9341400000000002</v>
      </c>
      <c r="R110" s="445">
        <v>2.8892500000000001</v>
      </c>
      <c r="S110" s="445">
        <v>2.8440500000000002</v>
      </c>
      <c r="T110" s="445">
        <v>2.8013300000000001</v>
      </c>
      <c r="U110" s="445">
        <v>2.7658</v>
      </c>
      <c r="V110" s="445">
        <v>2.73319</v>
      </c>
      <c r="W110" s="445">
        <v>2.7029800000000002</v>
      </c>
      <c r="X110" s="445">
        <v>2.6747800000000002</v>
      </c>
      <c r="Y110" s="445">
        <v>2.6448999999999998</v>
      </c>
      <c r="Z110" s="445">
        <v>2.6137600000000001</v>
      </c>
      <c r="AA110" s="445">
        <v>2.58263</v>
      </c>
      <c r="AB110" s="445">
        <v>2.5492499999999998</v>
      </c>
      <c r="AC110" s="445">
        <v>2.52135</v>
      </c>
    </row>
    <row r="111" spans="1:29" x14ac:dyDescent="0.25">
      <c r="A111" s="445" t="s">
        <v>4030</v>
      </c>
      <c r="B111" s="445" t="s">
        <v>4474</v>
      </c>
      <c r="C111" s="445" t="s">
        <v>4471</v>
      </c>
      <c r="D111" s="445">
        <v>2.5813100000000002</v>
      </c>
      <c r="E111" s="445">
        <v>2.5634000000000001</v>
      </c>
      <c r="F111" s="445">
        <v>2.5666600000000002</v>
      </c>
      <c r="G111" s="445">
        <v>2.5523400000000001</v>
      </c>
      <c r="H111" s="445">
        <v>2.5242300000000002</v>
      </c>
      <c r="I111" s="445">
        <v>2.49823</v>
      </c>
      <c r="J111" s="445">
        <v>2.4739399999999998</v>
      </c>
      <c r="K111" s="445">
        <v>2.4645199999999998</v>
      </c>
      <c r="L111" s="445">
        <v>2.46407</v>
      </c>
      <c r="M111" s="445">
        <v>2.4653100000000001</v>
      </c>
      <c r="N111" s="445">
        <v>2.4631699999999999</v>
      </c>
      <c r="O111" s="445">
        <v>2.4578600000000002</v>
      </c>
      <c r="P111" s="445">
        <v>2.44923</v>
      </c>
      <c r="Q111" s="445">
        <v>2.4401199999999998</v>
      </c>
      <c r="R111" s="445">
        <v>2.4125299999999998</v>
      </c>
      <c r="S111" s="445">
        <v>2.38306</v>
      </c>
      <c r="T111" s="445">
        <v>2.3601700000000001</v>
      </c>
      <c r="U111" s="445">
        <v>2.3461400000000001</v>
      </c>
      <c r="V111" s="445">
        <v>2.3354499999999998</v>
      </c>
      <c r="W111" s="445">
        <v>2.3276400000000002</v>
      </c>
      <c r="X111" s="445">
        <v>2.3214999999999999</v>
      </c>
      <c r="Y111" s="445">
        <v>2.3111299999999999</v>
      </c>
      <c r="Z111" s="445">
        <v>2.2983199999999999</v>
      </c>
      <c r="AA111" s="445">
        <v>2.28416</v>
      </c>
      <c r="AB111" s="445">
        <v>2.2647400000000002</v>
      </c>
      <c r="AC111" s="445">
        <v>2.2544200000000001</v>
      </c>
    </row>
    <row r="112" spans="1:29" x14ac:dyDescent="0.25">
      <c r="A112" s="445" t="s">
        <v>4030</v>
      </c>
      <c r="B112" s="445" t="s">
        <v>4473</v>
      </c>
      <c r="C112" s="445" t="s">
        <v>4471</v>
      </c>
      <c r="D112" s="445">
        <v>60.328499999999998</v>
      </c>
      <c r="E112" s="445">
        <v>59.831000000000003</v>
      </c>
      <c r="F112" s="445">
        <v>59.989199999999997</v>
      </c>
      <c r="G112" s="445">
        <v>60.369</v>
      </c>
      <c r="H112" s="445">
        <v>60.605499999999999</v>
      </c>
      <c r="I112" s="445">
        <v>60.193800000000003</v>
      </c>
      <c r="J112" s="445">
        <v>60.065100000000001</v>
      </c>
      <c r="K112" s="445">
        <v>59.9039</v>
      </c>
      <c r="L112" s="445">
        <v>59.837800000000001</v>
      </c>
      <c r="M112" s="445">
        <v>60.015300000000003</v>
      </c>
      <c r="N112" s="445">
        <v>60.179600000000001</v>
      </c>
      <c r="O112" s="445">
        <v>60.635899999999999</v>
      </c>
      <c r="P112" s="445">
        <v>60.813600000000001</v>
      </c>
      <c r="Q112" s="445">
        <v>61.021299999999997</v>
      </c>
      <c r="R112" s="445">
        <v>61.223599999999998</v>
      </c>
      <c r="S112" s="445">
        <v>61.469000000000001</v>
      </c>
      <c r="T112" s="445">
        <v>61.6648</v>
      </c>
      <c r="U112" s="445">
        <v>61.882100000000001</v>
      </c>
      <c r="V112" s="445">
        <v>62.0595</v>
      </c>
      <c r="W112" s="445">
        <v>62.214700000000001</v>
      </c>
      <c r="X112" s="445">
        <v>62.410200000000003</v>
      </c>
      <c r="Y112" s="445">
        <v>62.811900000000001</v>
      </c>
      <c r="Z112" s="445">
        <v>63.112400000000001</v>
      </c>
      <c r="AA112" s="445">
        <v>63.470700000000001</v>
      </c>
      <c r="AB112" s="445">
        <v>63.717700000000001</v>
      </c>
      <c r="AC112" s="445">
        <v>64.058300000000003</v>
      </c>
    </row>
    <row r="113" spans="1:29" x14ac:dyDescent="0.25">
      <c r="A113" s="445" t="s">
        <v>4030</v>
      </c>
      <c r="B113" s="445" t="s">
        <v>2485</v>
      </c>
      <c r="C113" s="445" t="s">
        <v>4471</v>
      </c>
      <c r="D113" s="445">
        <v>1.09314</v>
      </c>
      <c r="E113" s="445">
        <v>1.0414300000000001</v>
      </c>
      <c r="F113" s="445">
        <v>0.93137999999999999</v>
      </c>
      <c r="G113" s="445">
        <v>0.83344600000000002</v>
      </c>
      <c r="H113" s="445">
        <v>0.74555899999999997</v>
      </c>
      <c r="I113" s="445">
        <v>0.66941899999999999</v>
      </c>
      <c r="J113" s="445">
        <v>0.62726199999999999</v>
      </c>
      <c r="K113" s="445">
        <v>0.58529399999999998</v>
      </c>
      <c r="L113" s="445">
        <v>0.54323100000000002</v>
      </c>
      <c r="M113" s="445">
        <v>0.50147699999999995</v>
      </c>
      <c r="N113" s="445">
        <v>0.45968900000000001</v>
      </c>
      <c r="O113" s="445">
        <v>0.45878600000000003</v>
      </c>
      <c r="P113" s="445">
        <v>0.45785799999999999</v>
      </c>
      <c r="Q113" s="445">
        <v>0.45707599999999998</v>
      </c>
      <c r="R113" s="445">
        <v>0.45646100000000001</v>
      </c>
      <c r="S113" s="445">
        <v>0.45568999999999998</v>
      </c>
      <c r="T113" s="445">
        <v>0.45504899999999998</v>
      </c>
      <c r="U113" s="445">
        <v>0.45451000000000003</v>
      </c>
      <c r="V113" s="445">
        <v>0.453955</v>
      </c>
      <c r="W113" s="445">
        <v>0.45344600000000002</v>
      </c>
      <c r="X113" s="445">
        <v>0.45333099999999998</v>
      </c>
      <c r="Y113" s="445">
        <v>0.453268</v>
      </c>
      <c r="Z113" s="445">
        <v>0.45336599999999999</v>
      </c>
      <c r="AA113" s="445">
        <v>0.45377899999999999</v>
      </c>
      <c r="AB113" s="445">
        <v>0.45410899999999998</v>
      </c>
      <c r="AC113" s="445">
        <v>0.45483000000000001</v>
      </c>
    </row>
    <row r="114" spans="1:29" x14ac:dyDescent="0.25">
      <c r="A114" s="445" t="s">
        <v>4030</v>
      </c>
      <c r="B114" s="445" t="s">
        <v>2425</v>
      </c>
      <c r="C114" s="445" t="s">
        <v>4471</v>
      </c>
      <c r="D114" s="445">
        <v>-7.9615499999999999</v>
      </c>
      <c r="E114" s="445">
        <v>-7.9615499999999999</v>
      </c>
      <c r="F114" s="445">
        <v>-7.9615499999999999</v>
      </c>
      <c r="G114" s="445">
        <v>-7.9615499999999999</v>
      </c>
      <c r="H114" s="445">
        <v>-7.9615499999999999</v>
      </c>
      <c r="I114" s="445">
        <v>-7.9615499999999999</v>
      </c>
      <c r="J114" s="445">
        <v>-7.9615499999999999</v>
      </c>
      <c r="K114" s="445">
        <v>-7.9615499999999999</v>
      </c>
      <c r="L114" s="445">
        <v>-7.9615499999999999</v>
      </c>
      <c r="M114" s="445">
        <v>-7.9615499999999999</v>
      </c>
      <c r="N114" s="445">
        <v>-7.9615499999999999</v>
      </c>
      <c r="O114" s="445">
        <v>-7.9615499999999999</v>
      </c>
      <c r="P114" s="445">
        <v>-7.9615499999999999</v>
      </c>
      <c r="Q114" s="445">
        <v>-7.9615499999999999</v>
      </c>
      <c r="R114" s="445">
        <v>-7.9615499999999999</v>
      </c>
      <c r="S114" s="445">
        <v>-7.9615499999999999</v>
      </c>
      <c r="T114" s="445">
        <v>-7.9615499999999999</v>
      </c>
      <c r="U114" s="445">
        <v>-7.9615499999999999</v>
      </c>
      <c r="V114" s="445">
        <v>-7.9615499999999999</v>
      </c>
      <c r="W114" s="445">
        <v>-7.9615499999999999</v>
      </c>
      <c r="X114" s="445">
        <v>-7.9615499999999999</v>
      </c>
      <c r="Y114" s="445">
        <v>-7.9615499999999999</v>
      </c>
      <c r="Z114" s="445">
        <v>-7.9615499999999999</v>
      </c>
      <c r="AA114" s="445">
        <v>-7.9615499999999999</v>
      </c>
      <c r="AB114" s="445">
        <v>-7.9615499999999999</v>
      </c>
      <c r="AC114" s="445">
        <v>-7.9615499999999999</v>
      </c>
    </row>
    <row r="115" spans="1:29" x14ac:dyDescent="0.25">
      <c r="A115" s="445" t="s">
        <v>4030</v>
      </c>
      <c r="B115" s="445" t="s">
        <v>4472</v>
      </c>
      <c r="C115" s="445" t="s">
        <v>4471</v>
      </c>
      <c r="D115" s="445">
        <v>0</v>
      </c>
      <c r="E115" s="445">
        <v>0</v>
      </c>
      <c r="F115" s="445">
        <v>0</v>
      </c>
      <c r="G115" s="445">
        <v>0</v>
      </c>
      <c r="H115" s="445">
        <v>0</v>
      </c>
      <c r="I115" s="445">
        <v>0</v>
      </c>
      <c r="J115" s="445">
        <v>0</v>
      </c>
      <c r="K115" s="445">
        <v>0</v>
      </c>
      <c r="L115" s="445">
        <v>0</v>
      </c>
      <c r="M115" s="445">
        <v>0</v>
      </c>
      <c r="N115" s="445">
        <v>0</v>
      </c>
      <c r="O115" s="445">
        <v>0</v>
      </c>
      <c r="P115" s="445">
        <v>0</v>
      </c>
      <c r="Q115" s="445">
        <v>0</v>
      </c>
      <c r="R115" s="445">
        <v>0</v>
      </c>
      <c r="S115" s="445">
        <v>0</v>
      </c>
      <c r="T115" s="445">
        <v>0</v>
      </c>
      <c r="U115" s="445">
        <v>0</v>
      </c>
      <c r="V115" s="445">
        <v>0</v>
      </c>
      <c r="W115" s="445">
        <v>0</v>
      </c>
      <c r="X115" s="445">
        <v>0</v>
      </c>
      <c r="Y115" s="445">
        <v>0</v>
      </c>
      <c r="Z115" s="445">
        <v>0</v>
      </c>
      <c r="AA115" s="445">
        <v>0</v>
      </c>
      <c r="AB115" s="445">
        <v>0</v>
      </c>
      <c r="AC115" s="445">
        <v>0</v>
      </c>
    </row>
    <row r="116" spans="1:29" x14ac:dyDescent="0.25">
      <c r="A116" s="445" t="s">
        <v>4032</v>
      </c>
      <c r="B116" s="445" t="s">
        <v>2426</v>
      </c>
      <c r="C116" s="445" t="s">
        <v>4471</v>
      </c>
      <c r="D116" s="445">
        <v>31.8779</v>
      </c>
      <c r="E116" s="445">
        <v>31.773800000000001</v>
      </c>
      <c r="F116" s="445">
        <v>31.499600000000001</v>
      </c>
      <c r="G116" s="445">
        <v>31.03</v>
      </c>
      <c r="H116" s="445">
        <v>30.5059</v>
      </c>
      <c r="I116" s="445">
        <v>29.9619</v>
      </c>
      <c r="J116" s="445">
        <v>29.267099999999999</v>
      </c>
      <c r="K116" s="445">
        <v>28.482800000000001</v>
      </c>
      <c r="L116" s="445">
        <v>27.706199999999999</v>
      </c>
      <c r="M116" s="445">
        <v>26.829699999999999</v>
      </c>
      <c r="N116" s="445">
        <v>26.0763</v>
      </c>
      <c r="O116" s="445">
        <v>25.261800000000001</v>
      </c>
      <c r="P116" s="445">
        <v>24.448899999999998</v>
      </c>
      <c r="Q116" s="445">
        <v>23.6859</v>
      </c>
      <c r="R116" s="445">
        <v>22.867100000000001</v>
      </c>
      <c r="S116" s="445">
        <v>22.0852</v>
      </c>
      <c r="T116" s="445">
        <v>21.290800000000001</v>
      </c>
      <c r="U116" s="445">
        <v>20.517199999999999</v>
      </c>
      <c r="V116" s="445">
        <v>19.775099999999998</v>
      </c>
      <c r="W116" s="445">
        <v>19.273199999999999</v>
      </c>
      <c r="X116" s="445">
        <v>18.841699999999999</v>
      </c>
      <c r="Y116" s="445">
        <v>18.546800000000001</v>
      </c>
      <c r="Z116" s="445">
        <v>18.277100000000001</v>
      </c>
      <c r="AA116" s="445">
        <v>18.005800000000001</v>
      </c>
      <c r="AB116" s="445">
        <v>17.867999999999999</v>
      </c>
      <c r="AC116" s="445">
        <v>17.768999999999998</v>
      </c>
    </row>
    <row r="117" spans="1:29" x14ac:dyDescent="0.25">
      <c r="A117" s="445" t="s">
        <v>4032</v>
      </c>
      <c r="B117" s="445" t="s">
        <v>2424</v>
      </c>
      <c r="C117" s="445" t="s">
        <v>4471</v>
      </c>
      <c r="D117" s="445">
        <v>58.098500000000001</v>
      </c>
      <c r="E117" s="445">
        <v>58.320700000000002</v>
      </c>
      <c r="F117" s="445">
        <v>52.994500000000002</v>
      </c>
      <c r="G117" s="445">
        <v>51.246099999999998</v>
      </c>
      <c r="H117" s="445">
        <v>50.392499999999998</v>
      </c>
      <c r="I117" s="445">
        <v>46.7761</v>
      </c>
      <c r="J117" s="445">
        <v>43.813600000000001</v>
      </c>
      <c r="K117" s="445">
        <v>40.288899999999998</v>
      </c>
      <c r="L117" s="445">
        <v>33.924199999999999</v>
      </c>
      <c r="M117" s="445">
        <v>29.244599999999998</v>
      </c>
      <c r="N117" s="445">
        <v>11.194800000000001</v>
      </c>
      <c r="O117" s="445">
        <v>8.8308400000000002</v>
      </c>
      <c r="P117" s="445">
        <v>7.2377099999999999</v>
      </c>
      <c r="Q117" s="445">
        <v>6.1703299999999999</v>
      </c>
      <c r="R117" s="445">
        <v>6.1965300000000001</v>
      </c>
      <c r="S117" s="445">
        <v>6.3368099999999998</v>
      </c>
      <c r="T117" s="445">
        <v>6.4846199999999996</v>
      </c>
      <c r="U117" s="445">
        <v>6.6449199999999999</v>
      </c>
      <c r="V117" s="445">
        <v>6.85494</v>
      </c>
      <c r="W117" s="445">
        <v>7.0329600000000001</v>
      </c>
      <c r="X117" s="445">
        <v>11.873200000000001</v>
      </c>
      <c r="Y117" s="445">
        <v>12.266400000000001</v>
      </c>
      <c r="Z117" s="445">
        <v>12.263299999999999</v>
      </c>
      <c r="AA117" s="445">
        <v>11.702500000000001</v>
      </c>
      <c r="AB117" s="445">
        <v>11.6806</v>
      </c>
      <c r="AC117" s="445">
        <v>11.2622</v>
      </c>
    </row>
    <row r="118" spans="1:29" x14ac:dyDescent="0.25">
      <c r="A118" s="445" t="s">
        <v>4032</v>
      </c>
      <c r="B118" s="445" t="s">
        <v>4475</v>
      </c>
      <c r="C118" s="445" t="s">
        <v>4471</v>
      </c>
      <c r="D118" s="445">
        <v>2.82002</v>
      </c>
      <c r="E118" s="445">
        <v>2.7044000000000001</v>
      </c>
      <c r="F118" s="445">
        <v>2.7489599999999998</v>
      </c>
      <c r="G118" s="445">
        <v>2.73536</v>
      </c>
      <c r="H118" s="445">
        <v>2.70296</v>
      </c>
      <c r="I118" s="445">
        <v>2.6674600000000002</v>
      </c>
      <c r="J118" s="445">
        <v>2.6317499999999998</v>
      </c>
      <c r="K118" s="445">
        <v>2.6011299999999999</v>
      </c>
      <c r="L118" s="445">
        <v>2.5720700000000001</v>
      </c>
      <c r="M118" s="445">
        <v>2.5472899999999998</v>
      </c>
      <c r="N118" s="445">
        <v>2.52176</v>
      </c>
      <c r="O118" s="445">
        <v>2.4951400000000001</v>
      </c>
      <c r="P118" s="445">
        <v>2.4669099999999999</v>
      </c>
      <c r="Q118" s="445">
        <v>2.4390299999999998</v>
      </c>
      <c r="R118" s="445">
        <v>2.4038300000000001</v>
      </c>
      <c r="S118" s="445">
        <v>2.3683900000000002</v>
      </c>
      <c r="T118" s="445">
        <v>2.3348800000000001</v>
      </c>
      <c r="U118" s="445">
        <v>2.30722</v>
      </c>
      <c r="V118" s="445">
        <v>2.2818999999999998</v>
      </c>
      <c r="W118" s="445">
        <v>2.25848</v>
      </c>
      <c r="X118" s="445">
        <v>2.2366799999999998</v>
      </c>
      <c r="Y118" s="445">
        <v>2.2135199999999999</v>
      </c>
      <c r="Z118" s="445">
        <v>2.18933</v>
      </c>
      <c r="AA118" s="445">
        <v>2.1651500000000001</v>
      </c>
      <c r="AB118" s="445">
        <v>2.1390799999999999</v>
      </c>
      <c r="AC118" s="445">
        <v>2.1173799999999998</v>
      </c>
    </row>
    <row r="119" spans="1:29" x14ac:dyDescent="0.25">
      <c r="A119" s="445" t="s">
        <v>4032</v>
      </c>
      <c r="B119" s="445" t="s">
        <v>4474</v>
      </c>
      <c r="C119" s="445" t="s">
        <v>4471</v>
      </c>
      <c r="D119" s="445">
        <v>2.5674899999999998</v>
      </c>
      <c r="E119" s="445">
        <v>2.57979</v>
      </c>
      <c r="F119" s="445">
        <v>2.61016</v>
      </c>
      <c r="G119" s="445">
        <v>2.6243799999999999</v>
      </c>
      <c r="H119" s="445">
        <v>2.62696</v>
      </c>
      <c r="I119" s="445">
        <v>2.6318199999999998</v>
      </c>
      <c r="J119" s="445">
        <v>2.61863</v>
      </c>
      <c r="K119" s="445">
        <v>2.61896</v>
      </c>
      <c r="L119" s="445">
        <v>2.6270099999999998</v>
      </c>
      <c r="M119" s="445">
        <v>2.6341399999999999</v>
      </c>
      <c r="N119" s="445">
        <v>2.6389200000000002</v>
      </c>
      <c r="O119" s="445">
        <v>2.6377799999999998</v>
      </c>
      <c r="P119" s="445">
        <v>2.6331600000000002</v>
      </c>
      <c r="Q119" s="445">
        <v>2.6292800000000001</v>
      </c>
      <c r="R119" s="445">
        <v>2.6068799999999999</v>
      </c>
      <c r="S119" s="445">
        <v>2.5823499999999999</v>
      </c>
      <c r="T119" s="445">
        <v>2.5642100000000001</v>
      </c>
      <c r="U119" s="445">
        <v>2.5540799999999999</v>
      </c>
      <c r="V119" s="445">
        <v>2.54697</v>
      </c>
      <c r="W119" s="445">
        <v>2.5425200000000001</v>
      </c>
      <c r="X119" s="445">
        <v>2.53905</v>
      </c>
      <c r="Y119" s="445">
        <v>2.5320200000000002</v>
      </c>
      <c r="Z119" s="445">
        <v>2.52312</v>
      </c>
      <c r="AA119" s="445">
        <v>2.51274</v>
      </c>
      <c r="AB119" s="445">
        <v>2.4972300000000001</v>
      </c>
      <c r="AC119" s="445">
        <v>2.4907499999999998</v>
      </c>
    </row>
    <row r="120" spans="1:29" x14ac:dyDescent="0.25">
      <c r="A120" s="445" t="s">
        <v>4032</v>
      </c>
      <c r="B120" s="445" t="s">
        <v>4473</v>
      </c>
      <c r="C120" s="445" t="s">
        <v>4471</v>
      </c>
      <c r="D120" s="445">
        <v>41.051900000000003</v>
      </c>
      <c r="E120" s="445">
        <v>40.834499999999998</v>
      </c>
      <c r="F120" s="445">
        <v>40.579599999999999</v>
      </c>
      <c r="G120" s="445">
        <v>40.218600000000002</v>
      </c>
      <c r="H120" s="445">
        <v>39.860700000000001</v>
      </c>
      <c r="I120" s="445">
        <v>39.606000000000002</v>
      </c>
      <c r="J120" s="445">
        <v>39.708399999999997</v>
      </c>
      <c r="K120" s="445">
        <v>39.629600000000003</v>
      </c>
      <c r="L120" s="445">
        <v>39.421799999999998</v>
      </c>
      <c r="M120" s="445">
        <v>39.295000000000002</v>
      </c>
      <c r="N120" s="445">
        <v>39.131700000000002</v>
      </c>
      <c r="O120" s="445">
        <v>39.190899999999999</v>
      </c>
      <c r="P120" s="445">
        <v>38.8735</v>
      </c>
      <c r="Q120" s="445">
        <v>38.601300000000002</v>
      </c>
      <c r="R120" s="445">
        <v>38.328600000000002</v>
      </c>
      <c r="S120" s="445">
        <v>38.369100000000003</v>
      </c>
      <c r="T120" s="445">
        <v>38.461500000000001</v>
      </c>
      <c r="U120" s="445">
        <v>38.536299999999997</v>
      </c>
      <c r="V120" s="445">
        <v>38.548900000000003</v>
      </c>
      <c r="W120" s="445">
        <v>38.509700000000002</v>
      </c>
      <c r="X120" s="445">
        <v>38.508200000000002</v>
      </c>
      <c r="Y120" s="445">
        <v>39.289400000000001</v>
      </c>
      <c r="Z120" s="445">
        <v>39.525700000000001</v>
      </c>
      <c r="AA120" s="445">
        <v>39.683399999999999</v>
      </c>
      <c r="AB120" s="445">
        <v>39.647300000000001</v>
      </c>
      <c r="AC120" s="445">
        <v>39.648699999999998</v>
      </c>
    </row>
    <row r="121" spans="1:29" x14ac:dyDescent="0.25">
      <c r="A121" s="445" t="s">
        <v>4032</v>
      </c>
      <c r="B121" s="445" t="s">
        <v>2485</v>
      </c>
      <c r="C121" s="445" t="s">
        <v>4471</v>
      </c>
      <c r="D121" s="445">
        <v>0.163297</v>
      </c>
      <c r="E121" s="445">
        <v>0.15257799999999999</v>
      </c>
      <c r="F121" s="445">
        <v>0.13628399999999999</v>
      </c>
      <c r="G121" s="445">
        <v>0.123122</v>
      </c>
      <c r="H121" s="445">
        <v>0.108797</v>
      </c>
      <c r="I121" s="445">
        <v>9.7849400000000003E-2</v>
      </c>
      <c r="J121" s="445">
        <v>9.2595999999999998E-2</v>
      </c>
      <c r="K121" s="445">
        <v>8.7202299999999996E-2</v>
      </c>
      <c r="L121" s="445">
        <v>8.1860100000000005E-2</v>
      </c>
      <c r="M121" s="445">
        <v>7.6641600000000004E-2</v>
      </c>
      <c r="N121" s="445">
        <v>7.1338299999999993E-2</v>
      </c>
      <c r="O121" s="445">
        <v>7.2537000000000004E-2</v>
      </c>
      <c r="P121" s="445">
        <v>7.3523099999999994E-2</v>
      </c>
      <c r="Q121" s="445">
        <v>7.44861E-2</v>
      </c>
      <c r="R121" s="445">
        <v>7.5817899999999994E-2</v>
      </c>
      <c r="S121" s="445">
        <v>7.7079800000000004E-2</v>
      </c>
      <c r="T121" s="445">
        <v>7.8414399999999995E-2</v>
      </c>
      <c r="U121" s="445">
        <v>7.9888399999999998E-2</v>
      </c>
      <c r="V121" s="445">
        <v>8.1177200000000005E-2</v>
      </c>
      <c r="W121" s="445">
        <v>8.24463E-2</v>
      </c>
      <c r="X121" s="445">
        <v>8.3780400000000005E-2</v>
      </c>
      <c r="Y121" s="445">
        <v>8.5070400000000004E-2</v>
      </c>
      <c r="Z121" s="445">
        <v>8.6493799999999996E-2</v>
      </c>
      <c r="AA121" s="445">
        <v>8.7881600000000004E-2</v>
      </c>
      <c r="AB121" s="445">
        <v>8.9019899999999999E-2</v>
      </c>
      <c r="AC121" s="445">
        <v>9.0479100000000007E-2</v>
      </c>
    </row>
    <row r="122" spans="1:29" x14ac:dyDescent="0.25">
      <c r="A122" s="445" t="s">
        <v>4032</v>
      </c>
      <c r="B122" s="445" t="s">
        <v>2425</v>
      </c>
      <c r="C122" s="445" t="s">
        <v>4471</v>
      </c>
      <c r="D122" s="445">
        <v>-24.915199999999999</v>
      </c>
      <c r="E122" s="445">
        <v>-24.915199999999999</v>
      </c>
      <c r="F122" s="445">
        <v>-24.915199999999999</v>
      </c>
      <c r="G122" s="445">
        <v>-24.915199999999999</v>
      </c>
      <c r="H122" s="445">
        <v>-24.915199999999999</v>
      </c>
      <c r="I122" s="445">
        <v>-24.915199999999999</v>
      </c>
      <c r="J122" s="445">
        <v>-24.915199999999999</v>
      </c>
      <c r="K122" s="445">
        <v>-24.915199999999999</v>
      </c>
      <c r="L122" s="445">
        <v>-24.915199999999999</v>
      </c>
      <c r="M122" s="445">
        <v>-24.915199999999999</v>
      </c>
      <c r="N122" s="445">
        <v>-24.915199999999999</v>
      </c>
      <c r="O122" s="445">
        <v>-24.915199999999999</v>
      </c>
      <c r="P122" s="445">
        <v>-24.915199999999999</v>
      </c>
      <c r="Q122" s="445">
        <v>-24.915199999999999</v>
      </c>
      <c r="R122" s="445">
        <v>-24.915199999999999</v>
      </c>
      <c r="S122" s="445">
        <v>-24.915199999999999</v>
      </c>
      <c r="T122" s="445">
        <v>-24.915199999999999</v>
      </c>
      <c r="U122" s="445">
        <v>-24.915199999999999</v>
      </c>
      <c r="V122" s="445">
        <v>-24.915199999999999</v>
      </c>
      <c r="W122" s="445">
        <v>-24.915199999999999</v>
      </c>
      <c r="X122" s="445">
        <v>-24.915199999999999</v>
      </c>
      <c r="Y122" s="445">
        <v>-24.915199999999999</v>
      </c>
      <c r="Z122" s="445">
        <v>-24.915199999999999</v>
      </c>
      <c r="AA122" s="445">
        <v>-24.915199999999999</v>
      </c>
      <c r="AB122" s="445">
        <v>-24.915199999999999</v>
      </c>
      <c r="AC122" s="445">
        <v>-24.915199999999999</v>
      </c>
    </row>
    <row r="123" spans="1:29" x14ac:dyDescent="0.25">
      <c r="A123" s="445" t="s">
        <v>4032</v>
      </c>
      <c r="B123" s="445" t="s">
        <v>4472</v>
      </c>
      <c r="C123" s="445" t="s">
        <v>4471</v>
      </c>
      <c r="D123" s="445">
        <v>0</v>
      </c>
      <c r="E123" s="445">
        <v>0</v>
      </c>
      <c r="F123" s="445">
        <v>0</v>
      </c>
      <c r="G123" s="445">
        <v>0</v>
      </c>
      <c r="H123" s="445">
        <v>0</v>
      </c>
      <c r="I123" s="445">
        <v>0</v>
      </c>
      <c r="J123" s="445">
        <v>0</v>
      </c>
      <c r="K123" s="445">
        <v>0</v>
      </c>
      <c r="L123" s="445">
        <v>0</v>
      </c>
      <c r="M123" s="445">
        <v>0</v>
      </c>
      <c r="N123" s="445">
        <v>0</v>
      </c>
      <c r="O123" s="445">
        <v>0</v>
      </c>
      <c r="P123" s="445">
        <v>0</v>
      </c>
      <c r="Q123" s="445">
        <v>0</v>
      </c>
      <c r="R123" s="445">
        <v>0</v>
      </c>
      <c r="S123" s="445">
        <v>0</v>
      </c>
      <c r="T123" s="445">
        <v>0</v>
      </c>
      <c r="U123" s="445">
        <v>0</v>
      </c>
      <c r="V123" s="445">
        <v>0</v>
      </c>
      <c r="W123" s="445">
        <v>0</v>
      </c>
      <c r="X123" s="445">
        <v>0</v>
      </c>
      <c r="Y123" s="445">
        <v>0</v>
      </c>
      <c r="Z123" s="445">
        <v>0</v>
      </c>
      <c r="AA123" s="445">
        <v>0</v>
      </c>
      <c r="AB123" s="445">
        <v>0</v>
      </c>
      <c r="AC123" s="445">
        <v>0</v>
      </c>
    </row>
    <row r="124" spans="1:29" x14ac:dyDescent="0.25">
      <c r="A124" s="445" t="s">
        <v>4034</v>
      </c>
      <c r="B124" s="445" t="s">
        <v>2426</v>
      </c>
      <c r="C124" s="445" t="s">
        <v>4471</v>
      </c>
      <c r="D124" s="445">
        <v>31.406199999999998</v>
      </c>
      <c r="E124" s="445">
        <v>31.313800000000001</v>
      </c>
      <c r="F124" s="445">
        <v>31.1614</v>
      </c>
      <c r="G124" s="445">
        <v>30.8415</v>
      </c>
      <c r="H124" s="445">
        <v>30.429400000000001</v>
      </c>
      <c r="I124" s="445">
        <v>29.959700000000002</v>
      </c>
      <c r="J124" s="445">
        <v>29.1675</v>
      </c>
      <c r="K124" s="445">
        <v>28.275300000000001</v>
      </c>
      <c r="L124" s="445">
        <v>27.3964</v>
      </c>
      <c r="M124" s="445">
        <v>26.456499999999998</v>
      </c>
      <c r="N124" s="445">
        <v>25.590299999999999</v>
      </c>
      <c r="O124" s="445">
        <v>24.706600000000002</v>
      </c>
      <c r="P124" s="445">
        <v>23.839099999999998</v>
      </c>
      <c r="Q124" s="445">
        <v>23.010899999999999</v>
      </c>
      <c r="R124" s="445">
        <v>22.152699999999999</v>
      </c>
      <c r="S124" s="445">
        <v>21.303699999999999</v>
      </c>
      <c r="T124" s="445">
        <v>20.461099999999998</v>
      </c>
      <c r="U124" s="445">
        <v>19.656600000000001</v>
      </c>
      <c r="V124" s="445">
        <v>18.871600000000001</v>
      </c>
      <c r="W124" s="445">
        <v>18.330400000000001</v>
      </c>
      <c r="X124" s="445">
        <v>17.8627</v>
      </c>
      <c r="Y124" s="445">
        <v>17.500299999999999</v>
      </c>
      <c r="Z124" s="445">
        <v>17.1952</v>
      </c>
      <c r="AA124" s="445">
        <v>16.953600000000002</v>
      </c>
      <c r="AB124" s="445">
        <v>16.784800000000001</v>
      </c>
      <c r="AC124" s="445">
        <v>16.640799999999999</v>
      </c>
    </row>
    <row r="125" spans="1:29" x14ac:dyDescent="0.25">
      <c r="A125" s="445" t="s">
        <v>4034</v>
      </c>
      <c r="B125" s="445" t="s">
        <v>2424</v>
      </c>
      <c r="C125" s="445" t="s">
        <v>4471</v>
      </c>
      <c r="D125" s="445">
        <v>26.873200000000001</v>
      </c>
      <c r="E125" s="445">
        <v>30.298400000000001</v>
      </c>
      <c r="F125" s="445">
        <v>28.446000000000002</v>
      </c>
      <c r="G125" s="445">
        <v>27.935700000000001</v>
      </c>
      <c r="H125" s="445">
        <v>27.5992</v>
      </c>
      <c r="I125" s="445">
        <v>22.858899999999998</v>
      </c>
      <c r="J125" s="445">
        <v>22.1968</v>
      </c>
      <c r="K125" s="445">
        <v>21.2684</v>
      </c>
      <c r="L125" s="445">
        <v>20.640499999999999</v>
      </c>
      <c r="M125" s="445">
        <v>20.136800000000001</v>
      </c>
      <c r="N125" s="445">
        <v>19.793099999999999</v>
      </c>
      <c r="O125" s="445">
        <v>18.1889</v>
      </c>
      <c r="P125" s="445">
        <v>16.580400000000001</v>
      </c>
      <c r="Q125" s="445">
        <v>15.2456</v>
      </c>
      <c r="R125" s="445">
        <v>15.581099999999999</v>
      </c>
      <c r="S125" s="445">
        <v>17.684200000000001</v>
      </c>
      <c r="T125" s="445">
        <v>18.864000000000001</v>
      </c>
      <c r="U125" s="445">
        <v>20.6264</v>
      </c>
      <c r="V125" s="445">
        <v>21.145</v>
      </c>
      <c r="W125" s="445">
        <v>21.3626</v>
      </c>
      <c r="X125" s="445">
        <v>20.2028</v>
      </c>
      <c r="Y125" s="445">
        <v>16.1693</v>
      </c>
      <c r="Z125" s="445">
        <v>15.794</v>
      </c>
      <c r="AA125" s="445">
        <v>15.986800000000001</v>
      </c>
      <c r="AB125" s="445">
        <v>16.3401</v>
      </c>
      <c r="AC125" s="445">
        <v>17.799399999999999</v>
      </c>
    </row>
    <row r="126" spans="1:29" x14ac:dyDescent="0.25">
      <c r="A126" s="445" t="s">
        <v>4034</v>
      </c>
      <c r="B126" s="445" t="s">
        <v>4475</v>
      </c>
      <c r="C126" s="445" t="s">
        <v>4471</v>
      </c>
      <c r="D126" s="445">
        <v>1.8258799999999999</v>
      </c>
      <c r="E126" s="445">
        <v>1.78793</v>
      </c>
      <c r="F126" s="445">
        <v>1.82562</v>
      </c>
      <c r="G126" s="445">
        <v>1.8304499999999999</v>
      </c>
      <c r="H126" s="445">
        <v>1.82213</v>
      </c>
      <c r="I126" s="445">
        <v>1.8121700000000001</v>
      </c>
      <c r="J126" s="445">
        <v>1.7947900000000001</v>
      </c>
      <c r="K126" s="445">
        <v>1.78081</v>
      </c>
      <c r="L126" s="445">
        <v>1.76745</v>
      </c>
      <c r="M126" s="445">
        <v>1.75705</v>
      </c>
      <c r="N126" s="445">
        <v>1.74593</v>
      </c>
      <c r="O126" s="445">
        <v>1.7335400000000001</v>
      </c>
      <c r="P126" s="445">
        <v>1.7196899999999999</v>
      </c>
      <c r="Q126" s="445">
        <v>1.7055199999999999</v>
      </c>
      <c r="R126" s="445">
        <v>1.6856</v>
      </c>
      <c r="S126" s="445">
        <v>1.6651499999999999</v>
      </c>
      <c r="T126" s="445">
        <v>1.6460600000000001</v>
      </c>
      <c r="U126" s="445">
        <v>1.6308</v>
      </c>
      <c r="V126" s="445">
        <v>1.6169800000000001</v>
      </c>
      <c r="W126" s="445">
        <v>1.6042400000000001</v>
      </c>
      <c r="X126" s="445">
        <v>1.5922400000000001</v>
      </c>
      <c r="Y126" s="445">
        <v>1.57891</v>
      </c>
      <c r="Z126" s="445">
        <v>1.5646599999999999</v>
      </c>
      <c r="AA126" s="445">
        <v>1.55017</v>
      </c>
      <c r="AB126" s="445">
        <v>1.5341100000000001</v>
      </c>
      <c r="AC126" s="445">
        <v>1.52152</v>
      </c>
    </row>
    <row r="127" spans="1:29" x14ac:dyDescent="0.25">
      <c r="A127" s="445" t="s">
        <v>4034</v>
      </c>
      <c r="B127" s="445" t="s">
        <v>4474</v>
      </c>
      <c r="C127" s="445" t="s">
        <v>4471</v>
      </c>
      <c r="D127" s="445">
        <v>2.1232799999999998</v>
      </c>
      <c r="E127" s="445">
        <v>2.1423100000000002</v>
      </c>
      <c r="F127" s="445">
        <v>2.1887599999999998</v>
      </c>
      <c r="G127" s="445">
        <v>2.2616800000000001</v>
      </c>
      <c r="H127" s="445">
        <v>2.4161899999999998</v>
      </c>
      <c r="I127" s="445">
        <v>2.7831199999999998</v>
      </c>
      <c r="J127" s="445">
        <v>2.9763500000000001</v>
      </c>
      <c r="K127" s="445">
        <v>3.2423299999999999</v>
      </c>
      <c r="L127" s="445">
        <v>3.5930900000000001</v>
      </c>
      <c r="M127" s="445">
        <v>4.0378100000000003</v>
      </c>
      <c r="N127" s="445">
        <v>4.6051399999999996</v>
      </c>
      <c r="O127" s="445">
        <v>4.6066799999999999</v>
      </c>
      <c r="P127" s="445">
        <v>4.6054000000000004</v>
      </c>
      <c r="Q127" s="445">
        <v>4.6050599999999999</v>
      </c>
      <c r="R127" s="445">
        <v>4.5892499999999998</v>
      </c>
      <c r="S127" s="445">
        <v>4.5716700000000001</v>
      </c>
      <c r="T127" s="445">
        <v>4.5597399999999997</v>
      </c>
      <c r="U127" s="445">
        <v>4.5541099999999997</v>
      </c>
      <c r="V127" s="445">
        <v>4.5510799999999998</v>
      </c>
      <c r="W127" s="445">
        <v>4.5502700000000003</v>
      </c>
      <c r="X127" s="445">
        <v>4.55077</v>
      </c>
      <c r="Y127" s="445">
        <v>4.4827399999999997</v>
      </c>
      <c r="Z127" s="445">
        <v>4.4778599999999997</v>
      </c>
      <c r="AA127" s="445">
        <v>4.4714999999999998</v>
      </c>
      <c r="AB127" s="445">
        <v>4.4588999999999999</v>
      </c>
      <c r="AC127" s="445">
        <v>4.4539200000000001</v>
      </c>
    </row>
    <row r="128" spans="1:29" x14ac:dyDescent="0.25">
      <c r="A128" s="445" t="s">
        <v>4034</v>
      </c>
      <c r="B128" s="445" t="s">
        <v>4473</v>
      </c>
      <c r="C128" s="445" t="s">
        <v>4471</v>
      </c>
      <c r="D128" s="445">
        <v>152.55699999999999</v>
      </c>
      <c r="E128" s="445">
        <v>149.905</v>
      </c>
      <c r="F128" s="445">
        <v>149.267</v>
      </c>
      <c r="G128" s="445">
        <v>149.714</v>
      </c>
      <c r="H128" s="445">
        <v>149.85300000000001</v>
      </c>
      <c r="I128" s="445">
        <v>151.72999999999999</v>
      </c>
      <c r="J128" s="445">
        <v>152.79499999999999</v>
      </c>
      <c r="K128" s="445">
        <v>153.899</v>
      </c>
      <c r="L128" s="445">
        <v>154.387</v>
      </c>
      <c r="M128" s="445">
        <v>155.816</v>
      </c>
      <c r="N128" s="445">
        <v>157.36199999999999</v>
      </c>
      <c r="O128" s="445">
        <v>159.22200000000001</v>
      </c>
      <c r="P128" s="445">
        <v>161.06399999999999</v>
      </c>
      <c r="Q128" s="445">
        <v>162.74199999999999</v>
      </c>
      <c r="R128" s="445">
        <v>164.477</v>
      </c>
      <c r="S128" s="445">
        <v>166.511</v>
      </c>
      <c r="T128" s="445">
        <v>168.77099999999999</v>
      </c>
      <c r="U128" s="445">
        <v>170.697</v>
      </c>
      <c r="V128" s="445">
        <v>172.404</v>
      </c>
      <c r="W128" s="445">
        <v>173.471</v>
      </c>
      <c r="X128" s="445">
        <v>174.16900000000001</v>
      </c>
      <c r="Y128" s="445">
        <v>174.23400000000001</v>
      </c>
      <c r="Z128" s="445">
        <v>174.292</v>
      </c>
      <c r="AA128" s="445">
        <v>174.785</v>
      </c>
      <c r="AB128" s="445">
        <v>175.185</v>
      </c>
      <c r="AC128" s="445">
        <v>175.98599999999999</v>
      </c>
    </row>
    <row r="129" spans="1:29" x14ac:dyDescent="0.25">
      <c r="A129" s="445" t="s">
        <v>4034</v>
      </c>
      <c r="B129" s="445" t="s">
        <v>2485</v>
      </c>
      <c r="C129" s="445" t="s">
        <v>4471</v>
      </c>
      <c r="D129" s="445">
        <v>8.6407000000000007</v>
      </c>
      <c r="E129" s="445">
        <v>8.0885899999999999</v>
      </c>
      <c r="F129" s="445">
        <v>7.2219800000000003</v>
      </c>
      <c r="G129" s="445">
        <v>6.5230800000000002</v>
      </c>
      <c r="H129" s="445">
        <v>5.7761199999999997</v>
      </c>
      <c r="I129" s="445">
        <v>5.19435</v>
      </c>
      <c r="J129" s="445">
        <v>4.9123799999999997</v>
      </c>
      <c r="K129" s="445">
        <v>4.6384299999999996</v>
      </c>
      <c r="L129" s="445">
        <v>4.3605900000000002</v>
      </c>
      <c r="M129" s="445">
        <v>4.10053</v>
      </c>
      <c r="N129" s="445">
        <v>3.8409499999999999</v>
      </c>
      <c r="O129" s="445">
        <v>3.9438399999999998</v>
      </c>
      <c r="P129" s="445">
        <v>4.0439100000000003</v>
      </c>
      <c r="Q129" s="445">
        <v>4.1413000000000002</v>
      </c>
      <c r="R129" s="445">
        <v>4.2543899999999999</v>
      </c>
      <c r="S129" s="445">
        <v>4.3637800000000002</v>
      </c>
      <c r="T129" s="445">
        <v>4.4708899999999998</v>
      </c>
      <c r="U129" s="445">
        <v>4.5713200000000001</v>
      </c>
      <c r="V129" s="445">
        <v>4.6468499999999997</v>
      </c>
      <c r="W129" s="445">
        <v>4.7115099999999996</v>
      </c>
      <c r="X129" s="445">
        <v>4.7680600000000002</v>
      </c>
      <c r="Y129" s="445">
        <v>4.8141499999999997</v>
      </c>
      <c r="Z129" s="445">
        <v>4.8705600000000002</v>
      </c>
      <c r="AA129" s="445">
        <v>4.9275000000000002</v>
      </c>
      <c r="AB129" s="445">
        <v>4.9782599999999997</v>
      </c>
      <c r="AC129" s="445">
        <v>5.0593300000000001</v>
      </c>
    </row>
    <row r="130" spans="1:29" x14ac:dyDescent="0.25">
      <c r="A130" s="445" t="s">
        <v>4034</v>
      </c>
      <c r="B130" s="445" t="s">
        <v>2425</v>
      </c>
      <c r="C130" s="445" t="s">
        <v>4471</v>
      </c>
      <c r="D130" s="445">
        <v>-28.837599999999998</v>
      </c>
      <c r="E130" s="445">
        <v>-28.837599999999998</v>
      </c>
      <c r="F130" s="445">
        <v>-28.837599999999998</v>
      </c>
      <c r="G130" s="445">
        <v>-28.837599999999998</v>
      </c>
      <c r="H130" s="445">
        <v>-28.837599999999998</v>
      </c>
      <c r="I130" s="445">
        <v>-28.837599999999998</v>
      </c>
      <c r="J130" s="445">
        <v>-28.837599999999998</v>
      </c>
      <c r="K130" s="445">
        <v>-28.837599999999998</v>
      </c>
      <c r="L130" s="445">
        <v>-28.837599999999998</v>
      </c>
      <c r="M130" s="445">
        <v>-28.837599999999998</v>
      </c>
      <c r="N130" s="445">
        <v>-28.837599999999998</v>
      </c>
      <c r="O130" s="445">
        <v>-28.837599999999998</v>
      </c>
      <c r="P130" s="445">
        <v>-28.837599999999998</v>
      </c>
      <c r="Q130" s="445">
        <v>-28.837599999999998</v>
      </c>
      <c r="R130" s="445">
        <v>-28.837599999999998</v>
      </c>
      <c r="S130" s="445">
        <v>-28.837599999999998</v>
      </c>
      <c r="T130" s="445">
        <v>-28.837599999999998</v>
      </c>
      <c r="U130" s="445">
        <v>-28.837599999999998</v>
      </c>
      <c r="V130" s="445">
        <v>-28.837599999999998</v>
      </c>
      <c r="W130" s="445">
        <v>-28.837599999999998</v>
      </c>
      <c r="X130" s="445">
        <v>-28.837599999999998</v>
      </c>
      <c r="Y130" s="445">
        <v>-28.837599999999998</v>
      </c>
      <c r="Z130" s="445">
        <v>-28.837599999999998</v>
      </c>
      <c r="AA130" s="445">
        <v>-28.837599999999998</v>
      </c>
      <c r="AB130" s="445">
        <v>-28.837599999999998</v>
      </c>
      <c r="AC130" s="445">
        <v>-28.837599999999998</v>
      </c>
    </row>
    <row r="131" spans="1:29" x14ac:dyDescent="0.25">
      <c r="A131" s="445" t="s">
        <v>4034</v>
      </c>
      <c r="B131" s="445" t="s">
        <v>4472</v>
      </c>
      <c r="C131" s="445" t="s">
        <v>4471</v>
      </c>
      <c r="D131" s="445">
        <v>0</v>
      </c>
      <c r="E131" s="445">
        <v>0</v>
      </c>
      <c r="F131" s="445">
        <v>0</v>
      </c>
      <c r="G131" s="445">
        <v>0</v>
      </c>
      <c r="H131" s="445">
        <v>0</v>
      </c>
      <c r="I131" s="445">
        <v>0</v>
      </c>
      <c r="J131" s="445">
        <v>0</v>
      </c>
      <c r="K131" s="445">
        <v>0</v>
      </c>
      <c r="L131" s="445">
        <v>0</v>
      </c>
      <c r="M131" s="445">
        <v>0</v>
      </c>
      <c r="N131" s="445">
        <v>0</v>
      </c>
      <c r="O131" s="445">
        <v>0</v>
      </c>
      <c r="P131" s="445">
        <v>0</v>
      </c>
      <c r="Q131" s="445">
        <v>0</v>
      </c>
      <c r="R131" s="445">
        <v>0</v>
      </c>
      <c r="S131" s="445">
        <v>0</v>
      </c>
      <c r="T131" s="445">
        <v>0</v>
      </c>
      <c r="U131" s="445">
        <v>0</v>
      </c>
      <c r="V131" s="445">
        <v>0</v>
      </c>
      <c r="W131" s="445">
        <v>0</v>
      </c>
      <c r="X131" s="445">
        <v>0</v>
      </c>
      <c r="Y131" s="445">
        <v>0</v>
      </c>
      <c r="Z131" s="445">
        <v>0</v>
      </c>
      <c r="AA131" s="445">
        <v>0</v>
      </c>
      <c r="AB131" s="445">
        <v>0</v>
      </c>
      <c r="AC131" s="445">
        <v>0</v>
      </c>
    </row>
    <row r="132" spans="1:29" x14ac:dyDescent="0.25">
      <c r="A132" s="445" t="s">
        <v>4036</v>
      </c>
      <c r="B132" s="445" t="s">
        <v>2426</v>
      </c>
      <c r="C132" s="445" t="s">
        <v>4471</v>
      </c>
      <c r="D132" s="445">
        <v>28.567900000000002</v>
      </c>
      <c r="E132" s="445">
        <v>28.101500000000001</v>
      </c>
      <c r="F132" s="445">
        <v>27.574999999999999</v>
      </c>
      <c r="G132" s="445">
        <v>26.8811</v>
      </c>
      <c r="H132" s="445">
        <v>26.165400000000002</v>
      </c>
      <c r="I132" s="445">
        <v>25.432400000000001</v>
      </c>
      <c r="J132" s="445">
        <v>24.5566</v>
      </c>
      <c r="K132" s="445">
        <v>23.6556</v>
      </c>
      <c r="L132" s="445">
        <v>22.722200000000001</v>
      </c>
      <c r="M132" s="445">
        <v>21.695399999999999</v>
      </c>
      <c r="N132" s="445">
        <v>20.708400000000001</v>
      </c>
      <c r="O132" s="445">
        <v>19.660399999999999</v>
      </c>
      <c r="P132" s="445">
        <v>18.5989</v>
      </c>
      <c r="Q132" s="445">
        <v>17.5748</v>
      </c>
      <c r="R132" s="445">
        <v>16.509</v>
      </c>
      <c r="S132" s="445">
        <v>15.4815</v>
      </c>
      <c r="T132" s="445">
        <v>14.4445</v>
      </c>
      <c r="U132" s="445">
        <v>13.461399999999999</v>
      </c>
      <c r="V132" s="445">
        <v>12.751099999999999</v>
      </c>
      <c r="W132" s="445">
        <v>12.1267</v>
      </c>
      <c r="X132" s="445">
        <v>11.604100000000001</v>
      </c>
      <c r="Y132" s="445">
        <v>11.185600000000001</v>
      </c>
      <c r="Z132" s="445">
        <v>10.8597</v>
      </c>
      <c r="AA132" s="445">
        <v>10.6044</v>
      </c>
      <c r="AB132" s="445">
        <v>10.4269</v>
      </c>
      <c r="AC132" s="445">
        <v>10.3566</v>
      </c>
    </row>
    <row r="133" spans="1:29" x14ac:dyDescent="0.25">
      <c r="A133" s="445" t="s">
        <v>4036</v>
      </c>
      <c r="B133" s="445" t="s">
        <v>2424</v>
      </c>
      <c r="C133" s="445" t="s">
        <v>4471</v>
      </c>
      <c r="D133" s="445">
        <v>6.6551400000000003</v>
      </c>
      <c r="E133" s="445">
        <v>5.70275</v>
      </c>
      <c r="F133" s="445">
        <v>5.2282099999999998</v>
      </c>
      <c r="G133" s="445">
        <v>4.5385900000000001</v>
      </c>
      <c r="H133" s="445">
        <v>3.8990100000000001</v>
      </c>
      <c r="I133" s="445">
        <v>3.1045400000000001</v>
      </c>
      <c r="J133" s="445">
        <v>2.3134000000000001</v>
      </c>
      <c r="K133" s="445">
        <v>1.8589899999999999</v>
      </c>
      <c r="L133" s="445">
        <v>1.42208</v>
      </c>
      <c r="M133" s="445">
        <v>1.56118</v>
      </c>
      <c r="N133" s="445">
        <v>1.8067599999999999</v>
      </c>
      <c r="O133" s="445">
        <v>2.1114000000000002</v>
      </c>
      <c r="P133" s="445">
        <v>2.43323</v>
      </c>
      <c r="Q133" s="445">
        <v>2.8338399999999999</v>
      </c>
      <c r="R133" s="445">
        <v>3.20079</v>
      </c>
      <c r="S133" s="445">
        <v>3.1555300000000002</v>
      </c>
      <c r="T133" s="445">
        <v>3.0636000000000001</v>
      </c>
      <c r="U133" s="445">
        <v>2.4811700000000001</v>
      </c>
      <c r="V133" s="445">
        <v>2.5703200000000002</v>
      </c>
      <c r="W133" s="445">
        <v>2.74587</v>
      </c>
      <c r="X133" s="445">
        <v>2.9688400000000001</v>
      </c>
      <c r="Y133" s="445">
        <v>3.1623000000000001</v>
      </c>
      <c r="Z133" s="445">
        <v>3.3217599999999998</v>
      </c>
      <c r="AA133" s="445">
        <v>3.4769000000000001</v>
      </c>
      <c r="AB133" s="445">
        <v>3.3765000000000001</v>
      </c>
      <c r="AC133" s="445">
        <v>2.9388000000000001</v>
      </c>
    </row>
    <row r="134" spans="1:29" x14ac:dyDescent="0.25">
      <c r="A134" s="445" t="s">
        <v>4036</v>
      </c>
      <c r="B134" s="445" t="s">
        <v>4475</v>
      </c>
      <c r="C134" s="445" t="s">
        <v>4471</v>
      </c>
      <c r="D134" s="445">
        <v>11.9277</v>
      </c>
      <c r="E134" s="445">
        <v>11.542999999999999</v>
      </c>
      <c r="F134" s="445">
        <v>11.6524</v>
      </c>
      <c r="G134" s="445">
        <v>11.582599999999999</v>
      </c>
      <c r="H134" s="445">
        <v>11.4595</v>
      </c>
      <c r="I134" s="445">
        <v>11.332800000000001</v>
      </c>
      <c r="J134" s="445">
        <v>11.1965</v>
      </c>
      <c r="K134" s="445">
        <v>11.078799999999999</v>
      </c>
      <c r="L134" s="445">
        <v>10.966900000000001</v>
      </c>
      <c r="M134" s="445">
        <v>10.8835</v>
      </c>
      <c r="N134" s="445">
        <v>10.789300000000001</v>
      </c>
      <c r="O134" s="445">
        <v>10.6965</v>
      </c>
      <c r="P134" s="445">
        <v>10.6044</v>
      </c>
      <c r="Q134" s="445">
        <v>10.508800000000001</v>
      </c>
      <c r="R134" s="445">
        <v>10.389799999999999</v>
      </c>
      <c r="S134" s="445">
        <v>10.2684</v>
      </c>
      <c r="T134" s="445">
        <v>10.153600000000001</v>
      </c>
      <c r="U134" s="445">
        <v>10.0595</v>
      </c>
      <c r="V134" s="445">
        <v>9.9707899999999992</v>
      </c>
      <c r="W134" s="445">
        <v>9.8871699999999993</v>
      </c>
      <c r="X134" s="445">
        <v>9.8065300000000004</v>
      </c>
      <c r="Y134" s="445">
        <v>9.7219200000000008</v>
      </c>
      <c r="Z134" s="445">
        <v>9.6344899999999996</v>
      </c>
      <c r="AA134" s="445">
        <v>9.5495199999999993</v>
      </c>
      <c r="AB134" s="445">
        <v>9.4594900000000006</v>
      </c>
      <c r="AC134" s="445">
        <v>9.3794500000000003</v>
      </c>
    </row>
    <row r="135" spans="1:29" x14ac:dyDescent="0.25">
      <c r="A135" s="445" t="s">
        <v>4036</v>
      </c>
      <c r="B135" s="445" t="s">
        <v>4474</v>
      </c>
      <c r="C135" s="445" t="s">
        <v>4471</v>
      </c>
      <c r="D135" s="445">
        <v>7.48</v>
      </c>
      <c r="E135" s="445">
        <v>7.4982699999999998</v>
      </c>
      <c r="F135" s="445">
        <v>7.55213</v>
      </c>
      <c r="G135" s="445">
        <v>7.5534699999999999</v>
      </c>
      <c r="H135" s="445">
        <v>7.5184499999999996</v>
      </c>
      <c r="I135" s="445">
        <v>7.4921600000000002</v>
      </c>
      <c r="J135" s="445">
        <v>7.4653400000000003</v>
      </c>
      <c r="K135" s="445">
        <v>7.4794700000000001</v>
      </c>
      <c r="L135" s="445">
        <v>7.5189500000000002</v>
      </c>
      <c r="M135" s="445">
        <v>7.5559399999999997</v>
      </c>
      <c r="N135" s="445">
        <v>7.5903200000000002</v>
      </c>
      <c r="O135" s="445">
        <v>7.6158200000000003</v>
      </c>
      <c r="P135" s="445">
        <v>7.6306500000000002</v>
      </c>
      <c r="Q135" s="445">
        <v>7.6480899999999998</v>
      </c>
      <c r="R135" s="445">
        <v>7.6078299999999999</v>
      </c>
      <c r="S135" s="445">
        <v>7.5606499999999999</v>
      </c>
      <c r="T135" s="445">
        <v>7.5339700000000001</v>
      </c>
      <c r="U135" s="445">
        <v>7.53179</v>
      </c>
      <c r="V135" s="445">
        <v>7.53932</v>
      </c>
      <c r="W135" s="445">
        <v>7.55532</v>
      </c>
      <c r="X135" s="445">
        <v>7.5766200000000001</v>
      </c>
      <c r="Y135" s="445">
        <v>7.5856399999999997</v>
      </c>
      <c r="Z135" s="445">
        <v>7.5870100000000003</v>
      </c>
      <c r="AA135" s="445">
        <v>7.5832499999999996</v>
      </c>
      <c r="AB135" s="445">
        <v>7.5630100000000002</v>
      </c>
      <c r="AC135" s="445">
        <v>7.5723599999999998</v>
      </c>
    </row>
    <row r="136" spans="1:29" x14ac:dyDescent="0.25">
      <c r="A136" s="445" t="s">
        <v>4036</v>
      </c>
      <c r="B136" s="445" t="s">
        <v>4473</v>
      </c>
      <c r="C136" s="445" t="s">
        <v>4471</v>
      </c>
      <c r="D136" s="445">
        <v>10.263999999999999</v>
      </c>
      <c r="E136" s="445">
        <v>10.0395</v>
      </c>
      <c r="F136" s="445">
        <v>9.8918400000000002</v>
      </c>
      <c r="G136" s="445">
        <v>9.7539599999999993</v>
      </c>
      <c r="H136" s="445">
        <v>9.57925</v>
      </c>
      <c r="I136" s="445">
        <v>9.4724299999999992</v>
      </c>
      <c r="J136" s="445">
        <v>9.42849</v>
      </c>
      <c r="K136" s="445">
        <v>9.3806600000000007</v>
      </c>
      <c r="L136" s="445">
        <v>9.3163099999999996</v>
      </c>
      <c r="M136" s="445">
        <v>9.2884799999999998</v>
      </c>
      <c r="N136" s="445">
        <v>9.2637999999999998</v>
      </c>
      <c r="O136" s="445">
        <v>9.2607700000000008</v>
      </c>
      <c r="P136" s="445">
        <v>9.2582599999999999</v>
      </c>
      <c r="Q136" s="445">
        <v>9.2828199999999992</v>
      </c>
      <c r="R136" s="445">
        <v>9.2812099999999997</v>
      </c>
      <c r="S136" s="445">
        <v>9.2445000000000004</v>
      </c>
      <c r="T136" s="445">
        <v>9.3057800000000004</v>
      </c>
      <c r="U136" s="445">
        <v>9.3824500000000004</v>
      </c>
      <c r="V136" s="445">
        <v>9.4175900000000006</v>
      </c>
      <c r="W136" s="445">
        <v>9.4779800000000005</v>
      </c>
      <c r="X136" s="445">
        <v>9.5314999999999994</v>
      </c>
      <c r="Y136" s="445">
        <v>9.5878200000000007</v>
      </c>
      <c r="Z136" s="445">
        <v>9.6425000000000001</v>
      </c>
      <c r="AA136" s="445">
        <v>9.6967300000000005</v>
      </c>
      <c r="AB136" s="445">
        <v>9.7366200000000003</v>
      </c>
      <c r="AC136" s="445">
        <v>9.7862600000000004</v>
      </c>
    </row>
    <row r="137" spans="1:29" x14ac:dyDescent="0.25">
      <c r="A137" s="445" t="s">
        <v>4036</v>
      </c>
      <c r="B137" s="445" t="s">
        <v>2485</v>
      </c>
      <c r="C137" s="445" t="s">
        <v>4471</v>
      </c>
      <c r="D137" s="446">
        <v>4.3000000000000003E-6</v>
      </c>
      <c r="E137" s="445">
        <v>0</v>
      </c>
      <c r="F137" s="445">
        <v>0</v>
      </c>
      <c r="G137" s="446">
        <v>1.029E-5</v>
      </c>
      <c r="H137" s="446">
        <v>1.855E-5</v>
      </c>
      <c r="I137" s="446">
        <v>2.5130000000000002E-5</v>
      </c>
      <c r="J137" s="446">
        <v>3.1470000000000002E-5</v>
      </c>
      <c r="K137" s="446">
        <v>4.405E-5</v>
      </c>
      <c r="L137" s="446">
        <v>4.7920000000000002E-5</v>
      </c>
      <c r="M137" s="446">
        <v>5.0380000000000002E-5</v>
      </c>
      <c r="N137" s="446">
        <v>5.1999999999999997E-5</v>
      </c>
      <c r="O137" s="446">
        <v>5.7569999999999999E-5</v>
      </c>
      <c r="P137" s="446">
        <v>6.3020000000000003E-5</v>
      </c>
      <c r="Q137" s="446">
        <v>6.2990000000000005E-5</v>
      </c>
      <c r="R137" s="446">
        <v>6.2819999999999998E-5</v>
      </c>
      <c r="S137" s="446">
        <v>5.694E-5</v>
      </c>
      <c r="T137" s="446">
        <v>5.1100000000000002E-5</v>
      </c>
      <c r="U137" s="446">
        <v>4.5330000000000001E-5</v>
      </c>
      <c r="V137" s="446">
        <v>3.9579999999999997E-5</v>
      </c>
      <c r="W137" s="446">
        <v>2.8229999999999999E-5</v>
      </c>
      <c r="X137" s="446">
        <v>2.2549999999999999E-5</v>
      </c>
      <c r="Y137" s="446">
        <v>1.6880000000000001E-5</v>
      </c>
      <c r="Z137" s="446">
        <v>1.1240000000000001E-5</v>
      </c>
      <c r="AA137" s="446">
        <v>5.6099999999999997E-6</v>
      </c>
      <c r="AB137" s="445">
        <v>0</v>
      </c>
      <c r="AC137" s="445">
        <v>0</v>
      </c>
    </row>
    <row r="138" spans="1:29" x14ac:dyDescent="0.25">
      <c r="A138" s="445" t="s">
        <v>4036</v>
      </c>
      <c r="B138" s="445" t="s">
        <v>2425</v>
      </c>
      <c r="C138" s="445" t="s">
        <v>4471</v>
      </c>
      <c r="D138" s="445">
        <v>-6.4710599999999996</v>
      </c>
      <c r="E138" s="445">
        <v>-6.4710599999999996</v>
      </c>
      <c r="F138" s="445">
        <v>-6.4710599999999996</v>
      </c>
      <c r="G138" s="445">
        <v>-6.4710599999999996</v>
      </c>
      <c r="H138" s="445">
        <v>-6.4710599999999996</v>
      </c>
      <c r="I138" s="445">
        <v>-6.4710599999999996</v>
      </c>
      <c r="J138" s="445">
        <v>-6.4710599999999996</v>
      </c>
      <c r="K138" s="445">
        <v>-6.4710599999999996</v>
      </c>
      <c r="L138" s="445">
        <v>-6.4710599999999996</v>
      </c>
      <c r="M138" s="445">
        <v>-6.4710599999999996</v>
      </c>
      <c r="N138" s="445">
        <v>-6.4710599999999996</v>
      </c>
      <c r="O138" s="445">
        <v>-6.4710599999999996</v>
      </c>
      <c r="P138" s="445">
        <v>-6.4710599999999996</v>
      </c>
      <c r="Q138" s="445">
        <v>-6.4710599999999996</v>
      </c>
      <c r="R138" s="445">
        <v>-6.4710599999999996</v>
      </c>
      <c r="S138" s="445">
        <v>-6.4710599999999996</v>
      </c>
      <c r="T138" s="445">
        <v>-6.4710599999999996</v>
      </c>
      <c r="U138" s="445">
        <v>-6.4710599999999996</v>
      </c>
      <c r="V138" s="445">
        <v>-6.4710599999999996</v>
      </c>
      <c r="W138" s="445">
        <v>-6.4710599999999996</v>
      </c>
      <c r="X138" s="445">
        <v>-6.4710599999999996</v>
      </c>
      <c r="Y138" s="445">
        <v>-6.4710599999999996</v>
      </c>
      <c r="Z138" s="445">
        <v>-6.4710599999999996</v>
      </c>
      <c r="AA138" s="445">
        <v>-6.4710599999999996</v>
      </c>
      <c r="AB138" s="445">
        <v>-6.4710599999999996</v>
      </c>
      <c r="AC138" s="445">
        <v>-6.4710599999999996</v>
      </c>
    </row>
    <row r="139" spans="1:29" x14ac:dyDescent="0.25">
      <c r="A139" s="445" t="s">
        <v>4036</v>
      </c>
      <c r="B139" s="445" t="s">
        <v>4472</v>
      </c>
      <c r="C139" s="445" t="s">
        <v>4471</v>
      </c>
      <c r="D139" s="445">
        <v>0</v>
      </c>
      <c r="E139" s="445">
        <v>0</v>
      </c>
      <c r="F139" s="445">
        <v>0</v>
      </c>
      <c r="G139" s="445">
        <v>0</v>
      </c>
      <c r="H139" s="445">
        <v>0</v>
      </c>
      <c r="I139" s="445">
        <v>0</v>
      </c>
      <c r="J139" s="445">
        <v>0</v>
      </c>
      <c r="K139" s="445">
        <v>0</v>
      </c>
      <c r="L139" s="445">
        <v>0</v>
      </c>
      <c r="M139" s="445">
        <v>0</v>
      </c>
      <c r="N139" s="445">
        <v>0</v>
      </c>
      <c r="O139" s="445">
        <v>0</v>
      </c>
      <c r="P139" s="445">
        <v>0</v>
      </c>
      <c r="Q139" s="445">
        <v>0</v>
      </c>
      <c r="R139" s="445">
        <v>0</v>
      </c>
      <c r="S139" s="445">
        <v>0</v>
      </c>
      <c r="T139" s="445">
        <v>0</v>
      </c>
      <c r="U139" s="445">
        <v>0</v>
      </c>
      <c r="V139" s="445">
        <v>0</v>
      </c>
      <c r="W139" s="445">
        <v>0</v>
      </c>
      <c r="X139" s="445">
        <v>0</v>
      </c>
      <c r="Y139" s="445">
        <v>0</v>
      </c>
      <c r="Z139" s="445">
        <v>0</v>
      </c>
      <c r="AA139" s="445">
        <v>0</v>
      </c>
      <c r="AB139" s="445">
        <v>0</v>
      </c>
      <c r="AC139" s="445">
        <v>0</v>
      </c>
    </row>
    <row r="140" spans="1:29" x14ac:dyDescent="0.25">
      <c r="A140" s="445" t="s">
        <v>4038</v>
      </c>
      <c r="B140" s="445" t="s">
        <v>2426</v>
      </c>
      <c r="C140" s="445" t="s">
        <v>4471</v>
      </c>
      <c r="D140" s="445">
        <v>25.393799999999999</v>
      </c>
      <c r="E140" s="445">
        <v>24.886399999999998</v>
      </c>
      <c r="F140" s="445">
        <v>24.358599999999999</v>
      </c>
      <c r="G140" s="445">
        <v>23.697900000000001</v>
      </c>
      <c r="H140" s="445">
        <v>23.0093</v>
      </c>
      <c r="I140" s="445">
        <v>22.288799999999998</v>
      </c>
      <c r="J140" s="445">
        <v>21.413499999999999</v>
      </c>
      <c r="K140" s="445">
        <v>20.502500000000001</v>
      </c>
      <c r="L140" s="445">
        <v>19.568999999999999</v>
      </c>
      <c r="M140" s="445">
        <v>18.558399999999999</v>
      </c>
      <c r="N140" s="445">
        <v>17.571899999999999</v>
      </c>
      <c r="O140" s="445">
        <v>16.542200000000001</v>
      </c>
      <c r="P140" s="445">
        <v>15.5044</v>
      </c>
      <c r="Q140" s="445">
        <v>14.4841</v>
      </c>
      <c r="R140" s="445">
        <v>13.455500000000001</v>
      </c>
      <c r="S140" s="445">
        <v>12.4572</v>
      </c>
      <c r="T140" s="445">
        <v>11.450699999999999</v>
      </c>
      <c r="U140" s="445">
        <v>10.4838</v>
      </c>
      <c r="V140" s="445">
        <v>9.7589100000000002</v>
      </c>
      <c r="W140" s="445">
        <v>9.1253600000000006</v>
      </c>
      <c r="X140" s="445">
        <v>8.6005099999999999</v>
      </c>
      <c r="Y140" s="445">
        <v>8.1748100000000008</v>
      </c>
      <c r="Z140" s="445">
        <v>7.84009</v>
      </c>
      <c r="AA140" s="445">
        <v>7.5771199999999999</v>
      </c>
      <c r="AB140" s="445">
        <v>7.3898000000000001</v>
      </c>
      <c r="AC140" s="445">
        <v>7.3022900000000002</v>
      </c>
    </row>
    <row r="141" spans="1:29" x14ac:dyDescent="0.25">
      <c r="A141" s="445" t="s">
        <v>4038</v>
      </c>
      <c r="B141" s="445" t="s">
        <v>2424</v>
      </c>
      <c r="C141" s="445" t="s">
        <v>4471</v>
      </c>
      <c r="D141" s="445">
        <v>9.6807099999999995</v>
      </c>
      <c r="E141" s="445">
        <v>9.8546499999999995</v>
      </c>
      <c r="F141" s="445">
        <v>9.3819599999999994</v>
      </c>
      <c r="G141" s="445">
        <v>9.2873400000000004</v>
      </c>
      <c r="H141" s="445">
        <v>9.0447000000000006</v>
      </c>
      <c r="I141" s="445">
        <v>9.2540300000000002</v>
      </c>
      <c r="J141" s="445">
        <v>7.0068799999999998</v>
      </c>
      <c r="K141" s="445">
        <v>6.2490699999999997</v>
      </c>
      <c r="L141" s="445">
        <v>5.7013100000000003</v>
      </c>
      <c r="M141" s="445">
        <v>5.3200799999999999</v>
      </c>
      <c r="N141" s="445">
        <v>5.0219100000000001</v>
      </c>
      <c r="O141" s="445">
        <v>4.0873900000000001</v>
      </c>
      <c r="P141" s="445">
        <v>3.4516300000000002</v>
      </c>
      <c r="Q141" s="445">
        <v>2.8795500000000001</v>
      </c>
      <c r="R141" s="445">
        <v>2.5319799999999999</v>
      </c>
      <c r="S141" s="445">
        <v>3.1825199999999998</v>
      </c>
      <c r="T141" s="445">
        <v>3.6029300000000002</v>
      </c>
      <c r="U141" s="445">
        <v>3.7149399999999999</v>
      </c>
      <c r="V141" s="445">
        <v>3.7379099999999998</v>
      </c>
      <c r="W141" s="445">
        <v>3.8890600000000002</v>
      </c>
      <c r="X141" s="445">
        <v>4.3117299999999998</v>
      </c>
      <c r="Y141" s="445">
        <v>4.4682300000000001</v>
      </c>
      <c r="Z141" s="445">
        <v>4.5038299999999998</v>
      </c>
      <c r="AA141" s="445">
        <v>4.4633399999999996</v>
      </c>
      <c r="AB141" s="445">
        <v>4.5082000000000004</v>
      </c>
      <c r="AC141" s="445">
        <v>4.5443600000000002</v>
      </c>
    </row>
    <row r="142" spans="1:29" x14ac:dyDescent="0.25">
      <c r="A142" s="445" t="s">
        <v>4038</v>
      </c>
      <c r="B142" s="445" t="s">
        <v>4475</v>
      </c>
      <c r="C142" s="445" t="s">
        <v>4471</v>
      </c>
      <c r="D142" s="445">
        <v>5.4125300000000003</v>
      </c>
      <c r="E142" s="445">
        <v>5.2502199999999997</v>
      </c>
      <c r="F142" s="445">
        <v>5.34328</v>
      </c>
      <c r="G142" s="445">
        <v>5.3305600000000002</v>
      </c>
      <c r="H142" s="445">
        <v>5.2845399999999998</v>
      </c>
      <c r="I142" s="445">
        <v>5.2356199999999999</v>
      </c>
      <c r="J142" s="445">
        <v>5.1734900000000001</v>
      </c>
      <c r="K142" s="445">
        <v>5.1218399999999997</v>
      </c>
      <c r="L142" s="445">
        <v>5.0738700000000003</v>
      </c>
      <c r="M142" s="445">
        <v>5.0372399999999997</v>
      </c>
      <c r="N142" s="445">
        <v>4.99864</v>
      </c>
      <c r="O142" s="445">
        <v>4.9579199999999997</v>
      </c>
      <c r="P142" s="445">
        <v>4.9147800000000004</v>
      </c>
      <c r="Q142" s="445">
        <v>4.87066</v>
      </c>
      <c r="R142" s="445">
        <v>4.8125200000000001</v>
      </c>
      <c r="S142" s="445">
        <v>4.75312</v>
      </c>
      <c r="T142" s="445">
        <v>4.7054799999999997</v>
      </c>
      <c r="U142" s="445">
        <v>4.6680200000000003</v>
      </c>
      <c r="V142" s="445">
        <v>4.6338800000000004</v>
      </c>
      <c r="W142" s="445">
        <v>4.6024500000000002</v>
      </c>
      <c r="X142" s="445">
        <v>4.5729600000000001</v>
      </c>
      <c r="Y142" s="445">
        <v>4.5405800000000003</v>
      </c>
      <c r="Z142" s="445">
        <v>4.5057700000000001</v>
      </c>
      <c r="AA142" s="445">
        <v>4.4704899999999999</v>
      </c>
      <c r="AB142" s="445">
        <v>4.4317000000000002</v>
      </c>
      <c r="AC142" s="445">
        <v>4.4007800000000001</v>
      </c>
    </row>
    <row r="143" spans="1:29" x14ac:dyDescent="0.25">
      <c r="A143" s="445" t="s">
        <v>4038</v>
      </c>
      <c r="B143" s="445" t="s">
        <v>4474</v>
      </c>
      <c r="C143" s="445" t="s">
        <v>4471</v>
      </c>
      <c r="D143" s="445">
        <v>5.0691899999999999</v>
      </c>
      <c r="E143" s="445">
        <v>5.02271</v>
      </c>
      <c r="F143" s="445">
        <v>5.0405199999999999</v>
      </c>
      <c r="G143" s="445">
        <v>5.0836499999999996</v>
      </c>
      <c r="H143" s="445">
        <v>5.2082300000000004</v>
      </c>
      <c r="I143" s="445">
        <v>5.5113799999999999</v>
      </c>
      <c r="J143" s="445">
        <v>5.4769100000000002</v>
      </c>
      <c r="K143" s="445">
        <v>5.5028699999999997</v>
      </c>
      <c r="L143" s="445">
        <v>5.5736400000000001</v>
      </c>
      <c r="M143" s="445">
        <v>5.6720300000000003</v>
      </c>
      <c r="N143" s="445">
        <v>5.8120399999999997</v>
      </c>
      <c r="O143" s="445">
        <v>5.6494999999999997</v>
      </c>
      <c r="P143" s="445">
        <v>5.4768600000000003</v>
      </c>
      <c r="Q143" s="445">
        <v>5.3164199999999999</v>
      </c>
      <c r="R143" s="445">
        <v>5.1297499999999996</v>
      </c>
      <c r="S143" s="445">
        <v>4.9340200000000003</v>
      </c>
      <c r="T143" s="445">
        <v>4.9336200000000003</v>
      </c>
      <c r="U143" s="445">
        <v>4.9453100000000001</v>
      </c>
      <c r="V143" s="445">
        <v>4.9598100000000001</v>
      </c>
      <c r="W143" s="445">
        <v>4.9766500000000002</v>
      </c>
      <c r="X143" s="445">
        <v>4.9856699999999998</v>
      </c>
      <c r="Y143" s="445">
        <v>4.9993100000000004</v>
      </c>
      <c r="Z143" s="445">
        <v>5.0125000000000002</v>
      </c>
      <c r="AA143" s="445">
        <v>5.02318</v>
      </c>
      <c r="AB143" s="445">
        <v>5.02874</v>
      </c>
      <c r="AC143" s="445">
        <v>5.0448399999999998</v>
      </c>
    </row>
    <row r="144" spans="1:29" x14ac:dyDescent="0.25">
      <c r="A144" s="445" t="s">
        <v>4038</v>
      </c>
      <c r="B144" s="445" t="s">
        <v>4473</v>
      </c>
      <c r="C144" s="445" t="s">
        <v>4471</v>
      </c>
      <c r="D144" s="445">
        <v>12.501799999999999</v>
      </c>
      <c r="E144" s="445">
        <v>12.2545</v>
      </c>
      <c r="F144" s="445">
        <v>12.190799999999999</v>
      </c>
      <c r="G144" s="445">
        <v>12.0229</v>
      </c>
      <c r="H144" s="445">
        <v>11.7881</v>
      </c>
      <c r="I144" s="445">
        <v>11.5847</v>
      </c>
      <c r="J144" s="445">
        <v>11.498200000000001</v>
      </c>
      <c r="K144" s="445">
        <v>11.4397</v>
      </c>
      <c r="L144" s="445">
        <v>11.3788</v>
      </c>
      <c r="M144" s="445">
        <v>11.300800000000001</v>
      </c>
      <c r="N144" s="445">
        <v>11.2523</v>
      </c>
      <c r="O144" s="445">
        <v>11.230499999999999</v>
      </c>
      <c r="P144" s="445">
        <v>11.3072</v>
      </c>
      <c r="Q144" s="445">
        <v>11.5741</v>
      </c>
      <c r="R144" s="445">
        <v>11.886799999999999</v>
      </c>
      <c r="S144" s="445">
        <v>11.9596</v>
      </c>
      <c r="T144" s="445">
        <v>12.097899999999999</v>
      </c>
      <c r="U144" s="445">
        <v>12.2437</v>
      </c>
      <c r="V144" s="445">
        <v>12.3163</v>
      </c>
      <c r="W144" s="445">
        <v>12.3263</v>
      </c>
      <c r="X144" s="445">
        <v>12.336</v>
      </c>
      <c r="Y144" s="445">
        <v>12.4412</v>
      </c>
      <c r="Z144" s="445">
        <v>12.496600000000001</v>
      </c>
      <c r="AA144" s="445">
        <v>12.5379</v>
      </c>
      <c r="AB144" s="445">
        <v>12.5259</v>
      </c>
      <c r="AC144" s="445">
        <v>12.558999999999999</v>
      </c>
    </row>
    <row r="145" spans="1:29" x14ac:dyDescent="0.25">
      <c r="A145" s="445" t="s">
        <v>4038</v>
      </c>
      <c r="B145" s="445" t="s">
        <v>2485</v>
      </c>
      <c r="C145" s="445" t="s">
        <v>4471</v>
      </c>
      <c r="D145" s="446">
        <v>1.17E-5</v>
      </c>
      <c r="E145" s="446">
        <v>5.6899999999999997E-6</v>
      </c>
      <c r="F145" s="445">
        <v>0</v>
      </c>
      <c r="G145" s="446">
        <v>1.398E-5</v>
      </c>
      <c r="H145" s="446">
        <v>2.5199999999999999E-5</v>
      </c>
      <c r="I145" s="446">
        <v>3.4150000000000003E-5</v>
      </c>
      <c r="J145" s="446">
        <v>5.3440000000000003E-5</v>
      </c>
      <c r="K145" s="446">
        <v>6.9809999999999997E-5</v>
      </c>
      <c r="L145" s="446">
        <v>8.3640000000000006E-5</v>
      </c>
      <c r="M145" s="446">
        <v>8.551E-5</v>
      </c>
      <c r="N145" s="446">
        <v>8.6349999999999998E-5</v>
      </c>
      <c r="O145" s="446">
        <v>9.3839999999999996E-5</v>
      </c>
      <c r="P145" s="445">
        <v>1.0109E-4</v>
      </c>
      <c r="Q145" s="445">
        <v>1.0864E-4</v>
      </c>
      <c r="R145" s="445">
        <v>1.0840000000000001E-4</v>
      </c>
      <c r="S145" s="445">
        <v>1.0055E-4</v>
      </c>
      <c r="T145" s="446">
        <v>9.2720000000000007E-5</v>
      </c>
      <c r="U145" s="446">
        <v>8.4740000000000005E-5</v>
      </c>
      <c r="V145" s="446">
        <v>6.9070000000000001E-5</v>
      </c>
      <c r="W145" s="446">
        <v>5.3609999999999997E-5</v>
      </c>
      <c r="X145" s="446">
        <v>3.8349999999999997E-5</v>
      </c>
      <c r="Y145" s="446">
        <v>3.065E-5</v>
      </c>
      <c r="Z145" s="446">
        <v>2.2949999999999999E-5</v>
      </c>
      <c r="AA145" s="446">
        <v>1.525E-5</v>
      </c>
      <c r="AB145" s="446">
        <v>7.6199999999999999E-6</v>
      </c>
      <c r="AC145" s="445">
        <v>0</v>
      </c>
    </row>
    <row r="146" spans="1:29" x14ac:dyDescent="0.25">
      <c r="A146" s="445" t="s">
        <v>4038</v>
      </c>
      <c r="B146" s="445" t="s">
        <v>2425</v>
      </c>
      <c r="C146" s="445" t="s">
        <v>4471</v>
      </c>
      <c r="D146" s="445">
        <v>-7.1426400000000001</v>
      </c>
      <c r="E146" s="445">
        <v>-7.1426400000000001</v>
      </c>
      <c r="F146" s="445">
        <v>-7.1426400000000001</v>
      </c>
      <c r="G146" s="445">
        <v>-7.1426400000000001</v>
      </c>
      <c r="H146" s="445">
        <v>-7.1426400000000001</v>
      </c>
      <c r="I146" s="445">
        <v>-7.1426400000000001</v>
      </c>
      <c r="J146" s="445">
        <v>-7.1426400000000001</v>
      </c>
      <c r="K146" s="445">
        <v>-7.1426400000000001</v>
      </c>
      <c r="L146" s="445">
        <v>-7.1426400000000001</v>
      </c>
      <c r="M146" s="445">
        <v>-7.1426400000000001</v>
      </c>
      <c r="N146" s="445">
        <v>-7.1426400000000001</v>
      </c>
      <c r="O146" s="445">
        <v>-7.1426400000000001</v>
      </c>
      <c r="P146" s="445">
        <v>-7.1426400000000001</v>
      </c>
      <c r="Q146" s="445">
        <v>-7.1426400000000001</v>
      </c>
      <c r="R146" s="445">
        <v>-7.1426400000000001</v>
      </c>
      <c r="S146" s="445">
        <v>-7.1426400000000001</v>
      </c>
      <c r="T146" s="445">
        <v>-7.1426400000000001</v>
      </c>
      <c r="U146" s="445">
        <v>-7.1426400000000001</v>
      </c>
      <c r="V146" s="445">
        <v>-7.1426400000000001</v>
      </c>
      <c r="W146" s="445">
        <v>-7.1426400000000001</v>
      </c>
      <c r="X146" s="445">
        <v>-7.1426400000000001</v>
      </c>
      <c r="Y146" s="445">
        <v>-7.1426400000000001</v>
      </c>
      <c r="Z146" s="445">
        <v>-7.1426400000000001</v>
      </c>
      <c r="AA146" s="445">
        <v>-7.1426400000000001</v>
      </c>
      <c r="AB146" s="445">
        <v>-7.1426400000000001</v>
      </c>
      <c r="AC146" s="445">
        <v>-7.1426400000000001</v>
      </c>
    </row>
    <row r="147" spans="1:29" x14ac:dyDescent="0.25">
      <c r="A147" s="445" t="s">
        <v>4038</v>
      </c>
      <c r="B147" s="445" t="s">
        <v>4472</v>
      </c>
      <c r="C147" s="445" t="s">
        <v>4471</v>
      </c>
      <c r="D147" s="445">
        <v>0</v>
      </c>
      <c r="E147" s="445">
        <v>0</v>
      </c>
      <c r="F147" s="445">
        <v>0</v>
      </c>
      <c r="G147" s="445">
        <v>0</v>
      </c>
      <c r="H147" s="445">
        <v>0</v>
      </c>
      <c r="I147" s="445">
        <v>0</v>
      </c>
      <c r="J147" s="445">
        <v>0</v>
      </c>
      <c r="K147" s="445">
        <v>0</v>
      </c>
      <c r="L147" s="445">
        <v>0</v>
      </c>
      <c r="M147" s="445">
        <v>0</v>
      </c>
      <c r="N147" s="445">
        <v>0</v>
      </c>
      <c r="O147" s="445">
        <v>0</v>
      </c>
      <c r="P147" s="445">
        <v>0</v>
      </c>
      <c r="Q147" s="445">
        <v>0</v>
      </c>
      <c r="R147" s="445">
        <v>0</v>
      </c>
      <c r="S147" s="445">
        <v>0</v>
      </c>
      <c r="T147" s="445">
        <v>0</v>
      </c>
      <c r="U147" s="445">
        <v>0</v>
      </c>
      <c r="V147" s="445">
        <v>0</v>
      </c>
      <c r="W147" s="445">
        <v>0</v>
      </c>
      <c r="X147" s="445">
        <v>0</v>
      </c>
      <c r="Y147" s="445">
        <v>0</v>
      </c>
      <c r="Z147" s="445">
        <v>0</v>
      </c>
      <c r="AA147" s="445">
        <v>0</v>
      </c>
      <c r="AB147" s="445">
        <v>0</v>
      </c>
      <c r="AC147" s="445">
        <v>0</v>
      </c>
    </row>
    <row r="148" spans="1:29" x14ac:dyDescent="0.25">
      <c r="A148" s="445" t="s">
        <v>4040</v>
      </c>
      <c r="B148" s="445" t="s">
        <v>2426</v>
      </c>
      <c r="C148" s="445" t="s">
        <v>4471</v>
      </c>
      <c r="D148" s="445">
        <v>7.1724500000000004</v>
      </c>
      <c r="E148" s="445">
        <v>6.9989800000000004</v>
      </c>
      <c r="F148" s="445">
        <v>6.8210800000000003</v>
      </c>
      <c r="G148" s="445">
        <v>6.6196299999999999</v>
      </c>
      <c r="H148" s="445">
        <v>6.41249</v>
      </c>
      <c r="I148" s="445">
        <v>6.20451</v>
      </c>
      <c r="J148" s="445">
        <v>5.9950900000000003</v>
      </c>
      <c r="K148" s="445">
        <v>5.7658100000000001</v>
      </c>
      <c r="L148" s="445">
        <v>5.53796</v>
      </c>
      <c r="M148" s="445">
        <v>5.2993199999999998</v>
      </c>
      <c r="N148" s="445">
        <v>5.0698800000000004</v>
      </c>
      <c r="O148" s="445">
        <v>4.8450199999999999</v>
      </c>
      <c r="P148" s="445">
        <v>4.6256300000000001</v>
      </c>
      <c r="Q148" s="445">
        <v>4.4191099999999999</v>
      </c>
      <c r="R148" s="445">
        <v>4.2001200000000001</v>
      </c>
      <c r="S148" s="445">
        <v>3.98292</v>
      </c>
      <c r="T148" s="445">
        <v>3.76878</v>
      </c>
      <c r="U148" s="445">
        <v>3.5692499999999998</v>
      </c>
      <c r="V148" s="445">
        <v>3.3675299999999999</v>
      </c>
      <c r="W148" s="445">
        <v>3.2306300000000001</v>
      </c>
      <c r="X148" s="445">
        <v>3.1075699999999999</v>
      </c>
      <c r="Y148" s="445">
        <v>3.02102</v>
      </c>
      <c r="Z148" s="445">
        <v>2.94876</v>
      </c>
      <c r="AA148" s="445">
        <v>2.8826100000000001</v>
      </c>
      <c r="AB148" s="445">
        <v>2.84362</v>
      </c>
      <c r="AC148" s="445">
        <v>2.81535</v>
      </c>
    </row>
    <row r="149" spans="1:29" x14ac:dyDescent="0.25">
      <c r="A149" s="445" t="s">
        <v>4040</v>
      </c>
      <c r="B149" s="445" t="s">
        <v>2424</v>
      </c>
      <c r="C149" s="445" t="s">
        <v>4471</v>
      </c>
      <c r="D149" s="445">
        <v>2.4058600000000001</v>
      </c>
      <c r="E149" s="445">
        <v>2.2490700000000001</v>
      </c>
      <c r="F149" s="445">
        <v>1.88812</v>
      </c>
      <c r="G149" s="445">
        <v>1.3948700000000001</v>
      </c>
      <c r="H149" s="445">
        <v>1.0192699999999999</v>
      </c>
      <c r="I149" s="445">
        <v>0.96900600000000003</v>
      </c>
      <c r="J149" s="445">
        <v>0.98450800000000005</v>
      </c>
      <c r="K149" s="445">
        <v>1.03495</v>
      </c>
      <c r="L149" s="445">
        <v>1.0839399999999999</v>
      </c>
      <c r="M149" s="445">
        <v>1.09718</v>
      </c>
      <c r="N149" s="445">
        <v>1.0727500000000001</v>
      </c>
      <c r="O149" s="445">
        <v>1.03687</v>
      </c>
      <c r="P149" s="445">
        <v>1.03596</v>
      </c>
      <c r="Q149" s="445">
        <v>1.12165</v>
      </c>
      <c r="R149" s="445">
        <v>1.05921</v>
      </c>
      <c r="S149" s="445">
        <v>0.99659699999999996</v>
      </c>
      <c r="T149" s="445">
        <v>1.0371699999999999</v>
      </c>
      <c r="U149" s="445">
        <v>1.1098600000000001</v>
      </c>
      <c r="V149" s="445">
        <v>1.13917</v>
      </c>
      <c r="W149" s="445">
        <v>1.16483</v>
      </c>
      <c r="X149" s="445">
        <v>1.13273</v>
      </c>
      <c r="Y149" s="445">
        <v>1.1797200000000001</v>
      </c>
      <c r="Z149" s="445">
        <v>1.03884</v>
      </c>
      <c r="AA149" s="445">
        <v>0.99539900000000003</v>
      </c>
      <c r="AB149" s="445">
        <v>1.0041100000000001</v>
      </c>
      <c r="AC149" s="445">
        <v>1.0505800000000001</v>
      </c>
    </row>
    <row r="150" spans="1:29" x14ac:dyDescent="0.25">
      <c r="A150" s="445" t="s">
        <v>4040</v>
      </c>
      <c r="B150" s="445" t="s">
        <v>4475</v>
      </c>
      <c r="C150" s="445" t="s">
        <v>4471</v>
      </c>
      <c r="D150" s="445">
        <v>2.7159900000000001</v>
      </c>
      <c r="E150" s="445">
        <v>2.5973799999999998</v>
      </c>
      <c r="F150" s="445">
        <v>2.52501</v>
      </c>
      <c r="G150" s="445">
        <v>2.4549300000000001</v>
      </c>
      <c r="H150" s="445">
        <v>2.37941</v>
      </c>
      <c r="I150" s="445">
        <v>2.3079299999999998</v>
      </c>
      <c r="J150" s="445">
        <v>2.24919</v>
      </c>
      <c r="K150" s="445">
        <v>2.1963699999999999</v>
      </c>
      <c r="L150" s="445">
        <v>2.1474299999999999</v>
      </c>
      <c r="M150" s="445">
        <v>2.1086900000000002</v>
      </c>
      <c r="N150" s="445">
        <v>2.0706899999999999</v>
      </c>
      <c r="O150" s="445">
        <v>2.0342699999999998</v>
      </c>
      <c r="P150" s="445">
        <v>1.99979</v>
      </c>
      <c r="Q150" s="445">
        <v>1.9650300000000001</v>
      </c>
      <c r="R150" s="445">
        <v>1.9288099999999999</v>
      </c>
      <c r="S150" s="445">
        <v>1.89263</v>
      </c>
      <c r="T150" s="445">
        <v>1.85714</v>
      </c>
      <c r="U150" s="445">
        <v>1.8244899999999999</v>
      </c>
      <c r="V150" s="445">
        <v>1.79227</v>
      </c>
      <c r="W150" s="445">
        <v>1.76071</v>
      </c>
      <c r="X150" s="445">
        <v>1.7295499999999999</v>
      </c>
      <c r="Y150" s="445">
        <v>1.6989000000000001</v>
      </c>
      <c r="Z150" s="445">
        <v>1.6688799999999999</v>
      </c>
      <c r="AA150" s="445">
        <v>1.64036</v>
      </c>
      <c r="AB150" s="445">
        <v>1.6124499999999999</v>
      </c>
      <c r="AC150" s="445">
        <v>1.5844</v>
      </c>
    </row>
    <row r="151" spans="1:29" x14ac:dyDescent="0.25">
      <c r="A151" s="445" t="s">
        <v>4040</v>
      </c>
      <c r="B151" s="445" t="s">
        <v>4474</v>
      </c>
      <c r="C151" s="445" t="s">
        <v>4471</v>
      </c>
      <c r="D151" s="445">
        <v>1.84039</v>
      </c>
      <c r="E151" s="445">
        <v>1.8530500000000001</v>
      </c>
      <c r="F151" s="445">
        <v>1.8574999999999999</v>
      </c>
      <c r="G151" s="445">
        <v>1.8508800000000001</v>
      </c>
      <c r="H151" s="445">
        <v>1.84263</v>
      </c>
      <c r="I151" s="445">
        <v>1.84379</v>
      </c>
      <c r="J151" s="445">
        <v>1.8388100000000001</v>
      </c>
      <c r="K151" s="445">
        <v>1.84134</v>
      </c>
      <c r="L151" s="445">
        <v>1.8464700000000001</v>
      </c>
      <c r="M151" s="445">
        <v>1.8443700000000001</v>
      </c>
      <c r="N151" s="445">
        <v>1.849</v>
      </c>
      <c r="O151" s="445">
        <v>1.8521099999999999</v>
      </c>
      <c r="P151" s="445">
        <v>1.8528899999999999</v>
      </c>
      <c r="Q151" s="445">
        <v>1.85972</v>
      </c>
      <c r="R151" s="445">
        <v>1.8569599999999999</v>
      </c>
      <c r="S151" s="445">
        <v>1.8520099999999999</v>
      </c>
      <c r="T151" s="445">
        <v>1.84897</v>
      </c>
      <c r="U151" s="445">
        <v>1.8466800000000001</v>
      </c>
      <c r="V151" s="445">
        <v>1.84436</v>
      </c>
      <c r="W151" s="445">
        <v>1.8422099999999999</v>
      </c>
      <c r="X151" s="445">
        <v>1.8411299999999999</v>
      </c>
      <c r="Y151" s="445">
        <v>1.83972</v>
      </c>
      <c r="Z151" s="445">
        <v>1.8380000000000001</v>
      </c>
      <c r="AA151" s="445">
        <v>1.8352999999999999</v>
      </c>
      <c r="AB151" s="445">
        <v>1.8309800000000001</v>
      </c>
      <c r="AC151" s="445">
        <v>1.8301799999999999</v>
      </c>
    </row>
    <row r="152" spans="1:29" x14ac:dyDescent="0.25">
      <c r="A152" s="445" t="s">
        <v>4040</v>
      </c>
      <c r="B152" s="445" t="s">
        <v>4473</v>
      </c>
      <c r="C152" s="445" t="s">
        <v>4471</v>
      </c>
      <c r="D152" s="445">
        <v>4.09795</v>
      </c>
      <c r="E152" s="445">
        <v>4.0533700000000001</v>
      </c>
      <c r="F152" s="445">
        <v>4.0989699999999996</v>
      </c>
      <c r="G152" s="445">
        <v>4.1075200000000001</v>
      </c>
      <c r="H152" s="445">
        <v>4.0661300000000002</v>
      </c>
      <c r="I152" s="445">
        <v>4.0485899999999999</v>
      </c>
      <c r="J152" s="445">
        <v>4.1057499999999996</v>
      </c>
      <c r="K152" s="445">
        <v>4.1288099999999996</v>
      </c>
      <c r="L152" s="445">
        <v>4.1606800000000002</v>
      </c>
      <c r="M152" s="445">
        <v>4.2054</v>
      </c>
      <c r="N152" s="445">
        <v>4.2481200000000001</v>
      </c>
      <c r="O152" s="445">
        <v>4.3325399999999998</v>
      </c>
      <c r="P152" s="445">
        <v>4.4229900000000004</v>
      </c>
      <c r="Q152" s="445">
        <v>4.4779400000000003</v>
      </c>
      <c r="R152" s="445">
        <v>4.5287800000000002</v>
      </c>
      <c r="S152" s="445">
        <v>4.5424499999999997</v>
      </c>
      <c r="T152" s="445">
        <v>4.5495000000000001</v>
      </c>
      <c r="U152" s="445">
        <v>4.5877100000000004</v>
      </c>
      <c r="V152" s="445">
        <v>4.6230000000000002</v>
      </c>
      <c r="W152" s="445">
        <v>4.6580700000000004</v>
      </c>
      <c r="X152" s="445">
        <v>4.6750999999999996</v>
      </c>
      <c r="Y152" s="445">
        <v>4.6897200000000003</v>
      </c>
      <c r="Z152" s="445">
        <v>4.7056899999999997</v>
      </c>
      <c r="AA152" s="445">
        <v>4.7213200000000004</v>
      </c>
      <c r="AB152" s="445">
        <v>4.7489100000000004</v>
      </c>
      <c r="AC152" s="445">
        <v>4.7827999999999999</v>
      </c>
    </row>
    <row r="153" spans="1:29" x14ac:dyDescent="0.25">
      <c r="A153" s="445" t="s">
        <v>4040</v>
      </c>
      <c r="B153" s="445" t="s">
        <v>2485</v>
      </c>
      <c r="C153" s="445" t="s">
        <v>4471</v>
      </c>
      <c r="D153" s="445">
        <v>0</v>
      </c>
      <c r="E153" s="445">
        <v>0</v>
      </c>
      <c r="F153" s="445">
        <v>0</v>
      </c>
      <c r="G153" s="445">
        <v>0</v>
      </c>
      <c r="H153" s="445">
        <v>0</v>
      </c>
      <c r="I153" s="445">
        <v>0</v>
      </c>
      <c r="J153" s="445">
        <v>0</v>
      </c>
      <c r="K153" s="445">
        <v>0</v>
      </c>
      <c r="L153" s="445">
        <v>0</v>
      </c>
      <c r="M153" s="445">
        <v>0</v>
      </c>
      <c r="N153" s="445">
        <v>2.0187699999999999E-2</v>
      </c>
      <c r="O153" s="445">
        <v>2.8720699999999998E-2</v>
      </c>
      <c r="P153" s="445">
        <v>2.3257199999999999E-2</v>
      </c>
      <c r="Q153" s="445">
        <v>3.0180200000000001E-2</v>
      </c>
      <c r="R153" s="445">
        <v>4.7157499999999998E-2</v>
      </c>
      <c r="S153" s="445">
        <v>4.8378900000000002E-2</v>
      </c>
      <c r="T153" s="445">
        <v>5.2514499999999999E-2</v>
      </c>
      <c r="U153" s="445">
        <v>5.4119199999999999E-2</v>
      </c>
      <c r="V153" s="445">
        <v>5.5744700000000001E-2</v>
      </c>
      <c r="W153" s="445">
        <v>5.9238300000000001E-2</v>
      </c>
      <c r="X153" s="445">
        <v>6.0307399999999997E-2</v>
      </c>
      <c r="Y153" s="445">
        <v>5.8654499999999998E-2</v>
      </c>
      <c r="Z153" s="445">
        <v>6.1243499999999999E-2</v>
      </c>
      <c r="AA153" s="445">
        <v>5.8859399999999999E-2</v>
      </c>
      <c r="AB153" s="445">
        <v>5.7543799999999999E-2</v>
      </c>
      <c r="AC153" s="445">
        <v>5.7553399999999998E-2</v>
      </c>
    </row>
    <row r="154" spans="1:29" x14ac:dyDescent="0.25">
      <c r="A154" s="445" t="s">
        <v>4040</v>
      </c>
      <c r="B154" s="445" t="s">
        <v>2425</v>
      </c>
      <c r="C154" s="445" t="s">
        <v>4471</v>
      </c>
      <c r="D154" s="445">
        <v>-17.6645</v>
      </c>
      <c r="E154" s="445">
        <v>-17.6645</v>
      </c>
      <c r="F154" s="445">
        <v>-17.6645</v>
      </c>
      <c r="G154" s="445">
        <v>-17.6645</v>
      </c>
      <c r="H154" s="445">
        <v>-17.6645</v>
      </c>
      <c r="I154" s="445">
        <v>-17.6645</v>
      </c>
      <c r="J154" s="445">
        <v>-17.6645</v>
      </c>
      <c r="K154" s="445">
        <v>-17.6645</v>
      </c>
      <c r="L154" s="445">
        <v>-17.6645</v>
      </c>
      <c r="M154" s="445">
        <v>-17.6645</v>
      </c>
      <c r="N154" s="445">
        <v>-17.6645</v>
      </c>
      <c r="O154" s="445">
        <v>-17.6645</v>
      </c>
      <c r="P154" s="445">
        <v>-17.6645</v>
      </c>
      <c r="Q154" s="445">
        <v>-17.6645</v>
      </c>
      <c r="R154" s="445">
        <v>-17.6645</v>
      </c>
      <c r="S154" s="445">
        <v>-17.6645</v>
      </c>
      <c r="T154" s="445">
        <v>-17.6645</v>
      </c>
      <c r="U154" s="445">
        <v>-17.6645</v>
      </c>
      <c r="V154" s="445">
        <v>-17.6645</v>
      </c>
      <c r="W154" s="445">
        <v>-17.6645</v>
      </c>
      <c r="X154" s="445">
        <v>-17.6645</v>
      </c>
      <c r="Y154" s="445">
        <v>-17.6645</v>
      </c>
      <c r="Z154" s="445">
        <v>-17.6645</v>
      </c>
      <c r="AA154" s="445">
        <v>-17.6645</v>
      </c>
      <c r="AB154" s="445">
        <v>-17.6645</v>
      </c>
      <c r="AC154" s="445">
        <v>-17.6645</v>
      </c>
    </row>
    <row r="155" spans="1:29" x14ac:dyDescent="0.25">
      <c r="A155" s="445" t="s">
        <v>4040</v>
      </c>
      <c r="B155" s="445" t="s">
        <v>4472</v>
      </c>
      <c r="C155" s="445" t="s">
        <v>4471</v>
      </c>
      <c r="D155" s="445">
        <v>0</v>
      </c>
      <c r="E155" s="445">
        <v>0</v>
      </c>
      <c r="F155" s="445">
        <v>0</v>
      </c>
      <c r="G155" s="445">
        <v>0</v>
      </c>
      <c r="H155" s="445">
        <v>0</v>
      </c>
      <c r="I155" s="445">
        <v>0</v>
      </c>
      <c r="J155" s="445">
        <v>0</v>
      </c>
      <c r="K155" s="445">
        <v>0</v>
      </c>
      <c r="L155" s="445">
        <v>0</v>
      </c>
      <c r="M155" s="445">
        <v>0</v>
      </c>
      <c r="N155" s="445">
        <v>0</v>
      </c>
      <c r="O155" s="445">
        <v>0</v>
      </c>
      <c r="P155" s="445">
        <v>0</v>
      </c>
      <c r="Q155" s="445">
        <v>0</v>
      </c>
      <c r="R155" s="445">
        <v>0</v>
      </c>
      <c r="S155" s="445">
        <v>0</v>
      </c>
      <c r="T155" s="445">
        <v>0</v>
      </c>
      <c r="U155" s="445">
        <v>0</v>
      </c>
      <c r="V155" s="445">
        <v>0</v>
      </c>
      <c r="W155" s="445">
        <v>0</v>
      </c>
      <c r="X155" s="445">
        <v>0</v>
      </c>
      <c r="Y155" s="445">
        <v>0</v>
      </c>
      <c r="Z155" s="445">
        <v>0</v>
      </c>
      <c r="AA155" s="445">
        <v>0</v>
      </c>
      <c r="AB155" s="445">
        <v>0</v>
      </c>
      <c r="AC155" s="445">
        <v>0</v>
      </c>
    </row>
    <row r="156" spans="1:29" x14ac:dyDescent="0.25">
      <c r="A156" s="445" t="s">
        <v>4042</v>
      </c>
      <c r="B156" s="445" t="s">
        <v>2426</v>
      </c>
      <c r="C156" s="445" t="s">
        <v>4471</v>
      </c>
      <c r="D156" s="445">
        <v>46.969700000000003</v>
      </c>
      <c r="E156" s="445">
        <v>46.592599999999997</v>
      </c>
      <c r="F156" s="445">
        <v>45.947200000000002</v>
      </c>
      <c r="G156" s="445">
        <v>45.026499999999999</v>
      </c>
      <c r="H156" s="445">
        <v>43.999600000000001</v>
      </c>
      <c r="I156" s="445">
        <v>42.898899999999998</v>
      </c>
      <c r="J156" s="445">
        <v>41.482599999999998</v>
      </c>
      <c r="K156" s="445">
        <v>39.954799999999999</v>
      </c>
      <c r="L156" s="445">
        <v>38.412500000000001</v>
      </c>
      <c r="M156" s="445">
        <v>36.808700000000002</v>
      </c>
      <c r="N156" s="445">
        <v>35.311799999999998</v>
      </c>
      <c r="O156" s="445">
        <v>33.799300000000002</v>
      </c>
      <c r="P156" s="445">
        <v>32.281700000000001</v>
      </c>
      <c r="Q156" s="445">
        <v>30.806699999999999</v>
      </c>
      <c r="R156" s="445">
        <v>29.294899999999998</v>
      </c>
      <c r="S156" s="445">
        <v>27.818200000000001</v>
      </c>
      <c r="T156" s="445">
        <v>26.414899999999999</v>
      </c>
      <c r="U156" s="445">
        <v>25.041</v>
      </c>
      <c r="V156" s="445">
        <v>23.712399999999999</v>
      </c>
      <c r="W156" s="445">
        <v>22.798200000000001</v>
      </c>
      <c r="X156" s="445">
        <v>21.974900000000002</v>
      </c>
      <c r="Y156" s="445">
        <v>21.355699999999999</v>
      </c>
      <c r="Z156" s="445">
        <v>20.872699999999998</v>
      </c>
      <c r="AA156" s="445">
        <v>20.501000000000001</v>
      </c>
      <c r="AB156" s="445">
        <v>20.258099999999999</v>
      </c>
      <c r="AC156" s="445">
        <v>20.046800000000001</v>
      </c>
    </row>
    <row r="157" spans="1:29" x14ac:dyDescent="0.25">
      <c r="A157" s="445" t="s">
        <v>4042</v>
      </c>
      <c r="B157" s="445" t="s">
        <v>2424</v>
      </c>
      <c r="C157" s="445" t="s">
        <v>4471</v>
      </c>
      <c r="D157" s="445">
        <v>51.859699999999997</v>
      </c>
      <c r="E157" s="445">
        <v>47.338000000000001</v>
      </c>
      <c r="F157" s="445">
        <v>38.1235</v>
      </c>
      <c r="G157" s="445">
        <v>25.260100000000001</v>
      </c>
      <c r="H157" s="445">
        <v>22.996500000000001</v>
      </c>
      <c r="I157" s="445">
        <v>20.546700000000001</v>
      </c>
      <c r="J157" s="445">
        <v>18.4194</v>
      </c>
      <c r="K157" s="445">
        <v>16.685400000000001</v>
      </c>
      <c r="L157" s="445">
        <v>14.6152</v>
      </c>
      <c r="M157" s="445">
        <v>12.440799999999999</v>
      </c>
      <c r="N157" s="445">
        <v>11.214600000000001</v>
      </c>
      <c r="O157" s="445">
        <v>12.4986</v>
      </c>
      <c r="P157" s="445">
        <v>14.196199999999999</v>
      </c>
      <c r="Q157" s="445">
        <v>15.902699999999999</v>
      </c>
      <c r="R157" s="445">
        <v>13.0503</v>
      </c>
      <c r="S157" s="445">
        <v>7.6394799999999998</v>
      </c>
      <c r="T157" s="445">
        <v>4.7650699999999997</v>
      </c>
      <c r="U157" s="445">
        <v>4.75556</v>
      </c>
      <c r="V157" s="445">
        <v>4.7569400000000002</v>
      </c>
      <c r="W157" s="445">
        <v>4.75969</v>
      </c>
      <c r="X157" s="445">
        <v>4.5689599999999997</v>
      </c>
      <c r="Y157" s="445">
        <v>4.3138699999999996</v>
      </c>
      <c r="Z157" s="445">
        <v>3.9922499999999999</v>
      </c>
      <c r="AA157" s="445">
        <v>3.7841300000000002</v>
      </c>
      <c r="AB157" s="445">
        <v>3.5656300000000001</v>
      </c>
      <c r="AC157" s="445">
        <v>3.3722500000000002</v>
      </c>
    </row>
    <row r="158" spans="1:29" x14ac:dyDescent="0.25">
      <c r="A158" s="445" t="s">
        <v>4042</v>
      </c>
      <c r="B158" s="445" t="s">
        <v>4475</v>
      </c>
      <c r="C158" s="445" t="s">
        <v>4471</v>
      </c>
      <c r="D158" s="445">
        <v>17.3094</v>
      </c>
      <c r="E158" s="445">
        <v>16.498699999999999</v>
      </c>
      <c r="F158" s="445">
        <v>16.855399999999999</v>
      </c>
      <c r="G158" s="445">
        <v>16.7575</v>
      </c>
      <c r="H158" s="445">
        <v>16.548999999999999</v>
      </c>
      <c r="I158" s="445">
        <v>16.319700000000001</v>
      </c>
      <c r="J158" s="445">
        <v>16.056799999999999</v>
      </c>
      <c r="K158" s="445">
        <v>15.825699999999999</v>
      </c>
      <c r="L158" s="445">
        <v>15.605600000000001</v>
      </c>
      <c r="M158" s="445">
        <v>15.4102</v>
      </c>
      <c r="N158" s="445">
        <v>15.208600000000001</v>
      </c>
      <c r="O158" s="445">
        <v>15.002800000000001</v>
      </c>
      <c r="P158" s="445">
        <v>14.7883</v>
      </c>
      <c r="Q158" s="445">
        <v>14.576700000000001</v>
      </c>
      <c r="R158" s="445">
        <v>14.323499999999999</v>
      </c>
      <c r="S158" s="445">
        <v>14.070499999999999</v>
      </c>
      <c r="T158" s="445">
        <v>13.8317</v>
      </c>
      <c r="U158" s="445">
        <v>13.630100000000001</v>
      </c>
      <c r="V158" s="445">
        <v>13.4445</v>
      </c>
      <c r="W158" s="445">
        <v>13.272</v>
      </c>
      <c r="X158" s="445">
        <v>13.110799999999999</v>
      </c>
      <c r="Y158" s="445">
        <v>12.942399999999999</v>
      </c>
      <c r="Z158" s="445">
        <v>12.7683</v>
      </c>
      <c r="AA158" s="445">
        <v>12.594900000000001</v>
      </c>
      <c r="AB158" s="445">
        <v>12.411099999999999</v>
      </c>
      <c r="AC158" s="445">
        <v>12.2536</v>
      </c>
    </row>
    <row r="159" spans="1:29" x14ac:dyDescent="0.25">
      <c r="A159" s="445" t="s">
        <v>4042</v>
      </c>
      <c r="B159" s="445" t="s">
        <v>4474</v>
      </c>
      <c r="C159" s="445" t="s">
        <v>4471</v>
      </c>
      <c r="D159" s="445">
        <v>9.8797499999999996</v>
      </c>
      <c r="E159" s="445">
        <v>9.8218499999999995</v>
      </c>
      <c r="F159" s="445">
        <v>9.83399</v>
      </c>
      <c r="G159" s="445">
        <v>9.7804800000000007</v>
      </c>
      <c r="H159" s="445">
        <v>9.6760000000000002</v>
      </c>
      <c r="I159" s="445">
        <v>9.5805100000000003</v>
      </c>
      <c r="J159" s="445">
        <v>9.4768799999999995</v>
      </c>
      <c r="K159" s="445">
        <v>9.4334299999999995</v>
      </c>
      <c r="L159" s="445">
        <v>9.4250900000000009</v>
      </c>
      <c r="M159" s="445">
        <v>9.4273000000000007</v>
      </c>
      <c r="N159" s="445">
        <v>9.4127399999999994</v>
      </c>
      <c r="O159" s="445">
        <v>9.3828800000000001</v>
      </c>
      <c r="P159" s="445">
        <v>9.3401499999999995</v>
      </c>
      <c r="Q159" s="445">
        <v>9.2939900000000009</v>
      </c>
      <c r="R159" s="445">
        <v>9.1756499999999992</v>
      </c>
      <c r="S159" s="445">
        <v>9.0499799999999997</v>
      </c>
      <c r="T159" s="445">
        <v>8.9503199999999996</v>
      </c>
      <c r="U159" s="445">
        <v>8.8865400000000001</v>
      </c>
      <c r="V159" s="445">
        <v>8.8359699999999997</v>
      </c>
      <c r="W159" s="445">
        <v>8.7968299999999999</v>
      </c>
      <c r="X159" s="445">
        <v>8.7642600000000002</v>
      </c>
      <c r="Y159" s="445">
        <v>8.7152700000000003</v>
      </c>
      <c r="Z159" s="445">
        <v>8.6570599999999995</v>
      </c>
      <c r="AA159" s="445">
        <v>8.5940100000000008</v>
      </c>
      <c r="AB159" s="445">
        <v>8.5103200000000001</v>
      </c>
      <c r="AC159" s="445">
        <v>8.4619900000000001</v>
      </c>
    </row>
    <row r="160" spans="1:29" x14ac:dyDescent="0.25">
      <c r="A160" s="445" t="s">
        <v>4042</v>
      </c>
      <c r="B160" s="445" t="s">
        <v>4473</v>
      </c>
      <c r="C160" s="445" t="s">
        <v>4471</v>
      </c>
      <c r="D160" s="445">
        <v>48.6798</v>
      </c>
      <c r="E160" s="445">
        <v>48.039299999999997</v>
      </c>
      <c r="F160" s="445">
        <v>47.916499999999999</v>
      </c>
      <c r="G160" s="445">
        <v>47.796599999999998</v>
      </c>
      <c r="H160" s="445">
        <v>47.3825</v>
      </c>
      <c r="I160" s="445">
        <v>46.974299999999999</v>
      </c>
      <c r="J160" s="445">
        <v>46.969799999999999</v>
      </c>
      <c r="K160" s="445">
        <v>47.057299999999998</v>
      </c>
      <c r="L160" s="445">
        <v>46.6599</v>
      </c>
      <c r="M160" s="445">
        <v>46.619100000000003</v>
      </c>
      <c r="N160" s="445">
        <v>46.564399999999999</v>
      </c>
      <c r="O160" s="445">
        <v>46.859299999999998</v>
      </c>
      <c r="P160" s="445">
        <v>47.0017</v>
      </c>
      <c r="Q160" s="445">
        <v>47.183599999999998</v>
      </c>
      <c r="R160" s="445">
        <v>47.406300000000002</v>
      </c>
      <c r="S160" s="445">
        <v>47.299900000000001</v>
      </c>
      <c r="T160" s="445">
        <v>47.470500000000001</v>
      </c>
      <c r="U160" s="445">
        <v>47.436900000000001</v>
      </c>
      <c r="V160" s="445">
        <v>47.54</v>
      </c>
      <c r="W160" s="445">
        <v>47.695799999999998</v>
      </c>
      <c r="X160" s="445">
        <v>47.766500000000001</v>
      </c>
      <c r="Y160" s="445">
        <v>47.8551</v>
      </c>
      <c r="Z160" s="445">
        <v>47.940399999999997</v>
      </c>
      <c r="AA160" s="445">
        <v>48.0565</v>
      </c>
      <c r="AB160" s="445">
        <v>48.118200000000002</v>
      </c>
      <c r="AC160" s="445">
        <v>48.215600000000002</v>
      </c>
    </row>
    <row r="161" spans="1:29" x14ac:dyDescent="0.25">
      <c r="A161" s="445" t="s">
        <v>4042</v>
      </c>
      <c r="B161" s="445" t="s">
        <v>2485</v>
      </c>
      <c r="C161" s="445" t="s">
        <v>4471</v>
      </c>
      <c r="D161" s="445">
        <v>0.46000999999999997</v>
      </c>
      <c r="E161" s="445">
        <v>0.429836</v>
      </c>
      <c r="F161" s="445">
        <v>0.38388899999999998</v>
      </c>
      <c r="G161" s="445">
        <v>0.34649200000000002</v>
      </c>
      <c r="H161" s="445">
        <v>0.30597400000000002</v>
      </c>
      <c r="I161" s="445">
        <v>0.27429999999999999</v>
      </c>
      <c r="J161" s="445">
        <v>0.259432</v>
      </c>
      <c r="K161" s="445">
        <v>0.244397</v>
      </c>
      <c r="L161" s="445">
        <v>0.23049</v>
      </c>
      <c r="M161" s="445">
        <v>0.217557</v>
      </c>
      <c r="N161" s="445">
        <v>0.20416500000000001</v>
      </c>
      <c r="O161" s="445">
        <v>0.208594</v>
      </c>
      <c r="P161" s="445">
        <v>0.21214</v>
      </c>
      <c r="Q161" s="445">
        <v>0.21584600000000001</v>
      </c>
      <c r="R161" s="445">
        <v>0.22054199999999999</v>
      </c>
      <c r="S161" s="445">
        <v>0.22461400000000001</v>
      </c>
      <c r="T161" s="445">
        <v>0.53372799999999998</v>
      </c>
      <c r="U161" s="445">
        <v>0.50377499999999997</v>
      </c>
      <c r="V161" s="445">
        <v>0.73828300000000002</v>
      </c>
      <c r="W161" s="445">
        <v>0.80123500000000003</v>
      </c>
      <c r="X161" s="445">
        <v>0.833866</v>
      </c>
      <c r="Y161" s="445">
        <v>0.86559799999999998</v>
      </c>
      <c r="Z161" s="445">
        <v>0.886355</v>
      </c>
      <c r="AA161" s="445">
        <v>0.94533500000000004</v>
      </c>
      <c r="AB161" s="445">
        <v>1.0177</v>
      </c>
      <c r="AC161" s="445">
        <v>1.02887</v>
      </c>
    </row>
    <row r="162" spans="1:29" x14ac:dyDescent="0.25">
      <c r="A162" s="445" t="s">
        <v>4042</v>
      </c>
      <c r="B162" s="445" t="s">
        <v>2425</v>
      </c>
      <c r="C162" s="445" t="s">
        <v>4471</v>
      </c>
      <c r="D162" s="445">
        <v>-18.761399999999998</v>
      </c>
      <c r="E162" s="445">
        <v>-18.761399999999998</v>
      </c>
      <c r="F162" s="445">
        <v>-18.761399999999998</v>
      </c>
      <c r="G162" s="445">
        <v>-18.761399999999998</v>
      </c>
      <c r="H162" s="445">
        <v>-18.761399999999998</v>
      </c>
      <c r="I162" s="445">
        <v>-18.761399999999998</v>
      </c>
      <c r="J162" s="445">
        <v>-18.761399999999998</v>
      </c>
      <c r="K162" s="445">
        <v>-18.761399999999998</v>
      </c>
      <c r="L162" s="445">
        <v>-18.761399999999998</v>
      </c>
      <c r="M162" s="445">
        <v>-18.761399999999998</v>
      </c>
      <c r="N162" s="445">
        <v>-18.761399999999998</v>
      </c>
      <c r="O162" s="445">
        <v>-18.761399999999998</v>
      </c>
      <c r="P162" s="445">
        <v>-18.761399999999998</v>
      </c>
      <c r="Q162" s="445">
        <v>-18.761399999999998</v>
      </c>
      <c r="R162" s="445">
        <v>-18.761399999999998</v>
      </c>
      <c r="S162" s="445">
        <v>-18.761399999999998</v>
      </c>
      <c r="T162" s="445">
        <v>-18.761399999999998</v>
      </c>
      <c r="U162" s="445">
        <v>-18.761399999999998</v>
      </c>
      <c r="V162" s="445">
        <v>-18.761399999999998</v>
      </c>
      <c r="W162" s="445">
        <v>-18.761399999999998</v>
      </c>
      <c r="X162" s="445">
        <v>-18.761399999999998</v>
      </c>
      <c r="Y162" s="445">
        <v>-18.761399999999998</v>
      </c>
      <c r="Z162" s="445">
        <v>-18.761399999999998</v>
      </c>
      <c r="AA162" s="445">
        <v>-18.761399999999998</v>
      </c>
      <c r="AB162" s="445">
        <v>-18.761399999999998</v>
      </c>
      <c r="AC162" s="445">
        <v>-18.761399999999998</v>
      </c>
    </row>
    <row r="163" spans="1:29" x14ac:dyDescent="0.25">
      <c r="A163" s="445" t="s">
        <v>4042</v>
      </c>
      <c r="B163" s="445" t="s">
        <v>4472</v>
      </c>
      <c r="C163" s="445" t="s">
        <v>4471</v>
      </c>
      <c r="D163" s="445">
        <v>0</v>
      </c>
      <c r="E163" s="445">
        <v>0</v>
      </c>
      <c r="F163" s="445">
        <v>0</v>
      </c>
      <c r="G163" s="445">
        <v>0</v>
      </c>
      <c r="H163" s="445">
        <v>0</v>
      </c>
      <c r="I163" s="445">
        <v>0</v>
      </c>
      <c r="J163" s="445">
        <v>0</v>
      </c>
      <c r="K163" s="445">
        <v>0</v>
      </c>
      <c r="L163" s="445">
        <v>0</v>
      </c>
      <c r="M163" s="445">
        <v>0</v>
      </c>
      <c r="N163" s="445">
        <v>0</v>
      </c>
      <c r="O163" s="445">
        <v>0</v>
      </c>
      <c r="P163" s="445">
        <v>0</v>
      </c>
      <c r="Q163" s="445">
        <v>0</v>
      </c>
      <c r="R163" s="445">
        <v>0</v>
      </c>
      <c r="S163" s="445">
        <v>0</v>
      </c>
      <c r="T163" s="445">
        <v>0</v>
      </c>
      <c r="U163" s="445">
        <v>0</v>
      </c>
      <c r="V163" s="445">
        <v>0</v>
      </c>
      <c r="W163" s="445">
        <v>0</v>
      </c>
      <c r="X163" s="445">
        <v>0</v>
      </c>
      <c r="Y163" s="445">
        <v>0</v>
      </c>
      <c r="Z163" s="445">
        <v>0</v>
      </c>
      <c r="AA163" s="445">
        <v>0</v>
      </c>
      <c r="AB163" s="445">
        <v>0</v>
      </c>
      <c r="AC163" s="445">
        <v>0</v>
      </c>
    </row>
    <row r="164" spans="1:29" x14ac:dyDescent="0.25">
      <c r="A164" s="445" t="s">
        <v>4044</v>
      </c>
      <c r="B164" s="445" t="s">
        <v>2426</v>
      </c>
      <c r="C164" s="445" t="s">
        <v>4471</v>
      </c>
      <c r="D164" s="445">
        <v>28.684999999999999</v>
      </c>
      <c r="E164" s="445">
        <v>28.3232</v>
      </c>
      <c r="F164" s="445">
        <v>27.9574</v>
      </c>
      <c r="G164" s="445">
        <v>27.423300000000001</v>
      </c>
      <c r="H164" s="445">
        <v>26.873799999999999</v>
      </c>
      <c r="I164" s="445">
        <v>26.3294</v>
      </c>
      <c r="J164" s="445">
        <v>25.610900000000001</v>
      </c>
      <c r="K164" s="445">
        <v>24.846399999999999</v>
      </c>
      <c r="L164" s="445">
        <v>24.091899999999999</v>
      </c>
      <c r="M164" s="445">
        <v>23.272200000000002</v>
      </c>
      <c r="N164" s="445">
        <v>22.545000000000002</v>
      </c>
      <c r="O164" s="445">
        <v>21.7714</v>
      </c>
      <c r="P164" s="445">
        <v>21.013500000000001</v>
      </c>
      <c r="Q164" s="445">
        <v>20.296500000000002</v>
      </c>
      <c r="R164" s="445">
        <v>19.545300000000001</v>
      </c>
      <c r="S164" s="445">
        <v>18.812899999999999</v>
      </c>
      <c r="T164" s="445">
        <v>18.0684</v>
      </c>
      <c r="U164" s="445">
        <v>17.391300000000001</v>
      </c>
      <c r="V164" s="445">
        <v>16.743400000000001</v>
      </c>
      <c r="W164" s="445">
        <v>16.306000000000001</v>
      </c>
      <c r="X164" s="445">
        <v>15.9262</v>
      </c>
      <c r="Y164" s="445">
        <v>15.6424</v>
      </c>
      <c r="Z164" s="445">
        <v>15.4282</v>
      </c>
      <c r="AA164" s="445">
        <v>15.2677</v>
      </c>
      <c r="AB164" s="445">
        <v>15.1707</v>
      </c>
      <c r="AC164" s="445">
        <v>15.099</v>
      </c>
    </row>
    <row r="165" spans="1:29" x14ac:dyDescent="0.25">
      <c r="A165" s="445" t="s">
        <v>4044</v>
      </c>
      <c r="B165" s="445" t="s">
        <v>2424</v>
      </c>
      <c r="C165" s="445" t="s">
        <v>4471</v>
      </c>
      <c r="D165" s="445">
        <v>18.757899999999999</v>
      </c>
      <c r="E165" s="445">
        <v>17.8538</v>
      </c>
      <c r="F165" s="445">
        <v>16.514299999999999</v>
      </c>
      <c r="G165" s="445">
        <v>14</v>
      </c>
      <c r="H165" s="445">
        <v>13.120100000000001</v>
      </c>
      <c r="I165" s="445">
        <v>10.7791</v>
      </c>
      <c r="J165" s="445">
        <v>9.8358699999999999</v>
      </c>
      <c r="K165" s="445">
        <v>8.7195800000000006</v>
      </c>
      <c r="L165" s="445">
        <v>7.7690200000000003</v>
      </c>
      <c r="M165" s="445">
        <v>5.5968600000000004</v>
      </c>
      <c r="N165" s="445">
        <v>4.29169</v>
      </c>
      <c r="O165" s="445">
        <v>4.1367900000000004</v>
      </c>
      <c r="P165" s="445">
        <v>4.19747</v>
      </c>
      <c r="Q165" s="445">
        <v>4.09429</v>
      </c>
      <c r="R165" s="445">
        <v>3.4491900000000002</v>
      </c>
      <c r="S165" s="445">
        <v>2.1085400000000001</v>
      </c>
      <c r="T165" s="445">
        <v>2.0466600000000001</v>
      </c>
      <c r="U165" s="445">
        <v>2.1712799999999999</v>
      </c>
      <c r="V165" s="445">
        <v>2.2049400000000001</v>
      </c>
      <c r="W165" s="445">
        <v>2.0405099999999998</v>
      </c>
      <c r="X165" s="445">
        <v>2.03342</v>
      </c>
      <c r="Y165" s="445">
        <v>2.0151400000000002</v>
      </c>
      <c r="Z165" s="445">
        <v>2.0175399999999999</v>
      </c>
      <c r="AA165" s="445">
        <v>2.0215000000000001</v>
      </c>
      <c r="AB165" s="445">
        <v>1.9797800000000001</v>
      </c>
      <c r="AC165" s="445">
        <v>1.93445</v>
      </c>
    </row>
    <row r="166" spans="1:29" x14ac:dyDescent="0.25">
      <c r="A166" s="445" t="s">
        <v>4044</v>
      </c>
      <c r="B166" s="445" t="s">
        <v>4475</v>
      </c>
      <c r="C166" s="445" t="s">
        <v>4471</v>
      </c>
      <c r="D166" s="445">
        <v>8.5580400000000001</v>
      </c>
      <c r="E166" s="445">
        <v>8.2220200000000006</v>
      </c>
      <c r="F166" s="445">
        <v>8.3695299999999992</v>
      </c>
      <c r="G166" s="445">
        <v>8.3621700000000008</v>
      </c>
      <c r="H166" s="445">
        <v>8.2998200000000004</v>
      </c>
      <c r="I166" s="445">
        <v>8.2262400000000007</v>
      </c>
      <c r="J166" s="445">
        <v>8.1345299999999998</v>
      </c>
      <c r="K166" s="445">
        <v>8.0576699999999999</v>
      </c>
      <c r="L166" s="445">
        <v>7.9851599999999996</v>
      </c>
      <c r="M166" s="445">
        <v>7.9255300000000002</v>
      </c>
      <c r="N166" s="445">
        <v>7.8631200000000003</v>
      </c>
      <c r="O166" s="445">
        <v>7.79786</v>
      </c>
      <c r="P166" s="445">
        <v>7.7279400000000003</v>
      </c>
      <c r="Q166" s="445">
        <v>7.6591899999999997</v>
      </c>
      <c r="R166" s="445">
        <v>7.56806</v>
      </c>
      <c r="S166" s="445">
        <v>7.4758300000000002</v>
      </c>
      <c r="T166" s="445">
        <v>7.3895600000000004</v>
      </c>
      <c r="U166" s="445">
        <v>7.3213600000000003</v>
      </c>
      <c r="V166" s="445">
        <v>7.2602900000000004</v>
      </c>
      <c r="W166" s="445">
        <v>7.2050999999999998</v>
      </c>
      <c r="X166" s="445">
        <v>7.1551</v>
      </c>
      <c r="Y166" s="445">
        <v>7.1008899999999997</v>
      </c>
      <c r="Z166" s="445">
        <v>7.0431800000000004</v>
      </c>
      <c r="AA166" s="445">
        <v>6.98529</v>
      </c>
      <c r="AB166" s="445">
        <v>6.9211299999999998</v>
      </c>
      <c r="AC166" s="445">
        <v>6.8698399999999999</v>
      </c>
    </row>
    <row r="167" spans="1:29" x14ac:dyDescent="0.25">
      <c r="A167" s="445" t="s">
        <v>4044</v>
      </c>
      <c r="B167" s="445" t="s">
        <v>4474</v>
      </c>
      <c r="C167" s="445" t="s">
        <v>4471</v>
      </c>
      <c r="D167" s="445">
        <v>6.4787999999999997</v>
      </c>
      <c r="E167" s="445">
        <v>6.4816000000000003</v>
      </c>
      <c r="F167" s="445">
        <v>6.54793</v>
      </c>
      <c r="G167" s="445">
        <v>6.5850200000000001</v>
      </c>
      <c r="H167" s="445">
        <v>6.6064699999999998</v>
      </c>
      <c r="I167" s="445">
        <v>6.6554000000000002</v>
      </c>
      <c r="J167" s="445">
        <v>6.6459599999999996</v>
      </c>
      <c r="K167" s="445">
        <v>6.67685</v>
      </c>
      <c r="L167" s="445">
        <v>6.7324599999999997</v>
      </c>
      <c r="M167" s="445">
        <v>6.7945200000000003</v>
      </c>
      <c r="N167" s="445">
        <v>6.8483200000000002</v>
      </c>
      <c r="O167" s="445">
        <v>6.8574299999999999</v>
      </c>
      <c r="P167" s="445">
        <v>6.8578000000000001</v>
      </c>
      <c r="Q167" s="445">
        <v>6.8568300000000004</v>
      </c>
      <c r="R167" s="445">
        <v>6.8072100000000004</v>
      </c>
      <c r="S167" s="445">
        <v>6.7518700000000003</v>
      </c>
      <c r="T167" s="445">
        <v>6.71305</v>
      </c>
      <c r="U167" s="445">
        <v>6.6974200000000002</v>
      </c>
      <c r="V167" s="445">
        <v>6.69008</v>
      </c>
      <c r="W167" s="445">
        <v>6.6901400000000004</v>
      </c>
      <c r="X167" s="445">
        <v>6.6947000000000001</v>
      </c>
      <c r="Y167" s="445">
        <v>6.6879299999999997</v>
      </c>
      <c r="Z167" s="445">
        <v>6.6747800000000002</v>
      </c>
      <c r="AA167" s="445">
        <v>6.6579600000000001</v>
      </c>
      <c r="AB167" s="445">
        <v>6.6266800000000003</v>
      </c>
      <c r="AC167" s="445">
        <v>6.6194300000000004</v>
      </c>
    </row>
    <row r="168" spans="1:29" x14ac:dyDescent="0.25">
      <c r="A168" s="445" t="s">
        <v>4044</v>
      </c>
      <c r="B168" s="445" t="s">
        <v>4473</v>
      </c>
      <c r="C168" s="445" t="s">
        <v>4471</v>
      </c>
      <c r="D168" s="445">
        <v>59.116</v>
      </c>
      <c r="E168" s="445">
        <v>58.766300000000001</v>
      </c>
      <c r="F168" s="445">
        <v>58.888599999999997</v>
      </c>
      <c r="G168" s="445">
        <v>59.033900000000003</v>
      </c>
      <c r="H168" s="445">
        <v>59.071300000000001</v>
      </c>
      <c r="I168" s="445">
        <v>59.178100000000001</v>
      </c>
      <c r="J168" s="445">
        <v>59.396900000000002</v>
      </c>
      <c r="K168" s="445">
        <v>59.5304</v>
      </c>
      <c r="L168" s="445">
        <v>59.5839</v>
      </c>
      <c r="M168" s="445">
        <v>59.775300000000001</v>
      </c>
      <c r="N168" s="445">
        <v>59.947899999999997</v>
      </c>
      <c r="O168" s="445">
        <v>60.17</v>
      </c>
      <c r="P168" s="445">
        <v>60.367199999999997</v>
      </c>
      <c r="Q168" s="445">
        <v>60.577300000000001</v>
      </c>
      <c r="R168" s="445">
        <v>60.756700000000002</v>
      </c>
      <c r="S168" s="445">
        <v>60.8996</v>
      </c>
      <c r="T168" s="445">
        <v>61.051200000000001</v>
      </c>
      <c r="U168" s="445">
        <v>61.259500000000003</v>
      </c>
      <c r="V168" s="445">
        <v>61.408499999999997</v>
      </c>
      <c r="W168" s="445">
        <v>61.541400000000003</v>
      </c>
      <c r="X168" s="445">
        <v>61.692399999999999</v>
      </c>
      <c r="Y168" s="445">
        <v>61.8842</v>
      </c>
      <c r="Z168" s="445">
        <v>62.072099999999999</v>
      </c>
      <c r="AA168" s="445">
        <v>62.259300000000003</v>
      </c>
      <c r="AB168" s="445">
        <v>62.447899999999997</v>
      </c>
      <c r="AC168" s="445">
        <v>62.691400000000002</v>
      </c>
    </row>
    <row r="169" spans="1:29" x14ac:dyDescent="0.25">
      <c r="A169" s="445" t="s">
        <v>4044</v>
      </c>
      <c r="B169" s="445" t="s">
        <v>2485</v>
      </c>
      <c r="C169" s="445" t="s">
        <v>4471</v>
      </c>
      <c r="D169" s="445">
        <v>1.7962800000000001</v>
      </c>
      <c r="E169" s="445">
        <v>1.7113</v>
      </c>
      <c r="F169" s="445">
        <v>1.5304599999999999</v>
      </c>
      <c r="G169" s="445">
        <v>1.3689100000000001</v>
      </c>
      <c r="H169" s="445">
        <v>1.22363</v>
      </c>
      <c r="I169" s="445">
        <v>1.09737</v>
      </c>
      <c r="J169" s="445">
        <v>1.0274099999999999</v>
      </c>
      <c r="K169" s="445">
        <v>0.95730199999999999</v>
      </c>
      <c r="L169" s="445">
        <v>0.88673500000000005</v>
      </c>
      <c r="M169" s="445">
        <v>0.81706699999999999</v>
      </c>
      <c r="N169" s="445">
        <v>0.74681500000000001</v>
      </c>
      <c r="O169" s="445">
        <v>0.76241800000000004</v>
      </c>
      <c r="P169" s="445">
        <v>0.75823600000000002</v>
      </c>
      <c r="Q169" s="445">
        <v>0.75552600000000003</v>
      </c>
      <c r="R169" s="445">
        <v>0.75234400000000001</v>
      </c>
      <c r="S169" s="445">
        <v>0.74978900000000004</v>
      </c>
      <c r="T169" s="445">
        <v>0.840557</v>
      </c>
      <c r="U169" s="445">
        <v>0.85639699999999996</v>
      </c>
      <c r="V169" s="445">
        <v>0.83544399999999996</v>
      </c>
      <c r="W169" s="445">
        <v>0.83249300000000004</v>
      </c>
      <c r="X169" s="445">
        <v>0.97678399999999999</v>
      </c>
      <c r="Y169" s="445">
        <v>0.98169600000000001</v>
      </c>
      <c r="Z169" s="445">
        <v>0.98706199999999999</v>
      </c>
      <c r="AA169" s="445">
        <v>0.98028800000000005</v>
      </c>
      <c r="AB169" s="445">
        <v>0.98238400000000003</v>
      </c>
      <c r="AC169" s="445">
        <v>0.99336999999999998</v>
      </c>
    </row>
    <row r="170" spans="1:29" x14ac:dyDescent="0.25">
      <c r="A170" s="445" t="s">
        <v>4044</v>
      </c>
      <c r="B170" s="445" t="s">
        <v>2425</v>
      </c>
      <c r="C170" s="445" t="s">
        <v>4471</v>
      </c>
      <c r="D170" s="445">
        <v>-10.2911</v>
      </c>
      <c r="E170" s="445">
        <v>-10.2911</v>
      </c>
      <c r="F170" s="445">
        <v>-10.2911</v>
      </c>
      <c r="G170" s="445">
        <v>-10.2911</v>
      </c>
      <c r="H170" s="445">
        <v>-10.2911</v>
      </c>
      <c r="I170" s="445">
        <v>-10.2911</v>
      </c>
      <c r="J170" s="445">
        <v>-10.2911</v>
      </c>
      <c r="K170" s="445">
        <v>-10.2911</v>
      </c>
      <c r="L170" s="445">
        <v>-10.2911</v>
      </c>
      <c r="M170" s="445">
        <v>-10.2911</v>
      </c>
      <c r="N170" s="445">
        <v>-10.2911</v>
      </c>
      <c r="O170" s="445">
        <v>-10.2911</v>
      </c>
      <c r="P170" s="445">
        <v>-10.2911</v>
      </c>
      <c r="Q170" s="445">
        <v>-10.2911</v>
      </c>
      <c r="R170" s="445">
        <v>-10.2911</v>
      </c>
      <c r="S170" s="445">
        <v>-10.2911</v>
      </c>
      <c r="T170" s="445">
        <v>-10.2911</v>
      </c>
      <c r="U170" s="445">
        <v>-10.2911</v>
      </c>
      <c r="V170" s="445">
        <v>-10.2911</v>
      </c>
      <c r="W170" s="445">
        <v>-10.2911</v>
      </c>
      <c r="X170" s="445">
        <v>-10.2911</v>
      </c>
      <c r="Y170" s="445">
        <v>-10.2911</v>
      </c>
      <c r="Z170" s="445">
        <v>-10.2911</v>
      </c>
      <c r="AA170" s="445">
        <v>-10.2911</v>
      </c>
      <c r="AB170" s="445">
        <v>-10.2911</v>
      </c>
      <c r="AC170" s="445">
        <v>-10.2911</v>
      </c>
    </row>
    <row r="171" spans="1:29" x14ac:dyDescent="0.25">
      <c r="A171" s="445" t="s">
        <v>4044</v>
      </c>
      <c r="B171" s="445" t="s">
        <v>4472</v>
      </c>
      <c r="C171" s="445" t="s">
        <v>4471</v>
      </c>
      <c r="D171" s="445">
        <v>0</v>
      </c>
      <c r="E171" s="445">
        <v>0</v>
      </c>
      <c r="F171" s="445">
        <v>0</v>
      </c>
      <c r="G171" s="445">
        <v>0</v>
      </c>
      <c r="H171" s="445">
        <v>0</v>
      </c>
      <c r="I171" s="445">
        <v>0</v>
      </c>
      <c r="J171" s="445">
        <v>0</v>
      </c>
      <c r="K171" s="445">
        <v>0</v>
      </c>
      <c r="L171" s="445">
        <v>0</v>
      </c>
      <c r="M171" s="445">
        <v>0</v>
      </c>
      <c r="N171" s="445">
        <v>0</v>
      </c>
      <c r="O171" s="445">
        <v>0</v>
      </c>
      <c r="P171" s="445">
        <v>0</v>
      </c>
      <c r="Q171" s="445">
        <v>0</v>
      </c>
      <c r="R171" s="445">
        <v>0</v>
      </c>
      <c r="S171" s="445">
        <v>0</v>
      </c>
      <c r="T171" s="445">
        <v>0</v>
      </c>
      <c r="U171" s="445">
        <v>0</v>
      </c>
      <c r="V171" s="445">
        <v>0</v>
      </c>
      <c r="W171" s="445">
        <v>0</v>
      </c>
      <c r="X171" s="445">
        <v>0</v>
      </c>
      <c r="Y171" s="445">
        <v>0</v>
      </c>
      <c r="Z171" s="445">
        <v>0</v>
      </c>
      <c r="AA171" s="445">
        <v>0</v>
      </c>
      <c r="AB171" s="445">
        <v>0</v>
      </c>
      <c r="AC171" s="445">
        <v>0</v>
      </c>
    </row>
    <row r="172" spans="1:29" x14ac:dyDescent="0.25">
      <c r="A172" s="445" t="s">
        <v>4046</v>
      </c>
      <c r="B172" s="445" t="s">
        <v>2426</v>
      </c>
      <c r="C172" s="445" t="s">
        <v>4471</v>
      </c>
      <c r="D172" s="445">
        <v>36.892600000000002</v>
      </c>
      <c r="E172" s="445">
        <v>36.566800000000001</v>
      </c>
      <c r="F172" s="445">
        <v>36.043599999999998</v>
      </c>
      <c r="G172" s="445">
        <v>35.295400000000001</v>
      </c>
      <c r="H172" s="445">
        <v>34.4589</v>
      </c>
      <c r="I172" s="445">
        <v>33.570999999999998</v>
      </c>
      <c r="J172" s="445">
        <v>32.4846</v>
      </c>
      <c r="K172" s="445">
        <v>31.295000000000002</v>
      </c>
      <c r="L172" s="445">
        <v>30.109300000000001</v>
      </c>
      <c r="M172" s="445">
        <v>28.854399999999998</v>
      </c>
      <c r="N172" s="445">
        <v>27.680800000000001</v>
      </c>
      <c r="O172" s="445">
        <v>26.484999999999999</v>
      </c>
      <c r="P172" s="445">
        <v>25.318899999999999</v>
      </c>
      <c r="Q172" s="445">
        <v>24.1861</v>
      </c>
      <c r="R172" s="445">
        <v>23.009399999999999</v>
      </c>
      <c r="S172" s="445">
        <v>21.862400000000001</v>
      </c>
      <c r="T172" s="445">
        <v>20.709</v>
      </c>
      <c r="U172" s="445">
        <v>19.617599999999999</v>
      </c>
      <c r="V172" s="445">
        <v>18.5562</v>
      </c>
      <c r="W172" s="445">
        <v>17.845700000000001</v>
      </c>
      <c r="X172" s="445">
        <v>17.224599999999999</v>
      </c>
      <c r="Y172" s="445">
        <v>16.7544</v>
      </c>
      <c r="Z172" s="445">
        <v>16.389500000000002</v>
      </c>
      <c r="AA172" s="445">
        <v>16.090699999999998</v>
      </c>
      <c r="AB172" s="445">
        <v>15.951499999999999</v>
      </c>
      <c r="AC172" s="445">
        <v>15.7338</v>
      </c>
    </row>
    <row r="173" spans="1:29" x14ac:dyDescent="0.25">
      <c r="A173" s="445" t="s">
        <v>4046</v>
      </c>
      <c r="B173" s="445" t="s">
        <v>2424</v>
      </c>
      <c r="C173" s="445" t="s">
        <v>4471</v>
      </c>
      <c r="D173" s="445">
        <v>48.663800000000002</v>
      </c>
      <c r="E173" s="445">
        <v>48.033000000000001</v>
      </c>
      <c r="F173" s="445">
        <v>46.907499999999999</v>
      </c>
      <c r="G173" s="445">
        <v>40.1432</v>
      </c>
      <c r="H173" s="445">
        <v>37.253799999999998</v>
      </c>
      <c r="I173" s="445">
        <v>25.682500000000001</v>
      </c>
      <c r="J173" s="445">
        <v>20.175899999999999</v>
      </c>
      <c r="K173" s="445">
        <v>15.6142</v>
      </c>
      <c r="L173" s="445">
        <v>14.817299999999999</v>
      </c>
      <c r="M173" s="445">
        <v>14.121499999999999</v>
      </c>
      <c r="N173" s="445">
        <v>6.2883699999999996</v>
      </c>
      <c r="O173" s="445">
        <v>6.2456800000000001</v>
      </c>
      <c r="P173" s="445">
        <v>6.4740200000000003</v>
      </c>
      <c r="Q173" s="445">
        <v>6.7471199999999998</v>
      </c>
      <c r="R173" s="445">
        <v>6.9902300000000004</v>
      </c>
      <c r="S173" s="445">
        <v>7.1939599999999997</v>
      </c>
      <c r="T173" s="445">
        <v>7.2308899999999996</v>
      </c>
      <c r="U173" s="445">
        <v>7.3781100000000004</v>
      </c>
      <c r="V173" s="445">
        <v>7.4981400000000002</v>
      </c>
      <c r="W173" s="445">
        <v>7.5869400000000002</v>
      </c>
      <c r="X173" s="445">
        <v>9.3996499999999994</v>
      </c>
      <c r="Y173" s="445">
        <v>9.51633</v>
      </c>
      <c r="Z173" s="445">
        <v>9.54068</v>
      </c>
      <c r="AA173" s="445">
        <v>9.3966899999999995</v>
      </c>
      <c r="AB173" s="445">
        <v>9.4454399999999996</v>
      </c>
      <c r="AC173" s="445">
        <v>8.9055700000000009</v>
      </c>
    </row>
    <row r="174" spans="1:29" x14ac:dyDescent="0.25">
      <c r="A174" s="445" t="s">
        <v>4046</v>
      </c>
      <c r="B174" s="445" t="s">
        <v>4475</v>
      </c>
      <c r="C174" s="445" t="s">
        <v>4471</v>
      </c>
      <c r="D174" s="445">
        <v>5.6397399999999998</v>
      </c>
      <c r="E174" s="445">
        <v>5.3688099999999999</v>
      </c>
      <c r="F174" s="445">
        <v>5.4506600000000001</v>
      </c>
      <c r="G174" s="445">
        <v>5.4108099999999997</v>
      </c>
      <c r="H174" s="445">
        <v>5.33507</v>
      </c>
      <c r="I174" s="445">
        <v>5.2527200000000001</v>
      </c>
      <c r="J174" s="445">
        <v>5.1681900000000001</v>
      </c>
      <c r="K174" s="445">
        <v>5.0940200000000004</v>
      </c>
      <c r="L174" s="445">
        <v>5.0235799999999999</v>
      </c>
      <c r="M174" s="445">
        <v>4.9613199999999997</v>
      </c>
      <c r="N174" s="445">
        <v>4.8979299999999997</v>
      </c>
      <c r="O174" s="445">
        <v>4.8330399999999996</v>
      </c>
      <c r="P174" s="445">
        <v>4.7654699999999997</v>
      </c>
      <c r="Q174" s="445">
        <v>4.6993299999999998</v>
      </c>
      <c r="R174" s="445">
        <v>4.6197400000000002</v>
      </c>
      <c r="S174" s="445">
        <v>4.54026</v>
      </c>
      <c r="T174" s="445">
        <v>4.4650400000000001</v>
      </c>
      <c r="U174" s="445">
        <v>4.4016999999999999</v>
      </c>
      <c r="V174" s="445">
        <v>4.3433999999999999</v>
      </c>
      <c r="W174" s="445">
        <v>4.2892999999999999</v>
      </c>
      <c r="X174" s="445">
        <v>4.2389799999999997</v>
      </c>
      <c r="Y174" s="445">
        <v>4.1865500000000004</v>
      </c>
      <c r="Z174" s="445">
        <v>4.1324199999999998</v>
      </c>
      <c r="AA174" s="445">
        <v>4.0785799999999997</v>
      </c>
      <c r="AB174" s="445">
        <v>4.0213700000000001</v>
      </c>
      <c r="AC174" s="445">
        <v>3.9723899999999999</v>
      </c>
    </row>
    <row r="175" spans="1:29" x14ac:dyDescent="0.25">
      <c r="A175" s="445" t="s">
        <v>4046</v>
      </c>
      <c r="B175" s="445" t="s">
        <v>4474</v>
      </c>
      <c r="C175" s="445" t="s">
        <v>4471</v>
      </c>
      <c r="D175" s="445">
        <v>4.1475900000000001</v>
      </c>
      <c r="E175" s="445">
        <v>4.1511100000000001</v>
      </c>
      <c r="F175" s="445">
        <v>4.1905099999999997</v>
      </c>
      <c r="G175" s="445">
        <v>4.2081799999999996</v>
      </c>
      <c r="H175" s="445">
        <v>4.21265</v>
      </c>
      <c r="I175" s="445">
        <v>4.2187999999999999</v>
      </c>
      <c r="J175" s="445">
        <v>4.1969000000000003</v>
      </c>
      <c r="K175" s="445">
        <v>4.1970599999999996</v>
      </c>
      <c r="L175" s="445">
        <v>4.2106199999999996</v>
      </c>
      <c r="M175" s="445">
        <v>4.2233700000000001</v>
      </c>
      <c r="N175" s="445">
        <v>4.2274500000000002</v>
      </c>
      <c r="O175" s="445">
        <v>4.2196199999999999</v>
      </c>
      <c r="P175" s="445">
        <v>4.2062999999999997</v>
      </c>
      <c r="Q175" s="445">
        <v>4.1939799999999998</v>
      </c>
      <c r="R175" s="445">
        <v>4.1528400000000003</v>
      </c>
      <c r="S175" s="445">
        <v>4.1084199999999997</v>
      </c>
      <c r="T175" s="445">
        <v>4.0744300000000004</v>
      </c>
      <c r="U175" s="445">
        <v>4.0530299999999997</v>
      </c>
      <c r="V175" s="445">
        <v>4.0364699999999996</v>
      </c>
      <c r="W175" s="445">
        <v>4.0241300000000004</v>
      </c>
      <c r="X175" s="445">
        <v>4.0121500000000001</v>
      </c>
      <c r="Y175" s="445">
        <v>3.9963000000000002</v>
      </c>
      <c r="Z175" s="445">
        <v>3.9766900000000001</v>
      </c>
      <c r="AA175" s="445">
        <v>3.9549500000000002</v>
      </c>
      <c r="AB175" s="445">
        <v>3.9253499999999999</v>
      </c>
      <c r="AC175" s="445">
        <v>3.9096700000000002</v>
      </c>
    </row>
    <row r="176" spans="1:29" x14ac:dyDescent="0.25">
      <c r="A176" s="445" t="s">
        <v>4046</v>
      </c>
      <c r="B176" s="445" t="s">
        <v>4473</v>
      </c>
      <c r="C176" s="445" t="s">
        <v>4471</v>
      </c>
      <c r="D176" s="445">
        <v>42.979900000000001</v>
      </c>
      <c r="E176" s="445">
        <v>42.926600000000001</v>
      </c>
      <c r="F176" s="445">
        <v>42.938000000000002</v>
      </c>
      <c r="G176" s="445">
        <v>43.007599999999996</v>
      </c>
      <c r="H176" s="445">
        <v>42.726399999999998</v>
      </c>
      <c r="I176" s="445">
        <v>42.094900000000003</v>
      </c>
      <c r="J176" s="445">
        <v>42.369500000000002</v>
      </c>
      <c r="K176" s="445">
        <v>42.143799999999999</v>
      </c>
      <c r="L176" s="445">
        <v>42.054600000000001</v>
      </c>
      <c r="M176" s="445">
        <v>42.146099999999997</v>
      </c>
      <c r="N176" s="445">
        <v>42.273800000000001</v>
      </c>
      <c r="O176" s="445">
        <v>42.618099999999998</v>
      </c>
      <c r="P176" s="445">
        <v>42.764200000000002</v>
      </c>
      <c r="Q176" s="445">
        <v>42.953000000000003</v>
      </c>
      <c r="R176" s="445">
        <v>43.078899999999997</v>
      </c>
      <c r="S176" s="445">
        <v>43.230600000000003</v>
      </c>
      <c r="T176" s="445">
        <v>43.326900000000002</v>
      </c>
      <c r="U176" s="445">
        <v>43.416200000000003</v>
      </c>
      <c r="V176" s="445">
        <v>43.487200000000001</v>
      </c>
      <c r="W176" s="445">
        <v>43.551000000000002</v>
      </c>
      <c r="X176" s="445">
        <v>43.641599999999997</v>
      </c>
      <c r="Y176" s="445">
        <v>43.917999999999999</v>
      </c>
      <c r="Z176" s="445">
        <v>44.063600000000001</v>
      </c>
      <c r="AA176" s="445">
        <v>44.217700000000001</v>
      </c>
      <c r="AB176" s="445">
        <v>44.3446</v>
      </c>
      <c r="AC176" s="445">
        <v>44.507300000000001</v>
      </c>
    </row>
    <row r="177" spans="1:29" x14ac:dyDescent="0.25">
      <c r="A177" s="445" t="s">
        <v>4046</v>
      </c>
      <c r="B177" s="445" t="s">
        <v>2485</v>
      </c>
      <c r="C177" s="445" t="s">
        <v>4471</v>
      </c>
      <c r="D177" s="446">
        <v>5.291E-5</v>
      </c>
      <c r="E177" s="446">
        <v>6.8150000000000003E-5</v>
      </c>
      <c r="F177" s="446">
        <v>7.6779999999999993E-5</v>
      </c>
      <c r="G177" s="446">
        <v>8.2780000000000004E-5</v>
      </c>
      <c r="H177" s="445">
        <v>1.1139E-4</v>
      </c>
      <c r="I177" s="445">
        <v>1.3360999999999999E-4</v>
      </c>
      <c r="J177" s="445">
        <v>1.5658E-4</v>
      </c>
      <c r="K177" s="445">
        <v>1.8987E-4</v>
      </c>
      <c r="L177" s="445">
        <v>2.0414000000000001E-4</v>
      </c>
      <c r="M177" s="445">
        <v>2.1284E-4</v>
      </c>
      <c r="N177" s="445">
        <v>2.1823E-4</v>
      </c>
      <c r="O177" s="445">
        <v>2.2875E-4</v>
      </c>
      <c r="P177" s="445">
        <v>2.2793999999999999E-4</v>
      </c>
      <c r="Q177" s="445">
        <v>2.2786E-4</v>
      </c>
      <c r="R177" s="445">
        <v>2.2714E-4</v>
      </c>
      <c r="S177" s="445">
        <v>2.2631999999999999E-4</v>
      </c>
      <c r="T177" s="445">
        <v>2.1397000000000001E-4</v>
      </c>
      <c r="U177" s="445">
        <v>2.0212999999999999E-4</v>
      </c>
      <c r="V177" s="445">
        <v>1.7904999999999999E-4</v>
      </c>
      <c r="W177" s="445">
        <v>1.4524000000000001E-4</v>
      </c>
      <c r="X177" s="445">
        <v>1.227E-4</v>
      </c>
      <c r="Y177" s="445">
        <v>1.0028E-4</v>
      </c>
      <c r="Z177" s="446">
        <v>7.7960000000000006E-5</v>
      </c>
      <c r="AA177" s="446">
        <v>6.6610000000000001E-5</v>
      </c>
      <c r="AB177" s="446">
        <v>5.575E-5</v>
      </c>
      <c r="AC177" s="446">
        <v>4.4299999999999999E-5</v>
      </c>
    </row>
    <row r="178" spans="1:29" x14ac:dyDescent="0.25">
      <c r="A178" s="445" t="s">
        <v>4046</v>
      </c>
      <c r="B178" s="445" t="s">
        <v>2425</v>
      </c>
      <c r="C178" s="445" t="s">
        <v>4471</v>
      </c>
      <c r="D178" s="445">
        <v>-21.649699999999999</v>
      </c>
      <c r="E178" s="445">
        <v>-21.649699999999999</v>
      </c>
      <c r="F178" s="445">
        <v>-21.649699999999999</v>
      </c>
      <c r="G178" s="445">
        <v>-21.649699999999999</v>
      </c>
      <c r="H178" s="445">
        <v>-21.649699999999999</v>
      </c>
      <c r="I178" s="445">
        <v>-21.649699999999999</v>
      </c>
      <c r="J178" s="445">
        <v>-21.649699999999999</v>
      </c>
      <c r="K178" s="445">
        <v>-21.649699999999999</v>
      </c>
      <c r="L178" s="445">
        <v>-21.649699999999999</v>
      </c>
      <c r="M178" s="445">
        <v>-21.649699999999999</v>
      </c>
      <c r="N178" s="445">
        <v>-21.649699999999999</v>
      </c>
      <c r="O178" s="445">
        <v>-21.649699999999999</v>
      </c>
      <c r="P178" s="445">
        <v>-21.649699999999999</v>
      </c>
      <c r="Q178" s="445">
        <v>-21.649699999999999</v>
      </c>
      <c r="R178" s="445">
        <v>-21.649699999999999</v>
      </c>
      <c r="S178" s="445">
        <v>-21.649699999999999</v>
      </c>
      <c r="T178" s="445">
        <v>-21.649699999999999</v>
      </c>
      <c r="U178" s="445">
        <v>-21.649699999999999</v>
      </c>
      <c r="V178" s="445">
        <v>-21.649699999999999</v>
      </c>
      <c r="W178" s="445">
        <v>-21.649699999999999</v>
      </c>
      <c r="X178" s="445">
        <v>-21.649699999999999</v>
      </c>
      <c r="Y178" s="445">
        <v>-21.649699999999999</v>
      </c>
      <c r="Z178" s="445">
        <v>-21.649699999999999</v>
      </c>
      <c r="AA178" s="445">
        <v>-21.649699999999999</v>
      </c>
      <c r="AB178" s="445">
        <v>-21.649699999999999</v>
      </c>
      <c r="AC178" s="445">
        <v>-21.649699999999999</v>
      </c>
    </row>
    <row r="179" spans="1:29" x14ac:dyDescent="0.25">
      <c r="A179" s="445" t="s">
        <v>4046</v>
      </c>
      <c r="B179" s="445" t="s">
        <v>4472</v>
      </c>
      <c r="C179" s="445" t="s">
        <v>4471</v>
      </c>
      <c r="D179" s="445">
        <v>0</v>
      </c>
      <c r="E179" s="445">
        <v>0</v>
      </c>
      <c r="F179" s="445">
        <v>0</v>
      </c>
      <c r="G179" s="445">
        <v>0</v>
      </c>
      <c r="H179" s="445">
        <v>0</v>
      </c>
      <c r="I179" s="445">
        <v>0</v>
      </c>
      <c r="J179" s="445">
        <v>0</v>
      </c>
      <c r="K179" s="445">
        <v>0</v>
      </c>
      <c r="L179" s="445">
        <v>0</v>
      </c>
      <c r="M179" s="445">
        <v>0</v>
      </c>
      <c r="N179" s="445">
        <v>0</v>
      </c>
      <c r="O179" s="445">
        <v>0</v>
      </c>
      <c r="P179" s="445">
        <v>0</v>
      </c>
      <c r="Q179" s="445">
        <v>0</v>
      </c>
      <c r="R179" s="445">
        <v>0</v>
      </c>
      <c r="S179" s="445">
        <v>0</v>
      </c>
      <c r="T179" s="445">
        <v>0</v>
      </c>
      <c r="U179" s="445">
        <v>0</v>
      </c>
      <c r="V179" s="445">
        <v>0</v>
      </c>
      <c r="W179" s="445">
        <v>0</v>
      </c>
      <c r="X179" s="445">
        <v>0</v>
      </c>
      <c r="Y179" s="445">
        <v>0</v>
      </c>
      <c r="Z179" s="445">
        <v>0</v>
      </c>
      <c r="AA179" s="445">
        <v>0</v>
      </c>
      <c r="AB179" s="445">
        <v>0</v>
      </c>
      <c r="AC179" s="445">
        <v>0</v>
      </c>
    </row>
    <row r="180" spans="1:29" x14ac:dyDescent="0.25">
      <c r="A180" s="445" t="s">
        <v>4048</v>
      </c>
      <c r="B180" s="445" t="s">
        <v>2426</v>
      </c>
      <c r="C180" s="445" t="s">
        <v>4471</v>
      </c>
      <c r="D180" s="445">
        <v>20.78</v>
      </c>
      <c r="E180" s="445">
        <v>20.5852</v>
      </c>
      <c r="F180" s="445">
        <v>20.320900000000002</v>
      </c>
      <c r="G180" s="445">
        <v>19.938400000000001</v>
      </c>
      <c r="H180" s="445">
        <v>19.495799999999999</v>
      </c>
      <c r="I180" s="445">
        <v>19.018599999999999</v>
      </c>
      <c r="J180" s="445">
        <v>18.378599999999999</v>
      </c>
      <c r="K180" s="445">
        <v>17.665900000000001</v>
      </c>
      <c r="L180" s="445">
        <v>16.9648</v>
      </c>
      <c r="M180" s="445">
        <v>16.223500000000001</v>
      </c>
      <c r="N180" s="445">
        <v>15.532400000000001</v>
      </c>
      <c r="O180" s="445">
        <v>14.8421</v>
      </c>
      <c r="P180" s="445">
        <v>14.1631</v>
      </c>
      <c r="Q180" s="445">
        <v>13.507899999999999</v>
      </c>
      <c r="R180" s="445">
        <v>12.8302</v>
      </c>
      <c r="S180" s="445">
        <v>12.1586</v>
      </c>
      <c r="T180" s="445">
        <v>11.497400000000001</v>
      </c>
      <c r="U180" s="445">
        <v>10.867599999999999</v>
      </c>
      <c r="V180" s="445">
        <v>10.258900000000001</v>
      </c>
      <c r="W180" s="445">
        <v>9.8220399999999994</v>
      </c>
      <c r="X180" s="445">
        <v>9.4423100000000009</v>
      </c>
      <c r="Y180" s="445">
        <v>9.1396999999999995</v>
      </c>
      <c r="Z180" s="445">
        <v>8.8912999999999993</v>
      </c>
      <c r="AA180" s="445">
        <v>8.6866699999999994</v>
      </c>
      <c r="AB180" s="445">
        <v>8.5395199999999996</v>
      </c>
      <c r="AC180" s="445">
        <v>8.4083299999999994</v>
      </c>
    </row>
    <row r="181" spans="1:29" x14ac:dyDescent="0.25">
      <c r="A181" s="445" t="s">
        <v>4048</v>
      </c>
      <c r="B181" s="445" t="s">
        <v>2424</v>
      </c>
      <c r="C181" s="445" t="s">
        <v>4471</v>
      </c>
      <c r="D181" s="445">
        <v>26.9312</v>
      </c>
      <c r="E181" s="445">
        <v>29.8416</v>
      </c>
      <c r="F181" s="445">
        <v>25.7423</v>
      </c>
      <c r="G181" s="445">
        <v>24.7851</v>
      </c>
      <c r="H181" s="445">
        <v>24.4514</v>
      </c>
      <c r="I181" s="445">
        <v>24.1419</v>
      </c>
      <c r="J181" s="445">
        <v>22.529199999999999</v>
      </c>
      <c r="K181" s="445">
        <v>21.0505</v>
      </c>
      <c r="L181" s="445">
        <v>19.2148</v>
      </c>
      <c r="M181" s="445">
        <v>17.316700000000001</v>
      </c>
      <c r="N181" s="445">
        <v>15.285299999999999</v>
      </c>
      <c r="O181" s="445">
        <v>12.8132</v>
      </c>
      <c r="P181" s="445">
        <v>10.3203</v>
      </c>
      <c r="Q181" s="445">
        <v>9.2013099999999994</v>
      </c>
      <c r="R181" s="445">
        <v>9.3032199999999996</v>
      </c>
      <c r="S181" s="445">
        <v>9.8239199999999993</v>
      </c>
      <c r="T181" s="445">
        <v>11.5151</v>
      </c>
      <c r="U181" s="445">
        <v>11.720800000000001</v>
      </c>
      <c r="V181" s="445">
        <v>11.956200000000001</v>
      </c>
      <c r="W181" s="445">
        <v>12.112399999999999</v>
      </c>
      <c r="X181" s="445">
        <v>12.4916</v>
      </c>
      <c r="Y181" s="445">
        <v>12.559799999999999</v>
      </c>
      <c r="Z181" s="445">
        <v>12.600099999999999</v>
      </c>
      <c r="AA181" s="445">
        <v>12.592700000000001</v>
      </c>
      <c r="AB181" s="445">
        <v>12.5916</v>
      </c>
      <c r="AC181" s="445">
        <v>12.574</v>
      </c>
    </row>
    <row r="182" spans="1:29" x14ac:dyDescent="0.25">
      <c r="A182" s="445" t="s">
        <v>4048</v>
      </c>
      <c r="B182" s="445" t="s">
        <v>4475</v>
      </c>
      <c r="C182" s="445" t="s">
        <v>4471</v>
      </c>
      <c r="D182" s="445">
        <v>1.34101</v>
      </c>
      <c r="E182" s="445">
        <v>1.29467</v>
      </c>
      <c r="F182" s="445">
        <v>1.3075300000000001</v>
      </c>
      <c r="G182" s="445">
        <v>1.30128</v>
      </c>
      <c r="H182" s="445">
        <v>1.28521</v>
      </c>
      <c r="I182" s="445">
        <v>1.2677700000000001</v>
      </c>
      <c r="J182" s="445">
        <v>1.2472099999999999</v>
      </c>
      <c r="K182" s="445">
        <v>1.22919</v>
      </c>
      <c r="L182" s="445">
        <v>1.21193</v>
      </c>
      <c r="M182" s="445">
        <v>1.19695</v>
      </c>
      <c r="N182" s="445">
        <v>1.18215</v>
      </c>
      <c r="O182" s="445">
        <v>1.16675</v>
      </c>
      <c r="P182" s="445">
        <v>1.15063</v>
      </c>
      <c r="Q182" s="445">
        <v>1.13476</v>
      </c>
      <c r="R182" s="445">
        <v>1.1156600000000001</v>
      </c>
      <c r="S182" s="445">
        <v>1.0964700000000001</v>
      </c>
      <c r="T182" s="445">
        <v>1.0783499999999999</v>
      </c>
      <c r="U182" s="445">
        <v>1.06274</v>
      </c>
      <c r="V182" s="445">
        <v>1.0481499999999999</v>
      </c>
      <c r="W182" s="445">
        <v>1.03437</v>
      </c>
      <c r="X182" s="445">
        <v>1.02129</v>
      </c>
      <c r="Y182" s="445">
        <v>1.0076400000000001</v>
      </c>
      <c r="Z182" s="445">
        <v>0.99362799999999996</v>
      </c>
      <c r="AA182" s="445">
        <v>0.979661</v>
      </c>
      <c r="AB182" s="445">
        <v>0.96498200000000001</v>
      </c>
      <c r="AC182" s="445">
        <v>0.95225300000000002</v>
      </c>
    </row>
    <row r="183" spans="1:29" x14ac:dyDescent="0.25">
      <c r="A183" s="445" t="s">
        <v>4048</v>
      </c>
      <c r="B183" s="445" t="s">
        <v>4474</v>
      </c>
      <c r="C183" s="445" t="s">
        <v>4471</v>
      </c>
      <c r="D183" s="445">
        <v>1.5125299999999999</v>
      </c>
      <c r="E183" s="445">
        <v>1.5396099999999999</v>
      </c>
      <c r="F183" s="445">
        <v>1.60293</v>
      </c>
      <c r="G183" s="445">
        <v>1.7026699999999999</v>
      </c>
      <c r="H183" s="445">
        <v>1.88171</v>
      </c>
      <c r="I183" s="445">
        <v>2.2080099999999998</v>
      </c>
      <c r="J183" s="445">
        <v>2.3387099999999998</v>
      </c>
      <c r="K183" s="445">
        <v>2.5017</v>
      </c>
      <c r="L183" s="445">
        <v>2.69773</v>
      </c>
      <c r="M183" s="445">
        <v>2.92442</v>
      </c>
      <c r="N183" s="445">
        <v>3.1877200000000001</v>
      </c>
      <c r="O183" s="445">
        <v>3.18377</v>
      </c>
      <c r="P183" s="445">
        <v>3.1779299999999999</v>
      </c>
      <c r="Q183" s="445">
        <v>3.1731699999999998</v>
      </c>
      <c r="R183" s="445">
        <v>3.1572300000000002</v>
      </c>
      <c r="S183" s="445">
        <v>3.1401300000000001</v>
      </c>
      <c r="T183" s="445">
        <v>3.1267</v>
      </c>
      <c r="U183" s="445">
        <v>3.1181899999999998</v>
      </c>
      <c r="V183" s="445">
        <v>3.1112199999999999</v>
      </c>
      <c r="W183" s="445">
        <v>3.1055700000000002</v>
      </c>
      <c r="X183" s="445">
        <v>3.1008599999999999</v>
      </c>
      <c r="Y183" s="445">
        <v>3.09416</v>
      </c>
      <c r="Z183" s="445">
        <v>3.0863</v>
      </c>
      <c r="AA183" s="445">
        <v>3.0775100000000002</v>
      </c>
      <c r="AB183" s="445">
        <v>3.0660599999999998</v>
      </c>
      <c r="AC183" s="445">
        <v>3.0593499999999998</v>
      </c>
    </row>
    <row r="184" spans="1:29" x14ac:dyDescent="0.25">
      <c r="A184" s="445" t="s">
        <v>4048</v>
      </c>
      <c r="B184" s="445" t="s">
        <v>4473</v>
      </c>
      <c r="C184" s="445" t="s">
        <v>4471</v>
      </c>
      <c r="D184" s="445">
        <v>26.856000000000002</v>
      </c>
      <c r="E184" s="445">
        <v>26.483000000000001</v>
      </c>
      <c r="F184" s="445">
        <v>26.5047</v>
      </c>
      <c r="G184" s="445">
        <v>26.412500000000001</v>
      </c>
      <c r="H184" s="445">
        <v>26.287099999999999</v>
      </c>
      <c r="I184" s="445">
        <v>26.381</v>
      </c>
      <c r="J184" s="445">
        <v>26.268899999999999</v>
      </c>
      <c r="K184" s="445">
        <v>26.149899999999999</v>
      </c>
      <c r="L184" s="445">
        <v>26.0031</v>
      </c>
      <c r="M184" s="445">
        <v>25.942599999999999</v>
      </c>
      <c r="N184" s="445">
        <v>25.834599999999998</v>
      </c>
      <c r="O184" s="445">
        <v>25.869900000000001</v>
      </c>
      <c r="P184" s="445">
        <v>25.732900000000001</v>
      </c>
      <c r="Q184" s="445">
        <v>25.576799999999999</v>
      </c>
      <c r="R184" s="445">
        <v>25.589099999999998</v>
      </c>
      <c r="S184" s="445">
        <v>25.747</v>
      </c>
      <c r="T184" s="445">
        <v>25.9712</v>
      </c>
      <c r="U184" s="445">
        <v>26.3584</v>
      </c>
      <c r="V184" s="445">
        <v>26.539899999999999</v>
      </c>
      <c r="W184" s="445">
        <v>26.664300000000001</v>
      </c>
      <c r="X184" s="445">
        <v>26.748000000000001</v>
      </c>
      <c r="Y184" s="445">
        <v>26.858699999999999</v>
      </c>
      <c r="Z184" s="445">
        <v>27.016500000000001</v>
      </c>
      <c r="AA184" s="445">
        <v>27.111599999999999</v>
      </c>
      <c r="AB184" s="445">
        <v>27.1434</v>
      </c>
      <c r="AC184" s="445">
        <v>27.223500000000001</v>
      </c>
    </row>
    <row r="185" spans="1:29" x14ac:dyDescent="0.25">
      <c r="A185" s="445" t="s">
        <v>4048</v>
      </c>
      <c r="B185" s="445" t="s">
        <v>2485</v>
      </c>
      <c r="C185" s="445" t="s">
        <v>4471</v>
      </c>
      <c r="D185" s="445">
        <v>1.03274</v>
      </c>
      <c r="E185" s="445">
        <v>0.98387999999999998</v>
      </c>
      <c r="F185" s="445">
        <v>0.87991299999999995</v>
      </c>
      <c r="G185" s="445">
        <v>0.78698199999999996</v>
      </c>
      <c r="H185" s="445">
        <v>0.70360999999999996</v>
      </c>
      <c r="I185" s="445">
        <v>0.63123399999999996</v>
      </c>
      <c r="J185" s="445">
        <v>0.59100200000000003</v>
      </c>
      <c r="K185" s="445">
        <v>0.55098100000000005</v>
      </c>
      <c r="L185" s="445">
        <v>0.51093599999999995</v>
      </c>
      <c r="M185" s="445">
        <v>0.47126800000000002</v>
      </c>
      <c r="N185" s="445">
        <v>0.43164799999999998</v>
      </c>
      <c r="O185" s="445">
        <v>0.430477</v>
      </c>
      <c r="P185" s="445">
        <v>0.42936600000000003</v>
      </c>
      <c r="Q185" s="445">
        <v>0.42832100000000001</v>
      </c>
      <c r="R185" s="445">
        <v>0.42747499999999999</v>
      </c>
      <c r="S185" s="445">
        <v>0.42646200000000001</v>
      </c>
      <c r="T185" s="445">
        <v>0.42565599999999998</v>
      </c>
      <c r="U185" s="445">
        <v>0.42490600000000001</v>
      </c>
      <c r="V185" s="445">
        <v>0.42415799999999998</v>
      </c>
      <c r="W185" s="445">
        <v>0.42341800000000002</v>
      </c>
      <c r="X185" s="445">
        <v>0.423348</v>
      </c>
      <c r="Y185" s="445">
        <v>0.42338300000000001</v>
      </c>
      <c r="Z185" s="445">
        <v>0.423595</v>
      </c>
      <c r="AA185" s="445">
        <v>0.424155</v>
      </c>
      <c r="AB185" s="445">
        <v>0.42477300000000001</v>
      </c>
      <c r="AC185" s="445">
        <v>0.42563499999999999</v>
      </c>
    </row>
    <row r="186" spans="1:29" x14ac:dyDescent="0.25">
      <c r="A186" s="445" t="s">
        <v>4048</v>
      </c>
      <c r="B186" s="445" t="s">
        <v>2425</v>
      </c>
      <c r="C186" s="445" t="s">
        <v>4471</v>
      </c>
      <c r="D186" s="445">
        <v>-60.3504</v>
      </c>
      <c r="E186" s="445">
        <v>-60.3504</v>
      </c>
      <c r="F186" s="445">
        <v>-60.3504</v>
      </c>
      <c r="G186" s="445">
        <v>-60.3504</v>
      </c>
      <c r="H186" s="445">
        <v>-60.3504</v>
      </c>
      <c r="I186" s="445">
        <v>-60.3504</v>
      </c>
      <c r="J186" s="445">
        <v>-60.3504</v>
      </c>
      <c r="K186" s="445">
        <v>-60.3504</v>
      </c>
      <c r="L186" s="445">
        <v>-60.3504</v>
      </c>
      <c r="M186" s="445">
        <v>-60.3504</v>
      </c>
      <c r="N186" s="445">
        <v>-60.3504</v>
      </c>
      <c r="O186" s="445">
        <v>-60.3504</v>
      </c>
      <c r="P186" s="445">
        <v>-60.3504</v>
      </c>
      <c r="Q186" s="445">
        <v>-60.3504</v>
      </c>
      <c r="R186" s="445">
        <v>-60.3504</v>
      </c>
      <c r="S186" s="445">
        <v>-60.3504</v>
      </c>
      <c r="T186" s="445">
        <v>-60.3504</v>
      </c>
      <c r="U186" s="445">
        <v>-60.3504</v>
      </c>
      <c r="V186" s="445">
        <v>-60.3504</v>
      </c>
      <c r="W186" s="445">
        <v>-60.3504</v>
      </c>
      <c r="X186" s="445">
        <v>-60.3504</v>
      </c>
      <c r="Y186" s="445">
        <v>-60.3504</v>
      </c>
      <c r="Z186" s="445">
        <v>-60.3504</v>
      </c>
      <c r="AA186" s="445">
        <v>-60.3504</v>
      </c>
      <c r="AB186" s="445">
        <v>-60.3504</v>
      </c>
      <c r="AC186" s="445">
        <v>-60.3504</v>
      </c>
    </row>
    <row r="187" spans="1:29" x14ac:dyDescent="0.25">
      <c r="A187" s="445" t="s">
        <v>4048</v>
      </c>
      <c r="B187" s="445" t="s">
        <v>4472</v>
      </c>
      <c r="C187" s="445" t="s">
        <v>4471</v>
      </c>
      <c r="D187" s="445">
        <v>0</v>
      </c>
      <c r="E187" s="445">
        <v>0</v>
      </c>
      <c r="F187" s="445">
        <v>0</v>
      </c>
      <c r="G187" s="445">
        <v>0</v>
      </c>
      <c r="H187" s="445">
        <v>0</v>
      </c>
      <c r="I187" s="445">
        <v>0</v>
      </c>
      <c r="J187" s="445">
        <v>0</v>
      </c>
      <c r="K187" s="445">
        <v>0</v>
      </c>
      <c r="L187" s="445">
        <v>0</v>
      </c>
      <c r="M187" s="445">
        <v>0</v>
      </c>
      <c r="N187" s="445">
        <v>0</v>
      </c>
      <c r="O187" s="445">
        <v>0</v>
      </c>
      <c r="P187" s="445">
        <v>0</v>
      </c>
      <c r="Q187" s="445">
        <v>0</v>
      </c>
      <c r="R187" s="445">
        <v>0</v>
      </c>
      <c r="S187" s="445">
        <v>0</v>
      </c>
      <c r="T187" s="445">
        <v>0</v>
      </c>
      <c r="U187" s="445">
        <v>0</v>
      </c>
      <c r="V187" s="445">
        <v>0</v>
      </c>
      <c r="W187" s="445">
        <v>0</v>
      </c>
      <c r="X187" s="445">
        <v>0</v>
      </c>
      <c r="Y187" s="445">
        <v>0</v>
      </c>
      <c r="Z187" s="445">
        <v>0</v>
      </c>
      <c r="AA187" s="445">
        <v>0</v>
      </c>
      <c r="AB187" s="445">
        <v>0</v>
      </c>
      <c r="AC187" s="445">
        <v>0</v>
      </c>
    </row>
    <row r="188" spans="1:29" x14ac:dyDescent="0.25">
      <c r="A188" s="445" t="s">
        <v>4050</v>
      </c>
      <c r="B188" s="445" t="s">
        <v>2426</v>
      </c>
      <c r="C188" s="445" t="s">
        <v>4471</v>
      </c>
      <c r="D188" s="445">
        <v>7.74742</v>
      </c>
      <c r="E188" s="445">
        <v>7.7103999999999999</v>
      </c>
      <c r="F188" s="445">
        <v>7.6494799999999996</v>
      </c>
      <c r="G188" s="445">
        <v>7.5353000000000003</v>
      </c>
      <c r="H188" s="445">
        <v>7.4070900000000002</v>
      </c>
      <c r="I188" s="445">
        <v>7.2716599999999998</v>
      </c>
      <c r="J188" s="445">
        <v>7.1159800000000004</v>
      </c>
      <c r="K188" s="445">
        <v>6.9314299999999998</v>
      </c>
      <c r="L188" s="445">
        <v>6.7466600000000003</v>
      </c>
      <c r="M188" s="445">
        <v>6.5346500000000001</v>
      </c>
      <c r="N188" s="445">
        <v>6.3455700000000004</v>
      </c>
      <c r="O188" s="445">
        <v>6.1440000000000001</v>
      </c>
      <c r="P188" s="445">
        <v>5.9455600000000004</v>
      </c>
      <c r="Q188" s="445">
        <v>5.7550499999999998</v>
      </c>
      <c r="R188" s="445">
        <v>5.5484299999999998</v>
      </c>
      <c r="S188" s="445">
        <v>5.3479700000000001</v>
      </c>
      <c r="T188" s="445">
        <v>5.1504300000000001</v>
      </c>
      <c r="U188" s="445">
        <v>4.9634200000000002</v>
      </c>
      <c r="V188" s="445">
        <v>4.7815399999999997</v>
      </c>
      <c r="W188" s="445">
        <v>4.6607399999999997</v>
      </c>
      <c r="X188" s="445">
        <v>4.5588600000000001</v>
      </c>
      <c r="Y188" s="445">
        <v>4.4995599999999998</v>
      </c>
      <c r="Z188" s="445">
        <v>4.4434899999999997</v>
      </c>
      <c r="AA188" s="445">
        <v>4.3903999999999996</v>
      </c>
      <c r="AB188" s="445">
        <v>4.36538</v>
      </c>
      <c r="AC188" s="445">
        <v>4.3453400000000002</v>
      </c>
    </row>
    <row r="189" spans="1:29" x14ac:dyDescent="0.25">
      <c r="A189" s="445" t="s">
        <v>4050</v>
      </c>
      <c r="B189" s="445" t="s">
        <v>2424</v>
      </c>
      <c r="C189" s="445" t="s">
        <v>4471</v>
      </c>
      <c r="D189" s="445">
        <v>11.8309</v>
      </c>
      <c r="E189" s="445">
        <v>11.226599999999999</v>
      </c>
      <c r="F189" s="445">
        <v>9.7628500000000003</v>
      </c>
      <c r="G189" s="445">
        <v>8.0772399999999998</v>
      </c>
      <c r="H189" s="445">
        <v>6.2160099999999998</v>
      </c>
      <c r="I189" s="445">
        <v>5.4605699999999997</v>
      </c>
      <c r="J189" s="445">
        <v>5.4039900000000003</v>
      </c>
      <c r="K189" s="445">
        <v>5.3682800000000004</v>
      </c>
      <c r="L189" s="445">
        <v>5.2061200000000003</v>
      </c>
      <c r="M189" s="445">
        <v>5.2280499999999996</v>
      </c>
      <c r="N189" s="445">
        <v>1.20949</v>
      </c>
      <c r="O189" s="445">
        <v>1.2055</v>
      </c>
      <c r="P189" s="445">
        <v>1.0379</v>
      </c>
      <c r="Q189" s="445">
        <v>1.0637300000000001</v>
      </c>
      <c r="R189" s="445">
        <v>1.0722700000000001</v>
      </c>
      <c r="S189" s="445">
        <v>1.0688500000000001</v>
      </c>
      <c r="T189" s="445">
        <v>1.0711900000000001</v>
      </c>
      <c r="U189" s="445">
        <v>1.0977399999999999</v>
      </c>
      <c r="V189" s="445">
        <v>1.1282099999999999</v>
      </c>
      <c r="W189" s="445">
        <v>1.1530400000000001</v>
      </c>
      <c r="X189" s="445">
        <v>1.90686</v>
      </c>
      <c r="Y189" s="445">
        <v>2.0952299999999999</v>
      </c>
      <c r="Z189" s="445">
        <v>2.0826199999999999</v>
      </c>
      <c r="AA189" s="445">
        <v>1.97085</v>
      </c>
      <c r="AB189" s="445">
        <v>1.90347</v>
      </c>
      <c r="AC189" s="445">
        <v>1.8689</v>
      </c>
    </row>
    <row r="190" spans="1:29" x14ac:dyDescent="0.25">
      <c r="A190" s="445" t="s">
        <v>4050</v>
      </c>
      <c r="B190" s="445" t="s">
        <v>4475</v>
      </c>
      <c r="C190" s="445" t="s">
        <v>4471</v>
      </c>
      <c r="D190" s="445">
        <v>1.63395</v>
      </c>
      <c r="E190" s="445">
        <v>1.56877</v>
      </c>
      <c r="F190" s="445">
        <v>1.58138</v>
      </c>
      <c r="G190" s="445">
        <v>1.5743199999999999</v>
      </c>
      <c r="H190" s="445">
        <v>1.5562499999999999</v>
      </c>
      <c r="I190" s="445">
        <v>1.5362499999999999</v>
      </c>
      <c r="J190" s="445">
        <v>1.5209299999999999</v>
      </c>
      <c r="K190" s="445">
        <v>1.5084</v>
      </c>
      <c r="L190" s="445">
        <v>1.4966999999999999</v>
      </c>
      <c r="M190" s="445">
        <v>1.48756</v>
      </c>
      <c r="N190" s="445">
        <v>1.4784200000000001</v>
      </c>
      <c r="O190" s="445">
        <v>1.46858</v>
      </c>
      <c r="P190" s="445">
        <v>1.4577899999999999</v>
      </c>
      <c r="Q190" s="445">
        <v>1.4472799999999999</v>
      </c>
      <c r="R190" s="445">
        <v>1.43262</v>
      </c>
      <c r="S190" s="445">
        <v>1.4176599999999999</v>
      </c>
      <c r="T190" s="445">
        <v>1.40378</v>
      </c>
      <c r="U190" s="445">
        <v>1.3930499999999999</v>
      </c>
      <c r="V190" s="445">
        <v>1.38354</v>
      </c>
      <c r="W190" s="445">
        <v>1.3750199999999999</v>
      </c>
      <c r="X190" s="445">
        <v>1.3673999999999999</v>
      </c>
      <c r="Y190" s="445">
        <v>1.3589899999999999</v>
      </c>
      <c r="Z190" s="445">
        <v>1.34992</v>
      </c>
      <c r="AA190" s="445">
        <v>1.3407800000000001</v>
      </c>
      <c r="AB190" s="445">
        <v>1.33047</v>
      </c>
      <c r="AC190" s="445">
        <v>1.32247</v>
      </c>
    </row>
    <row r="191" spans="1:29" x14ac:dyDescent="0.25">
      <c r="A191" s="445" t="s">
        <v>4050</v>
      </c>
      <c r="B191" s="445" t="s">
        <v>4474</v>
      </c>
      <c r="C191" s="445" t="s">
        <v>4471</v>
      </c>
      <c r="D191" s="445">
        <v>1.72221</v>
      </c>
      <c r="E191" s="445">
        <v>1.7235199999999999</v>
      </c>
      <c r="F191" s="445">
        <v>1.7308399999999999</v>
      </c>
      <c r="G191" s="445">
        <v>1.72681</v>
      </c>
      <c r="H191" s="445">
        <v>1.7139200000000001</v>
      </c>
      <c r="I191" s="445">
        <v>1.70207</v>
      </c>
      <c r="J191" s="445">
        <v>1.6988700000000001</v>
      </c>
      <c r="K191" s="445">
        <v>1.7070000000000001</v>
      </c>
      <c r="L191" s="445">
        <v>1.7213799999999999</v>
      </c>
      <c r="M191" s="445">
        <v>1.7384900000000001</v>
      </c>
      <c r="N191" s="445">
        <v>1.7521899999999999</v>
      </c>
      <c r="O191" s="445">
        <v>1.7636799999999999</v>
      </c>
      <c r="P191" s="445">
        <v>1.77301</v>
      </c>
      <c r="Q191" s="445">
        <v>1.7817400000000001</v>
      </c>
      <c r="R191" s="445">
        <v>1.7761</v>
      </c>
      <c r="S191" s="445">
        <v>1.7684800000000001</v>
      </c>
      <c r="T191" s="445">
        <v>1.7655099999999999</v>
      </c>
      <c r="U191" s="445">
        <v>1.7695099999999999</v>
      </c>
      <c r="V191" s="445">
        <v>1.77583</v>
      </c>
      <c r="W191" s="445">
        <v>1.7842800000000001</v>
      </c>
      <c r="X191" s="445">
        <v>1.7942499999999999</v>
      </c>
      <c r="Y191" s="445">
        <v>1.80105</v>
      </c>
      <c r="Z191" s="445">
        <v>1.80629</v>
      </c>
      <c r="AA191" s="445">
        <v>1.8105199999999999</v>
      </c>
      <c r="AB191" s="445">
        <v>1.81006</v>
      </c>
      <c r="AC191" s="445">
        <v>1.8166599999999999</v>
      </c>
    </row>
    <row r="192" spans="1:29" x14ac:dyDescent="0.25">
      <c r="A192" s="445" t="s">
        <v>4050</v>
      </c>
      <c r="B192" s="445" t="s">
        <v>4473</v>
      </c>
      <c r="C192" s="445" t="s">
        <v>4471</v>
      </c>
      <c r="D192" s="445">
        <v>26.152999999999999</v>
      </c>
      <c r="E192" s="445">
        <v>26.069099999999999</v>
      </c>
      <c r="F192" s="445">
        <v>26.172899999999998</v>
      </c>
      <c r="G192" s="445">
        <v>26.197099999999999</v>
      </c>
      <c r="H192" s="445">
        <v>26.109200000000001</v>
      </c>
      <c r="I192" s="445">
        <v>26.036000000000001</v>
      </c>
      <c r="J192" s="445">
        <v>26.0489</v>
      </c>
      <c r="K192" s="445">
        <v>26.0517</v>
      </c>
      <c r="L192" s="445">
        <v>26.0304</v>
      </c>
      <c r="M192" s="445">
        <v>26.081499999999998</v>
      </c>
      <c r="N192" s="445">
        <v>26.149000000000001</v>
      </c>
      <c r="O192" s="445">
        <v>26.248100000000001</v>
      </c>
      <c r="P192" s="445">
        <v>26.328600000000002</v>
      </c>
      <c r="Q192" s="445">
        <v>26.418399999999998</v>
      </c>
      <c r="R192" s="445">
        <v>26.42</v>
      </c>
      <c r="S192" s="445">
        <v>26.500599999999999</v>
      </c>
      <c r="T192" s="445">
        <v>26.548400000000001</v>
      </c>
      <c r="U192" s="445">
        <v>26.6462</v>
      </c>
      <c r="V192" s="445">
        <v>26.694700000000001</v>
      </c>
      <c r="W192" s="445">
        <v>26.746700000000001</v>
      </c>
      <c r="X192" s="445">
        <v>26.821999999999999</v>
      </c>
      <c r="Y192" s="445">
        <v>27.101299999999998</v>
      </c>
      <c r="Z192" s="445">
        <v>27.249199999999998</v>
      </c>
      <c r="AA192" s="445">
        <v>27.403400000000001</v>
      </c>
      <c r="AB192" s="445">
        <v>27.530899999999999</v>
      </c>
      <c r="AC192" s="445">
        <v>27.6172</v>
      </c>
    </row>
    <row r="193" spans="1:29" x14ac:dyDescent="0.25">
      <c r="A193" s="445" t="s">
        <v>4050</v>
      </c>
      <c r="B193" s="445" t="s">
        <v>2485</v>
      </c>
      <c r="C193" s="445" t="s">
        <v>4471</v>
      </c>
      <c r="D193" s="445">
        <v>1.1583300000000001</v>
      </c>
      <c r="E193" s="445">
        <v>1.10354</v>
      </c>
      <c r="F193" s="445">
        <v>0.98692299999999999</v>
      </c>
      <c r="G193" s="445">
        <v>0.88333700000000004</v>
      </c>
      <c r="H193" s="445">
        <v>0.79042599999999996</v>
      </c>
      <c r="I193" s="445">
        <v>0.70992299999999997</v>
      </c>
      <c r="J193" s="445">
        <v>0.66547699999999999</v>
      </c>
      <c r="K193" s="445">
        <v>0.62132399999999999</v>
      </c>
      <c r="L193" s="445">
        <v>0.57700399999999996</v>
      </c>
      <c r="M193" s="445">
        <v>0.53295000000000003</v>
      </c>
      <c r="N193" s="445">
        <v>0.48887700000000001</v>
      </c>
      <c r="O193" s="445">
        <v>0.48810100000000001</v>
      </c>
      <c r="P193" s="445">
        <v>0.48736099999999999</v>
      </c>
      <c r="Q193" s="445">
        <v>0.48662</v>
      </c>
      <c r="R193" s="445">
        <v>0.48604399999999998</v>
      </c>
      <c r="S193" s="445">
        <v>0.48543199999999997</v>
      </c>
      <c r="T193" s="445">
        <v>0.48484100000000002</v>
      </c>
      <c r="U193" s="445">
        <v>0.48433900000000002</v>
      </c>
      <c r="V193" s="445">
        <v>0.48391499999999998</v>
      </c>
      <c r="W193" s="445">
        <v>0.483462</v>
      </c>
      <c r="X193" s="445">
        <v>0.48332000000000003</v>
      </c>
      <c r="Y193" s="445">
        <v>0.48325200000000001</v>
      </c>
      <c r="Z193" s="445">
        <v>0.48334300000000002</v>
      </c>
      <c r="AA193" s="445">
        <v>0.48359600000000003</v>
      </c>
      <c r="AB193" s="445">
        <v>0.483935</v>
      </c>
      <c r="AC193" s="445">
        <v>0.48439199999999999</v>
      </c>
    </row>
    <row r="194" spans="1:29" x14ac:dyDescent="0.25">
      <c r="A194" s="445" t="s">
        <v>4050</v>
      </c>
      <c r="B194" s="445" t="s">
        <v>2425</v>
      </c>
      <c r="C194" s="445" t="s">
        <v>4471</v>
      </c>
      <c r="D194" s="445">
        <v>10.0151</v>
      </c>
      <c r="E194" s="445">
        <v>10.0151</v>
      </c>
      <c r="F194" s="445">
        <v>10.0151</v>
      </c>
      <c r="G194" s="445">
        <v>10.0151</v>
      </c>
      <c r="H194" s="445">
        <v>10.0151</v>
      </c>
      <c r="I194" s="445">
        <v>10.0151</v>
      </c>
      <c r="J194" s="445">
        <v>10.0151</v>
      </c>
      <c r="K194" s="445">
        <v>10.0151</v>
      </c>
      <c r="L194" s="445">
        <v>10.0151</v>
      </c>
      <c r="M194" s="445">
        <v>10.0151</v>
      </c>
      <c r="N194" s="445">
        <v>10.0151</v>
      </c>
      <c r="O194" s="445">
        <v>10.0151</v>
      </c>
      <c r="P194" s="445">
        <v>10.0151</v>
      </c>
      <c r="Q194" s="445">
        <v>10.0151</v>
      </c>
      <c r="R194" s="445">
        <v>10.0151</v>
      </c>
      <c r="S194" s="445">
        <v>10.0151</v>
      </c>
      <c r="T194" s="445">
        <v>10.0151</v>
      </c>
      <c r="U194" s="445">
        <v>10.0151</v>
      </c>
      <c r="V194" s="445">
        <v>10.0151</v>
      </c>
      <c r="W194" s="445">
        <v>10.0151</v>
      </c>
      <c r="X194" s="445">
        <v>10.0151</v>
      </c>
      <c r="Y194" s="445">
        <v>10.0151</v>
      </c>
      <c r="Z194" s="445">
        <v>10.0151</v>
      </c>
      <c r="AA194" s="445">
        <v>10.0151</v>
      </c>
      <c r="AB194" s="445">
        <v>10.0151</v>
      </c>
      <c r="AC194" s="445">
        <v>10.0151</v>
      </c>
    </row>
    <row r="195" spans="1:29" x14ac:dyDescent="0.25">
      <c r="A195" s="445" t="s">
        <v>4050</v>
      </c>
      <c r="B195" s="445" t="s">
        <v>4472</v>
      </c>
      <c r="C195" s="445" t="s">
        <v>4471</v>
      </c>
      <c r="D195" s="445">
        <v>0</v>
      </c>
      <c r="E195" s="445">
        <v>0</v>
      </c>
      <c r="F195" s="445">
        <v>0</v>
      </c>
      <c r="G195" s="445">
        <v>0</v>
      </c>
      <c r="H195" s="445">
        <v>0</v>
      </c>
      <c r="I195" s="445">
        <v>0</v>
      </c>
      <c r="J195" s="445">
        <v>0</v>
      </c>
      <c r="K195" s="445">
        <v>0</v>
      </c>
      <c r="L195" s="445">
        <v>0</v>
      </c>
      <c r="M195" s="445">
        <v>0</v>
      </c>
      <c r="N195" s="445">
        <v>0</v>
      </c>
      <c r="O195" s="445">
        <v>0</v>
      </c>
      <c r="P195" s="445">
        <v>0</v>
      </c>
      <c r="Q195" s="445">
        <v>0</v>
      </c>
      <c r="R195" s="445">
        <v>0</v>
      </c>
      <c r="S195" s="445">
        <v>0</v>
      </c>
      <c r="T195" s="445">
        <v>0</v>
      </c>
      <c r="U195" s="445">
        <v>0</v>
      </c>
      <c r="V195" s="445">
        <v>0</v>
      </c>
      <c r="W195" s="445">
        <v>0</v>
      </c>
      <c r="X195" s="445">
        <v>0</v>
      </c>
      <c r="Y195" s="445">
        <v>0</v>
      </c>
      <c r="Z195" s="445">
        <v>0</v>
      </c>
      <c r="AA195" s="445">
        <v>0</v>
      </c>
      <c r="AB195" s="445">
        <v>0</v>
      </c>
      <c r="AC195" s="445">
        <v>0</v>
      </c>
    </row>
    <row r="196" spans="1:29" x14ac:dyDescent="0.25">
      <c r="A196" s="445" t="s">
        <v>4052</v>
      </c>
      <c r="B196" s="445" t="s">
        <v>2426</v>
      </c>
      <c r="C196" s="445" t="s">
        <v>4471</v>
      </c>
      <c r="D196" s="445">
        <v>58.569600000000001</v>
      </c>
      <c r="E196" s="445">
        <v>57.9664</v>
      </c>
      <c r="F196" s="445">
        <v>57.055599999999998</v>
      </c>
      <c r="G196" s="445">
        <v>55.803899999999999</v>
      </c>
      <c r="H196" s="445">
        <v>54.435499999999998</v>
      </c>
      <c r="I196" s="445">
        <v>53.0017</v>
      </c>
      <c r="J196" s="445">
        <v>51.6785</v>
      </c>
      <c r="K196" s="445">
        <v>50.162100000000002</v>
      </c>
      <c r="L196" s="445">
        <v>48.615699999999997</v>
      </c>
      <c r="M196" s="445">
        <v>46.9373</v>
      </c>
      <c r="N196" s="445">
        <v>45.393300000000004</v>
      </c>
      <c r="O196" s="445">
        <v>43.766500000000001</v>
      </c>
      <c r="P196" s="445">
        <v>42.134</v>
      </c>
      <c r="Q196" s="445">
        <v>40.554900000000004</v>
      </c>
      <c r="R196" s="445">
        <v>38.9024</v>
      </c>
      <c r="S196" s="445">
        <v>37.289299999999997</v>
      </c>
      <c r="T196" s="445">
        <v>35.682000000000002</v>
      </c>
      <c r="U196" s="445">
        <v>34.232300000000002</v>
      </c>
      <c r="V196" s="445">
        <v>32.8611</v>
      </c>
      <c r="W196" s="445">
        <v>31.908100000000001</v>
      </c>
      <c r="X196" s="445">
        <v>31.122499999999999</v>
      </c>
      <c r="Y196" s="445">
        <v>30.547999999999998</v>
      </c>
      <c r="Z196" s="445">
        <v>30.146799999999999</v>
      </c>
      <c r="AA196" s="445">
        <v>29.870100000000001</v>
      </c>
      <c r="AB196" s="445">
        <v>29.773900000000001</v>
      </c>
      <c r="AC196" s="445">
        <v>29.722000000000001</v>
      </c>
    </row>
    <row r="197" spans="1:29" x14ac:dyDescent="0.25">
      <c r="A197" s="445" t="s">
        <v>4052</v>
      </c>
      <c r="B197" s="445" t="s">
        <v>2424</v>
      </c>
      <c r="C197" s="445" t="s">
        <v>4471</v>
      </c>
      <c r="D197" s="445">
        <v>41.398899999999998</v>
      </c>
      <c r="E197" s="445">
        <v>37.483699999999999</v>
      </c>
      <c r="F197" s="445">
        <v>31.1553</v>
      </c>
      <c r="G197" s="445">
        <v>26.511199999999999</v>
      </c>
      <c r="H197" s="445">
        <v>24.132899999999999</v>
      </c>
      <c r="I197" s="445">
        <v>19.612100000000002</v>
      </c>
      <c r="J197" s="445">
        <v>17.1113</v>
      </c>
      <c r="K197" s="445">
        <v>14.9893</v>
      </c>
      <c r="L197" s="445">
        <v>12.5906</v>
      </c>
      <c r="M197" s="445">
        <v>10.936299999999999</v>
      </c>
      <c r="N197" s="445">
        <v>9.5408000000000008</v>
      </c>
      <c r="O197" s="445">
        <v>8.1229099999999992</v>
      </c>
      <c r="P197" s="445">
        <v>8.9540199999999999</v>
      </c>
      <c r="Q197" s="445">
        <v>8.5426300000000008</v>
      </c>
      <c r="R197" s="445">
        <v>11.157299999999999</v>
      </c>
      <c r="S197" s="445">
        <v>11.755599999999999</v>
      </c>
      <c r="T197" s="445">
        <v>12.536899999999999</v>
      </c>
      <c r="U197" s="445">
        <v>13.1083</v>
      </c>
      <c r="V197" s="445">
        <v>13.839600000000001</v>
      </c>
      <c r="W197" s="445">
        <v>14.1577</v>
      </c>
      <c r="X197" s="445">
        <v>14.8278</v>
      </c>
      <c r="Y197" s="445">
        <v>15.138299999999999</v>
      </c>
      <c r="Z197" s="445">
        <v>15.6134</v>
      </c>
      <c r="AA197" s="445">
        <v>15.802199999999999</v>
      </c>
      <c r="AB197" s="445">
        <v>16.176500000000001</v>
      </c>
      <c r="AC197" s="445">
        <v>16.455300000000001</v>
      </c>
    </row>
    <row r="198" spans="1:29" x14ac:dyDescent="0.25">
      <c r="A198" s="445" t="s">
        <v>4052</v>
      </c>
      <c r="B198" s="445" t="s">
        <v>4475</v>
      </c>
      <c r="C198" s="445" t="s">
        <v>4471</v>
      </c>
      <c r="D198" s="445">
        <v>5.2718600000000002</v>
      </c>
      <c r="E198" s="445">
        <v>5.0636299999999999</v>
      </c>
      <c r="F198" s="445">
        <v>5.1238299999999999</v>
      </c>
      <c r="G198" s="445">
        <v>5.0945999999999998</v>
      </c>
      <c r="H198" s="445">
        <v>5.0305900000000001</v>
      </c>
      <c r="I198" s="445">
        <v>4.9608600000000003</v>
      </c>
      <c r="J198" s="445">
        <v>4.9171500000000004</v>
      </c>
      <c r="K198" s="445">
        <v>4.8816600000000001</v>
      </c>
      <c r="L198" s="445">
        <v>4.8481800000000002</v>
      </c>
      <c r="M198" s="445">
        <v>4.82301</v>
      </c>
      <c r="N198" s="445">
        <v>4.7967000000000004</v>
      </c>
      <c r="O198" s="445">
        <v>4.7686500000000001</v>
      </c>
      <c r="P198" s="445">
        <v>4.7378499999999999</v>
      </c>
      <c r="Q198" s="445">
        <v>4.7073400000000003</v>
      </c>
      <c r="R198" s="445">
        <v>4.6643999999999997</v>
      </c>
      <c r="S198" s="445">
        <v>4.6204200000000002</v>
      </c>
      <c r="T198" s="445">
        <v>4.5796599999999996</v>
      </c>
      <c r="U198" s="445">
        <v>4.5486000000000004</v>
      </c>
      <c r="V198" s="445">
        <v>4.5210800000000004</v>
      </c>
      <c r="W198" s="445">
        <v>4.4965000000000002</v>
      </c>
      <c r="X198" s="445">
        <v>4.4743500000000003</v>
      </c>
      <c r="Y198" s="445">
        <v>4.4495699999999996</v>
      </c>
      <c r="Z198" s="445">
        <v>4.4226900000000002</v>
      </c>
      <c r="AA198" s="445">
        <v>4.3957199999999998</v>
      </c>
      <c r="AB198" s="445">
        <v>4.3654500000000001</v>
      </c>
      <c r="AC198" s="445">
        <v>4.3420300000000003</v>
      </c>
    </row>
    <row r="199" spans="1:29" x14ac:dyDescent="0.25">
      <c r="A199" s="445" t="s">
        <v>4052</v>
      </c>
      <c r="B199" s="445" t="s">
        <v>4474</v>
      </c>
      <c r="C199" s="445" t="s">
        <v>4471</v>
      </c>
      <c r="D199" s="445">
        <v>5.5989800000000001</v>
      </c>
      <c r="E199" s="445">
        <v>5.7033500000000004</v>
      </c>
      <c r="F199" s="445">
        <v>5.8395299999999999</v>
      </c>
      <c r="G199" s="445">
        <v>5.9543699999999999</v>
      </c>
      <c r="H199" s="445">
        <v>6.0696300000000001</v>
      </c>
      <c r="I199" s="445">
        <v>6.2107400000000004</v>
      </c>
      <c r="J199" s="445">
        <v>6.2581499999999997</v>
      </c>
      <c r="K199" s="445">
        <v>6.3325500000000003</v>
      </c>
      <c r="L199" s="445">
        <v>6.4230099999999997</v>
      </c>
      <c r="M199" s="445">
        <v>6.5063599999999999</v>
      </c>
      <c r="N199" s="445">
        <v>6.59056</v>
      </c>
      <c r="O199" s="445">
        <v>6.6284999999999998</v>
      </c>
      <c r="P199" s="445">
        <v>6.6592900000000004</v>
      </c>
      <c r="Q199" s="445">
        <v>6.6944699999999999</v>
      </c>
      <c r="R199" s="445">
        <v>6.6890400000000003</v>
      </c>
      <c r="S199" s="445">
        <v>6.6789199999999997</v>
      </c>
      <c r="T199" s="445">
        <v>6.6829799999999997</v>
      </c>
      <c r="U199" s="445">
        <v>6.7019700000000002</v>
      </c>
      <c r="V199" s="445">
        <v>6.72593</v>
      </c>
      <c r="W199" s="445">
        <v>6.7559199999999997</v>
      </c>
      <c r="X199" s="445">
        <v>6.7897999999999996</v>
      </c>
      <c r="Y199" s="445">
        <v>6.8160499999999997</v>
      </c>
      <c r="Z199" s="445">
        <v>6.8376200000000003</v>
      </c>
      <c r="AA199" s="445">
        <v>6.8553800000000003</v>
      </c>
      <c r="AB199" s="445">
        <v>6.86165</v>
      </c>
      <c r="AC199" s="445">
        <v>6.8875099999999998</v>
      </c>
    </row>
    <row r="200" spans="1:29" x14ac:dyDescent="0.25">
      <c r="A200" s="445" t="s">
        <v>4052</v>
      </c>
      <c r="B200" s="445" t="s">
        <v>4473</v>
      </c>
      <c r="C200" s="445" t="s">
        <v>4471</v>
      </c>
      <c r="D200" s="445">
        <v>31.418500000000002</v>
      </c>
      <c r="E200" s="445">
        <v>31.0642</v>
      </c>
      <c r="F200" s="445">
        <v>30.981400000000001</v>
      </c>
      <c r="G200" s="445">
        <v>30.880600000000001</v>
      </c>
      <c r="H200" s="445">
        <v>30.715699999999998</v>
      </c>
      <c r="I200" s="445">
        <v>30.5517</v>
      </c>
      <c r="J200" s="445">
        <v>30.431899999999999</v>
      </c>
      <c r="K200" s="445">
        <v>30.3688</v>
      </c>
      <c r="L200" s="445">
        <v>30.257400000000001</v>
      </c>
      <c r="M200" s="445">
        <v>30.152799999999999</v>
      </c>
      <c r="N200" s="445">
        <v>30.142199999999999</v>
      </c>
      <c r="O200" s="445">
        <v>30.126200000000001</v>
      </c>
      <c r="P200" s="445">
        <v>30.064</v>
      </c>
      <c r="Q200" s="445">
        <v>30.132100000000001</v>
      </c>
      <c r="R200" s="445">
        <v>30.093299999999999</v>
      </c>
      <c r="S200" s="445">
        <v>30.202000000000002</v>
      </c>
      <c r="T200" s="445">
        <v>30.273</v>
      </c>
      <c r="U200" s="445">
        <v>30.375800000000002</v>
      </c>
      <c r="V200" s="445">
        <v>30.426100000000002</v>
      </c>
      <c r="W200" s="445">
        <v>30.505199999999999</v>
      </c>
      <c r="X200" s="445">
        <v>30.570599999999999</v>
      </c>
      <c r="Y200" s="445">
        <v>30.651399999999999</v>
      </c>
      <c r="Z200" s="445">
        <v>30.7075</v>
      </c>
      <c r="AA200" s="445">
        <v>30.770700000000001</v>
      </c>
      <c r="AB200" s="445">
        <v>30.857299999999999</v>
      </c>
      <c r="AC200" s="445">
        <v>30.9756</v>
      </c>
    </row>
    <row r="201" spans="1:29" x14ac:dyDescent="0.25">
      <c r="A201" s="445" t="s">
        <v>4052</v>
      </c>
      <c r="B201" s="445" t="s">
        <v>2485</v>
      </c>
      <c r="C201" s="445" t="s">
        <v>4471</v>
      </c>
      <c r="D201" s="446">
        <v>4.833E-5</v>
      </c>
      <c r="E201" s="446">
        <v>5.9969999999999997E-5</v>
      </c>
      <c r="F201" s="446">
        <v>6.6000000000000005E-5</v>
      </c>
      <c r="G201" s="446">
        <v>8.619E-5</v>
      </c>
      <c r="H201" s="445">
        <v>1.0144E-4</v>
      </c>
      <c r="I201" s="445">
        <v>1.303E-4</v>
      </c>
      <c r="J201" s="445">
        <v>1.5993999999999999E-4</v>
      </c>
      <c r="K201" s="445">
        <v>1.9625999999999999E-4</v>
      </c>
      <c r="L201" s="445">
        <v>2.2711000000000001E-4</v>
      </c>
      <c r="M201" s="445">
        <v>2.3995E-4</v>
      </c>
      <c r="N201" s="445">
        <v>2.4907E-4</v>
      </c>
      <c r="O201" s="445">
        <v>2.6768000000000001E-4</v>
      </c>
      <c r="P201" s="445">
        <v>2.7682E-4</v>
      </c>
      <c r="Q201" s="445">
        <v>2.8662000000000002E-4</v>
      </c>
      <c r="R201" s="445">
        <v>2.8648999999999998E-4</v>
      </c>
      <c r="S201" s="445">
        <v>2.766E-4</v>
      </c>
      <c r="T201" s="445">
        <v>2.6695000000000001E-4</v>
      </c>
      <c r="U201" s="445">
        <v>2.4803E-4</v>
      </c>
      <c r="V201" s="445">
        <v>2.2928E-4</v>
      </c>
      <c r="W201" s="445">
        <v>2.0097E-4</v>
      </c>
      <c r="X201" s="445">
        <v>1.7340000000000001E-4</v>
      </c>
      <c r="Y201" s="445">
        <v>1.5475999999999999E-4</v>
      </c>
      <c r="Z201" s="445">
        <v>1.3643999999999999E-4</v>
      </c>
      <c r="AA201" s="445">
        <v>1.2699E-4</v>
      </c>
      <c r="AB201" s="445">
        <v>1.1785E-4</v>
      </c>
      <c r="AC201" s="445">
        <v>1.0862E-4</v>
      </c>
    </row>
    <row r="202" spans="1:29" x14ac:dyDescent="0.25">
      <c r="A202" s="445" t="s">
        <v>4052</v>
      </c>
      <c r="B202" s="445" t="s">
        <v>2425</v>
      </c>
      <c r="C202" s="445" t="s">
        <v>4471</v>
      </c>
      <c r="D202" s="445">
        <v>-39.241900000000001</v>
      </c>
      <c r="E202" s="445">
        <v>-39.241900000000001</v>
      </c>
      <c r="F202" s="445">
        <v>-39.241900000000001</v>
      </c>
      <c r="G202" s="445">
        <v>-39.241900000000001</v>
      </c>
      <c r="H202" s="445">
        <v>-39.241900000000001</v>
      </c>
      <c r="I202" s="445">
        <v>-39.241900000000001</v>
      </c>
      <c r="J202" s="445">
        <v>-39.241900000000001</v>
      </c>
      <c r="K202" s="445">
        <v>-39.241900000000001</v>
      </c>
      <c r="L202" s="445">
        <v>-39.241900000000001</v>
      </c>
      <c r="M202" s="445">
        <v>-39.241900000000001</v>
      </c>
      <c r="N202" s="445">
        <v>-39.241900000000001</v>
      </c>
      <c r="O202" s="445">
        <v>-39.241900000000001</v>
      </c>
      <c r="P202" s="445">
        <v>-39.241900000000001</v>
      </c>
      <c r="Q202" s="445">
        <v>-39.241900000000001</v>
      </c>
      <c r="R202" s="445">
        <v>-39.241900000000001</v>
      </c>
      <c r="S202" s="445">
        <v>-39.241900000000001</v>
      </c>
      <c r="T202" s="445">
        <v>-39.241900000000001</v>
      </c>
      <c r="U202" s="445">
        <v>-39.241900000000001</v>
      </c>
      <c r="V202" s="445">
        <v>-39.241900000000001</v>
      </c>
      <c r="W202" s="445">
        <v>-39.241900000000001</v>
      </c>
      <c r="X202" s="445">
        <v>-39.241900000000001</v>
      </c>
      <c r="Y202" s="445">
        <v>-39.241900000000001</v>
      </c>
      <c r="Z202" s="445">
        <v>-39.241900000000001</v>
      </c>
      <c r="AA202" s="445">
        <v>-39.241900000000001</v>
      </c>
      <c r="AB202" s="445">
        <v>-39.241900000000001</v>
      </c>
      <c r="AC202" s="445">
        <v>-39.241900000000001</v>
      </c>
    </row>
    <row r="203" spans="1:29" x14ac:dyDescent="0.25">
      <c r="A203" s="445" t="s">
        <v>4052</v>
      </c>
      <c r="B203" s="445" t="s">
        <v>4472</v>
      </c>
      <c r="C203" s="445" t="s">
        <v>4471</v>
      </c>
      <c r="D203" s="445">
        <v>0</v>
      </c>
      <c r="E203" s="445">
        <v>0</v>
      </c>
      <c r="F203" s="445">
        <v>0</v>
      </c>
      <c r="G203" s="445">
        <v>0</v>
      </c>
      <c r="H203" s="445">
        <v>0</v>
      </c>
      <c r="I203" s="445">
        <v>0</v>
      </c>
      <c r="J203" s="445">
        <v>0</v>
      </c>
      <c r="K203" s="445">
        <v>0</v>
      </c>
      <c r="L203" s="445">
        <v>0</v>
      </c>
      <c r="M203" s="445">
        <v>0</v>
      </c>
      <c r="N203" s="445">
        <v>0</v>
      </c>
      <c r="O203" s="445">
        <v>0</v>
      </c>
      <c r="P203" s="445">
        <v>0</v>
      </c>
      <c r="Q203" s="445">
        <v>0</v>
      </c>
      <c r="R203" s="445">
        <v>0</v>
      </c>
      <c r="S203" s="445">
        <v>0</v>
      </c>
      <c r="T203" s="445">
        <v>0</v>
      </c>
      <c r="U203" s="445">
        <v>0</v>
      </c>
      <c r="V203" s="445">
        <v>0</v>
      </c>
      <c r="W203" s="445">
        <v>0</v>
      </c>
      <c r="X203" s="445">
        <v>0</v>
      </c>
      <c r="Y203" s="445">
        <v>0</v>
      </c>
      <c r="Z203" s="445">
        <v>0</v>
      </c>
      <c r="AA203" s="445">
        <v>0</v>
      </c>
      <c r="AB203" s="445">
        <v>0</v>
      </c>
      <c r="AC203" s="445">
        <v>0</v>
      </c>
    </row>
    <row r="204" spans="1:29" x14ac:dyDescent="0.25">
      <c r="A204" s="445" t="s">
        <v>4054</v>
      </c>
      <c r="B204" s="445" t="s">
        <v>2426</v>
      </c>
      <c r="C204" s="445" t="s">
        <v>4471</v>
      </c>
      <c r="D204" s="445">
        <v>6.7058600000000004</v>
      </c>
      <c r="E204" s="445">
        <v>6.7691800000000004</v>
      </c>
      <c r="F204" s="445">
        <v>6.8281200000000002</v>
      </c>
      <c r="G204" s="445">
        <v>6.8265200000000004</v>
      </c>
      <c r="H204" s="445">
        <v>6.8060999999999998</v>
      </c>
      <c r="I204" s="445">
        <v>6.7774299999999998</v>
      </c>
      <c r="J204" s="445">
        <v>6.6712100000000003</v>
      </c>
      <c r="K204" s="445">
        <v>6.5369099999999998</v>
      </c>
      <c r="L204" s="445">
        <v>6.4035299999999999</v>
      </c>
      <c r="M204" s="445">
        <v>6.2364699999999997</v>
      </c>
      <c r="N204" s="445">
        <v>6.0936500000000002</v>
      </c>
      <c r="O204" s="445">
        <v>5.9400500000000003</v>
      </c>
      <c r="P204" s="445">
        <v>5.7889999999999997</v>
      </c>
      <c r="Q204" s="445">
        <v>5.6463200000000002</v>
      </c>
      <c r="R204" s="445">
        <v>5.4857199999999997</v>
      </c>
      <c r="S204" s="445">
        <v>5.3275199999999998</v>
      </c>
      <c r="T204" s="445">
        <v>5.1772999999999998</v>
      </c>
      <c r="U204" s="445">
        <v>5.0359600000000002</v>
      </c>
      <c r="V204" s="445">
        <v>4.8948999999999998</v>
      </c>
      <c r="W204" s="445">
        <v>4.80694</v>
      </c>
      <c r="X204" s="445">
        <v>4.7383600000000001</v>
      </c>
      <c r="Y204" s="445">
        <v>4.6763199999999996</v>
      </c>
      <c r="Z204" s="445">
        <v>4.6554500000000001</v>
      </c>
      <c r="AA204" s="445">
        <v>4.6166700000000001</v>
      </c>
      <c r="AB204" s="445">
        <v>4.6147200000000002</v>
      </c>
      <c r="AC204" s="445">
        <v>4.6144499999999997</v>
      </c>
    </row>
    <row r="205" spans="1:29" x14ac:dyDescent="0.25">
      <c r="A205" s="445" t="s">
        <v>4054</v>
      </c>
      <c r="B205" s="445" t="s">
        <v>2424</v>
      </c>
      <c r="C205" s="445" t="s">
        <v>4471</v>
      </c>
      <c r="D205" s="445">
        <v>25.828600000000002</v>
      </c>
      <c r="E205" s="445">
        <v>23.459900000000001</v>
      </c>
      <c r="F205" s="445">
        <v>20.509799999999998</v>
      </c>
      <c r="G205" s="445">
        <v>16.3721</v>
      </c>
      <c r="H205" s="445">
        <v>14.2616</v>
      </c>
      <c r="I205" s="445">
        <v>11.467000000000001</v>
      </c>
      <c r="J205" s="445">
        <v>11.457100000000001</v>
      </c>
      <c r="K205" s="445">
        <v>11.6319</v>
      </c>
      <c r="L205" s="445">
        <v>11.714399999999999</v>
      </c>
      <c r="M205" s="445">
        <v>11.946899999999999</v>
      </c>
      <c r="N205" s="445">
        <v>4.3249599999999999</v>
      </c>
      <c r="O205" s="445">
        <v>4.4343700000000004</v>
      </c>
      <c r="P205" s="445">
        <v>4.6048200000000001</v>
      </c>
      <c r="Q205" s="445">
        <v>4.7061999999999999</v>
      </c>
      <c r="R205" s="445">
        <v>4.8098000000000001</v>
      </c>
      <c r="S205" s="445">
        <v>4.8929400000000003</v>
      </c>
      <c r="T205" s="445">
        <v>4.9700800000000003</v>
      </c>
      <c r="U205" s="445">
        <v>5.99716</v>
      </c>
      <c r="V205" s="445">
        <v>6.1196000000000002</v>
      </c>
      <c r="W205" s="445">
        <v>6.2075500000000003</v>
      </c>
      <c r="X205" s="445">
        <v>6.3301600000000002</v>
      </c>
      <c r="Y205" s="445">
        <v>6.2942200000000001</v>
      </c>
      <c r="Z205" s="445">
        <v>6.8716699999999999</v>
      </c>
      <c r="AA205" s="445">
        <v>6.66805</v>
      </c>
      <c r="AB205" s="445">
        <v>6.86198</v>
      </c>
      <c r="AC205" s="445">
        <v>6.8353599999999997</v>
      </c>
    </row>
    <row r="206" spans="1:29" x14ac:dyDescent="0.25">
      <c r="A206" s="445" t="s">
        <v>4054</v>
      </c>
      <c r="B206" s="445" t="s">
        <v>4475</v>
      </c>
      <c r="C206" s="445" t="s">
        <v>4471</v>
      </c>
      <c r="D206" s="445">
        <v>1.0637099999999999</v>
      </c>
      <c r="E206" s="445">
        <v>1.0306</v>
      </c>
      <c r="F206" s="445">
        <v>1.0489200000000001</v>
      </c>
      <c r="G206" s="445">
        <v>1.0568200000000001</v>
      </c>
      <c r="H206" s="445">
        <v>1.0576399999999999</v>
      </c>
      <c r="I206" s="445">
        <v>1.05654</v>
      </c>
      <c r="J206" s="445">
        <v>1.05019</v>
      </c>
      <c r="K206" s="445">
        <v>1.0454600000000001</v>
      </c>
      <c r="L206" s="445">
        <v>1.04115</v>
      </c>
      <c r="M206" s="445">
        <v>1.0384599999999999</v>
      </c>
      <c r="N206" s="445">
        <v>1.03566</v>
      </c>
      <c r="O206" s="445">
        <v>1.0324800000000001</v>
      </c>
      <c r="P206" s="445">
        <v>1.0286900000000001</v>
      </c>
      <c r="Q206" s="445">
        <v>1.02512</v>
      </c>
      <c r="R206" s="445">
        <v>1.0188600000000001</v>
      </c>
      <c r="S206" s="445">
        <v>1.01234</v>
      </c>
      <c r="T206" s="445">
        <v>1.0072300000000001</v>
      </c>
      <c r="U206" s="445">
        <v>1.0042</v>
      </c>
      <c r="V206" s="445">
        <v>1.00193</v>
      </c>
      <c r="W206" s="445">
        <v>1.0002899999999999</v>
      </c>
      <c r="X206" s="445">
        <v>0.99928300000000003</v>
      </c>
      <c r="Y206" s="445">
        <v>0.99775000000000003</v>
      </c>
      <c r="Z206" s="445">
        <v>0.995722</v>
      </c>
      <c r="AA206" s="445">
        <v>0.99360899999999996</v>
      </c>
      <c r="AB206" s="445">
        <v>0.99065099999999995</v>
      </c>
      <c r="AC206" s="445">
        <v>0.988985</v>
      </c>
    </row>
    <row r="207" spans="1:29" x14ac:dyDescent="0.25">
      <c r="A207" s="445" t="s">
        <v>4054</v>
      </c>
      <c r="B207" s="445" t="s">
        <v>4474</v>
      </c>
      <c r="C207" s="445" t="s">
        <v>4471</v>
      </c>
      <c r="D207" s="445">
        <v>1.2736799999999999</v>
      </c>
      <c r="E207" s="445">
        <v>1.3133999999999999</v>
      </c>
      <c r="F207" s="445">
        <v>1.361</v>
      </c>
      <c r="G207" s="445">
        <v>1.3990100000000001</v>
      </c>
      <c r="H207" s="445">
        <v>1.42909</v>
      </c>
      <c r="I207" s="445">
        <v>1.4568700000000001</v>
      </c>
      <c r="J207" s="445">
        <v>1.4664699999999999</v>
      </c>
      <c r="K207" s="445">
        <v>1.4818800000000001</v>
      </c>
      <c r="L207" s="445">
        <v>1.5008699999999999</v>
      </c>
      <c r="M207" s="445">
        <v>1.51732</v>
      </c>
      <c r="N207" s="445">
        <v>1.5328299999999999</v>
      </c>
      <c r="O207" s="445">
        <v>1.54678</v>
      </c>
      <c r="P207" s="445">
        <v>1.5587500000000001</v>
      </c>
      <c r="Q207" s="445">
        <v>1.5717000000000001</v>
      </c>
      <c r="R207" s="445">
        <v>1.5737099999999999</v>
      </c>
      <c r="S207" s="445">
        <v>1.57419</v>
      </c>
      <c r="T207" s="445">
        <v>1.57959</v>
      </c>
      <c r="U207" s="445">
        <v>1.589</v>
      </c>
      <c r="V207" s="445">
        <v>1.59992</v>
      </c>
      <c r="W207" s="445">
        <v>1.6122000000000001</v>
      </c>
      <c r="X207" s="445">
        <v>1.6255900000000001</v>
      </c>
      <c r="Y207" s="445">
        <v>1.6368100000000001</v>
      </c>
      <c r="Z207" s="445">
        <v>1.64672</v>
      </c>
      <c r="AA207" s="445">
        <v>1.65557</v>
      </c>
      <c r="AB207" s="445">
        <v>1.6611800000000001</v>
      </c>
      <c r="AC207" s="445">
        <v>1.6722600000000001</v>
      </c>
    </row>
    <row r="208" spans="1:29" x14ac:dyDescent="0.25">
      <c r="A208" s="445" t="s">
        <v>4054</v>
      </c>
      <c r="B208" s="445" t="s">
        <v>4473</v>
      </c>
      <c r="C208" s="445" t="s">
        <v>4471</v>
      </c>
      <c r="D208" s="445">
        <v>44.156999999999996</v>
      </c>
      <c r="E208" s="445">
        <v>43.607100000000003</v>
      </c>
      <c r="F208" s="445">
        <v>43.183500000000002</v>
      </c>
      <c r="G208" s="445">
        <v>43.231200000000001</v>
      </c>
      <c r="H208" s="445">
        <v>43.288899999999998</v>
      </c>
      <c r="I208" s="445">
        <v>43.633099999999999</v>
      </c>
      <c r="J208" s="445">
        <v>43.7654</v>
      </c>
      <c r="K208" s="445">
        <v>44.026499999999999</v>
      </c>
      <c r="L208" s="445">
        <v>44.0535</v>
      </c>
      <c r="M208" s="445">
        <v>44.287799999999997</v>
      </c>
      <c r="N208" s="445">
        <v>44.515999999999998</v>
      </c>
      <c r="O208" s="445">
        <v>44.7956</v>
      </c>
      <c r="P208" s="445">
        <v>45.004800000000003</v>
      </c>
      <c r="Q208" s="445">
        <v>45.145000000000003</v>
      </c>
      <c r="R208" s="445">
        <v>45.2286</v>
      </c>
      <c r="S208" s="445">
        <v>45.377099999999999</v>
      </c>
      <c r="T208" s="445">
        <v>45.502400000000002</v>
      </c>
      <c r="U208" s="445">
        <v>45.550199999999997</v>
      </c>
      <c r="V208" s="445">
        <v>45.6143</v>
      </c>
      <c r="W208" s="445">
        <v>45.653599999999997</v>
      </c>
      <c r="X208" s="445">
        <v>45.706699999999998</v>
      </c>
      <c r="Y208" s="445">
        <v>45.906199999999998</v>
      </c>
      <c r="Z208" s="445">
        <v>46.058300000000003</v>
      </c>
      <c r="AA208" s="445">
        <v>46.068800000000003</v>
      </c>
      <c r="AB208" s="445">
        <v>46.150799999999997</v>
      </c>
      <c r="AC208" s="445">
        <v>46.0989</v>
      </c>
    </row>
    <row r="209" spans="1:29" x14ac:dyDescent="0.25">
      <c r="A209" s="445" t="s">
        <v>4054</v>
      </c>
      <c r="B209" s="445" t="s">
        <v>2485</v>
      </c>
      <c r="C209" s="445" t="s">
        <v>4471</v>
      </c>
      <c r="D209" s="445">
        <v>0</v>
      </c>
      <c r="E209" s="445">
        <v>0</v>
      </c>
      <c r="F209" s="445">
        <v>0</v>
      </c>
      <c r="G209" s="445">
        <v>0</v>
      </c>
      <c r="H209" s="445">
        <v>0</v>
      </c>
      <c r="I209" s="445">
        <v>0</v>
      </c>
      <c r="J209" s="445">
        <v>0</v>
      </c>
      <c r="K209" s="445">
        <v>0</v>
      </c>
      <c r="L209" s="445">
        <v>0</v>
      </c>
      <c r="M209" s="445">
        <v>0</v>
      </c>
      <c r="N209" s="445">
        <v>0</v>
      </c>
      <c r="O209" s="445">
        <v>0</v>
      </c>
      <c r="P209" s="445">
        <v>0</v>
      </c>
      <c r="Q209" s="445">
        <v>0</v>
      </c>
      <c r="R209" s="445">
        <v>0</v>
      </c>
      <c r="S209" s="445">
        <v>0</v>
      </c>
      <c r="T209" s="445">
        <v>0</v>
      </c>
      <c r="U209" s="445">
        <v>0</v>
      </c>
      <c r="V209" s="445">
        <v>0</v>
      </c>
      <c r="W209" s="445">
        <v>0</v>
      </c>
      <c r="X209" s="445">
        <v>0</v>
      </c>
      <c r="Y209" s="446">
        <v>1E-8</v>
      </c>
      <c r="Z209" s="446">
        <v>1E-8</v>
      </c>
      <c r="AA209" s="446">
        <v>1E-8</v>
      </c>
      <c r="AB209" s="446">
        <v>1E-8</v>
      </c>
      <c r="AC209" s="446">
        <v>1E-8</v>
      </c>
    </row>
    <row r="210" spans="1:29" x14ac:dyDescent="0.25">
      <c r="A210" s="445" t="s">
        <v>4054</v>
      </c>
      <c r="B210" s="445" t="s">
        <v>2425</v>
      </c>
      <c r="C210" s="445" t="s">
        <v>4471</v>
      </c>
      <c r="D210" s="445">
        <v>-1.64059</v>
      </c>
      <c r="E210" s="445">
        <v>-1.64059</v>
      </c>
      <c r="F210" s="445">
        <v>-1.64059</v>
      </c>
      <c r="G210" s="445">
        <v>-1.64059</v>
      </c>
      <c r="H210" s="445">
        <v>-1.64059</v>
      </c>
      <c r="I210" s="445">
        <v>-1.64059</v>
      </c>
      <c r="J210" s="445">
        <v>-1.64059</v>
      </c>
      <c r="K210" s="445">
        <v>-1.64059</v>
      </c>
      <c r="L210" s="445">
        <v>-1.64059</v>
      </c>
      <c r="M210" s="445">
        <v>-1.64059</v>
      </c>
      <c r="N210" s="445">
        <v>-1.64059</v>
      </c>
      <c r="O210" s="445">
        <v>-1.64059</v>
      </c>
      <c r="P210" s="445">
        <v>-1.64059</v>
      </c>
      <c r="Q210" s="445">
        <v>-1.64059</v>
      </c>
      <c r="R210" s="445">
        <v>-1.64059</v>
      </c>
      <c r="S210" s="445">
        <v>-1.64059</v>
      </c>
      <c r="T210" s="445">
        <v>-1.64059</v>
      </c>
      <c r="U210" s="445">
        <v>-1.64059</v>
      </c>
      <c r="V210" s="445">
        <v>-1.64059</v>
      </c>
      <c r="W210" s="445">
        <v>-1.64059</v>
      </c>
      <c r="X210" s="445">
        <v>-1.64059</v>
      </c>
      <c r="Y210" s="445">
        <v>-1.64059</v>
      </c>
      <c r="Z210" s="445">
        <v>-1.64059</v>
      </c>
      <c r="AA210" s="445">
        <v>-1.64059</v>
      </c>
      <c r="AB210" s="445">
        <v>-1.64059</v>
      </c>
      <c r="AC210" s="445">
        <v>-1.64059</v>
      </c>
    </row>
    <row r="211" spans="1:29" x14ac:dyDescent="0.25">
      <c r="A211" s="445" t="s">
        <v>4054</v>
      </c>
      <c r="B211" s="445" t="s">
        <v>4472</v>
      </c>
      <c r="C211" s="445" t="s">
        <v>4471</v>
      </c>
      <c r="D211" s="445">
        <v>0</v>
      </c>
      <c r="E211" s="445">
        <v>0</v>
      </c>
      <c r="F211" s="445">
        <v>0</v>
      </c>
      <c r="G211" s="445">
        <v>0</v>
      </c>
      <c r="H211" s="445">
        <v>0</v>
      </c>
      <c r="I211" s="445">
        <v>0</v>
      </c>
      <c r="J211" s="445">
        <v>0</v>
      </c>
      <c r="K211" s="445">
        <v>0</v>
      </c>
      <c r="L211" s="445">
        <v>0</v>
      </c>
      <c r="M211" s="445">
        <v>0</v>
      </c>
      <c r="N211" s="445">
        <v>0</v>
      </c>
      <c r="O211" s="445">
        <v>0</v>
      </c>
      <c r="P211" s="445">
        <v>0</v>
      </c>
      <c r="Q211" s="445">
        <v>0</v>
      </c>
      <c r="R211" s="445">
        <v>0</v>
      </c>
      <c r="S211" s="445">
        <v>0</v>
      </c>
      <c r="T211" s="445">
        <v>0</v>
      </c>
      <c r="U211" s="445">
        <v>0</v>
      </c>
      <c r="V211" s="445">
        <v>0</v>
      </c>
      <c r="W211" s="445">
        <v>0</v>
      </c>
      <c r="X211" s="445">
        <v>0</v>
      </c>
      <c r="Y211" s="445">
        <v>0</v>
      </c>
      <c r="Z211" s="445">
        <v>0</v>
      </c>
      <c r="AA211" s="445">
        <v>0</v>
      </c>
      <c r="AB211" s="445">
        <v>0</v>
      </c>
      <c r="AC211" s="445">
        <v>0</v>
      </c>
    </row>
    <row r="212" spans="1:29" x14ac:dyDescent="0.25">
      <c r="A212" s="445" t="s">
        <v>517</v>
      </c>
      <c r="B212" s="445" t="s">
        <v>2426</v>
      </c>
      <c r="C212" s="445" t="s">
        <v>4471</v>
      </c>
      <c r="D212" s="445">
        <v>13.063599999999999</v>
      </c>
      <c r="E212" s="445">
        <v>13.024800000000001</v>
      </c>
      <c r="F212" s="445">
        <v>12.955299999999999</v>
      </c>
      <c r="G212" s="445">
        <v>12.793699999999999</v>
      </c>
      <c r="H212" s="445">
        <v>12.596399999999999</v>
      </c>
      <c r="I212" s="445">
        <v>12.382300000000001</v>
      </c>
      <c r="J212" s="445">
        <v>12.0771</v>
      </c>
      <c r="K212" s="445">
        <v>11.722300000000001</v>
      </c>
      <c r="L212" s="445">
        <v>11.372299999999999</v>
      </c>
      <c r="M212" s="445">
        <v>10.975</v>
      </c>
      <c r="N212" s="445">
        <v>10.614699999999999</v>
      </c>
      <c r="O212" s="445">
        <v>10.2324</v>
      </c>
      <c r="P212" s="445">
        <v>9.8672799999999992</v>
      </c>
      <c r="Q212" s="445">
        <v>9.5146899999999999</v>
      </c>
      <c r="R212" s="445">
        <v>9.1477199999999996</v>
      </c>
      <c r="S212" s="445">
        <v>8.7742199999999997</v>
      </c>
      <c r="T212" s="445">
        <v>8.4089700000000001</v>
      </c>
      <c r="U212" s="445">
        <v>8.0569900000000008</v>
      </c>
      <c r="V212" s="445">
        <v>7.7135499999999997</v>
      </c>
      <c r="W212" s="445">
        <v>7.4742100000000002</v>
      </c>
      <c r="X212" s="445">
        <v>7.2719699999999996</v>
      </c>
      <c r="Y212" s="445">
        <v>7.1161399999999997</v>
      </c>
      <c r="Z212" s="445">
        <v>6.9993400000000001</v>
      </c>
      <c r="AA212" s="445">
        <v>6.8933400000000002</v>
      </c>
      <c r="AB212" s="445">
        <v>6.8403700000000001</v>
      </c>
      <c r="AC212" s="445">
        <v>6.7790100000000004</v>
      </c>
    </row>
    <row r="213" spans="1:29" x14ac:dyDescent="0.25">
      <c r="A213" s="445" t="s">
        <v>517</v>
      </c>
      <c r="B213" s="445" t="s">
        <v>2424</v>
      </c>
      <c r="C213" s="445" t="s">
        <v>4471</v>
      </c>
      <c r="D213" s="445">
        <v>17.385899999999999</v>
      </c>
      <c r="E213" s="445">
        <v>18.807600000000001</v>
      </c>
      <c r="F213" s="445">
        <v>19.211099999999998</v>
      </c>
      <c r="G213" s="445">
        <v>19.859400000000001</v>
      </c>
      <c r="H213" s="445">
        <v>20.3307</v>
      </c>
      <c r="I213" s="445">
        <v>20.093399999999999</v>
      </c>
      <c r="J213" s="445">
        <v>18.5352</v>
      </c>
      <c r="K213" s="445">
        <v>16.539000000000001</v>
      </c>
      <c r="L213" s="445">
        <v>14.8215</v>
      </c>
      <c r="M213" s="445">
        <v>13.822900000000001</v>
      </c>
      <c r="N213" s="445">
        <v>7.11531</v>
      </c>
      <c r="O213" s="445">
        <v>7.0474600000000001</v>
      </c>
      <c r="P213" s="445">
        <v>6.6557399999999998</v>
      </c>
      <c r="Q213" s="445">
        <v>6.4024700000000001</v>
      </c>
      <c r="R213" s="445">
        <v>6.5468200000000003</v>
      </c>
      <c r="S213" s="445">
        <v>6.7919400000000003</v>
      </c>
      <c r="T213" s="445">
        <v>7.0937700000000001</v>
      </c>
      <c r="U213" s="445">
        <v>7.2577100000000003</v>
      </c>
      <c r="V213" s="445">
        <v>7.41791</v>
      </c>
      <c r="W213" s="445">
        <v>7.51525</v>
      </c>
      <c r="X213" s="445">
        <v>8.9453600000000009</v>
      </c>
      <c r="Y213" s="445">
        <v>9.16892</v>
      </c>
      <c r="Z213" s="445">
        <v>9.2047100000000004</v>
      </c>
      <c r="AA213" s="445">
        <v>9.2438099999999999</v>
      </c>
      <c r="AB213" s="445">
        <v>9.2517099999999992</v>
      </c>
      <c r="AC213" s="445">
        <v>9.1072600000000001</v>
      </c>
    </row>
    <row r="214" spans="1:29" x14ac:dyDescent="0.25">
      <c r="A214" s="445" t="s">
        <v>517</v>
      </c>
      <c r="B214" s="445" t="s">
        <v>4475</v>
      </c>
      <c r="C214" s="445" t="s">
        <v>4471</v>
      </c>
      <c r="D214" s="445">
        <v>2.1321400000000001</v>
      </c>
      <c r="E214" s="445">
        <v>2.0456099999999999</v>
      </c>
      <c r="F214" s="445">
        <v>2.09463</v>
      </c>
      <c r="G214" s="445">
        <v>2.0916600000000001</v>
      </c>
      <c r="H214" s="445">
        <v>2.0741700000000001</v>
      </c>
      <c r="I214" s="445">
        <v>2.0537999999999998</v>
      </c>
      <c r="J214" s="445">
        <v>2.03226</v>
      </c>
      <c r="K214" s="445">
        <v>2.0144299999999999</v>
      </c>
      <c r="L214" s="445">
        <v>1.9976400000000001</v>
      </c>
      <c r="M214" s="445">
        <v>1.9838199999999999</v>
      </c>
      <c r="N214" s="445">
        <v>1.9692099999999999</v>
      </c>
      <c r="O214" s="445">
        <v>1.9537599999999999</v>
      </c>
      <c r="P214" s="445">
        <v>1.9368799999999999</v>
      </c>
      <c r="Q214" s="445">
        <v>1.92011</v>
      </c>
      <c r="R214" s="445">
        <v>1.8976900000000001</v>
      </c>
      <c r="S214" s="445">
        <v>1.8749499999999999</v>
      </c>
      <c r="T214" s="445">
        <v>1.8536699999999999</v>
      </c>
      <c r="U214" s="445">
        <v>1.8369200000000001</v>
      </c>
      <c r="V214" s="445">
        <v>1.8219799999999999</v>
      </c>
      <c r="W214" s="445">
        <v>1.8085</v>
      </c>
      <c r="X214" s="445">
        <v>1.79626</v>
      </c>
      <c r="Y214" s="445">
        <v>1.7827999999999999</v>
      </c>
      <c r="Z214" s="445">
        <v>1.76831</v>
      </c>
      <c r="AA214" s="445">
        <v>1.7537199999999999</v>
      </c>
      <c r="AB214" s="445">
        <v>1.73752</v>
      </c>
      <c r="AC214" s="445">
        <v>1.7247600000000001</v>
      </c>
    </row>
    <row r="215" spans="1:29" x14ac:dyDescent="0.25">
      <c r="A215" s="445" t="s">
        <v>517</v>
      </c>
      <c r="B215" s="445" t="s">
        <v>4474</v>
      </c>
      <c r="C215" s="445" t="s">
        <v>4471</v>
      </c>
      <c r="D215" s="445">
        <v>2.1032600000000001</v>
      </c>
      <c r="E215" s="445">
        <v>2.16256</v>
      </c>
      <c r="F215" s="445">
        <v>2.2425099999999998</v>
      </c>
      <c r="G215" s="445">
        <v>2.3092999999999999</v>
      </c>
      <c r="H215" s="445">
        <v>2.3626100000000001</v>
      </c>
      <c r="I215" s="445">
        <v>2.4050699999999998</v>
      </c>
      <c r="J215" s="445">
        <v>2.4048699999999998</v>
      </c>
      <c r="K215" s="445">
        <v>2.4155199999999999</v>
      </c>
      <c r="L215" s="445">
        <v>2.4316599999999999</v>
      </c>
      <c r="M215" s="445">
        <v>2.4472999999999998</v>
      </c>
      <c r="N215" s="445">
        <v>2.3988499999999999</v>
      </c>
      <c r="O215" s="445">
        <v>2.4018299999999999</v>
      </c>
      <c r="P215" s="445">
        <v>2.4018999999999999</v>
      </c>
      <c r="Q215" s="445">
        <v>2.4012199999999999</v>
      </c>
      <c r="R215" s="445">
        <v>2.38436</v>
      </c>
      <c r="S215" s="445">
        <v>2.3653</v>
      </c>
      <c r="T215" s="445">
        <v>2.35229</v>
      </c>
      <c r="U215" s="445">
        <v>2.3467699999999998</v>
      </c>
      <c r="V215" s="445">
        <v>2.34416</v>
      </c>
      <c r="W215" s="445">
        <v>2.3445100000000001</v>
      </c>
      <c r="X215" s="445">
        <v>2.3439899999999998</v>
      </c>
      <c r="Y215" s="445">
        <v>2.3419699999999999</v>
      </c>
      <c r="Z215" s="445">
        <v>2.33771</v>
      </c>
      <c r="AA215" s="445">
        <v>2.3322099999999999</v>
      </c>
      <c r="AB215" s="445">
        <v>2.3218399999999999</v>
      </c>
      <c r="AC215" s="445">
        <v>2.31968</v>
      </c>
    </row>
    <row r="216" spans="1:29" x14ac:dyDescent="0.25">
      <c r="A216" s="445" t="s">
        <v>517</v>
      </c>
      <c r="B216" s="445" t="s">
        <v>4473</v>
      </c>
      <c r="C216" s="445" t="s">
        <v>4471</v>
      </c>
      <c r="D216" s="445">
        <v>47.068899999999999</v>
      </c>
      <c r="E216" s="445">
        <v>47.138500000000001</v>
      </c>
      <c r="F216" s="445">
        <v>47.398000000000003</v>
      </c>
      <c r="G216" s="445">
        <v>47.683700000000002</v>
      </c>
      <c r="H216" s="445">
        <v>47.779600000000002</v>
      </c>
      <c r="I216" s="445">
        <v>47.886200000000002</v>
      </c>
      <c r="J216" s="445">
        <v>47.9666</v>
      </c>
      <c r="K216" s="445">
        <v>48.025100000000002</v>
      </c>
      <c r="L216" s="445">
        <v>48.060499999999998</v>
      </c>
      <c r="M216" s="445">
        <v>48.273600000000002</v>
      </c>
      <c r="N216" s="445">
        <v>48.497300000000003</v>
      </c>
      <c r="O216" s="445">
        <v>48.918900000000001</v>
      </c>
      <c r="P216" s="445">
        <v>49.185200000000002</v>
      </c>
      <c r="Q216" s="445">
        <v>49.376399999999997</v>
      </c>
      <c r="R216" s="445">
        <v>49.575000000000003</v>
      </c>
      <c r="S216" s="445">
        <v>49.744599999999998</v>
      </c>
      <c r="T216" s="445">
        <v>49.963999999999999</v>
      </c>
      <c r="U216" s="445">
        <v>50.160400000000003</v>
      </c>
      <c r="V216" s="445">
        <v>50.325899999999997</v>
      </c>
      <c r="W216" s="445">
        <v>50.489899999999999</v>
      </c>
      <c r="X216" s="445">
        <v>50.656399999999998</v>
      </c>
      <c r="Y216" s="445">
        <v>50.945399999999999</v>
      </c>
      <c r="Z216" s="445">
        <v>51.149000000000001</v>
      </c>
      <c r="AA216" s="445">
        <v>51.336199999999998</v>
      </c>
      <c r="AB216" s="445">
        <v>51.543100000000003</v>
      </c>
      <c r="AC216" s="445">
        <v>51.775799999999997</v>
      </c>
    </row>
    <row r="217" spans="1:29" x14ac:dyDescent="0.25">
      <c r="A217" s="445" t="s">
        <v>517</v>
      </c>
      <c r="B217" s="445" t="s">
        <v>2485</v>
      </c>
      <c r="C217" s="445" t="s">
        <v>4471</v>
      </c>
      <c r="D217" s="445">
        <v>0</v>
      </c>
      <c r="E217" s="445">
        <v>0</v>
      </c>
      <c r="F217" s="445">
        <v>0</v>
      </c>
      <c r="G217" s="445">
        <v>0</v>
      </c>
      <c r="H217" s="445">
        <v>0</v>
      </c>
      <c r="I217" s="445">
        <v>0</v>
      </c>
      <c r="J217" s="446">
        <v>2.4980000000000001E-5</v>
      </c>
      <c r="K217" s="446">
        <v>4.668E-5</v>
      </c>
      <c r="L217" s="446">
        <v>6.533E-5</v>
      </c>
      <c r="M217" s="446">
        <v>8.0179999999999995E-5</v>
      </c>
      <c r="N217" s="446">
        <v>7.3659999999999996E-5</v>
      </c>
      <c r="O217" s="445">
        <v>3.4552100000000002E-2</v>
      </c>
      <c r="P217" s="445">
        <v>3.45513E-2</v>
      </c>
      <c r="Q217" s="445">
        <v>3.4551100000000001E-2</v>
      </c>
      <c r="R217" s="445">
        <v>3.4550900000000002E-2</v>
      </c>
      <c r="S217" s="445">
        <v>3.4551100000000001E-2</v>
      </c>
      <c r="T217" s="445">
        <v>3.4552600000000003E-2</v>
      </c>
      <c r="U217" s="445">
        <v>3.4554500000000002E-2</v>
      </c>
      <c r="V217" s="445">
        <v>3.4535499999999997E-2</v>
      </c>
      <c r="W217" s="445">
        <v>3.45163E-2</v>
      </c>
      <c r="X217" s="445">
        <v>3.4497300000000002E-2</v>
      </c>
      <c r="Y217" s="445">
        <v>3.4479200000000002E-2</v>
      </c>
      <c r="Z217" s="445">
        <v>3.4479200000000002E-2</v>
      </c>
      <c r="AA217" s="445">
        <v>3.4479000000000003E-2</v>
      </c>
      <c r="AB217" s="445">
        <v>3.4478799999999997E-2</v>
      </c>
      <c r="AC217" s="445">
        <v>3.4479200000000002E-2</v>
      </c>
    </row>
    <row r="218" spans="1:29" x14ac:dyDescent="0.25">
      <c r="A218" s="445" t="s">
        <v>517</v>
      </c>
      <c r="B218" s="445" t="s">
        <v>2425</v>
      </c>
      <c r="C218" s="445" t="s">
        <v>4471</v>
      </c>
      <c r="D218" s="445">
        <v>-5.5635399999999997</v>
      </c>
      <c r="E218" s="445">
        <v>-5.5635399999999997</v>
      </c>
      <c r="F218" s="445">
        <v>-5.5635399999999997</v>
      </c>
      <c r="G218" s="445">
        <v>-5.5635399999999997</v>
      </c>
      <c r="H218" s="445">
        <v>-5.5635399999999997</v>
      </c>
      <c r="I218" s="445">
        <v>-5.5635399999999997</v>
      </c>
      <c r="J218" s="445">
        <v>-5.5635399999999997</v>
      </c>
      <c r="K218" s="445">
        <v>-5.5635399999999997</v>
      </c>
      <c r="L218" s="445">
        <v>-5.5635399999999997</v>
      </c>
      <c r="M218" s="445">
        <v>-5.5635399999999997</v>
      </c>
      <c r="N218" s="445">
        <v>-5.5635399999999997</v>
      </c>
      <c r="O218" s="445">
        <v>-5.5635399999999997</v>
      </c>
      <c r="P218" s="445">
        <v>-5.5635399999999997</v>
      </c>
      <c r="Q218" s="445">
        <v>-5.5635399999999997</v>
      </c>
      <c r="R218" s="445">
        <v>-5.5635399999999997</v>
      </c>
      <c r="S218" s="445">
        <v>-5.5635399999999997</v>
      </c>
      <c r="T218" s="445">
        <v>-5.5635399999999997</v>
      </c>
      <c r="U218" s="445">
        <v>-5.5635399999999997</v>
      </c>
      <c r="V218" s="445">
        <v>-5.5635399999999997</v>
      </c>
      <c r="W218" s="445">
        <v>-5.5635399999999997</v>
      </c>
      <c r="X218" s="445">
        <v>-5.5635399999999997</v>
      </c>
      <c r="Y218" s="445">
        <v>-5.5635399999999997</v>
      </c>
      <c r="Z218" s="445">
        <v>-5.5635399999999997</v>
      </c>
      <c r="AA218" s="445">
        <v>-5.5635399999999997</v>
      </c>
      <c r="AB218" s="445">
        <v>-5.5635399999999997</v>
      </c>
      <c r="AC218" s="445">
        <v>-5.5635399999999997</v>
      </c>
    </row>
    <row r="219" spans="1:29" x14ac:dyDescent="0.25">
      <c r="A219" s="445" t="s">
        <v>517</v>
      </c>
      <c r="B219" s="445" t="s">
        <v>4472</v>
      </c>
      <c r="C219" s="445" t="s">
        <v>4471</v>
      </c>
      <c r="D219" s="445">
        <v>0</v>
      </c>
      <c r="E219" s="445">
        <v>0</v>
      </c>
      <c r="F219" s="445">
        <v>0</v>
      </c>
      <c r="G219" s="445">
        <v>0</v>
      </c>
      <c r="H219" s="445">
        <v>0</v>
      </c>
      <c r="I219" s="445">
        <v>0</v>
      </c>
      <c r="J219" s="445">
        <v>0</v>
      </c>
      <c r="K219" s="445">
        <v>0</v>
      </c>
      <c r="L219" s="445">
        <v>0</v>
      </c>
      <c r="M219" s="445">
        <v>0</v>
      </c>
      <c r="N219" s="445">
        <v>0</v>
      </c>
      <c r="O219" s="445">
        <v>0</v>
      </c>
      <c r="P219" s="445">
        <v>0</v>
      </c>
      <c r="Q219" s="445">
        <v>0</v>
      </c>
      <c r="R219" s="445">
        <v>0</v>
      </c>
      <c r="S219" s="445">
        <v>0</v>
      </c>
      <c r="T219" s="445">
        <v>0</v>
      </c>
      <c r="U219" s="445">
        <v>0</v>
      </c>
      <c r="V219" s="445">
        <v>0</v>
      </c>
      <c r="W219" s="445">
        <v>0</v>
      </c>
      <c r="X219" s="445">
        <v>0</v>
      </c>
      <c r="Y219" s="445">
        <v>0</v>
      </c>
      <c r="Z219" s="445">
        <v>0</v>
      </c>
      <c r="AA219" s="445">
        <v>0</v>
      </c>
      <c r="AB219" s="445">
        <v>0</v>
      </c>
      <c r="AC219" s="445">
        <v>0</v>
      </c>
    </row>
    <row r="220" spans="1:29" x14ac:dyDescent="0.25">
      <c r="A220" s="445" t="s">
        <v>4057</v>
      </c>
      <c r="B220" s="445" t="s">
        <v>2426</v>
      </c>
      <c r="C220" s="445" t="s">
        <v>4471</v>
      </c>
      <c r="D220" s="445">
        <v>7.0550699999999997</v>
      </c>
      <c r="E220" s="445">
        <v>6.9942900000000003</v>
      </c>
      <c r="F220" s="445">
        <v>6.8810900000000004</v>
      </c>
      <c r="G220" s="445">
        <v>6.73285</v>
      </c>
      <c r="H220" s="445">
        <v>6.5658799999999999</v>
      </c>
      <c r="I220" s="445">
        <v>6.3855199999999996</v>
      </c>
      <c r="J220" s="445">
        <v>6.1788600000000002</v>
      </c>
      <c r="K220" s="445">
        <v>5.9495800000000001</v>
      </c>
      <c r="L220" s="445">
        <v>5.7190700000000003</v>
      </c>
      <c r="M220" s="445">
        <v>5.4788399999999999</v>
      </c>
      <c r="N220" s="445">
        <v>5.2482199999999999</v>
      </c>
      <c r="O220" s="445">
        <v>5.0157999999999996</v>
      </c>
      <c r="P220" s="445">
        <v>4.7858400000000003</v>
      </c>
      <c r="Q220" s="445">
        <v>4.5510200000000003</v>
      </c>
      <c r="R220" s="445">
        <v>4.3146500000000003</v>
      </c>
      <c r="S220" s="445">
        <v>4.0874199999999998</v>
      </c>
      <c r="T220" s="445">
        <v>3.8717199999999998</v>
      </c>
      <c r="U220" s="445">
        <v>3.6556500000000001</v>
      </c>
      <c r="V220" s="445">
        <v>3.4393699999999998</v>
      </c>
      <c r="W220" s="445">
        <v>3.29779</v>
      </c>
      <c r="X220" s="445">
        <v>3.17536</v>
      </c>
      <c r="Y220" s="445">
        <v>3.0865100000000001</v>
      </c>
      <c r="Z220" s="445">
        <v>3.0192899999999998</v>
      </c>
      <c r="AA220" s="445">
        <v>2.9726400000000002</v>
      </c>
      <c r="AB220" s="445">
        <v>2.9449299999999998</v>
      </c>
      <c r="AC220" s="445">
        <v>2.9224000000000001</v>
      </c>
    </row>
    <row r="221" spans="1:29" x14ac:dyDescent="0.25">
      <c r="A221" s="445" t="s">
        <v>4057</v>
      </c>
      <c r="B221" s="445" t="s">
        <v>2424</v>
      </c>
      <c r="C221" s="445" t="s">
        <v>4471</v>
      </c>
      <c r="D221" s="445">
        <v>2.9556100000000001</v>
      </c>
      <c r="E221" s="445">
        <v>3.3186300000000002</v>
      </c>
      <c r="F221" s="445">
        <v>2.48983</v>
      </c>
      <c r="G221" s="445">
        <v>2.02684</v>
      </c>
      <c r="H221" s="445">
        <v>1.58291</v>
      </c>
      <c r="I221" s="445">
        <v>0.99945399999999995</v>
      </c>
      <c r="J221" s="445">
        <v>0.70259899999999997</v>
      </c>
      <c r="K221" s="445">
        <v>0.68205000000000005</v>
      </c>
      <c r="L221" s="445">
        <v>0.74742200000000003</v>
      </c>
      <c r="M221" s="445">
        <v>0.80020000000000002</v>
      </c>
      <c r="N221" s="445">
        <v>0.84819900000000004</v>
      </c>
      <c r="O221" s="445">
        <v>0.90013399999999999</v>
      </c>
      <c r="P221" s="445">
        <v>2.30701</v>
      </c>
      <c r="Q221" s="445">
        <v>1.5233099999999999</v>
      </c>
      <c r="R221" s="445">
        <v>1.2013</v>
      </c>
      <c r="S221" s="445">
        <v>1.1684099999999999</v>
      </c>
      <c r="T221" s="445">
        <v>1.24855</v>
      </c>
      <c r="U221" s="445">
        <v>1.3196600000000001</v>
      </c>
      <c r="V221" s="445">
        <v>1.3561799999999999</v>
      </c>
      <c r="W221" s="445">
        <v>1.38795</v>
      </c>
      <c r="X221" s="445">
        <v>1.41629</v>
      </c>
      <c r="Y221" s="445">
        <v>1.2783500000000001</v>
      </c>
      <c r="Z221" s="445">
        <v>1.2966800000000001</v>
      </c>
      <c r="AA221" s="445">
        <v>1.3094600000000001</v>
      </c>
      <c r="AB221" s="445">
        <v>1.3211599999999999</v>
      </c>
      <c r="AC221" s="445">
        <v>1.30992</v>
      </c>
    </row>
    <row r="222" spans="1:29" x14ac:dyDescent="0.25">
      <c r="A222" s="445" t="s">
        <v>4057</v>
      </c>
      <c r="B222" s="445" t="s">
        <v>4475</v>
      </c>
      <c r="C222" s="445" t="s">
        <v>4471</v>
      </c>
      <c r="D222" s="445">
        <v>2.4715199999999999</v>
      </c>
      <c r="E222" s="445">
        <v>2.3812700000000002</v>
      </c>
      <c r="F222" s="445">
        <v>2.3394900000000001</v>
      </c>
      <c r="G222" s="445">
        <v>2.3039800000000001</v>
      </c>
      <c r="H222" s="445">
        <v>2.2593999999999999</v>
      </c>
      <c r="I222" s="445">
        <v>2.2151200000000002</v>
      </c>
      <c r="J222" s="445">
        <v>2.17218</v>
      </c>
      <c r="K222" s="445">
        <v>2.13314</v>
      </c>
      <c r="L222" s="445">
        <v>2.09585</v>
      </c>
      <c r="M222" s="445">
        <v>2.06576</v>
      </c>
      <c r="N222" s="445">
        <v>2.03552</v>
      </c>
      <c r="O222" s="445">
        <v>2.0065300000000001</v>
      </c>
      <c r="P222" s="445">
        <v>1.97885</v>
      </c>
      <c r="Q222" s="445">
        <v>1.9514199999999999</v>
      </c>
      <c r="R222" s="445">
        <v>1.92191</v>
      </c>
      <c r="S222" s="445">
        <v>1.89236</v>
      </c>
      <c r="T222" s="445">
        <v>1.8633999999999999</v>
      </c>
      <c r="U222" s="445">
        <v>1.8373999999999999</v>
      </c>
      <c r="V222" s="445">
        <v>1.8120400000000001</v>
      </c>
      <c r="W222" s="445">
        <v>1.78745</v>
      </c>
      <c r="X222" s="445">
        <v>1.7634300000000001</v>
      </c>
      <c r="Y222" s="445">
        <v>1.73963</v>
      </c>
      <c r="Z222" s="445">
        <v>1.7161299999999999</v>
      </c>
      <c r="AA222" s="445">
        <v>1.6936899999999999</v>
      </c>
      <c r="AB222" s="445">
        <v>1.67137</v>
      </c>
      <c r="AC222" s="445">
        <v>1.64927</v>
      </c>
    </row>
    <row r="223" spans="1:29" x14ac:dyDescent="0.25">
      <c r="A223" s="445" t="s">
        <v>4057</v>
      </c>
      <c r="B223" s="445" t="s">
        <v>4474</v>
      </c>
      <c r="C223" s="445" t="s">
        <v>4471</v>
      </c>
      <c r="D223" s="445">
        <v>1.38531</v>
      </c>
      <c r="E223" s="445">
        <v>1.3967400000000001</v>
      </c>
      <c r="F223" s="445">
        <v>1.38836</v>
      </c>
      <c r="G223" s="445">
        <v>1.3823399999999999</v>
      </c>
      <c r="H223" s="445">
        <v>1.3753599999999999</v>
      </c>
      <c r="I223" s="445">
        <v>1.37636</v>
      </c>
      <c r="J223" s="445">
        <v>1.3703799999999999</v>
      </c>
      <c r="K223" s="445">
        <v>1.3745099999999999</v>
      </c>
      <c r="L223" s="445">
        <v>1.3806</v>
      </c>
      <c r="M223" s="445">
        <v>1.3833</v>
      </c>
      <c r="N223" s="445">
        <v>1.38855</v>
      </c>
      <c r="O223" s="445">
        <v>1.3933500000000001</v>
      </c>
      <c r="P223" s="445">
        <v>1.39655</v>
      </c>
      <c r="Q223" s="445">
        <v>1.40337</v>
      </c>
      <c r="R223" s="445">
        <v>1.4023000000000001</v>
      </c>
      <c r="S223" s="445">
        <v>1.39896</v>
      </c>
      <c r="T223" s="445">
        <v>1.39707</v>
      </c>
      <c r="U223" s="445">
        <v>1.3972</v>
      </c>
      <c r="V223" s="445">
        <v>1.39768</v>
      </c>
      <c r="W223" s="445">
        <v>1.39849</v>
      </c>
      <c r="X223" s="445">
        <v>1.40001</v>
      </c>
      <c r="Y223" s="445">
        <v>1.4011899999999999</v>
      </c>
      <c r="Z223" s="445">
        <v>1.4017900000000001</v>
      </c>
      <c r="AA223" s="445">
        <v>1.4014</v>
      </c>
      <c r="AB223" s="445">
        <v>1.3996299999999999</v>
      </c>
      <c r="AC223" s="445">
        <v>1.4019900000000001</v>
      </c>
    </row>
    <row r="224" spans="1:29" x14ac:dyDescent="0.25">
      <c r="A224" s="445" t="s">
        <v>4057</v>
      </c>
      <c r="B224" s="445" t="s">
        <v>4473</v>
      </c>
      <c r="C224" s="445" t="s">
        <v>4471</v>
      </c>
      <c r="D224" s="445">
        <v>2.8169499999999998</v>
      </c>
      <c r="E224" s="445">
        <v>2.78986</v>
      </c>
      <c r="F224" s="445">
        <v>2.7597100000000001</v>
      </c>
      <c r="G224" s="445">
        <v>2.7242199999999999</v>
      </c>
      <c r="H224" s="445">
        <v>2.65008</v>
      </c>
      <c r="I224" s="445">
        <v>2.58744</v>
      </c>
      <c r="J224" s="445">
        <v>2.5619200000000002</v>
      </c>
      <c r="K224" s="445">
        <v>2.5522</v>
      </c>
      <c r="L224" s="445">
        <v>2.5501999999999998</v>
      </c>
      <c r="M224" s="445">
        <v>2.5165299999999999</v>
      </c>
      <c r="N224" s="445">
        <v>2.52007</v>
      </c>
      <c r="O224" s="445">
        <v>2.5046300000000001</v>
      </c>
      <c r="P224" s="445">
        <v>2.5104199999999999</v>
      </c>
      <c r="Q224" s="445">
        <v>2.5752100000000002</v>
      </c>
      <c r="R224" s="445">
        <v>2.56135</v>
      </c>
      <c r="S224" s="445">
        <v>2.5390600000000001</v>
      </c>
      <c r="T224" s="445">
        <v>2.5407999999999999</v>
      </c>
      <c r="U224" s="445">
        <v>2.5364300000000002</v>
      </c>
      <c r="V224" s="445">
        <v>2.5305900000000001</v>
      </c>
      <c r="W224" s="445">
        <v>2.5350000000000001</v>
      </c>
      <c r="X224" s="445">
        <v>2.5314199999999998</v>
      </c>
      <c r="Y224" s="445">
        <v>2.536</v>
      </c>
      <c r="Z224" s="445">
        <v>2.5386299999999999</v>
      </c>
      <c r="AA224" s="445">
        <v>2.53817</v>
      </c>
      <c r="AB224" s="445">
        <v>2.5475599999999998</v>
      </c>
      <c r="AC224" s="445">
        <v>2.5459200000000002</v>
      </c>
    </row>
    <row r="225" spans="1:29" x14ac:dyDescent="0.25">
      <c r="A225" s="445" t="s">
        <v>4057</v>
      </c>
      <c r="B225" s="445" t="s">
        <v>2485</v>
      </c>
      <c r="C225" s="445" t="s">
        <v>4471</v>
      </c>
      <c r="D225" s="445">
        <v>0</v>
      </c>
      <c r="E225" s="445">
        <v>0</v>
      </c>
      <c r="F225" s="445">
        <v>0</v>
      </c>
      <c r="G225" s="445">
        <v>0</v>
      </c>
      <c r="H225" s="445">
        <v>0</v>
      </c>
      <c r="I225" s="445">
        <v>0</v>
      </c>
      <c r="J225" s="445">
        <v>0</v>
      </c>
      <c r="K225" s="445">
        <v>0</v>
      </c>
      <c r="L225" s="445">
        <v>0</v>
      </c>
      <c r="M225" s="445">
        <v>0</v>
      </c>
      <c r="N225" s="445">
        <v>0</v>
      </c>
      <c r="O225" s="445">
        <v>0</v>
      </c>
      <c r="P225" s="445">
        <v>0</v>
      </c>
      <c r="Q225" s="445">
        <v>0</v>
      </c>
      <c r="R225" s="445">
        <v>0</v>
      </c>
      <c r="S225" s="445">
        <v>0</v>
      </c>
      <c r="T225" s="445">
        <v>0</v>
      </c>
      <c r="U225" s="445">
        <v>0</v>
      </c>
      <c r="V225" s="445">
        <v>0</v>
      </c>
      <c r="W225" s="445">
        <v>0</v>
      </c>
      <c r="X225" s="445">
        <v>0</v>
      </c>
      <c r="Y225" s="445">
        <v>0</v>
      </c>
      <c r="Z225" s="445">
        <v>0</v>
      </c>
      <c r="AA225" s="445">
        <v>0</v>
      </c>
      <c r="AB225" s="445">
        <v>0</v>
      </c>
      <c r="AC225" s="445">
        <v>0</v>
      </c>
    </row>
    <row r="226" spans="1:29" x14ac:dyDescent="0.25">
      <c r="A226" s="445" t="s">
        <v>4057</v>
      </c>
      <c r="B226" s="445" t="s">
        <v>2425</v>
      </c>
      <c r="C226" s="445" t="s">
        <v>4471</v>
      </c>
      <c r="D226" s="445">
        <v>-6.4802799999999996</v>
      </c>
      <c r="E226" s="445">
        <v>-6.4802799999999996</v>
      </c>
      <c r="F226" s="445">
        <v>-6.4802799999999996</v>
      </c>
      <c r="G226" s="445">
        <v>-6.4802799999999996</v>
      </c>
      <c r="H226" s="445">
        <v>-6.4802799999999996</v>
      </c>
      <c r="I226" s="445">
        <v>-6.4802799999999996</v>
      </c>
      <c r="J226" s="445">
        <v>-6.4802799999999996</v>
      </c>
      <c r="K226" s="445">
        <v>-6.4802799999999996</v>
      </c>
      <c r="L226" s="445">
        <v>-6.4802799999999996</v>
      </c>
      <c r="M226" s="445">
        <v>-6.4802799999999996</v>
      </c>
      <c r="N226" s="445">
        <v>-6.4802799999999996</v>
      </c>
      <c r="O226" s="445">
        <v>-6.4802799999999996</v>
      </c>
      <c r="P226" s="445">
        <v>-6.4802799999999996</v>
      </c>
      <c r="Q226" s="445">
        <v>-6.4802799999999996</v>
      </c>
      <c r="R226" s="445">
        <v>-6.4802799999999996</v>
      </c>
      <c r="S226" s="445">
        <v>-6.4802799999999996</v>
      </c>
      <c r="T226" s="445">
        <v>-6.4802799999999996</v>
      </c>
      <c r="U226" s="445">
        <v>-6.4802799999999996</v>
      </c>
      <c r="V226" s="445">
        <v>-6.4802799999999996</v>
      </c>
      <c r="W226" s="445">
        <v>-6.4802799999999996</v>
      </c>
      <c r="X226" s="445">
        <v>-6.4802799999999996</v>
      </c>
      <c r="Y226" s="445">
        <v>-6.4802799999999996</v>
      </c>
      <c r="Z226" s="445">
        <v>-6.4802799999999996</v>
      </c>
      <c r="AA226" s="445">
        <v>-6.4802799999999996</v>
      </c>
      <c r="AB226" s="445">
        <v>-6.4802799999999996</v>
      </c>
      <c r="AC226" s="445">
        <v>-6.4802799999999996</v>
      </c>
    </row>
    <row r="227" spans="1:29" x14ac:dyDescent="0.25">
      <c r="A227" s="445" t="s">
        <v>4057</v>
      </c>
      <c r="B227" s="445" t="s">
        <v>4472</v>
      </c>
      <c r="C227" s="445" t="s">
        <v>4471</v>
      </c>
      <c r="D227" s="445">
        <v>0</v>
      </c>
      <c r="E227" s="445">
        <v>0</v>
      </c>
      <c r="F227" s="445">
        <v>0</v>
      </c>
      <c r="G227" s="445">
        <v>0</v>
      </c>
      <c r="H227" s="445">
        <v>0</v>
      </c>
      <c r="I227" s="445">
        <v>0</v>
      </c>
      <c r="J227" s="445">
        <v>0</v>
      </c>
      <c r="K227" s="445">
        <v>0</v>
      </c>
      <c r="L227" s="445">
        <v>0</v>
      </c>
      <c r="M227" s="445">
        <v>0</v>
      </c>
      <c r="N227" s="445">
        <v>0</v>
      </c>
      <c r="O227" s="445">
        <v>0</v>
      </c>
      <c r="P227" s="445">
        <v>0</v>
      </c>
      <c r="Q227" s="445">
        <v>0</v>
      </c>
      <c r="R227" s="445">
        <v>0</v>
      </c>
      <c r="S227" s="445">
        <v>0</v>
      </c>
      <c r="T227" s="445">
        <v>0</v>
      </c>
      <c r="U227" s="445">
        <v>0</v>
      </c>
      <c r="V227" s="445">
        <v>0</v>
      </c>
      <c r="W227" s="445">
        <v>0</v>
      </c>
      <c r="X227" s="445">
        <v>0</v>
      </c>
      <c r="Y227" s="445">
        <v>0</v>
      </c>
      <c r="Z227" s="445">
        <v>0</v>
      </c>
      <c r="AA227" s="445">
        <v>0</v>
      </c>
      <c r="AB227" s="445">
        <v>0</v>
      </c>
      <c r="AC227" s="445">
        <v>0</v>
      </c>
    </row>
    <row r="228" spans="1:29" x14ac:dyDescent="0.25">
      <c r="A228" s="445" t="s">
        <v>4059</v>
      </c>
      <c r="B228" s="445" t="s">
        <v>2426</v>
      </c>
      <c r="C228" s="445" t="s">
        <v>4471</v>
      </c>
      <c r="D228" s="445">
        <v>44.4054</v>
      </c>
      <c r="E228" s="445">
        <v>43.501899999999999</v>
      </c>
      <c r="F228" s="445">
        <v>42.601900000000001</v>
      </c>
      <c r="G228" s="445">
        <v>41.451000000000001</v>
      </c>
      <c r="H228" s="445">
        <v>40.280500000000004</v>
      </c>
      <c r="I228" s="445">
        <v>39.097999999999999</v>
      </c>
      <c r="J228" s="445">
        <v>37.851399999999998</v>
      </c>
      <c r="K228" s="445">
        <v>36.575000000000003</v>
      </c>
      <c r="L228" s="445">
        <v>35.231999999999999</v>
      </c>
      <c r="M228" s="445">
        <v>33.7181</v>
      </c>
      <c r="N228" s="445">
        <v>32.268999999999998</v>
      </c>
      <c r="O228" s="445">
        <v>30.7498</v>
      </c>
      <c r="P228" s="445">
        <v>29.223199999999999</v>
      </c>
      <c r="Q228" s="445">
        <v>27.750299999999999</v>
      </c>
      <c r="R228" s="445">
        <v>26.222300000000001</v>
      </c>
      <c r="S228" s="445">
        <v>24.760300000000001</v>
      </c>
      <c r="T228" s="445">
        <v>23.268999999999998</v>
      </c>
      <c r="U228" s="445">
        <v>21.8553</v>
      </c>
      <c r="V228" s="445">
        <v>20.803100000000001</v>
      </c>
      <c r="W228" s="445">
        <v>19.883800000000001</v>
      </c>
      <c r="X228" s="445">
        <v>19.129100000000001</v>
      </c>
      <c r="Y228" s="445">
        <v>18.547699999999999</v>
      </c>
      <c r="Z228" s="445">
        <v>18.097000000000001</v>
      </c>
      <c r="AA228" s="445">
        <v>17.738900000000001</v>
      </c>
      <c r="AB228" s="445">
        <v>17.485199999999999</v>
      </c>
      <c r="AC228" s="445">
        <v>17.395700000000001</v>
      </c>
    </row>
    <row r="229" spans="1:29" x14ac:dyDescent="0.25">
      <c r="A229" s="445" t="s">
        <v>4059</v>
      </c>
      <c r="B229" s="445" t="s">
        <v>2424</v>
      </c>
      <c r="C229" s="445" t="s">
        <v>4471</v>
      </c>
      <c r="D229" s="445">
        <v>12.1898</v>
      </c>
      <c r="E229" s="445">
        <v>12.373699999999999</v>
      </c>
      <c r="F229" s="445">
        <v>12.4832</v>
      </c>
      <c r="G229" s="445">
        <v>10.2719</v>
      </c>
      <c r="H229" s="445">
        <v>8.1256000000000004</v>
      </c>
      <c r="I229" s="445">
        <v>4.5905800000000001</v>
      </c>
      <c r="J229" s="445">
        <v>3.7677999999999998</v>
      </c>
      <c r="K229" s="445">
        <v>2.9809899999999998</v>
      </c>
      <c r="L229" s="445">
        <v>3.07707</v>
      </c>
      <c r="M229" s="445">
        <v>3.2469700000000001</v>
      </c>
      <c r="N229" s="445">
        <v>3.4408699999999999</v>
      </c>
      <c r="O229" s="445">
        <v>3.78023</v>
      </c>
      <c r="P229" s="445">
        <v>4.181</v>
      </c>
      <c r="Q229" s="445">
        <v>4.6072899999999999</v>
      </c>
      <c r="R229" s="445">
        <v>5.0413500000000004</v>
      </c>
      <c r="S229" s="445">
        <v>5.6052499999999998</v>
      </c>
      <c r="T229" s="445">
        <v>6.1281299999999996</v>
      </c>
      <c r="U229" s="445">
        <v>6.5999400000000001</v>
      </c>
      <c r="V229" s="445">
        <v>6.7923600000000004</v>
      </c>
      <c r="W229" s="445">
        <v>7.0404600000000004</v>
      </c>
      <c r="X229" s="445">
        <v>7.30159</v>
      </c>
      <c r="Y229" s="445">
        <v>7.63598</v>
      </c>
      <c r="Z229" s="445">
        <v>7.8339499999999997</v>
      </c>
      <c r="AA229" s="445">
        <v>7.9382700000000002</v>
      </c>
      <c r="AB229" s="445">
        <v>7.9275000000000002</v>
      </c>
      <c r="AC229" s="445">
        <v>7.8889100000000001</v>
      </c>
    </row>
    <row r="230" spans="1:29" x14ac:dyDescent="0.25">
      <c r="A230" s="445" t="s">
        <v>4059</v>
      </c>
      <c r="B230" s="445" t="s">
        <v>4475</v>
      </c>
      <c r="C230" s="445" t="s">
        <v>4471</v>
      </c>
      <c r="D230" s="445">
        <v>14.0893</v>
      </c>
      <c r="E230" s="445">
        <v>13.5654</v>
      </c>
      <c r="F230" s="445">
        <v>13.840199999999999</v>
      </c>
      <c r="G230" s="445">
        <v>13.7773</v>
      </c>
      <c r="H230" s="445">
        <v>13.6286</v>
      </c>
      <c r="I230" s="445">
        <v>13.467499999999999</v>
      </c>
      <c r="J230" s="445">
        <v>13.321300000000001</v>
      </c>
      <c r="K230" s="445">
        <v>13.1989</v>
      </c>
      <c r="L230" s="445">
        <v>13.0822</v>
      </c>
      <c r="M230" s="445">
        <v>12.9885</v>
      </c>
      <c r="N230" s="445">
        <v>12.8847</v>
      </c>
      <c r="O230" s="445">
        <v>12.7766</v>
      </c>
      <c r="P230" s="445">
        <v>12.661199999999999</v>
      </c>
      <c r="Q230" s="445">
        <v>12.5435</v>
      </c>
      <c r="R230" s="445">
        <v>12.389099999999999</v>
      </c>
      <c r="S230" s="445">
        <v>12.232100000000001</v>
      </c>
      <c r="T230" s="445">
        <v>12.0845</v>
      </c>
      <c r="U230" s="445">
        <v>11.9659</v>
      </c>
      <c r="V230" s="445">
        <v>11.857799999999999</v>
      </c>
      <c r="W230" s="445">
        <v>11.7584</v>
      </c>
      <c r="X230" s="445">
        <v>11.6652</v>
      </c>
      <c r="Y230" s="445">
        <v>11.563700000000001</v>
      </c>
      <c r="Z230" s="445">
        <v>11.4559</v>
      </c>
      <c r="AA230" s="445">
        <v>11.347799999999999</v>
      </c>
      <c r="AB230" s="445">
        <v>11.229799999999999</v>
      </c>
      <c r="AC230" s="445">
        <v>11.1334</v>
      </c>
    </row>
    <row r="231" spans="1:29" x14ac:dyDescent="0.25">
      <c r="A231" s="445" t="s">
        <v>4059</v>
      </c>
      <c r="B231" s="445" t="s">
        <v>4474</v>
      </c>
      <c r="C231" s="445" t="s">
        <v>4471</v>
      </c>
      <c r="D231" s="445">
        <v>9.3071699999999993</v>
      </c>
      <c r="E231" s="445">
        <v>9.3021399999999996</v>
      </c>
      <c r="F231" s="445">
        <v>9.3735400000000002</v>
      </c>
      <c r="G231" s="445">
        <v>9.3850700000000007</v>
      </c>
      <c r="H231" s="445">
        <v>9.3515499999999996</v>
      </c>
      <c r="I231" s="445">
        <v>9.3272499999999994</v>
      </c>
      <c r="J231" s="445">
        <v>9.2795699999999997</v>
      </c>
      <c r="K231" s="445">
        <v>9.2842000000000002</v>
      </c>
      <c r="L231" s="445">
        <v>9.3214699999999997</v>
      </c>
      <c r="M231" s="445">
        <v>9.3604699999999994</v>
      </c>
      <c r="N231" s="445">
        <v>9.3882399999999997</v>
      </c>
      <c r="O231" s="445">
        <v>9.3936899999999994</v>
      </c>
      <c r="P231" s="445">
        <v>9.3859200000000005</v>
      </c>
      <c r="Q231" s="445">
        <v>9.3771900000000006</v>
      </c>
      <c r="R231" s="445">
        <v>9.2969299999999997</v>
      </c>
      <c r="S231" s="445">
        <v>9.2089800000000004</v>
      </c>
      <c r="T231" s="445">
        <v>9.1474200000000003</v>
      </c>
      <c r="U231" s="445">
        <v>9.1190499999999997</v>
      </c>
      <c r="V231" s="445">
        <v>9.1039600000000007</v>
      </c>
      <c r="W231" s="445">
        <v>9.1003500000000006</v>
      </c>
      <c r="X231" s="445">
        <v>9.1032799999999998</v>
      </c>
      <c r="Y231" s="445">
        <v>9.0899400000000004</v>
      </c>
      <c r="Z231" s="445">
        <v>9.0669199999999996</v>
      </c>
      <c r="AA231" s="445">
        <v>9.0381599999999995</v>
      </c>
      <c r="AB231" s="445">
        <v>8.9888200000000005</v>
      </c>
      <c r="AC231" s="445">
        <v>8.9762599999999999</v>
      </c>
    </row>
    <row r="232" spans="1:29" x14ac:dyDescent="0.25">
      <c r="A232" s="445" t="s">
        <v>4059</v>
      </c>
      <c r="B232" s="445" t="s">
        <v>4473</v>
      </c>
      <c r="C232" s="445" t="s">
        <v>4471</v>
      </c>
      <c r="D232" s="445">
        <v>17.464700000000001</v>
      </c>
      <c r="E232" s="445">
        <v>17.043600000000001</v>
      </c>
      <c r="F232" s="445">
        <v>16.7804</v>
      </c>
      <c r="G232" s="445">
        <v>16.503699999999998</v>
      </c>
      <c r="H232" s="445">
        <v>16.1297</v>
      </c>
      <c r="I232" s="445">
        <v>15.7898</v>
      </c>
      <c r="J232" s="445">
        <v>15.5046</v>
      </c>
      <c r="K232" s="445">
        <v>15.353199999999999</v>
      </c>
      <c r="L232" s="445">
        <v>15.120200000000001</v>
      </c>
      <c r="M232" s="445">
        <v>14.980600000000001</v>
      </c>
      <c r="N232" s="445">
        <v>14.834199999999999</v>
      </c>
      <c r="O232" s="445">
        <v>14.6822</v>
      </c>
      <c r="P232" s="445">
        <v>14.524800000000001</v>
      </c>
      <c r="Q232" s="445">
        <v>14.392300000000001</v>
      </c>
      <c r="R232" s="445">
        <v>14.277200000000001</v>
      </c>
      <c r="S232" s="445">
        <v>14.155200000000001</v>
      </c>
      <c r="T232" s="445">
        <v>14.126899999999999</v>
      </c>
      <c r="U232" s="445">
        <v>14.0884</v>
      </c>
      <c r="V232" s="445">
        <v>14.0731</v>
      </c>
      <c r="W232" s="445">
        <v>14.045400000000001</v>
      </c>
      <c r="X232" s="445">
        <v>14.0489</v>
      </c>
      <c r="Y232" s="445">
        <v>14.112299999999999</v>
      </c>
      <c r="Z232" s="445">
        <v>14.1524</v>
      </c>
      <c r="AA232" s="445">
        <v>14.2201</v>
      </c>
      <c r="AB232" s="445">
        <v>14.260400000000001</v>
      </c>
      <c r="AC232" s="445">
        <v>14.3065</v>
      </c>
    </row>
    <row r="233" spans="1:29" x14ac:dyDescent="0.25">
      <c r="A233" s="445" t="s">
        <v>4059</v>
      </c>
      <c r="B233" s="445" t="s">
        <v>2485</v>
      </c>
      <c r="C233" s="445" t="s">
        <v>4471</v>
      </c>
      <c r="D233" s="445">
        <v>0.121576</v>
      </c>
      <c r="E233" s="445">
        <v>0.115838</v>
      </c>
      <c r="F233" s="445">
        <v>0.10319300000000001</v>
      </c>
      <c r="G233" s="445">
        <v>9.1808799999999996E-2</v>
      </c>
      <c r="H233" s="445">
        <v>8.1489000000000006E-2</v>
      </c>
      <c r="I233" s="445">
        <v>7.2489200000000004E-2</v>
      </c>
      <c r="J233" s="445">
        <v>6.7208400000000001E-2</v>
      </c>
      <c r="K233" s="445">
        <v>6.1952100000000003E-2</v>
      </c>
      <c r="L233" s="445">
        <v>5.6754600000000002E-2</v>
      </c>
      <c r="M233" s="445">
        <v>5.1609200000000001E-2</v>
      </c>
      <c r="N233" s="445">
        <v>4.6408699999999997E-2</v>
      </c>
      <c r="O233" s="445">
        <v>4.5460800000000003E-2</v>
      </c>
      <c r="P233" s="445">
        <v>4.4461000000000001E-2</v>
      </c>
      <c r="Q233" s="445">
        <v>4.3483399999999998E-2</v>
      </c>
      <c r="R233" s="445">
        <v>4.2589500000000002E-2</v>
      </c>
      <c r="S233" s="445">
        <v>4.1557700000000003E-2</v>
      </c>
      <c r="T233" s="445">
        <v>4.0700699999999999E-2</v>
      </c>
      <c r="U233" s="445">
        <v>3.98062E-2</v>
      </c>
      <c r="V233" s="445">
        <v>3.8854399999999997E-2</v>
      </c>
      <c r="W233" s="445">
        <v>3.82715E-2</v>
      </c>
      <c r="X233" s="445">
        <v>3.7782000000000003E-2</v>
      </c>
      <c r="Y233" s="445">
        <v>3.7422999999999998E-2</v>
      </c>
      <c r="Z233" s="445">
        <v>3.71533E-2</v>
      </c>
      <c r="AA233" s="445">
        <v>3.7196600000000003E-2</v>
      </c>
      <c r="AB233" s="445">
        <v>3.7256699999999997E-2</v>
      </c>
      <c r="AC233" s="445">
        <v>3.74793E-2</v>
      </c>
    </row>
    <row r="234" spans="1:29" x14ac:dyDescent="0.25">
      <c r="A234" s="445" t="s">
        <v>4059</v>
      </c>
      <c r="B234" s="445" t="s">
        <v>2425</v>
      </c>
      <c r="C234" s="445" t="s">
        <v>4471</v>
      </c>
      <c r="D234" s="445">
        <v>-5.73644</v>
      </c>
      <c r="E234" s="445">
        <v>-5.73644</v>
      </c>
      <c r="F234" s="445">
        <v>-5.73644</v>
      </c>
      <c r="G234" s="445">
        <v>-5.73644</v>
      </c>
      <c r="H234" s="445">
        <v>-5.73644</v>
      </c>
      <c r="I234" s="445">
        <v>-5.73644</v>
      </c>
      <c r="J234" s="445">
        <v>-5.73644</v>
      </c>
      <c r="K234" s="445">
        <v>-5.73644</v>
      </c>
      <c r="L234" s="445">
        <v>-5.73644</v>
      </c>
      <c r="M234" s="445">
        <v>-5.73644</v>
      </c>
      <c r="N234" s="445">
        <v>-5.73644</v>
      </c>
      <c r="O234" s="445">
        <v>-5.73644</v>
      </c>
      <c r="P234" s="445">
        <v>-5.73644</v>
      </c>
      <c r="Q234" s="445">
        <v>-5.73644</v>
      </c>
      <c r="R234" s="445">
        <v>-5.73644</v>
      </c>
      <c r="S234" s="445">
        <v>-5.73644</v>
      </c>
      <c r="T234" s="445">
        <v>-5.73644</v>
      </c>
      <c r="U234" s="445">
        <v>-5.73644</v>
      </c>
      <c r="V234" s="445">
        <v>-5.73644</v>
      </c>
      <c r="W234" s="445">
        <v>-5.73644</v>
      </c>
      <c r="X234" s="445">
        <v>-5.73644</v>
      </c>
      <c r="Y234" s="445">
        <v>-5.73644</v>
      </c>
      <c r="Z234" s="445">
        <v>-5.73644</v>
      </c>
      <c r="AA234" s="445">
        <v>-5.73644</v>
      </c>
      <c r="AB234" s="445">
        <v>-5.73644</v>
      </c>
      <c r="AC234" s="445">
        <v>-5.73644</v>
      </c>
    </row>
    <row r="235" spans="1:29" x14ac:dyDescent="0.25">
      <c r="A235" s="445" t="s">
        <v>4059</v>
      </c>
      <c r="B235" s="445" t="s">
        <v>4472</v>
      </c>
      <c r="C235" s="445" t="s">
        <v>4471</v>
      </c>
      <c r="D235" s="445">
        <v>0</v>
      </c>
      <c r="E235" s="445">
        <v>0</v>
      </c>
      <c r="F235" s="445">
        <v>0</v>
      </c>
      <c r="G235" s="445">
        <v>0</v>
      </c>
      <c r="H235" s="445">
        <v>0</v>
      </c>
      <c r="I235" s="445">
        <v>0</v>
      </c>
      <c r="J235" s="445">
        <v>0</v>
      </c>
      <c r="K235" s="445">
        <v>0</v>
      </c>
      <c r="L235" s="445">
        <v>0</v>
      </c>
      <c r="M235" s="445">
        <v>0</v>
      </c>
      <c r="N235" s="445">
        <v>0</v>
      </c>
      <c r="O235" s="445">
        <v>0</v>
      </c>
      <c r="P235" s="445">
        <v>0</v>
      </c>
      <c r="Q235" s="445">
        <v>0</v>
      </c>
      <c r="R235" s="445">
        <v>0</v>
      </c>
      <c r="S235" s="445">
        <v>0</v>
      </c>
      <c r="T235" s="445">
        <v>0</v>
      </c>
      <c r="U235" s="445">
        <v>0</v>
      </c>
      <c r="V235" s="445">
        <v>0</v>
      </c>
      <c r="W235" s="445">
        <v>0</v>
      </c>
      <c r="X235" s="445">
        <v>0</v>
      </c>
      <c r="Y235" s="445">
        <v>0</v>
      </c>
      <c r="Z235" s="445">
        <v>0</v>
      </c>
      <c r="AA235" s="445">
        <v>0</v>
      </c>
      <c r="AB235" s="445">
        <v>0</v>
      </c>
      <c r="AC235" s="445">
        <v>0</v>
      </c>
    </row>
    <row r="236" spans="1:29" x14ac:dyDescent="0.25">
      <c r="A236" s="445" t="s">
        <v>4061</v>
      </c>
      <c r="B236" s="445" t="s">
        <v>2426</v>
      </c>
      <c r="C236" s="445" t="s">
        <v>4471</v>
      </c>
      <c r="D236" s="445">
        <v>13.1875</v>
      </c>
      <c r="E236" s="445">
        <v>12.8301</v>
      </c>
      <c r="F236" s="445">
        <v>12.53</v>
      </c>
      <c r="G236" s="445">
        <v>12.2128</v>
      </c>
      <c r="H236" s="445">
        <v>11.914899999999999</v>
      </c>
      <c r="I236" s="445">
        <v>11.6531</v>
      </c>
      <c r="J236" s="445">
        <v>11.465999999999999</v>
      </c>
      <c r="K236" s="445">
        <v>11.281000000000001</v>
      </c>
      <c r="L236" s="445">
        <v>10.8826</v>
      </c>
      <c r="M236" s="445">
        <v>10.3582</v>
      </c>
      <c r="N236" s="445">
        <v>9.8772400000000005</v>
      </c>
      <c r="O236" s="445">
        <v>9.3925699999999992</v>
      </c>
      <c r="P236" s="445">
        <v>8.91615</v>
      </c>
      <c r="Q236" s="445">
        <v>8.4557900000000004</v>
      </c>
      <c r="R236" s="445">
        <v>7.9850500000000002</v>
      </c>
      <c r="S236" s="445">
        <v>7.5242100000000001</v>
      </c>
      <c r="T236" s="445">
        <v>7.0706899999999999</v>
      </c>
      <c r="U236" s="445">
        <v>6.6399600000000003</v>
      </c>
      <c r="V236" s="445">
        <v>6.3054199999999998</v>
      </c>
      <c r="W236" s="445">
        <v>6.0139899999999997</v>
      </c>
      <c r="X236" s="445">
        <v>5.7669699999999997</v>
      </c>
      <c r="Y236" s="445">
        <v>5.5888400000000003</v>
      </c>
      <c r="Z236" s="445">
        <v>5.4623900000000001</v>
      </c>
      <c r="AA236" s="445">
        <v>5.3641899999999998</v>
      </c>
      <c r="AB236" s="445">
        <v>5.3143000000000002</v>
      </c>
      <c r="AC236" s="445">
        <v>5.2930599999999997</v>
      </c>
    </row>
    <row r="237" spans="1:29" x14ac:dyDescent="0.25">
      <c r="A237" s="445" t="s">
        <v>4061</v>
      </c>
      <c r="B237" s="445" t="s">
        <v>2424</v>
      </c>
      <c r="C237" s="445" t="s">
        <v>4471</v>
      </c>
      <c r="D237" s="445">
        <v>12.3714</v>
      </c>
      <c r="E237" s="445">
        <v>3.65103</v>
      </c>
      <c r="F237" s="445">
        <v>3.6518700000000002</v>
      </c>
      <c r="G237" s="445">
        <v>3.84944</v>
      </c>
      <c r="H237" s="445">
        <v>4.0937200000000002</v>
      </c>
      <c r="I237" s="445">
        <v>4.4248700000000003</v>
      </c>
      <c r="J237" s="445">
        <v>4.1150399999999996</v>
      </c>
      <c r="K237" s="445">
        <v>4.2845800000000001</v>
      </c>
      <c r="L237" s="445">
        <v>4.4854799999999999</v>
      </c>
      <c r="M237" s="445">
        <v>4.6732199999999997</v>
      </c>
      <c r="N237" s="445">
        <v>4.82857</v>
      </c>
      <c r="O237" s="445">
        <v>4.9004700000000003</v>
      </c>
      <c r="P237" s="445">
        <v>3.6428400000000001</v>
      </c>
      <c r="Q237" s="445">
        <v>3.6582499999999998</v>
      </c>
      <c r="R237" s="445">
        <v>3.8287100000000001</v>
      </c>
      <c r="S237" s="445">
        <v>3.9967999999999999</v>
      </c>
      <c r="T237" s="445">
        <v>4.1855200000000004</v>
      </c>
      <c r="U237" s="445">
        <v>4.3399799999999997</v>
      </c>
      <c r="V237" s="445">
        <v>4.1905200000000002</v>
      </c>
      <c r="W237" s="445">
        <v>3.94861</v>
      </c>
      <c r="X237" s="445">
        <v>3.3672200000000001</v>
      </c>
      <c r="Y237" s="445">
        <v>2.8744100000000001</v>
      </c>
      <c r="Z237" s="445">
        <v>2.64134</v>
      </c>
      <c r="AA237" s="445">
        <v>2.4597099999999998</v>
      </c>
      <c r="AB237" s="445">
        <v>2.0922999999999998</v>
      </c>
      <c r="AC237" s="445">
        <v>1.4516</v>
      </c>
    </row>
    <row r="238" spans="1:29" x14ac:dyDescent="0.25">
      <c r="A238" s="445" t="s">
        <v>4061</v>
      </c>
      <c r="B238" s="445" t="s">
        <v>4475</v>
      </c>
      <c r="C238" s="445" t="s">
        <v>4471</v>
      </c>
      <c r="D238" s="445">
        <v>2.2097099999999998</v>
      </c>
      <c r="E238" s="445">
        <v>2.1293899999999999</v>
      </c>
      <c r="F238" s="445">
        <v>2.1702499999999998</v>
      </c>
      <c r="G238" s="445">
        <v>2.16412</v>
      </c>
      <c r="H238" s="445">
        <v>2.1418599999999999</v>
      </c>
      <c r="I238" s="445">
        <v>2.1169899999999999</v>
      </c>
      <c r="J238" s="445">
        <v>2.08785</v>
      </c>
      <c r="K238" s="445">
        <v>2.0627499999999999</v>
      </c>
      <c r="L238" s="445">
        <v>2.03878</v>
      </c>
      <c r="M238" s="445">
        <v>2.01824</v>
      </c>
      <c r="N238" s="445">
        <v>1.99736</v>
      </c>
      <c r="O238" s="445">
        <v>1.9755199999999999</v>
      </c>
      <c r="P238" s="445">
        <v>1.95228</v>
      </c>
      <c r="Q238" s="445">
        <v>1.92916</v>
      </c>
      <c r="R238" s="445">
        <v>1.90046</v>
      </c>
      <c r="S238" s="445">
        <v>1.8715200000000001</v>
      </c>
      <c r="T238" s="445">
        <v>1.8440300000000001</v>
      </c>
      <c r="U238" s="445">
        <v>1.8209299999999999</v>
      </c>
      <c r="V238" s="445">
        <v>1.79962</v>
      </c>
      <c r="W238" s="445">
        <v>1.7797400000000001</v>
      </c>
      <c r="X238" s="445">
        <v>1.76101</v>
      </c>
      <c r="Y238" s="445">
        <v>1.7411099999999999</v>
      </c>
      <c r="Z238" s="445">
        <v>1.72034</v>
      </c>
      <c r="AA238" s="445">
        <v>1.6995400000000001</v>
      </c>
      <c r="AB238" s="445">
        <v>1.67737</v>
      </c>
      <c r="AC238" s="445">
        <v>1.6586799999999999</v>
      </c>
    </row>
    <row r="239" spans="1:29" x14ac:dyDescent="0.25">
      <c r="A239" s="445" t="s">
        <v>4061</v>
      </c>
      <c r="B239" s="445" t="s">
        <v>4474</v>
      </c>
      <c r="C239" s="445" t="s">
        <v>4471</v>
      </c>
      <c r="D239" s="445">
        <v>1.8723799999999999</v>
      </c>
      <c r="E239" s="445">
        <v>1.9042300000000001</v>
      </c>
      <c r="F239" s="445">
        <v>1.9483699999999999</v>
      </c>
      <c r="G239" s="445">
        <v>1.98339</v>
      </c>
      <c r="H239" s="445">
        <v>2.0116499999999999</v>
      </c>
      <c r="I239" s="445">
        <v>2.04176</v>
      </c>
      <c r="J239" s="445">
        <v>2.0301300000000002</v>
      </c>
      <c r="K239" s="445">
        <v>2.0346899999999999</v>
      </c>
      <c r="L239" s="445">
        <v>2.0450300000000001</v>
      </c>
      <c r="M239" s="445">
        <v>2.0552199999999998</v>
      </c>
      <c r="N239" s="445">
        <v>2.0614699999999999</v>
      </c>
      <c r="O239" s="445">
        <v>2.0599500000000002</v>
      </c>
      <c r="P239" s="445">
        <v>2.04806</v>
      </c>
      <c r="Q239" s="445">
        <v>2.0443500000000001</v>
      </c>
      <c r="R239" s="445">
        <v>2.02657</v>
      </c>
      <c r="S239" s="445">
        <v>2.0061200000000001</v>
      </c>
      <c r="T239" s="445">
        <v>1.9918400000000001</v>
      </c>
      <c r="U239" s="445">
        <v>1.9833000000000001</v>
      </c>
      <c r="V239" s="445">
        <v>1.97729</v>
      </c>
      <c r="W239" s="445">
        <v>1.9732000000000001</v>
      </c>
      <c r="X239" s="445">
        <v>1.97038</v>
      </c>
      <c r="Y239" s="445">
        <v>1.96465</v>
      </c>
      <c r="Z239" s="445">
        <v>1.9573700000000001</v>
      </c>
      <c r="AA239" s="445">
        <v>1.9491099999999999</v>
      </c>
      <c r="AB239" s="445">
        <v>1.93703</v>
      </c>
      <c r="AC239" s="445">
        <v>1.9312</v>
      </c>
    </row>
    <row r="240" spans="1:29" x14ac:dyDescent="0.25">
      <c r="A240" s="445" t="s">
        <v>4061</v>
      </c>
      <c r="B240" s="445" t="s">
        <v>4473</v>
      </c>
      <c r="C240" s="445" t="s">
        <v>4471</v>
      </c>
      <c r="D240" s="445">
        <v>36.732900000000001</v>
      </c>
      <c r="E240" s="445">
        <v>36.053699999999999</v>
      </c>
      <c r="F240" s="445">
        <v>35.592599999999997</v>
      </c>
      <c r="G240" s="445">
        <v>35.438499999999998</v>
      </c>
      <c r="H240" s="445">
        <v>35.153100000000002</v>
      </c>
      <c r="I240" s="445">
        <v>35.0794</v>
      </c>
      <c r="J240" s="445">
        <v>35.003599999999999</v>
      </c>
      <c r="K240" s="445">
        <v>34.981099999999998</v>
      </c>
      <c r="L240" s="445">
        <v>34.989400000000003</v>
      </c>
      <c r="M240" s="445">
        <v>35.023200000000003</v>
      </c>
      <c r="N240" s="445">
        <v>35.023899999999998</v>
      </c>
      <c r="O240" s="445">
        <v>35.079500000000003</v>
      </c>
      <c r="P240" s="445">
        <v>35.102499999999999</v>
      </c>
      <c r="Q240" s="445">
        <v>35.169899999999998</v>
      </c>
      <c r="R240" s="445">
        <v>35.203200000000002</v>
      </c>
      <c r="S240" s="445">
        <v>35.328899999999997</v>
      </c>
      <c r="T240" s="445">
        <v>35.452399999999997</v>
      </c>
      <c r="U240" s="445">
        <v>35.596800000000002</v>
      </c>
      <c r="V240" s="445">
        <v>35.725000000000001</v>
      </c>
      <c r="W240" s="445">
        <v>35.789700000000003</v>
      </c>
      <c r="X240" s="445">
        <v>35.909399999999998</v>
      </c>
      <c r="Y240" s="445">
        <v>36.100700000000003</v>
      </c>
      <c r="Z240" s="445">
        <v>36.253500000000003</v>
      </c>
      <c r="AA240" s="445">
        <v>36.397500000000001</v>
      </c>
      <c r="AB240" s="445">
        <v>36.417200000000001</v>
      </c>
      <c r="AC240" s="445">
        <v>36.630000000000003</v>
      </c>
    </row>
    <row r="241" spans="1:29" x14ac:dyDescent="0.25">
      <c r="A241" s="445" t="s">
        <v>4061</v>
      </c>
      <c r="B241" s="445" t="s">
        <v>2485</v>
      </c>
      <c r="C241" s="445" t="s">
        <v>4471</v>
      </c>
      <c r="D241" s="445">
        <v>0.194517</v>
      </c>
      <c r="E241" s="445">
        <v>0.18531600000000001</v>
      </c>
      <c r="F241" s="445">
        <v>0.16586799999999999</v>
      </c>
      <c r="G241" s="445">
        <v>0.148613</v>
      </c>
      <c r="H241" s="445">
        <v>0.133158</v>
      </c>
      <c r="I241" s="445">
        <v>0.119796</v>
      </c>
      <c r="J241" s="445">
        <v>0.112319</v>
      </c>
      <c r="K241" s="445">
        <v>0.10474899999999999</v>
      </c>
      <c r="L241" s="445">
        <v>9.7193199999999993E-2</v>
      </c>
      <c r="M241" s="445">
        <v>8.9664599999999997E-2</v>
      </c>
      <c r="N241" s="445">
        <v>8.2186300000000004E-2</v>
      </c>
      <c r="O241" s="445">
        <v>8.1975000000000006E-2</v>
      </c>
      <c r="P241" s="445">
        <v>8.1760799999999995E-2</v>
      </c>
      <c r="Q241" s="445">
        <v>8.1567100000000003E-2</v>
      </c>
      <c r="R241" s="445">
        <v>8.1391099999999994E-2</v>
      </c>
      <c r="S241" s="445">
        <v>8.1140900000000002E-2</v>
      </c>
      <c r="T241" s="445">
        <v>8.0838300000000002E-2</v>
      </c>
      <c r="U241" s="445">
        <v>8.0386899999999997E-2</v>
      </c>
      <c r="V241" s="445">
        <v>7.9962199999999997E-2</v>
      </c>
      <c r="W241" s="445">
        <v>0.18174199999999999</v>
      </c>
      <c r="X241" s="445">
        <v>0.34551100000000001</v>
      </c>
      <c r="Y241" s="445">
        <v>0.66292099999999998</v>
      </c>
      <c r="Z241" s="445">
        <v>0.90757699999999997</v>
      </c>
      <c r="AA241" s="445">
        <v>1.02016</v>
      </c>
      <c r="AB241" s="445">
        <v>1.0862400000000001</v>
      </c>
      <c r="AC241" s="445">
        <v>1.2784</v>
      </c>
    </row>
    <row r="242" spans="1:29" x14ac:dyDescent="0.25">
      <c r="A242" s="445" t="s">
        <v>4061</v>
      </c>
      <c r="B242" s="445" t="s">
        <v>2425</v>
      </c>
      <c r="C242" s="445" t="s">
        <v>4471</v>
      </c>
      <c r="D242" s="445">
        <v>5.6575800000000003</v>
      </c>
      <c r="E242" s="445">
        <v>5.6575800000000003</v>
      </c>
      <c r="F242" s="445">
        <v>5.6575800000000003</v>
      </c>
      <c r="G242" s="445">
        <v>5.6575800000000003</v>
      </c>
      <c r="H242" s="445">
        <v>5.6575800000000003</v>
      </c>
      <c r="I242" s="445">
        <v>5.6575800000000003</v>
      </c>
      <c r="J242" s="445">
        <v>5.6575800000000003</v>
      </c>
      <c r="K242" s="445">
        <v>5.6575800000000003</v>
      </c>
      <c r="L242" s="445">
        <v>5.6575800000000003</v>
      </c>
      <c r="M242" s="445">
        <v>5.6575800000000003</v>
      </c>
      <c r="N242" s="445">
        <v>5.6575800000000003</v>
      </c>
      <c r="O242" s="445">
        <v>5.6575800000000003</v>
      </c>
      <c r="P242" s="445">
        <v>5.6575800000000003</v>
      </c>
      <c r="Q242" s="445">
        <v>5.6575800000000003</v>
      </c>
      <c r="R242" s="445">
        <v>5.6575800000000003</v>
      </c>
      <c r="S242" s="445">
        <v>5.6575800000000003</v>
      </c>
      <c r="T242" s="445">
        <v>5.6575800000000003</v>
      </c>
      <c r="U242" s="445">
        <v>5.6575800000000003</v>
      </c>
      <c r="V242" s="445">
        <v>5.6575800000000003</v>
      </c>
      <c r="W242" s="445">
        <v>5.6575800000000003</v>
      </c>
      <c r="X242" s="445">
        <v>5.6575800000000003</v>
      </c>
      <c r="Y242" s="445">
        <v>5.6575800000000003</v>
      </c>
      <c r="Z242" s="445">
        <v>5.6575800000000003</v>
      </c>
      <c r="AA242" s="445">
        <v>5.6575800000000003</v>
      </c>
      <c r="AB242" s="445">
        <v>5.6575800000000003</v>
      </c>
      <c r="AC242" s="445">
        <v>5.6575800000000003</v>
      </c>
    </row>
    <row r="243" spans="1:29" x14ac:dyDescent="0.25">
      <c r="A243" s="445" t="s">
        <v>4061</v>
      </c>
      <c r="B243" s="445" t="s">
        <v>4472</v>
      </c>
      <c r="C243" s="445" t="s">
        <v>4471</v>
      </c>
      <c r="D243" s="445">
        <v>0</v>
      </c>
      <c r="E243" s="445">
        <v>0</v>
      </c>
      <c r="F243" s="445">
        <v>0</v>
      </c>
      <c r="G243" s="445">
        <v>0</v>
      </c>
      <c r="H243" s="445">
        <v>0</v>
      </c>
      <c r="I243" s="445">
        <v>0</v>
      </c>
      <c r="J243" s="445">
        <v>0</v>
      </c>
      <c r="K243" s="445">
        <v>0</v>
      </c>
      <c r="L243" s="445">
        <v>0</v>
      </c>
      <c r="M243" s="445">
        <v>0</v>
      </c>
      <c r="N243" s="445">
        <v>0</v>
      </c>
      <c r="O243" s="445">
        <v>0</v>
      </c>
      <c r="P243" s="445">
        <v>0</v>
      </c>
      <c r="Q243" s="445">
        <v>0</v>
      </c>
      <c r="R243" s="445">
        <v>0</v>
      </c>
      <c r="S243" s="445">
        <v>0</v>
      </c>
      <c r="T243" s="445">
        <v>0</v>
      </c>
      <c r="U243" s="445">
        <v>0</v>
      </c>
      <c r="V243" s="445">
        <v>0</v>
      </c>
      <c r="W243" s="445">
        <v>0</v>
      </c>
      <c r="X243" s="445">
        <v>0</v>
      </c>
      <c r="Y243" s="445">
        <v>0</v>
      </c>
      <c r="Z243" s="445">
        <v>0</v>
      </c>
      <c r="AA243" s="445">
        <v>0</v>
      </c>
      <c r="AB243" s="445">
        <v>0</v>
      </c>
      <c r="AC243" s="445">
        <v>0</v>
      </c>
    </row>
    <row r="244" spans="1:29" x14ac:dyDescent="0.25">
      <c r="A244" s="445" t="s">
        <v>4063</v>
      </c>
      <c r="B244" s="445" t="s">
        <v>2426</v>
      </c>
      <c r="C244" s="445" t="s">
        <v>4471</v>
      </c>
      <c r="D244" s="445">
        <v>18.311900000000001</v>
      </c>
      <c r="E244" s="445">
        <v>18.3767</v>
      </c>
      <c r="F244" s="445">
        <v>18.3568</v>
      </c>
      <c r="G244" s="445">
        <v>18.204699999999999</v>
      </c>
      <c r="H244" s="445">
        <v>18.034400000000002</v>
      </c>
      <c r="I244" s="445">
        <v>17.865600000000001</v>
      </c>
      <c r="J244" s="445">
        <v>17.6633</v>
      </c>
      <c r="K244" s="445">
        <v>17.406400000000001</v>
      </c>
      <c r="L244" s="445">
        <v>17.151</v>
      </c>
      <c r="M244" s="445">
        <v>16.827400000000001</v>
      </c>
      <c r="N244" s="445">
        <v>16.596900000000002</v>
      </c>
      <c r="O244" s="445">
        <v>16.3017</v>
      </c>
      <c r="P244" s="445">
        <v>15.9969</v>
      </c>
      <c r="Q244" s="445">
        <v>15.7242</v>
      </c>
      <c r="R244" s="445">
        <v>15.4041</v>
      </c>
      <c r="S244" s="445">
        <v>15.120200000000001</v>
      </c>
      <c r="T244" s="445">
        <v>14.834300000000001</v>
      </c>
      <c r="U244" s="445">
        <v>14.622</v>
      </c>
      <c r="V244" s="445">
        <v>14.4438</v>
      </c>
      <c r="W244" s="445">
        <v>14.318899999999999</v>
      </c>
      <c r="X244" s="445">
        <v>14.2357</v>
      </c>
      <c r="Y244" s="445">
        <v>14.2034</v>
      </c>
      <c r="Z244" s="445">
        <v>14.195399999999999</v>
      </c>
      <c r="AA244" s="445">
        <v>14.214499999999999</v>
      </c>
      <c r="AB244" s="445">
        <v>14.2811</v>
      </c>
      <c r="AC244" s="445">
        <v>14.3795</v>
      </c>
    </row>
    <row r="245" spans="1:29" x14ac:dyDescent="0.25">
      <c r="A245" s="445" t="s">
        <v>4063</v>
      </c>
      <c r="B245" s="445" t="s">
        <v>2424</v>
      </c>
      <c r="C245" s="445" t="s">
        <v>4471</v>
      </c>
      <c r="D245" s="445">
        <v>13.6219</v>
      </c>
      <c r="E245" s="445">
        <v>14.046099999999999</v>
      </c>
      <c r="F245" s="445">
        <v>13.394600000000001</v>
      </c>
      <c r="G245" s="445">
        <v>13.609400000000001</v>
      </c>
      <c r="H245" s="445">
        <v>13.8253</v>
      </c>
      <c r="I245" s="445">
        <v>14.2447</v>
      </c>
      <c r="J245" s="445">
        <v>14.430099999999999</v>
      </c>
      <c r="K245" s="445">
        <v>14.495200000000001</v>
      </c>
      <c r="L245" s="445">
        <v>14.5169</v>
      </c>
      <c r="M245" s="445">
        <v>14.262499999999999</v>
      </c>
      <c r="N245" s="445">
        <v>13.7018</v>
      </c>
      <c r="O245" s="445">
        <v>12.946899999999999</v>
      </c>
      <c r="P245" s="445">
        <v>12.8466</v>
      </c>
      <c r="Q245" s="445">
        <v>12.6632</v>
      </c>
      <c r="R245" s="445">
        <v>12.5647</v>
      </c>
      <c r="S245" s="445">
        <v>12.5191</v>
      </c>
      <c r="T245" s="445">
        <v>12.8939</v>
      </c>
      <c r="U245" s="445">
        <v>13.078900000000001</v>
      </c>
      <c r="V245" s="445">
        <v>13.2126</v>
      </c>
      <c r="W245" s="445">
        <v>13.2082</v>
      </c>
      <c r="X245" s="445">
        <v>13.4405</v>
      </c>
      <c r="Y245" s="445">
        <v>13.730399999999999</v>
      </c>
      <c r="Z245" s="445">
        <v>13.7111</v>
      </c>
      <c r="AA245" s="445">
        <v>13.903700000000001</v>
      </c>
      <c r="AB245" s="445">
        <v>14.148199999999999</v>
      </c>
      <c r="AC245" s="445">
        <v>14.236499999999999</v>
      </c>
    </row>
    <row r="246" spans="1:29" x14ac:dyDescent="0.25">
      <c r="A246" s="445" t="s">
        <v>4063</v>
      </c>
      <c r="B246" s="445" t="s">
        <v>4475</v>
      </c>
      <c r="C246" s="445" t="s">
        <v>4471</v>
      </c>
      <c r="D246" s="445">
        <v>2.5937999999999999</v>
      </c>
      <c r="E246" s="445">
        <v>2.5538699999999999</v>
      </c>
      <c r="F246" s="445">
        <v>2.6168499999999999</v>
      </c>
      <c r="G246" s="445">
        <v>2.63652</v>
      </c>
      <c r="H246" s="445">
        <v>2.6359499999999998</v>
      </c>
      <c r="I246" s="445">
        <v>2.6327400000000001</v>
      </c>
      <c r="J246" s="445">
        <v>2.6368200000000002</v>
      </c>
      <c r="K246" s="445">
        <v>2.6455500000000001</v>
      </c>
      <c r="L246" s="445">
        <v>2.65482</v>
      </c>
      <c r="M246" s="445">
        <v>2.6684299999999999</v>
      </c>
      <c r="N246" s="445">
        <v>2.6806299999999998</v>
      </c>
      <c r="O246" s="445">
        <v>2.6903800000000002</v>
      </c>
      <c r="P246" s="445">
        <v>2.6973500000000001</v>
      </c>
      <c r="Q246" s="445">
        <v>2.7031399999999999</v>
      </c>
      <c r="R246" s="445">
        <v>2.69895</v>
      </c>
      <c r="S246" s="445">
        <v>2.6930800000000001</v>
      </c>
      <c r="T246" s="445">
        <v>2.69102</v>
      </c>
      <c r="U246" s="445">
        <v>2.6946500000000002</v>
      </c>
      <c r="V246" s="445">
        <v>2.7001300000000001</v>
      </c>
      <c r="W246" s="445">
        <v>2.7069399999999999</v>
      </c>
      <c r="X246" s="445">
        <v>2.7145000000000001</v>
      </c>
      <c r="Y246" s="445">
        <v>2.7192699999999999</v>
      </c>
      <c r="Z246" s="445">
        <v>2.7218399999999998</v>
      </c>
      <c r="AA246" s="445">
        <v>2.7235</v>
      </c>
      <c r="AB246" s="445">
        <v>2.7218100000000001</v>
      </c>
      <c r="AC246" s="445">
        <v>2.7261299999999999</v>
      </c>
    </row>
    <row r="247" spans="1:29" x14ac:dyDescent="0.25">
      <c r="A247" s="445" t="s">
        <v>4063</v>
      </c>
      <c r="B247" s="445" t="s">
        <v>4474</v>
      </c>
      <c r="C247" s="445" t="s">
        <v>4471</v>
      </c>
      <c r="D247" s="445">
        <v>2.3718400000000002</v>
      </c>
      <c r="E247" s="445">
        <v>2.5275699999999999</v>
      </c>
      <c r="F247" s="445">
        <v>2.7262400000000002</v>
      </c>
      <c r="G247" s="445">
        <v>2.9440300000000001</v>
      </c>
      <c r="H247" s="445">
        <v>3.1895099999999998</v>
      </c>
      <c r="I247" s="445">
        <v>3.4717699999999998</v>
      </c>
      <c r="J247" s="445">
        <v>3.5604499999999999</v>
      </c>
      <c r="K247" s="445">
        <v>3.6583100000000002</v>
      </c>
      <c r="L247" s="445">
        <v>3.7638799999999999</v>
      </c>
      <c r="M247" s="445">
        <v>3.8639600000000001</v>
      </c>
      <c r="N247" s="445">
        <v>3.9620899999999999</v>
      </c>
      <c r="O247" s="445">
        <v>3.9900899999999999</v>
      </c>
      <c r="P247" s="445">
        <v>4.0144900000000003</v>
      </c>
      <c r="Q247" s="445">
        <v>4.0396200000000002</v>
      </c>
      <c r="R247" s="445">
        <v>4.04169</v>
      </c>
      <c r="S247" s="445">
        <v>4.0409499999999996</v>
      </c>
      <c r="T247" s="445">
        <v>4.0454800000000004</v>
      </c>
      <c r="U247" s="445">
        <v>4.05762</v>
      </c>
      <c r="V247" s="445">
        <v>4.0735999999999999</v>
      </c>
      <c r="W247" s="445">
        <v>4.0915600000000003</v>
      </c>
      <c r="X247" s="445">
        <v>4.11463</v>
      </c>
      <c r="Y247" s="445">
        <v>4.1333900000000003</v>
      </c>
      <c r="Z247" s="445">
        <v>4.1487299999999996</v>
      </c>
      <c r="AA247" s="445">
        <v>4.1648300000000003</v>
      </c>
      <c r="AB247" s="445">
        <v>4.1737299999999999</v>
      </c>
      <c r="AC247" s="445">
        <v>4.1941199999999998</v>
      </c>
    </row>
    <row r="248" spans="1:29" x14ac:dyDescent="0.25">
      <c r="A248" s="445" t="s">
        <v>4063</v>
      </c>
      <c r="B248" s="445" t="s">
        <v>4473</v>
      </c>
      <c r="C248" s="445" t="s">
        <v>4471</v>
      </c>
      <c r="D248" s="445">
        <v>9.5183499999999999</v>
      </c>
      <c r="E248" s="445">
        <v>9.3848699999999994</v>
      </c>
      <c r="F248" s="445">
        <v>9.3820200000000007</v>
      </c>
      <c r="G248" s="445">
        <v>9.2967099999999991</v>
      </c>
      <c r="H248" s="445">
        <v>9.1714000000000002</v>
      </c>
      <c r="I248" s="445">
        <v>9.0443800000000003</v>
      </c>
      <c r="J248" s="445">
        <v>9.0382300000000004</v>
      </c>
      <c r="K248" s="445">
        <v>9.0484899999999993</v>
      </c>
      <c r="L248" s="445">
        <v>9.07348</v>
      </c>
      <c r="M248" s="445">
        <v>9.14194</v>
      </c>
      <c r="N248" s="445">
        <v>9.1739899999999999</v>
      </c>
      <c r="O248" s="445">
        <v>9.2786000000000008</v>
      </c>
      <c r="P248" s="445">
        <v>9.3187899999999999</v>
      </c>
      <c r="Q248" s="445">
        <v>9.4214500000000001</v>
      </c>
      <c r="R248" s="445">
        <v>9.4948999999999995</v>
      </c>
      <c r="S248" s="445">
        <v>9.5240100000000005</v>
      </c>
      <c r="T248" s="445">
        <v>9.5834799999999998</v>
      </c>
      <c r="U248" s="445">
        <v>9.6066500000000001</v>
      </c>
      <c r="V248" s="445">
        <v>9.6422799999999995</v>
      </c>
      <c r="W248" s="445">
        <v>9.6268499999999992</v>
      </c>
      <c r="X248" s="445">
        <v>9.6550499999999992</v>
      </c>
      <c r="Y248" s="445">
        <v>9.6922700000000006</v>
      </c>
      <c r="Z248" s="445">
        <v>9.7517499999999995</v>
      </c>
      <c r="AA248" s="445">
        <v>9.8103200000000008</v>
      </c>
      <c r="AB248" s="445">
        <v>9.8772400000000005</v>
      </c>
      <c r="AC248" s="445">
        <v>9.9297400000000007</v>
      </c>
    </row>
    <row r="249" spans="1:29" x14ac:dyDescent="0.25">
      <c r="A249" s="445" t="s">
        <v>4063</v>
      </c>
      <c r="B249" s="445" t="s">
        <v>2485</v>
      </c>
      <c r="C249" s="445" t="s">
        <v>4471</v>
      </c>
      <c r="D249" s="445">
        <v>9.70607E-2</v>
      </c>
      <c r="E249" s="445">
        <v>9.0695899999999996E-2</v>
      </c>
      <c r="F249" s="445">
        <v>8.0997600000000003E-2</v>
      </c>
      <c r="G249" s="445">
        <v>7.3106199999999996E-2</v>
      </c>
      <c r="H249" s="445">
        <v>6.4552700000000005E-2</v>
      </c>
      <c r="I249" s="445">
        <v>5.8053399999999998E-2</v>
      </c>
      <c r="J249" s="445">
        <v>5.4950899999999997E-2</v>
      </c>
      <c r="K249" s="445">
        <v>5.1749200000000002E-2</v>
      </c>
      <c r="L249" s="445">
        <v>4.8692300000000001E-2</v>
      </c>
      <c r="M249" s="445">
        <v>4.5673999999999999E-2</v>
      </c>
      <c r="N249" s="445">
        <v>4.2687200000000002E-2</v>
      </c>
      <c r="O249" s="445">
        <v>4.3472999999999998E-2</v>
      </c>
      <c r="P249" s="445">
        <v>4.4128199999999999E-2</v>
      </c>
      <c r="Q249" s="445">
        <v>4.4778900000000003E-2</v>
      </c>
      <c r="R249" s="445">
        <v>4.5676799999999997E-2</v>
      </c>
      <c r="S249" s="445">
        <v>4.6502000000000002E-2</v>
      </c>
      <c r="T249" s="445">
        <v>4.7300200000000001E-2</v>
      </c>
      <c r="U249" s="445">
        <v>4.8111800000000003E-2</v>
      </c>
      <c r="V249" s="445">
        <v>4.8783899999999998E-2</v>
      </c>
      <c r="W249" s="445">
        <v>4.9476100000000002E-2</v>
      </c>
      <c r="X249" s="445">
        <v>5.0255399999999999E-2</v>
      </c>
      <c r="Y249" s="445">
        <v>5.1071499999999999E-2</v>
      </c>
      <c r="Z249" s="445">
        <v>5.1990799999999997E-2</v>
      </c>
      <c r="AA249" s="445">
        <v>5.2858099999999998E-2</v>
      </c>
      <c r="AB249" s="445">
        <v>5.3564399999999998E-2</v>
      </c>
      <c r="AC249" s="445">
        <v>5.4486199999999999E-2</v>
      </c>
    </row>
    <row r="250" spans="1:29" x14ac:dyDescent="0.25">
      <c r="A250" s="445" t="s">
        <v>4063</v>
      </c>
      <c r="B250" s="445" t="s">
        <v>2425</v>
      </c>
      <c r="C250" s="445" t="s">
        <v>4471</v>
      </c>
      <c r="D250" s="445">
        <v>6.1529300000000002E-2</v>
      </c>
      <c r="E250" s="445">
        <v>6.1529300000000002E-2</v>
      </c>
      <c r="F250" s="445">
        <v>6.1529300000000002E-2</v>
      </c>
      <c r="G250" s="445">
        <v>6.1529300000000002E-2</v>
      </c>
      <c r="H250" s="445">
        <v>6.1529300000000002E-2</v>
      </c>
      <c r="I250" s="445">
        <v>6.1529300000000002E-2</v>
      </c>
      <c r="J250" s="445">
        <v>6.1529300000000002E-2</v>
      </c>
      <c r="K250" s="445">
        <v>6.1529300000000002E-2</v>
      </c>
      <c r="L250" s="445">
        <v>6.1529300000000002E-2</v>
      </c>
      <c r="M250" s="445">
        <v>6.1529300000000002E-2</v>
      </c>
      <c r="N250" s="445">
        <v>6.1529300000000002E-2</v>
      </c>
      <c r="O250" s="445">
        <v>6.1529300000000002E-2</v>
      </c>
      <c r="P250" s="445">
        <v>6.1529300000000002E-2</v>
      </c>
      <c r="Q250" s="445">
        <v>6.1529300000000002E-2</v>
      </c>
      <c r="R250" s="445">
        <v>6.1529300000000002E-2</v>
      </c>
      <c r="S250" s="445">
        <v>6.1529300000000002E-2</v>
      </c>
      <c r="T250" s="445">
        <v>6.1529300000000002E-2</v>
      </c>
      <c r="U250" s="445">
        <v>6.1529300000000002E-2</v>
      </c>
      <c r="V250" s="445">
        <v>6.1529300000000002E-2</v>
      </c>
      <c r="W250" s="445">
        <v>6.1529300000000002E-2</v>
      </c>
      <c r="X250" s="445">
        <v>6.1529300000000002E-2</v>
      </c>
      <c r="Y250" s="445">
        <v>6.1529300000000002E-2</v>
      </c>
      <c r="Z250" s="445">
        <v>6.1529300000000002E-2</v>
      </c>
      <c r="AA250" s="445">
        <v>6.1529300000000002E-2</v>
      </c>
      <c r="AB250" s="445">
        <v>6.1529300000000002E-2</v>
      </c>
      <c r="AC250" s="445">
        <v>6.1529300000000002E-2</v>
      </c>
    </row>
    <row r="251" spans="1:29" x14ac:dyDescent="0.25">
      <c r="A251" s="445" t="s">
        <v>4063</v>
      </c>
      <c r="B251" s="445" t="s">
        <v>4472</v>
      </c>
      <c r="C251" s="445" t="s">
        <v>4471</v>
      </c>
      <c r="D251" s="445">
        <v>0</v>
      </c>
      <c r="E251" s="445">
        <v>0</v>
      </c>
      <c r="F251" s="445">
        <v>0</v>
      </c>
      <c r="G251" s="445">
        <v>0</v>
      </c>
      <c r="H251" s="445">
        <v>0</v>
      </c>
      <c r="I251" s="445">
        <v>0</v>
      </c>
      <c r="J251" s="445">
        <v>0</v>
      </c>
      <c r="K251" s="445">
        <v>0</v>
      </c>
      <c r="L251" s="445">
        <v>0</v>
      </c>
      <c r="M251" s="445">
        <v>0</v>
      </c>
      <c r="N251" s="445">
        <v>0</v>
      </c>
      <c r="O251" s="445">
        <v>0</v>
      </c>
      <c r="P251" s="445">
        <v>0</v>
      </c>
      <c r="Q251" s="445">
        <v>0</v>
      </c>
      <c r="R251" s="445">
        <v>0</v>
      </c>
      <c r="S251" s="445">
        <v>0</v>
      </c>
      <c r="T251" s="445">
        <v>0</v>
      </c>
      <c r="U251" s="445">
        <v>0</v>
      </c>
      <c r="V251" s="445">
        <v>0</v>
      </c>
      <c r="W251" s="445">
        <v>0</v>
      </c>
      <c r="X251" s="445">
        <v>0</v>
      </c>
      <c r="Y251" s="445">
        <v>0</v>
      </c>
      <c r="Z251" s="445">
        <v>0</v>
      </c>
      <c r="AA251" s="445">
        <v>0</v>
      </c>
      <c r="AB251" s="445">
        <v>0</v>
      </c>
      <c r="AC251" s="445">
        <v>0</v>
      </c>
    </row>
    <row r="252" spans="1:29" x14ac:dyDescent="0.25">
      <c r="A252" s="445" t="s">
        <v>4065</v>
      </c>
      <c r="B252" s="445" t="s">
        <v>2426</v>
      </c>
      <c r="C252" s="445" t="s">
        <v>4471</v>
      </c>
      <c r="D252" s="445">
        <v>74.425399999999996</v>
      </c>
      <c r="E252" s="445">
        <v>74.191599999999994</v>
      </c>
      <c r="F252" s="445">
        <v>73.623999999999995</v>
      </c>
      <c r="G252" s="445">
        <v>72.480900000000005</v>
      </c>
      <c r="H252" s="445">
        <v>71.237499999999997</v>
      </c>
      <c r="I252" s="445">
        <v>69.927400000000006</v>
      </c>
      <c r="J252" s="445">
        <v>67.924499999999995</v>
      </c>
      <c r="K252" s="445">
        <v>65.806799999999996</v>
      </c>
      <c r="L252" s="445">
        <v>63.6128</v>
      </c>
      <c r="M252" s="445">
        <v>61.102200000000003</v>
      </c>
      <c r="N252" s="445">
        <v>58.802300000000002</v>
      </c>
      <c r="O252" s="445">
        <v>56.267099999999999</v>
      </c>
      <c r="P252" s="445">
        <v>53.695099999999996</v>
      </c>
      <c r="Q252" s="445">
        <v>51.254100000000001</v>
      </c>
      <c r="R252" s="445">
        <v>48.751899999999999</v>
      </c>
      <c r="S252" s="445">
        <v>46.397100000000002</v>
      </c>
      <c r="T252" s="445">
        <v>44.049500000000002</v>
      </c>
      <c r="U252" s="445">
        <v>41.755899999999997</v>
      </c>
      <c r="V252" s="445">
        <v>40.085999999999999</v>
      </c>
      <c r="W252" s="445">
        <v>38.642000000000003</v>
      </c>
      <c r="X252" s="445">
        <v>37.439399999999999</v>
      </c>
      <c r="Y252" s="445">
        <v>36.491900000000001</v>
      </c>
      <c r="Z252" s="445">
        <v>35.724600000000002</v>
      </c>
      <c r="AA252" s="445">
        <v>35.081299999999999</v>
      </c>
      <c r="AB252" s="445">
        <v>34.632199999999997</v>
      </c>
      <c r="AC252" s="445">
        <v>34.471899999999998</v>
      </c>
    </row>
    <row r="253" spans="1:29" x14ac:dyDescent="0.25">
      <c r="A253" s="445" t="s">
        <v>4065</v>
      </c>
      <c r="B253" s="445" t="s">
        <v>2424</v>
      </c>
      <c r="C253" s="445" t="s">
        <v>4471</v>
      </c>
      <c r="D253" s="445">
        <v>26.5397</v>
      </c>
      <c r="E253" s="445">
        <v>26.679400000000001</v>
      </c>
      <c r="F253" s="445">
        <v>19.499500000000001</v>
      </c>
      <c r="G253" s="445">
        <v>15.353899999999999</v>
      </c>
      <c r="H253" s="445">
        <v>13.1785</v>
      </c>
      <c r="I253" s="445">
        <v>7.2015599999999997</v>
      </c>
      <c r="J253" s="445">
        <v>7.1891499999999997</v>
      </c>
      <c r="K253" s="445">
        <v>6.9487899999999998</v>
      </c>
      <c r="L253" s="445">
        <v>7.27691</v>
      </c>
      <c r="M253" s="445">
        <v>7.64316</v>
      </c>
      <c r="N253" s="445">
        <v>9.3002099999999999</v>
      </c>
      <c r="O253" s="445">
        <v>8.8079400000000003</v>
      </c>
      <c r="P253" s="445">
        <v>7.9534099999999999</v>
      </c>
      <c r="Q253" s="445">
        <v>6.8408800000000003</v>
      </c>
      <c r="R253" s="445">
        <v>5.3902999999999999</v>
      </c>
      <c r="S253" s="445">
        <v>3.8041800000000001</v>
      </c>
      <c r="T253" s="445">
        <v>2.44259</v>
      </c>
      <c r="U253" s="445">
        <v>2.1792500000000001</v>
      </c>
      <c r="V253" s="445">
        <v>1.85809</v>
      </c>
      <c r="W253" s="445">
        <v>1.7694300000000001</v>
      </c>
      <c r="X253" s="445">
        <v>1.7171400000000001</v>
      </c>
      <c r="Y253" s="445">
        <v>1.63246</v>
      </c>
      <c r="Z253" s="445">
        <v>1.41791</v>
      </c>
      <c r="AA253" s="445">
        <v>1.3277000000000001</v>
      </c>
      <c r="AB253" s="445">
        <v>1.3119700000000001</v>
      </c>
      <c r="AC253" s="445">
        <v>1.22183</v>
      </c>
    </row>
    <row r="254" spans="1:29" x14ac:dyDescent="0.25">
      <c r="A254" s="445" t="s">
        <v>4065</v>
      </c>
      <c r="B254" s="445" t="s">
        <v>4475</v>
      </c>
      <c r="C254" s="445" t="s">
        <v>4471</v>
      </c>
      <c r="D254" s="445">
        <v>30.945499999999999</v>
      </c>
      <c r="E254" s="445">
        <v>29.881499999999999</v>
      </c>
      <c r="F254" s="445">
        <v>30.378900000000002</v>
      </c>
      <c r="G254" s="445">
        <v>30.260899999999999</v>
      </c>
      <c r="H254" s="445">
        <v>29.985700000000001</v>
      </c>
      <c r="I254" s="445">
        <v>29.694900000000001</v>
      </c>
      <c r="J254" s="445">
        <v>29.273599999999998</v>
      </c>
      <c r="K254" s="445">
        <v>28.91</v>
      </c>
      <c r="L254" s="445">
        <v>28.57</v>
      </c>
      <c r="M254" s="445">
        <v>28.293299999999999</v>
      </c>
      <c r="N254" s="445">
        <v>27.997299999999999</v>
      </c>
      <c r="O254" s="445">
        <v>27.696400000000001</v>
      </c>
      <c r="P254" s="445">
        <v>27.387899999999998</v>
      </c>
      <c r="Q254" s="445">
        <v>27.075099999999999</v>
      </c>
      <c r="R254" s="445">
        <v>26.6891</v>
      </c>
      <c r="S254" s="445">
        <v>26.299099999999999</v>
      </c>
      <c r="T254" s="445">
        <v>25.9252</v>
      </c>
      <c r="U254" s="445">
        <v>25.612300000000001</v>
      </c>
      <c r="V254" s="445">
        <v>25.320799999999998</v>
      </c>
      <c r="W254" s="445">
        <v>25.0474</v>
      </c>
      <c r="X254" s="445">
        <v>24.787400000000002</v>
      </c>
      <c r="Y254" s="445">
        <v>24.514299999999999</v>
      </c>
      <c r="Z254" s="445">
        <v>24.2316</v>
      </c>
      <c r="AA254" s="445">
        <v>23.952400000000001</v>
      </c>
      <c r="AB254" s="445">
        <v>23.6557</v>
      </c>
      <c r="AC254" s="445">
        <v>23.399799999999999</v>
      </c>
    </row>
    <row r="255" spans="1:29" x14ac:dyDescent="0.25">
      <c r="A255" s="445" t="s">
        <v>4065</v>
      </c>
      <c r="B255" s="445" t="s">
        <v>4474</v>
      </c>
      <c r="C255" s="445" t="s">
        <v>4471</v>
      </c>
      <c r="D255" s="445">
        <v>20.956900000000001</v>
      </c>
      <c r="E255" s="445">
        <v>21.023700000000002</v>
      </c>
      <c r="F255" s="445">
        <v>21.2179</v>
      </c>
      <c r="G255" s="445">
        <v>21.205100000000002</v>
      </c>
      <c r="H255" s="445">
        <v>21.246200000000002</v>
      </c>
      <c r="I255" s="445">
        <v>21.239799999999999</v>
      </c>
      <c r="J255" s="445">
        <v>21.104399999999998</v>
      </c>
      <c r="K255" s="445">
        <v>21.078299999999999</v>
      </c>
      <c r="L255" s="445">
        <v>21.116399999999999</v>
      </c>
      <c r="M255" s="445">
        <v>21.1389</v>
      </c>
      <c r="N255" s="445">
        <v>21.154699999999998</v>
      </c>
      <c r="O255" s="445">
        <v>21.140699999999999</v>
      </c>
      <c r="P255" s="445">
        <v>21.0974</v>
      </c>
      <c r="Q255" s="445">
        <v>21.064399999999999</v>
      </c>
      <c r="R255" s="445">
        <v>20.881799999999998</v>
      </c>
      <c r="S255" s="445">
        <v>20.681999999999999</v>
      </c>
      <c r="T255" s="445">
        <v>20.5351</v>
      </c>
      <c r="U255" s="445">
        <v>20.450099999999999</v>
      </c>
      <c r="V255" s="445">
        <v>20.389700000000001</v>
      </c>
      <c r="W255" s="445">
        <v>20.350300000000001</v>
      </c>
      <c r="X255" s="445">
        <v>20.324300000000001</v>
      </c>
      <c r="Y255" s="445">
        <v>20.268699999999999</v>
      </c>
      <c r="Z255" s="445">
        <v>20.193999999999999</v>
      </c>
      <c r="AA255" s="445">
        <v>20.1066</v>
      </c>
      <c r="AB255" s="445">
        <v>19.979900000000001</v>
      </c>
      <c r="AC255" s="445">
        <v>19.9283</v>
      </c>
    </row>
    <row r="256" spans="1:29" x14ac:dyDescent="0.25">
      <c r="A256" s="445" t="s">
        <v>4065</v>
      </c>
      <c r="B256" s="445" t="s">
        <v>4473</v>
      </c>
      <c r="C256" s="445" t="s">
        <v>4471</v>
      </c>
      <c r="D256" s="445">
        <v>39.182499999999997</v>
      </c>
      <c r="E256" s="445">
        <v>38.484499999999997</v>
      </c>
      <c r="F256" s="445">
        <v>38.346800000000002</v>
      </c>
      <c r="G256" s="445">
        <v>37.921900000000001</v>
      </c>
      <c r="H256" s="445">
        <v>37.392099999999999</v>
      </c>
      <c r="I256" s="445">
        <v>37.224800000000002</v>
      </c>
      <c r="J256" s="445">
        <v>37.114600000000003</v>
      </c>
      <c r="K256" s="445">
        <v>37.448399999999999</v>
      </c>
      <c r="L256" s="445">
        <v>37.474600000000002</v>
      </c>
      <c r="M256" s="445">
        <v>37.616</v>
      </c>
      <c r="N256" s="445">
        <v>37.769399999999997</v>
      </c>
      <c r="O256" s="445">
        <v>38.067799999999998</v>
      </c>
      <c r="P256" s="445">
        <v>38.130400000000002</v>
      </c>
      <c r="Q256" s="445">
        <v>38.1145</v>
      </c>
      <c r="R256" s="445">
        <v>38.019100000000002</v>
      </c>
      <c r="S256" s="445">
        <v>37.828699999999998</v>
      </c>
      <c r="T256" s="445">
        <v>37.961599999999997</v>
      </c>
      <c r="U256" s="445">
        <v>37.960999999999999</v>
      </c>
      <c r="V256" s="445">
        <v>38.161999999999999</v>
      </c>
      <c r="W256" s="445">
        <v>38.472000000000001</v>
      </c>
      <c r="X256" s="445">
        <v>38.817500000000003</v>
      </c>
      <c r="Y256" s="445">
        <v>39.021999999999998</v>
      </c>
      <c r="Z256" s="445">
        <v>39.199199999999998</v>
      </c>
      <c r="AA256" s="445">
        <v>39.424999999999997</v>
      </c>
      <c r="AB256" s="445">
        <v>39.4893</v>
      </c>
      <c r="AC256" s="445">
        <v>39.669400000000003</v>
      </c>
    </row>
    <row r="257" spans="1:29" x14ac:dyDescent="0.25">
      <c r="A257" s="445" t="s">
        <v>4065</v>
      </c>
      <c r="B257" s="445" t="s">
        <v>2485</v>
      </c>
      <c r="C257" s="445" t="s">
        <v>4471</v>
      </c>
      <c r="D257" s="445">
        <v>3.6342300000000001E-2</v>
      </c>
      <c r="E257" s="445">
        <v>3.4081899999999998E-2</v>
      </c>
      <c r="F257" s="445">
        <v>3.06016E-2</v>
      </c>
      <c r="G257" s="445">
        <v>2.7801599999999999E-2</v>
      </c>
      <c r="H257" s="445">
        <v>2.4758499999999999E-2</v>
      </c>
      <c r="I257" s="445">
        <v>2.2475599999999998E-2</v>
      </c>
      <c r="J257" s="445">
        <v>2.1500600000000002E-2</v>
      </c>
      <c r="K257" s="445">
        <v>2.0450099999999999E-2</v>
      </c>
      <c r="L257" s="445">
        <v>1.9400899999999999E-2</v>
      </c>
      <c r="M257" s="445">
        <v>1.8283500000000001E-2</v>
      </c>
      <c r="N257" s="445">
        <v>1.7108700000000001E-2</v>
      </c>
      <c r="O257" s="445">
        <v>1.7416999999999998E-2</v>
      </c>
      <c r="P257" s="445">
        <v>1.7600000000000001E-2</v>
      </c>
      <c r="Q257" s="445">
        <v>1.7779900000000001E-2</v>
      </c>
      <c r="R257" s="445">
        <v>1.8010700000000001E-2</v>
      </c>
      <c r="S257" s="445">
        <v>2.3800000000000002E-2</v>
      </c>
      <c r="T257" s="445">
        <v>7.5331999999999996E-2</v>
      </c>
      <c r="U257" s="445">
        <v>0.43444199999999999</v>
      </c>
      <c r="V257" s="445">
        <v>1.1969000000000001</v>
      </c>
      <c r="W257" s="445">
        <v>1.95929</v>
      </c>
      <c r="X257" s="445">
        <v>1.9684299999999999</v>
      </c>
      <c r="Y257" s="445">
        <v>2.0235500000000002</v>
      </c>
      <c r="Z257" s="445">
        <v>2.0943200000000002</v>
      </c>
      <c r="AA257" s="445">
        <v>2.1815600000000002</v>
      </c>
      <c r="AB257" s="445">
        <v>2.3715600000000001</v>
      </c>
      <c r="AC257" s="445">
        <v>2.4318300000000002</v>
      </c>
    </row>
    <row r="258" spans="1:29" x14ac:dyDescent="0.25">
      <c r="A258" s="445" t="s">
        <v>4065</v>
      </c>
      <c r="B258" s="445" t="s">
        <v>2425</v>
      </c>
      <c r="C258" s="445" t="s">
        <v>4471</v>
      </c>
      <c r="D258" s="445">
        <v>-36.218499999999999</v>
      </c>
      <c r="E258" s="445">
        <v>-36.218499999999999</v>
      </c>
      <c r="F258" s="445">
        <v>-36.218499999999999</v>
      </c>
      <c r="G258" s="445">
        <v>-36.218499999999999</v>
      </c>
      <c r="H258" s="445">
        <v>-36.218499999999999</v>
      </c>
      <c r="I258" s="445">
        <v>-36.218499999999999</v>
      </c>
      <c r="J258" s="445">
        <v>-36.218499999999999</v>
      </c>
      <c r="K258" s="445">
        <v>-36.218499999999999</v>
      </c>
      <c r="L258" s="445">
        <v>-36.218499999999999</v>
      </c>
      <c r="M258" s="445">
        <v>-36.218499999999999</v>
      </c>
      <c r="N258" s="445">
        <v>-36.218499999999999</v>
      </c>
      <c r="O258" s="445">
        <v>-36.218499999999999</v>
      </c>
      <c r="P258" s="445">
        <v>-36.218499999999999</v>
      </c>
      <c r="Q258" s="445">
        <v>-36.218499999999999</v>
      </c>
      <c r="R258" s="445">
        <v>-36.218499999999999</v>
      </c>
      <c r="S258" s="445">
        <v>-36.218499999999999</v>
      </c>
      <c r="T258" s="445">
        <v>-36.218499999999999</v>
      </c>
      <c r="U258" s="445">
        <v>-36.218499999999999</v>
      </c>
      <c r="V258" s="445">
        <v>-36.218499999999999</v>
      </c>
      <c r="W258" s="445">
        <v>-36.218499999999999</v>
      </c>
      <c r="X258" s="445">
        <v>-36.218499999999999</v>
      </c>
      <c r="Y258" s="445">
        <v>-36.218499999999999</v>
      </c>
      <c r="Z258" s="445">
        <v>-36.218499999999999</v>
      </c>
      <c r="AA258" s="445">
        <v>-36.218499999999999</v>
      </c>
      <c r="AB258" s="445">
        <v>-36.218499999999999</v>
      </c>
      <c r="AC258" s="445">
        <v>-36.218499999999999</v>
      </c>
    </row>
    <row r="259" spans="1:29" x14ac:dyDescent="0.25">
      <c r="A259" s="445" t="s">
        <v>4065</v>
      </c>
      <c r="B259" s="445" t="s">
        <v>4472</v>
      </c>
      <c r="C259" s="445" t="s">
        <v>4471</v>
      </c>
      <c r="D259" s="445">
        <v>0</v>
      </c>
      <c r="E259" s="445">
        <v>0</v>
      </c>
      <c r="F259" s="445">
        <v>0</v>
      </c>
      <c r="G259" s="445">
        <v>0</v>
      </c>
      <c r="H259" s="445">
        <v>0</v>
      </c>
      <c r="I259" s="445">
        <v>0</v>
      </c>
      <c r="J259" s="445">
        <v>0</v>
      </c>
      <c r="K259" s="445">
        <v>0</v>
      </c>
      <c r="L259" s="445">
        <v>0</v>
      </c>
      <c r="M259" s="445">
        <v>0</v>
      </c>
      <c r="N259" s="445">
        <v>0</v>
      </c>
      <c r="O259" s="445">
        <v>0</v>
      </c>
      <c r="P259" s="445">
        <v>0</v>
      </c>
      <c r="Q259" s="445">
        <v>0</v>
      </c>
      <c r="R259" s="445">
        <v>0</v>
      </c>
      <c r="S259" s="445">
        <v>0</v>
      </c>
      <c r="T259" s="445">
        <v>0</v>
      </c>
      <c r="U259" s="445">
        <v>0</v>
      </c>
      <c r="V259" s="445">
        <v>0</v>
      </c>
      <c r="W259" s="445">
        <v>0</v>
      </c>
      <c r="X259" s="445">
        <v>0</v>
      </c>
      <c r="Y259" s="445">
        <v>0</v>
      </c>
      <c r="Z259" s="445">
        <v>0</v>
      </c>
      <c r="AA259" s="445">
        <v>0</v>
      </c>
      <c r="AB259" s="445">
        <v>0</v>
      </c>
      <c r="AC259" s="445">
        <v>0</v>
      </c>
    </row>
    <row r="260" spans="1:29" x14ac:dyDescent="0.25">
      <c r="A260" s="445" t="s">
        <v>4067</v>
      </c>
      <c r="B260" s="445" t="s">
        <v>2426</v>
      </c>
      <c r="C260" s="445" t="s">
        <v>4471</v>
      </c>
      <c r="D260" s="445">
        <v>56.410299999999999</v>
      </c>
      <c r="E260" s="445">
        <v>55.959299999999999</v>
      </c>
      <c r="F260" s="445">
        <v>55.279200000000003</v>
      </c>
      <c r="G260" s="445">
        <v>54.248699999999999</v>
      </c>
      <c r="H260" s="445">
        <v>53.072600000000001</v>
      </c>
      <c r="I260" s="445">
        <v>51.814900000000002</v>
      </c>
      <c r="J260" s="445">
        <v>50.160200000000003</v>
      </c>
      <c r="K260" s="445">
        <v>48.324800000000003</v>
      </c>
      <c r="L260" s="445">
        <v>46.496600000000001</v>
      </c>
      <c r="M260" s="445">
        <v>44.553800000000003</v>
      </c>
      <c r="N260" s="445">
        <v>42.788800000000002</v>
      </c>
      <c r="O260" s="445">
        <v>40.989100000000001</v>
      </c>
      <c r="P260" s="445">
        <v>39.211599999999997</v>
      </c>
      <c r="Q260" s="445">
        <v>37.479399999999998</v>
      </c>
      <c r="R260" s="445">
        <v>35.732799999999997</v>
      </c>
      <c r="S260" s="445">
        <v>33.9925</v>
      </c>
      <c r="T260" s="445">
        <v>32.277999999999999</v>
      </c>
      <c r="U260" s="445">
        <v>30.6707</v>
      </c>
      <c r="V260" s="445">
        <v>29.137699999999999</v>
      </c>
      <c r="W260" s="445">
        <v>28.034700000000001</v>
      </c>
      <c r="X260" s="445">
        <v>27.065999999999999</v>
      </c>
      <c r="Y260" s="445">
        <v>26.319500000000001</v>
      </c>
      <c r="Z260" s="445">
        <v>25.738499999999998</v>
      </c>
      <c r="AA260" s="445">
        <v>25.274000000000001</v>
      </c>
      <c r="AB260" s="445">
        <v>24.9756</v>
      </c>
      <c r="AC260" s="445">
        <v>24.6783</v>
      </c>
    </row>
    <row r="261" spans="1:29" x14ac:dyDescent="0.25">
      <c r="A261" s="445" t="s">
        <v>4067</v>
      </c>
      <c r="B261" s="445" t="s">
        <v>2424</v>
      </c>
      <c r="C261" s="445" t="s">
        <v>4471</v>
      </c>
      <c r="D261" s="445">
        <v>65.580399999999997</v>
      </c>
      <c r="E261" s="445">
        <v>61.752099999999999</v>
      </c>
      <c r="F261" s="445">
        <v>58.366799999999998</v>
      </c>
      <c r="G261" s="445">
        <v>53.769300000000001</v>
      </c>
      <c r="H261" s="445">
        <v>54.808999999999997</v>
      </c>
      <c r="I261" s="445">
        <v>55.895899999999997</v>
      </c>
      <c r="J261" s="445">
        <v>55.293700000000001</v>
      </c>
      <c r="K261" s="445">
        <v>53.362400000000001</v>
      </c>
      <c r="L261" s="445">
        <v>50.295900000000003</v>
      </c>
      <c r="M261" s="445">
        <v>46.958599999999997</v>
      </c>
      <c r="N261" s="445">
        <v>38.878799999999998</v>
      </c>
      <c r="O261" s="445">
        <v>36.816499999999998</v>
      </c>
      <c r="P261" s="445">
        <v>35.676699999999997</v>
      </c>
      <c r="Q261" s="445">
        <v>34.734900000000003</v>
      </c>
      <c r="R261" s="445">
        <v>35.475900000000003</v>
      </c>
      <c r="S261" s="445">
        <v>36.331699999999998</v>
      </c>
      <c r="T261" s="445">
        <v>37.2224</v>
      </c>
      <c r="U261" s="445">
        <v>37.784999999999997</v>
      </c>
      <c r="V261" s="445">
        <v>38.547600000000003</v>
      </c>
      <c r="W261" s="445">
        <v>38.982599999999998</v>
      </c>
      <c r="X261" s="445">
        <v>39.411099999999998</v>
      </c>
      <c r="Y261" s="445">
        <v>39.829900000000002</v>
      </c>
      <c r="Z261" s="445">
        <v>40.321300000000001</v>
      </c>
      <c r="AA261" s="445">
        <v>40.609000000000002</v>
      </c>
      <c r="AB261" s="445">
        <v>41.1083</v>
      </c>
      <c r="AC261" s="445">
        <v>41.183599999999998</v>
      </c>
    </row>
    <row r="262" spans="1:29" x14ac:dyDescent="0.25">
      <c r="A262" s="445" t="s">
        <v>4067</v>
      </c>
      <c r="B262" s="445" t="s">
        <v>4475</v>
      </c>
      <c r="C262" s="445" t="s">
        <v>4471</v>
      </c>
      <c r="D262" s="445">
        <v>15.529299999999999</v>
      </c>
      <c r="E262" s="445">
        <v>14.7872</v>
      </c>
      <c r="F262" s="445">
        <v>15.1319</v>
      </c>
      <c r="G262" s="445">
        <v>15.036799999999999</v>
      </c>
      <c r="H262" s="445">
        <v>14.844200000000001</v>
      </c>
      <c r="I262" s="445">
        <v>14.6342</v>
      </c>
      <c r="J262" s="445">
        <v>14.404500000000001</v>
      </c>
      <c r="K262" s="445">
        <v>14.2033</v>
      </c>
      <c r="L262" s="445">
        <v>14.0122</v>
      </c>
      <c r="M262" s="445">
        <v>13.843299999999999</v>
      </c>
      <c r="N262" s="445">
        <v>13.6654</v>
      </c>
      <c r="O262" s="445">
        <v>13.4833</v>
      </c>
      <c r="P262" s="445">
        <v>13.293200000000001</v>
      </c>
      <c r="Q262" s="445">
        <v>13.1043</v>
      </c>
      <c r="R262" s="445">
        <v>12.875299999999999</v>
      </c>
      <c r="S262" s="445">
        <v>12.6462</v>
      </c>
      <c r="T262" s="445">
        <v>12.4306</v>
      </c>
      <c r="U262" s="445">
        <v>12.2498</v>
      </c>
      <c r="V262" s="445">
        <v>12.083399999999999</v>
      </c>
      <c r="W262" s="445">
        <v>11.929</v>
      </c>
      <c r="X262" s="445">
        <v>11.784700000000001</v>
      </c>
      <c r="Y262" s="445">
        <v>11.6334</v>
      </c>
      <c r="Z262" s="445">
        <v>11.476599999999999</v>
      </c>
      <c r="AA262" s="445">
        <v>11.3203</v>
      </c>
      <c r="AB262" s="445">
        <v>11.153700000000001</v>
      </c>
      <c r="AC262" s="445">
        <v>11.011900000000001</v>
      </c>
    </row>
    <row r="263" spans="1:29" x14ac:dyDescent="0.25">
      <c r="A263" s="445" t="s">
        <v>4067</v>
      </c>
      <c r="B263" s="445" t="s">
        <v>4474</v>
      </c>
      <c r="C263" s="445" t="s">
        <v>4471</v>
      </c>
      <c r="D263" s="445">
        <v>11.102</v>
      </c>
      <c r="E263" s="445">
        <v>11.300599999999999</v>
      </c>
      <c r="F263" s="445">
        <v>11.6206</v>
      </c>
      <c r="G263" s="445">
        <v>11.9129</v>
      </c>
      <c r="H263" s="445">
        <v>12.200799999999999</v>
      </c>
      <c r="I263" s="445">
        <v>12.535600000000001</v>
      </c>
      <c r="J263" s="445">
        <v>12.5465</v>
      </c>
      <c r="K263" s="445">
        <v>12.6205</v>
      </c>
      <c r="L263" s="445">
        <v>12.7318</v>
      </c>
      <c r="M263" s="445">
        <v>12.8462</v>
      </c>
      <c r="N263" s="445">
        <v>12.896000000000001</v>
      </c>
      <c r="O263" s="445">
        <v>12.8721</v>
      </c>
      <c r="P263" s="445">
        <v>12.8293</v>
      </c>
      <c r="Q263" s="445">
        <v>12.7879</v>
      </c>
      <c r="R263" s="445">
        <v>12.6595</v>
      </c>
      <c r="S263" s="445">
        <v>12.524100000000001</v>
      </c>
      <c r="T263" s="445">
        <v>12.4199</v>
      </c>
      <c r="U263" s="445">
        <v>12.3566</v>
      </c>
      <c r="V263" s="445">
        <v>12.3079</v>
      </c>
      <c r="W263" s="445">
        <v>12.273099999999999</v>
      </c>
      <c r="X263" s="445">
        <v>12.245900000000001</v>
      </c>
      <c r="Y263" s="445">
        <v>12.201000000000001</v>
      </c>
      <c r="Z263" s="445">
        <v>12.145200000000001</v>
      </c>
      <c r="AA263" s="445">
        <v>12.083600000000001</v>
      </c>
      <c r="AB263" s="445">
        <v>11.997199999999999</v>
      </c>
      <c r="AC263" s="445">
        <v>11.9535</v>
      </c>
    </row>
    <row r="264" spans="1:29" x14ac:dyDescent="0.25">
      <c r="A264" s="445" t="s">
        <v>4067</v>
      </c>
      <c r="B264" s="445" t="s">
        <v>4473</v>
      </c>
      <c r="C264" s="445" t="s">
        <v>4471</v>
      </c>
      <c r="D264" s="445">
        <v>78.770700000000005</v>
      </c>
      <c r="E264" s="445">
        <v>77.5672</v>
      </c>
      <c r="F264" s="445">
        <v>77.109499999999997</v>
      </c>
      <c r="G264" s="445">
        <v>76.699799999999996</v>
      </c>
      <c r="H264" s="445">
        <v>76.105000000000004</v>
      </c>
      <c r="I264" s="445">
        <v>75.816299999999998</v>
      </c>
      <c r="J264" s="445">
        <v>75.665599999999998</v>
      </c>
      <c r="K264" s="445">
        <v>75.558199999999999</v>
      </c>
      <c r="L264" s="445">
        <v>75.433099999999996</v>
      </c>
      <c r="M264" s="445">
        <v>75.447000000000003</v>
      </c>
      <c r="N264" s="445">
        <v>75.416300000000007</v>
      </c>
      <c r="O264" s="445">
        <v>75.508799999999994</v>
      </c>
      <c r="P264" s="445">
        <v>75.490899999999996</v>
      </c>
      <c r="Q264" s="445">
        <v>75.558199999999999</v>
      </c>
      <c r="R264" s="445">
        <v>75.579300000000003</v>
      </c>
      <c r="S264" s="445">
        <v>75.728499999999997</v>
      </c>
      <c r="T264" s="445">
        <v>75.984999999999999</v>
      </c>
      <c r="U264" s="445">
        <v>76.218100000000007</v>
      </c>
      <c r="V264" s="445">
        <v>76.412199999999999</v>
      </c>
      <c r="W264" s="445">
        <v>76.502399999999994</v>
      </c>
      <c r="X264" s="445">
        <v>76.666200000000003</v>
      </c>
      <c r="Y264" s="445">
        <v>76.866900000000001</v>
      </c>
      <c r="Z264" s="445">
        <v>77.115700000000004</v>
      </c>
      <c r="AA264" s="445">
        <v>77.350899999999996</v>
      </c>
      <c r="AB264" s="445">
        <v>77.524199999999993</v>
      </c>
      <c r="AC264" s="445">
        <v>77.772400000000005</v>
      </c>
    </row>
    <row r="265" spans="1:29" x14ac:dyDescent="0.25">
      <c r="A265" s="445" t="s">
        <v>4067</v>
      </c>
      <c r="B265" s="445" t="s">
        <v>2485</v>
      </c>
      <c r="C265" s="445" t="s">
        <v>4471</v>
      </c>
      <c r="D265" s="445">
        <v>0.96479999999999999</v>
      </c>
      <c r="E265" s="445">
        <v>0.90153399999999995</v>
      </c>
      <c r="F265" s="445">
        <v>0.80516900000000002</v>
      </c>
      <c r="G265" s="445">
        <v>0.72667899999999996</v>
      </c>
      <c r="H265" s="445">
        <v>0.64166400000000001</v>
      </c>
      <c r="I265" s="445">
        <v>0.57667100000000004</v>
      </c>
      <c r="J265" s="445">
        <v>0.54482699999999995</v>
      </c>
      <c r="K265" s="445">
        <v>0.51207499999999995</v>
      </c>
      <c r="L265" s="445">
        <v>0.48134199999999999</v>
      </c>
      <c r="M265" s="445">
        <v>0.45136500000000002</v>
      </c>
      <c r="N265" s="445">
        <v>0.420929</v>
      </c>
      <c r="O265" s="445">
        <v>0.427954</v>
      </c>
      <c r="P265" s="445">
        <v>0.43398100000000001</v>
      </c>
      <c r="Q265" s="445">
        <v>0.44004500000000002</v>
      </c>
      <c r="R265" s="445">
        <v>0.44839000000000001</v>
      </c>
      <c r="S265" s="445">
        <v>0.45569199999999999</v>
      </c>
      <c r="T265" s="445">
        <v>0.463314</v>
      </c>
      <c r="U265" s="445">
        <v>0.47139999999999999</v>
      </c>
      <c r="V265" s="445">
        <v>0.47859400000000002</v>
      </c>
      <c r="W265" s="445">
        <v>0.48581800000000003</v>
      </c>
      <c r="X265" s="445">
        <v>0.49414599999999997</v>
      </c>
      <c r="Y265" s="445">
        <v>0.50264399999999998</v>
      </c>
      <c r="Z265" s="445">
        <v>0.51200400000000001</v>
      </c>
      <c r="AA265" s="445">
        <v>0.52073899999999995</v>
      </c>
      <c r="AB265" s="445">
        <v>0.52810299999999999</v>
      </c>
      <c r="AC265" s="445">
        <v>0.53753499999999999</v>
      </c>
    </row>
    <row r="266" spans="1:29" x14ac:dyDescent="0.25">
      <c r="A266" s="445" t="s">
        <v>4067</v>
      </c>
      <c r="B266" s="445" t="s">
        <v>2425</v>
      </c>
      <c r="C266" s="445" t="s">
        <v>4471</v>
      </c>
      <c r="D266" s="445">
        <v>-17.291699999999999</v>
      </c>
      <c r="E266" s="445">
        <v>-17.291699999999999</v>
      </c>
      <c r="F266" s="445">
        <v>-17.291699999999999</v>
      </c>
      <c r="G266" s="445">
        <v>-17.291699999999999</v>
      </c>
      <c r="H266" s="445">
        <v>-17.291699999999999</v>
      </c>
      <c r="I266" s="445">
        <v>-17.291699999999999</v>
      </c>
      <c r="J266" s="445">
        <v>-17.291699999999999</v>
      </c>
      <c r="K266" s="445">
        <v>-17.291699999999999</v>
      </c>
      <c r="L266" s="445">
        <v>-17.291699999999999</v>
      </c>
      <c r="M266" s="445">
        <v>-17.291699999999999</v>
      </c>
      <c r="N266" s="445">
        <v>-17.291699999999999</v>
      </c>
      <c r="O266" s="445">
        <v>-17.291699999999999</v>
      </c>
      <c r="P266" s="445">
        <v>-17.291699999999999</v>
      </c>
      <c r="Q266" s="445">
        <v>-17.291699999999999</v>
      </c>
      <c r="R266" s="445">
        <v>-17.291699999999999</v>
      </c>
      <c r="S266" s="445">
        <v>-17.291699999999999</v>
      </c>
      <c r="T266" s="445">
        <v>-17.291699999999999</v>
      </c>
      <c r="U266" s="445">
        <v>-17.291699999999999</v>
      </c>
      <c r="V266" s="445">
        <v>-17.291699999999999</v>
      </c>
      <c r="W266" s="445">
        <v>-17.291699999999999</v>
      </c>
      <c r="X266" s="445">
        <v>-17.291699999999999</v>
      </c>
      <c r="Y266" s="445">
        <v>-17.291699999999999</v>
      </c>
      <c r="Z266" s="445">
        <v>-17.291699999999999</v>
      </c>
      <c r="AA266" s="445">
        <v>-17.291699999999999</v>
      </c>
      <c r="AB266" s="445">
        <v>-17.291699999999999</v>
      </c>
      <c r="AC266" s="445">
        <v>-17.291699999999999</v>
      </c>
    </row>
    <row r="267" spans="1:29" x14ac:dyDescent="0.25">
      <c r="A267" s="445" t="s">
        <v>4067</v>
      </c>
      <c r="B267" s="445" t="s">
        <v>4472</v>
      </c>
      <c r="C267" s="445" t="s">
        <v>4471</v>
      </c>
      <c r="D267" s="445">
        <v>0</v>
      </c>
      <c r="E267" s="445">
        <v>0</v>
      </c>
      <c r="F267" s="445">
        <v>0</v>
      </c>
      <c r="G267" s="445">
        <v>0</v>
      </c>
      <c r="H267" s="445">
        <v>0</v>
      </c>
      <c r="I267" s="445">
        <v>0</v>
      </c>
      <c r="J267" s="445">
        <v>0</v>
      </c>
      <c r="K267" s="445">
        <v>0</v>
      </c>
      <c r="L267" s="445">
        <v>0</v>
      </c>
      <c r="M267" s="445">
        <v>0</v>
      </c>
      <c r="N267" s="445">
        <v>0</v>
      </c>
      <c r="O267" s="445">
        <v>0</v>
      </c>
      <c r="P267" s="445">
        <v>0</v>
      </c>
      <c r="Q267" s="445">
        <v>0</v>
      </c>
      <c r="R267" s="445">
        <v>0</v>
      </c>
      <c r="S267" s="445">
        <v>0</v>
      </c>
      <c r="T267" s="445">
        <v>0</v>
      </c>
      <c r="U267" s="445">
        <v>0</v>
      </c>
      <c r="V267" s="445">
        <v>0</v>
      </c>
      <c r="W267" s="445">
        <v>0</v>
      </c>
      <c r="X267" s="445">
        <v>0</v>
      </c>
      <c r="Y267" s="445">
        <v>0</v>
      </c>
      <c r="Z267" s="445">
        <v>0</v>
      </c>
      <c r="AA267" s="445">
        <v>0</v>
      </c>
      <c r="AB267" s="445">
        <v>0</v>
      </c>
      <c r="AC267" s="445">
        <v>0</v>
      </c>
    </row>
    <row r="268" spans="1:29" x14ac:dyDescent="0.25">
      <c r="A268" s="445" t="s">
        <v>4069</v>
      </c>
      <c r="B268" s="445" t="s">
        <v>2426</v>
      </c>
      <c r="C268" s="445" t="s">
        <v>4471</v>
      </c>
      <c r="D268" s="445">
        <v>28.531700000000001</v>
      </c>
      <c r="E268" s="445">
        <v>28.337800000000001</v>
      </c>
      <c r="F268" s="445">
        <v>28.019400000000001</v>
      </c>
      <c r="G268" s="445">
        <v>27.5321</v>
      </c>
      <c r="H268" s="445">
        <v>27.027000000000001</v>
      </c>
      <c r="I268" s="445">
        <v>26.504200000000001</v>
      </c>
      <c r="J268" s="445">
        <v>25.908999999999999</v>
      </c>
      <c r="K268" s="445">
        <v>25.203499999999998</v>
      </c>
      <c r="L268" s="445">
        <v>24.5044</v>
      </c>
      <c r="M268" s="445">
        <v>23.711200000000002</v>
      </c>
      <c r="N268" s="445">
        <v>23.012</v>
      </c>
      <c r="O268" s="445">
        <v>22.2773</v>
      </c>
      <c r="P268" s="445">
        <v>21.537700000000001</v>
      </c>
      <c r="Q268" s="445">
        <v>20.834900000000001</v>
      </c>
      <c r="R268" s="445">
        <v>20.074000000000002</v>
      </c>
      <c r="S268" s="445">
        <v>19.3306</v>
      </c>
      <c r="T268" s="445">
        <v>18.5823</v>
      </c>
      <c r="U268" s="445">
        <v>17.877199999999998</v>
      </c>
      <c r="V268" s="445">
        <v>17.191700000000001</v>
      </c>
      <c r="W268" s="445">
        <v>16.716699999999999</v>
      </c>
      <c r="X268" s="445">
        <v>16.316199999999998</v>
      </c>
      <c r="Y268" s="445">
        <v>16.023</v>
      </c>
      <c r="Z268" s="445">
        <v>15.7615</v>
      </c>
      <c r="AA268" s="445">
        <v>15.5913</v>
      </c>
      <c r="AB268" s="445">
        <v>15.425000000000001</v>
      </c>
      <c r="AC268" s="445">
        <v>15.3428</v>
      </c>
    </row>
    <row r="269" spans="1:29" x14ac:dyDescent="0.25">
      <c r="A269" s="445" t="s">
        <v>4069</v>
      </c>
      <c r="B269" s="445" t="s">
        <v>2424</v>
      </c>
      <c r="C269" s="445" t="s">
        <v>4471</v>
      </c>
      <c r="D269" s="445">
        <v>26.661799999999999</v>
      </c>
      <c r="E269" s="445">
        <v>24.709099999999999</v>
      </c>
      <c r="F269" s="445">
        <v>21.440200000000001</v>
      </c>
      <c r="G269" s="445">
        <v>15.2364</v>
      </c>
      <c r="H269" s="445">
        <v>12.537699999999999</v>
      </c>
      <c r="I269" s="445">
        <v>10.4666</v>
      </c>
      <c r="J269" s="445">
        <v>10.0923</v>
      </c>
      <c r="K269" s="445">
        <v>9.89635</v>
      </c>
      <c r="L269" s="445">
        <v>9.7085000000000008</v>
      </c>
      <c r="M269" s="445">
        <v>9.4238199999999992</v>
      </c>
      <c r="N269" s="445">
        <v>8.6380300000000005</v>
      </c>
      <c r="O269" s="445">
        <v>8.38673</v>
      </c>
      <c r="P269" s="445">
        <v>8.4732900000000004</v>
      </c>
      <c r="Q269" s="445">
        <v>8.7867700000000006</v>
      </c>
      <c r="R269" s="445">
        <v>9.0094399999999997</v>
      </c>
      <c r="S269" s="445">
        <v>9.1624499999999998</v>
      </c>
      <c r="T269" s="445">
        <v>9.2449100000000008</v>
      </c>
      <c r="U269" s="445">
        <v>9.4494900000000008</v>
      </c>
      <c r="V269" s="445">
        <v>9.6357599999999994</v>
      </c>
      <c r="W269" s="445">
        <v>9.7010400000000008</v>
      </c>
      <c r="X269" s="445">
        <v>9.8247499999999999</v>
      </c>
      <c r="Y269" s="445">
        <v>9.9842600000000008</v>
      </c>
      <c r="Z269" s="445">
        <v>9.9636399999999998</v>
      </c>
      <c r="AA269" s="445">
        <v>10.341900000000001</v>
      </c>
      <c r="AB269" s="445">
        <v>10.191800000000001</v>
      </c>
      <c r="AC269" s="445">
        <v>10.532</v>
      </c>
    </row>
    <row r="270" spans="1:29" x14ac:dyDescent="0.25">
      <c r="A270" s="445" t="s">
        <v>4069</v>
      </c>
      <c r="B270" s="445" t="s">
        <v>4475</v>
      </c>
      <c r="C270" s="445" t="s">
        <v>4471</v>
      </c>
      <c r="D270" s="445">
        <v>3.27399</v>
      </c>
      <c r="E270" s="445">
        <v>3.1640299999999999</v>
      </c>
      <c r="F270" s="445">
        <v>3.22282</v>
      </c>
      <c r="G270" s="445">
        <v>3.2113299999999998</v>
      </c>
      <c r="H270" s="445">
        <v>3.1737899999999999</v>
      </c>
      <c r="I270" s="445">
        <v>3.1327099999999999</v>
      </c>
      <c r="J270" s="445">
        <v>3.1008399999999998</v>
      </c>
      <c r="K270" s="445">
        <v>3.0748099999999998</v>
      </c>
      <c r="L270" s="445">
        <v>3.0501200000000002</v>
      </c>
      <c r="M270" s="445">
        <v>3.0306600000000001</v>
      </c>
      <c r="N270" s="445">
        <v>3.01078</v>
      </c>
      <c r="O270" s="445">
        <v>2.9888699999999999</v>
      </c>
      <c r="P270" s="445">
        <v>2.9643999999999999</v>
      </c>
      <c r="Q270" s="445">
        <v>2.9396100000000001</v>
      </c>
      <c r="R270" s="445">
        <v>2.90591</v>
      </c>
      <c r="S270" s="445">
        <v>2.8713799999999998</v>
      </c>
      <c r="T270" s="445">
        <v>2.8385600000000002</v>
      </c>
      <c r="U270" s="445">
        <v>2.8119700000000001</v>
      </c>
      <c r="V270" s="445">
        <v>2.7877200000000002</v>
      </c>
      <c r="W270" s="445">
        <v>2.7652700000000001</v>
      </c>
      <c r="X270" s="445">
        <v>2.7441599999999999</v>
      </c>
      <c r="Y270" s="445">
        <v>2.7208999999999999</v>
      </c>
      <c r="Z270" s="445">
        <v>2.6960299999999999</v>
      </c>
      <c r="AA270" s="445">
        <v>2.67089</v>
      </c>
      <c r="AB270" s="445">
        <v>2.64351</v>
      </c>
      <c r="AC270" s="445">
        <v>2.6215999999999999</v>
      </c>
    </row>
    <row r="271" spans="1:29" x14ac:dyDescent="0.25">
      <c r="A271" s="445" t="s">
        <v>4069</v>
      </c>
      <c r="B271" s="445" t="s">
        <v>4474</v>
      </c>
      <c r="C271" s="445" t="s">
        <v>4471</v>
      </c>
      <c r="D271" s="445">
        <v>2.99884</v>
      </c>
      <c r="E271" s="445">
        <v>3.0321799999999999</v>
      </c>
      <c r="F271" s="445">
        <v>3.0861000000000001</v>
      </c>
      <c r="G271" s="445">
        <v>3.1200800000000002</v>
      </c>
      <c r="H271" s="445">
        <v>3.1389100000000001</v>
      </c>
      <c r="I271" s="445">
        <v>3.1566999999999998</v>
      </c>
      <c r="J271" s="445">
        <v>3.1501399999999999</v>
      </c>
      <c r="K271" s="445">
        <v>3.1577600000000001</v>
      </c>
      <c r="L271" s="445">
        <v>3.1739099999999998</v>
      </c>
      <c r="M271" s="445">
        <v>3.1871100000000001</v>
      </c>
      <c r="N271" s="445">
        <v>3.1977899999999999</v>
      </c>
      <c r="O271" s="445">
        <v>3.2019500000000001</v>
      </c>
      <c r="P271" s="445">
        <v>3.20181</v>
      </c>
      <c r="Q271" s="445">
        <v>3.2029700000000001</v>
      </c>
      <c r="R271" s="445">
        <v>3.18248</v>
      </c>
      <c r="S271" s="445">
        <v>3.1595800000000001</v>
      </c>
      <c r="T271" s="445">
        <v>3.1444399999999999</v>
      </c>
      <c r="U271" s="445">
        <v>3.1382699999999999</v>
      </c>
      <c r="V271" s="445">
        <v>3.1357699999999999</v>
      </c>
      <c r="W271" s="445">
        <v>3.1364000000000001</v>
      </c>
      <c r="X271" s="445">
        <v>3.1390099999999999</v>
      </c>
      <c r="Y271" s="445">
        <v>3.1362800000000002</v>
      </c>
      <c r="Z271" s="445">
        <v>3.1312700000000002</v>
      </c>
      <c r="AA271" s="445">
        <v>3.1242999999999999</v>
      </c>
      <c r="AB271" s="445">
        <v>3.1112799999999998</v>
      </c>
      <c r="AC271" s="445">
        <v>3.10894</v>
      </c>
    </row>
    <row r="272" spans="1:29" x14ac:dyDescent="0.25">
      <c r="A272" s="445" t="s">
        <v>4069</v>
      </c>
      <c r="B272" s="445" t="s">
        <v>4473</v>
      </c>
      <c r="C272" s="445" t="s">
        <v>4471</v>
      </c>
      <c r="D272" s="445">
        <v>67.3</v>
      </c>
      <c r="E272" s="445">
        <v>66.1798</v>
      </c>
      <c r="F272" s="445">
        <v>65.841399999999993</v>
      </c>
      <c r="G272" s="445">
        <v>65.742199999999997</v>
      </c>
      <c r="H272" s="445">
        <v>65.223399999999998</v>
      </c>
      <c r="I272" s="445">
        <v>65.085899999999995</v>
      </c>
      <c r="J272" s="445">
        <v>65.076599999999999</v>
      </c>
      <c r="K272" s="445">
        <v>65.1751</v>
      </c>
      <c r="L272" s="445">
        <v>65.262299999999996</v>
      </c>
      <c r="M272" s="445">
        <v>65.646500000000003</v>
      </c>
      <c r="N272" s="445">
        <v>66.010800000000003</v>
      </c>
      <c r="O272" s="445">
        <v>66.527199999999993</v>
      </c>
      <c r="P272" s="445">
        <v>66.894999999999996</v>
      </c>
      <c r="Q272" s="445">
        <v>67.321200000000005</v>
      </c>
      <c r="R272" s="445">
        <v>67.723600000000005</v>
      </c>
      <c r="S272" s="445">
        <v>68.188199999999995</v>
      </c>
      <c r="T272" s="445">
        <v>68.505200000000002</v>
      </c>
      <c r="U272" s="445">
        <v>68.637799999999999</v>
      </c>
      <c r="V272" s="445">
        <v>68.637600000000006</v>
      </c>
      <c r="W272" s="445">
        <v>68.578400000000002</v>
      </c>
      <c r="X272" s="445">
        <v>68.613100000000003</v>
      </c>
      <c r="Y272" s="445">
        <v>68.735100000000003</v>
      </c>
      <c r="Z272" s="445">
        <v>68.972300000000004</v>
      </c>
      <c r="AA272" s="445">
        <v>69.191199999999995</v>
      </c>
      <c r="AB272" s="445">
        <v>69.448599999999999</v>
      </c>
      <c r="AC272" s="445">
        <v>69.787700000000001</v>
      </c>
    </row>
    <row r="273" spans="1:29" x14ac:dyDescent="0.25">
      <c r="A273" s="445" t="s">
        <v>4069</v>
      </c>
      <c r="B273" s="445" t="s">
        <v>2485</v>
      </c>
      <c r="C273" s="445" t="s">
        <v>4471</v>
      </c>
      <c r="D273" s="445">
        <v>0.335949</v>
      </c>
      <c r="E273" s="445">
        <v>0.32005699999999998</v>
      </c>
      <c r="F273" s="445">
        <v>0.28623500000000002</v>
      </c>
      <c r="G273" s="445">
        <v>0.25615100000000002</v>
      </c>
      <c r="H273" s="445">
        <v>0.229159</v>
      </c>
      <c r="I273" s="445">
        <v>0.205763</v>
      </c>
      <c r="J273" s="445">
        <v>0.192829</v>
      </c>
      <c r="K273" s="445">
        <v>0.17998400000000001</v>
      </c>
      <c r="L273" s="445">
        <v>0.16709199999999999</v>
      </c>
      <c r="M273" s="445">
        <v>0.15431</v>
      </c>
      <c r="N273" s="445">
        <v>0.14149300000000001</v>
      </c>
      <c r="O273" s="445">
        <v>0.14124999999999999</v>
      </c>
      <c r="P273" s="445">
        <v>0.14099600000000001</v>
      </c>
      <c r="Q273" s="445">
        <v>0.14075699999999999</v>
      </c>
      <c r="R273" s="445">
        <v>0.14058300000000001</v>
      </c>
      <c r="S273" s="445">
        <v>0.14035700000000001</v>
      </c>
      <c r="T273" s="445">
        <v>0.14018800000000001</v>
      </c>
      <c r="U273" s="445">
        <v>0.14002899999999999</v>
      </c>
      <c r="V273" s="445">
        <v>0.139875</v>
      </c>
      <c r="W273" s="445">
        <v>0.139732</v>
      </c>
      <c r="X273" s="445">
        <v>0.13969000000000001</v>
      </c>
      <c r="Y273" s="445">
        <v>0.13966400000000001</v>
      </c>
      <c r="Z273" s="445">
        <v>0.139679</v>
      </c>
      <c r="AA273" s="445">
        <v>0.13975199999999999</v>
      </c>
      <c r="AB273" s="445">
        <v>0.13986899999999999</v>
      </c>
      <c r="AC273" s="445">
        <v>0.13999700000000001</v>
      </c>
    </row>
    <row r="274" spans="1:29" x14ac:dyDescent="0.25">
      <c r="A274" s="445" t="s">
        <v>4069</v>
      </c>
      <c r="B274" s="445" t="s">
        <v>2425</v>
      </c>
      <c r="C274" s="445" t="s">
        <v>4471</v>
      </c>
      <c r="D274" s="445">
        <v>-7.6574900000000001</v>
      </c>
      <c r="E274" s="445">
        <v>-7.6574900000000001</v>
      </c>
      <c r="F274" s="445">
        <v>-7.6574900000000001</v>
      </c>
      <c r="G274" s="445">
        <v>-7.6574900000000001</v>
      </c>
      <c r="H274" s="445">
        <v>-7.6574900000000001</v>
      </c>
      <c r="I274" s="445">
        <v>-7.6574900000000001</v>
      </c>
      <c r="J274" s="445">
        <v>-7.6574900000000001</v>
      </c>
      <c r="K274" s="445">
        <v>-7.6574900000000001</v>
      </c>
      <c r="L274" s="445">
        <v>-7.6574900000000001</v>
      </c>
      <c r="M274" s="445">
        <v>-7.6574900000000001</v>
      </c>
      <c r="N274" s="445">
        <v>-7.6574900000000001</v>
      </c>
      <c r="O274" s="445">
        <v>-7.6574900000000001</v>
      </c>
      <c r="P274" s="445">
        <v>-7.6574900000000001</v>
      </c>
      <c r="Q274" s="445">
        <v>-7.6574900000000001</v>
      </c>
      <c r="R274" s="445">
        <v>-7.6574900000000001</v>
      </c>
      <c r="S274" s="445">
        <v>-7.6574900000000001</v>
      </c>
      <c r="T274" s="445">
        <v>-7.6574900000000001</v>
      </c>
      <c r="U274" s="445">
        <v>-7.6574900000000001</v>
      </c>
      <c r="V274" s="445">
        <v>-7.6574900000000001</v>
      </c>
      <c r="W274" s="445">
        <v>-7.6574900000000001</v>
      </c>
      <c r="X274" s="445">
        <v>-7.6574900000000001</v>
      </c>
      <c r="Y274" s="445">
        <v>-7.6574900000000001</v>
      </c>
      <c r="Z274" s="445">
        <v>-7.6574900000000001</v>
      </c>
      <c r="AA274" s="445">
        <v>-7.6574900000000001</v>
      </c>
      <c r="AB274" s="445">
        <v>-7.6574900000000001</v>
      </c>
      <c r="AC274" s="445">
        <v>-7.6574900000000001</v>
      </c>
    </row>
    <row r="275" spans="1:29" x14ac:dyDescent="0.25">
      <c r="A275" s="445" t="s">
        <v>4069</v>
      </c>
      <c r="B275" s="445" t="s">
        <v>4472</v>
      </c>
      <c r="C275" s="445" t="s">
        <v>4471</v>
      </c>
      <c r="D275" s="445">
        <v>0</v>
      </c>
      <c r="E275" s="445">
        <v>0</v>
      </c>
      <c r="F275" s="445">
        <v>0</v>
      </c>
      <c r="G275" s="445">
        <v>0</v>
      </c>
      <c r="H275" s="445">
        <v>0</v>
      </c>
      <c r="I275" s="445">
        <v>0</v>
      </c>
      <c r="J275" s="445">
        <v>0</v>
      </c>
      <c r="K275" s="445">
        <v>0</v>
      </c>
      <c r="L275" s="445">
        <v>0</v>
      </c>
      <c r="M275" s="445">
        <v>0</v>
      </c>
      <c r="N275" s="445">
        <v>0</v>
      </c>
      <c r="O275" s="445">
        <v>0</v>
      </c>
      <c r="P275" s="445">
        <v>0</v>
      </c>
      <c r="Q275" s="445">
        <v>0</v>
      </c>
      <c r="R275" s="445">
        <v>0</v>
      </c>
      <c r="S275" s="445">
        <v>0</v>
      </c>
      <c r="T275" s="445">
        <v>0</v>
      </c>
      <c r="U275" s="445">
        <v>0</v>
      </c>
      <c r="V275" s="445">
        <v>0</v>
      </c>
      <c r="W275" s="445">
        <v>0</v>
      </c>
      <c r="X275" s="445">
        <v>0</v>
      </c>
      <c r="Y275" s="445">
        <v>0</v>
      </c>
      <c r="Z275" s="445">
        <v>0</v>
      </c>
      <c r="AA275" s="445">
        <v>0</v>
      </c>
      <c r="AB275" s="445">
        <v>0</v>
      </c>
      <c r="AC275" s="445">
        <v>0</v>
      </c>
    </row>
    <row r="276" spans="1:29" x14ac:dyDescent="0.25">
      <c r="A276" s="445" t="s">
        <v>4071</v>
      </c>
      <c r="B276" s="445" t="s">
        <v>2426</v>
      </c>
      <c r="C276" s="445" t="s">
        <v>4471</v>
      </c>
      <c r="D276" s="445">
        <v>18.491</v>
      </c>
      <c r="E276" s="445">
        <v>18.381399999999999</v>
      </c>
      <c r="F276" s="445">
        <v>18.2896</v>
      </c>
      <c r="G276" s="445">
        <v>18.115100000000002</v>
      </c>
      <c r="H276" s="445">
        <v>17.9499</v>
      </c>
      <c r="I276" s="445">
        <v>17.8108</v>
      </c>
      <c r="J276" s="445">
        <v>17.170400000000001</v>
      </c>
      <c r="K276" s="445">
        <v>16.535399999999999</v>
      </c>
      <c r="L276" s="445">
        <v>15.9017</v>
      </c>
      <c r="M276" s="445">
        <v>15.233599999999999</v>
      </c>
      <c r="N276" s="445">
        <v>14.613</v>
      </c>
      <c r="O276" s="445">
        <v>13.9374</v>
      </c>
      <c r="P276" s="445">
        <v>13.2402</v>
      </c>
      <c r="Q276" s="445">
        <v>12.5581</v>
      </c>
      <c r="R276" s="445">
        <v>11.851900000000001</v>
      </c>
      <c r="S276" s="445">
        <v>11.156000000000001</v>
      </c>
      <c r="T276" s="445">
        <v>10.463200000000001</v>
      </c>
      <c r="U276" s="445">
        <v>9.8459299999999992</v>
      </c>
      <c r="V276" s="445">
        <v>9.3548399999999994</v>
      </c>
      <c r="W276" s="445">
        <v>8.9292200000000008</v>
      </c>
      <c r="X276" s="445">
        <v>8.5745100000000001</v>
      </c>
      <c r="Y276" s="445">
        <v>8.3097600000000007</v>
      </c>
      <c r="Z276" s="445">
        <v>8.1102500000000006</v>
      </c>
      <c r="AA276" s="445">
        <v>7.9601100000000002</v>
      </c>
      <c r="AB276" s="445">
        <v>7.8604000000000003</v>
      </c>
      <c r="AC276" s="445">
        <v>7.8432300000000001</v>
      </c>
    </row>
    <row r="277" spans="1:29" x14ac:dyDescent="0.25">
      <c r="A277" s="445" t="s">
        <v>4071</v>
      </c>
      <c r="B277" s="445" t="s">
        <v>2424</v>
      </c>
      <c r="C277" s="445" t="s">
        <v>4471</v>
      </c>
      <c r="D277" s="445">
        <v>8.9009</v>
      </c>
      <c r="E277" s="445">
        <v>9.4426199999999998</v>
      </c>
      <c r="F277" s="445">
        <v>9.5580400000000001</v>
      </c>
      <c r="G277" s="445">
        <v>8.7764500000000005</v>
      </c>
      <c r="H277" s="445">
        <v>7.49674</v>
      </c>
      <c r="I277" s="445">
        <v>6.0980600000000003</v>
      </c>
      <c r="J277" s="445">
        <v>4.5754799999999998</v>
      </c>
      <c r="K277" s="445">
        <v>3.4739200000000001</v>
      </c>
      <c r="L277" s="445">
        <v>3.69157</v>
      </c>
      <c r="M277" s="445">
        <v>3.9102899999999998</v>
      </c>
      <c r="N277" s="445">
        <v>4.2300599999999999</v>
      </c>
      <c r="O277" s="445">
        <v>4.6451599999999997</v>
      </c>
      <c r="P277" s="445">
        <v>5.1493900000000004</v>
      </c>
      <c r="Q277" s="445">
        <v>5.5400400000000003</v>
      </c>
      <c r="R277" s="445">
        <v>5.9263399999999997</v>
      </c>
      <c r="S277" s="445">
        <v>6.28606</v>
      </c>
      <c r="T277" s="445">
        <v>6.6076100000000002</v>
      </c>
      <c r="U277" s="445">
        <v>6.8547599999999997</v>
      </c>
      <c r="V277" s="445">
        <v>6.9985799999999996</v>
      </c>
      <c r="W277" s="445">
        <v>7.2007300000000001</v>
      </c>
      <c r="X277" s="445">
        <v>7.3975200000000001</v>
      </c>
      <c r="Y277" s="445">
        <v>7.6130000000000004</v>
      </c>
      <c r="Z277" s="445">
        <v>7.7878400000000001</v>
      </c>
      <c r="AA277" s="445">
        <v>7.9545500000000002</v>
      </c>
      <c r="AB277" s="445">
        <v>8.10473</v>
      </c>
      <c r="AC277" s="445">
        <v>8.2160100000000007</v>
      </c>
    </row>
    <row r="278" spans="1:29" x14ac:dyDescent="0.25">
      <c r="A278" s="445" t="s">
        <v>4071</v>
      </c>
      <c r="B278" s="445" t="s">
        <v>4475</v>
      </c>
      <c r="C278" s="445" t="s">
        <v>4471</v>
      </c>
      <c r="D278" s="445">
        <v>2.84138</v>
      </c>
      <c r="E278" s="445">
        <v>2.7448999999999999</v>
      </c>
      <c r="F278" s="445">
        <v>2.84137</v>
      </c>
      <c r="G278" s="445">
        <v>2.85629</v>
      </c>
      <c r="H278" s="445">
        <v>2.8519299999999999</v>
      </c>
      <c r="I278" s="445">
        <v>2.8425699999999998</v>
      </c>
      <c r="J278" s="445">
        <v>2.8198300000000001</v>
      </c>
      <c r="K278" s="445">
        <v>2.80132</v>
      </c>
      <c r="L278" s="445">
        <v>2.7846000000000002</v>
      </c>
      <c r="M278" s="445">
        <v>2.77101</v>
      </c>
      <c r="N278" s="445">
        <v>2.75623</v>
      </c>
      <c r="O278" s="445">
        <v>2.7408000000000001</v>
      </c>
      <c r="P278" s="445">
        <v>2.72384</v>
      </c>
      <c r="Q278" s="445">
        <v>2.7066699999999999</v>
      </c>
      <c r="R278" s="445">
        <v>2.6833300000000002</v>
      </c>
      <c r="S278" s="445">
        <v>2.6595900000000001</v>
      </c>
      <c r="T278" s="445">
        <v>2.63775</v>
      </c>
      <c r="U278" s="445">
        <v>2.6213700000000002</v>
      </c>
      <c r="V278" s="445">
        <v>2.6069900000000001</v>
      </c>
      <c r="W278" s="445">
        <v>2.5943200000000002</v>
      </c>
      <c r="X278" s="445">
        <v>2.5829599999999999</v>
      </c>
      <c r="Y278" s="445">
        <v>2.5698699999999999</v>
      </c>
      <c r="Z278" s="445">
        <v>2.5551699999999999</v>
      </c>
      <c r="AA278" s="445">
        <v>2.54026</v>
      </c>
      <c r="AB278" s="445">
        <v>2.5235599999999998</v>
      </c>
      <c r="AC278" s="445">
        <v>2.5107200000000001</v>
      </c>
    </row>
    <row r="279" spans="1:29" x14ac:dyDescent="0.25">
      <c r="A279" s="445" t="s">
        <v>4071</v>
      </c>
      <c r="B279" s="445" t="s">
        <v>4474</v>
      </c>
      <c r="C279" s="445" t="s">
        <v>4471</v>
      </c>
      <c r="D279" s="445">
        <v>2.5496400000000001</v>
      </c>
      <c r="E279" s="445">
        <v>2.7306400000000002</v>
      </c>
      <c r="F279" s="445">
        <v>2.9207299999999998</v>
      </c>
      <c r="G279" s="445">
        <v>3.0899200000000002</v>
      </c>
      <c r="H279" s="445">
        <v>3.2371799999999999</v>
      </c>
      <c r="I279" s="445">
        <v>3.3643399999999999</v>
      </c>
      <c r="J279" s="445">
        <v>3.3863799999999999</v>
      </c>
      <c r="K279" s="445">
        <v>3.4162300000000001</v>
      </c>
      <c r="L279" s="445">
        <v>3.4492400000000001</v>
      </c>
      <c r="M279" s="445">
        <v>3.47498</v>
      </c>
      <c r="N279" s="445">
        <v>3.49498</v>
      </c>
      <c r="O279" s="445">
        <v>3.5147599999999999</v>
      </c>
      <c r="P279" s="445">
        <v>3.51525</v>
      </c>
      <c r="Q279" s="445">
        <v>3.5271599999999999</v>
      </c>
      <c r="R279" s="445">
        <v>3.52555</v>
      </c>
      <c r="S279" s="445">
        <v>3.5231599999999998</v>
      </c>
      <c r="T279" s="445">
        <v>3.52671</v>
      </c>
      <c r="U279" s="445">
        <v>3.5367899999999999</v>
      </c>
      <c r="V279" s="445">
        <v>3.5501299999999998</v>
      </c>
      <c r="W279" s="445">
        <v>3.5661900000000002</v>
      </c>
      <c r="X279" s="445">
        <v>3.58351</v>
      </c>
      <c r="Y279" s="445">
        <v>3.5972</v>
      </c>
      <c r="Z279" s="445">
        <v>3.6084000000000001</v>
      </c>
      <c r="AA279" s="445">
        <v>3.6188699999999998</v>
      </c>
      <c r="AB279" s="445">
        <v>3.6250200000000001</v>
      </c>
      <c r="AC279" s="445">
        <v>3.6392799999999998</v>
      </c>
    </row>
    <row r="280" spans="1:29" x14ac:dyDescent="0.25">
      <c r="A280" s="445" t="s">
        <v>4071</v>
      </c>
      <c r="B280" s="445" t="s">
        <v>4473</v>
      </c>
      <c r="C280" s="445" t="s">
        <v>4471</v>
      </c>
      <c r="D280" s="445">
        <v>18.1919</v>
      </c>
      <c r="E280" s="445">
        <v>18.342199999999998</v>
      </c>
      <c r="F280" s="445">
        <v>18.7789</v>
      </c>
      <c r="G280" s="445">
        <v>19.145199999999999</v>
      </c>
      <c r="H280" s="445">
        <v>19.371700000000001</v>
      </c>
      <c r="I280" s="445">
        <v>19.715299999999999</v>
      </c>
      <c r="J280" s="445">
        <v>19.909500000000001</v>
      </c>
      <c r="K280" s="445">
        <v>20.131699999999999</v>
      </c>
      <c r="L280" s="445">
        <v>20.381</v>
      </c>
      <c r="M280" s="445">
        <v>20.811900000000001</v>
      </c>
      <c r="N280" s="445">
        <v>21.229299999999999</v>
      </c>
      <c r="O280" s="445">
        <v>21.7197</v>
      </c>
      <c r="P280" s="445">
        <v>22.2242</v>
      </c>
      <c r="Q280" s="445">
        <v>22.768899999999999</v>
      </c>
      <c r="R280" s="445">
        <v>23.314</v>
      </c>
      <c r="S280" s="445">
        <v>23.768000000000001</v>
      </c>
      <c r="T280" s="445">
        <v>24.154800000000002</v>
      </c>
      <c r="U280" s="445">
        <v>24.456299999999999</v>
      </c>
      <c r="V280" s="445">
        <v>24.7681</v>
      </c>
      <c r="W280" s="445">
        <v>24.933499999999999</v>
      </c>
      <c r="X280" s="445">
        <v>25.0898</v>
      </c>
      <c r="Y280" s="445">
        <v>25.337299999999999</v>
      </c>
      <c r="Z280" s="445">
        <v>25.596</v>
      </c>
      <c r="AA280" s="445">
        <v>25.904299999999999</v>
      </c>
      <c r="AB280" s="445">
        <v>26.215800000000002</v>
      </c>
      <c r="AC280" s="445">
        <v>26.563300000000002</v>
      </c>
    </row>
    <row r="281" spans="1:29" x14ac:dyDescent="0.25">
      <c r="A281" s="445" t="s">
        <v>4071</v>
      </c>
      <c r="B281" s="445" t="s">
        <v>2485</v>
      </c>
      <c r="C281" s="445" t="s">
        <v>4471</v>
      </c>
      <c r="D281" s="446">
        <v>1.5489999999999999E-5</v>
      </c>
      <c r="E281" s="446">
        <v>7.5700000000000004E-6</v>
      </c>
      <c r="F281" s="446">
        <v>2.067E-5</v>
      </c>
      <c r="G281" s="446">
        <v>3.7440000000000001E-5</v>
      </c>
      <c r="H281" s="446">
        <v>5.0710000000000001E-5</v>
      </c>
      <c r="I281" s="446">
        <v>6.1099999999999994E-5</v>
      </c>
      <c r="J281" s="446">
        <v>8.5840000000000005E-5</v>
      </c>
      <c r="K281" s="445">
        <v>1.0647E-4</v>
      </c>
      <c r="L281" s="445">
        <v>1.2353E-4</v>
      </c>
      <c r="M281" s="445">
        <v>1.3595E-4</v>
      </c>
      <c r="N281" s="445">
        <v>1.3457000000000001E-4</v>
      </c>
      <c r="O281" s="445">
        <v>1.4388000000000001E-4</v>
      </c>
      <c r="P281" s="445">
        <v>1.5369E-4</v>
      </c>
      <c r="Q281" s="445">
        <v>1.6390999999999999E-4</v>
      </c>
      <c r="R281" s="445">
        <v>1.6369999999999999E-4</v>
      </c>
      <c r="S281" s="445">
        <v>1.6333999999999999E-4</v>
      </c>
      <c r="T281" s="445">
        <v>1.5291999999999999E-4</v>
      </c>
      <c r="U281" s="445">
        <v>1.4264E-4</v>
      </c>
      <c r="V281" s="445">
        <v>1.2208E-4</v>
      </c>
      <c r="W281" s="445">
        <v>1.0174E-4</v>
      </c>
      <c r="X281" s="446">
        <v>8.1390000000000005E-5</v>
      </c>
      <c r="Y281" s="446">
        <v>6.1060000000000002E-5</v>
      </c>
      <c r="Z281" s="446">
        <v>5.0890000000000002E-5</v>
      </c>
      <c r="AA281" s="446">
        <v>4.07E-5</v>
      </c>
      <c r="AB281" s="446">
        <v>3.0540000000000002E-5</v>
      </c>
      <c r="AC281" s="446">
        <v>2.0360000000000002E-5</v>
      </c>
    </row>
    <row r="282" spans="1:29" x14ac:dyDescent="0.25">
      <c r="A282" s="445" t="s">
        <v>4071</v>
      </c>
      <c r="B282" s="445" t="s">
        <v>2425</v>
      </c>
      <c r="C282" s="445" t="s">
        <v>4471</v>
      </c>
      <c r="D282" s="445">
        <v>-39.218899999999998</v>
      </c>
      <c r="E282" s="445">
        <v>-39.218899999999998</v>
      </c>
      <c r="F282" s="445">
        <v>-39.218899999999998</v>
      </c>
      <c r="G282" s="445">
        <v>-39.218899999999998</v>
      </c>
      <c r="H282" s="445">
        <v>-39.218899999999998</v>
      </c>
      <c r="I282" s="445">
        <v>-39.218899999999998</v>
      </c>
      <c r="J282" s="445">
        <v>-39.218899999999998</v>
      </c>
      <c r="K282" s="445">
        <v>-39.218899999999998</v>
      </c>
      <c r="L282" s="445">
        <v>-39.218899999999998</v>
      </c>
      <c r="M282" s="445">
        <v>-39.218899999999998</v>
      </c>
      <c r="N282" s="445">
        <v>-39.218899999999998</v>
      </c>
      <c r="O282" s="445">
        <v>-39.218899999999998</v>
      </c>
      <c r="P282" s="445">
        <v>-39.218899999999998</v>
      </c>
      <c r="Q282" s="445">
        <v>-39.218899999999998</v>
      </c>
      <c r="R282" s="445">
        <v>-39.218899999999998</v>
      </c>
      <c r="S282" s="445">
        <v>-39.218899999999998</v>
      </c>
      <c r="T282" s="445">
        <v>-39.218899999999998</v>
      </c>
      <c r="U282" s="445">
        <v>-39.218899999999998</v>
      </c>
      <c r="V282" s="445">
        <v>-39.218899999999998</v>
      </c>
      <c r="W282" s="445">
        <v>-39.218899999999998</v>
      </c>
      <c r="X282" s="445">
        <v>-39.218899999999998</v>
      </c>
      <c r="Y282" s="445">
        <v>-39.218899999999998</v>
      </c>
      <c r="Z282" s="445">
        <v>-39.218899999999998</v>
      </c>
      <c r="AA282" s="445">
        <v>-39.218899999999998</v>
      </c>
      <c r="AB282" s="445">
        <v>-39.218899999999998</v>
      </c>
      <c r="AC282" s="445">
        <v>-39.218899999999998</v>
      </c>
    </row>
    <row r="283" spans="1:29" x14ac:dyDescent="0.25">
      <c r="A283" s="445" t="s">
        <v>4071</v>
      </c>
      <c r="B283" s="445" t="s">
        <v>4472</v>
      </c>
      <c r="C283" s="445" t="s">
        <v>4471</v>
      </c>
      <c r="D283" s="445">
        <v>0</v>
      </c>
      <c r="E283" s="445">
        <v>0</v>
      </c>
      <c r="F283" s="445">
        <v>0</v>
      </c>
      <c r="G283" s="445">
        <v>0</v>
      </c>
      <c r="H283" s="445">
        <v>0</v>
      </c>
      <c r="I283" s="445">
        <v>0</v>
      </c>
      <c r="J283" s="445">
        <v>0</v>
      </c>
      <c r="K283" s="445">
        <v>0</v>
      </c>
      <c r="L283" s="445">
        <v>0</v>
      </c>
      <c r="M283" s="445">
        <v>0</v>
      </c>
      <c r="N283" s="445">
        <v>0</v>
      </c>
      <c r="O283" s="445">
        <v>0</v>
      </c>
      <c r="P283" s="445">
        <v>0</v>
      </c>
      <c r="Q283" s="445">
        <v>0</v>
      </c>
      <c r="R283" s="445">
        <v>0</v>
      </c>
      <c r="S283" s="445">
        <v>0</v>
      </c>
      <c r="T283" s="445">
        <v>0</v>
      </c>
      <c r="U283" s="445">
        <v>0</v>
      </c>
      <c r="V283" s="445">
        <v>0</v>
      </c>
      <c r="W283" s="445">
        <v>0</v>
      </c>
      <c r="X283" s="445">
        <v>0</v>
      </c>
      <c r="Y283" s="445">
        <v>0</v>
      </c>
      <c r="Z283" s="445">
        <v>0</v>
      </c>
      <c r="AA283" s="445">
        <v>0</v>
      </c>
      <c r="AB283" s="445">
        <v>0</v>
      </c>
      <c r="AC283" s="445">
        <v>0</v>
      </c>
    </row>
    <row r="284" spans="1:29" x14ac:dyDescent="0.25">
      <c r="A284" s="445" t="s">
        <v>4073</v>
      </c>
      <c r="B284" s="445" t="s">
        <v>2426</v>
      </c>
      <c r="C284" s="445" t="s">
        <v>4471</v>
      </c>
      <c r="D284" s="445">
        <v>53.332599999999999</v>
      </c>
      <c r="E284" s="445">
        <v>52.976900000000001</v>
      </c>
      <c r="F284" s="445">
        <v>52.400300000000001</v>
      </c>
      <c r="G284" s="445">
        <v>51.494599999999998</v>
      </c>
      <c r="H284" s="445">
        <v>50.458399999999997</v>
      </c>
      <c r="I284" s="445">
        <v>49.349200000000003</v>
      </c>
      <c r="J284" s="445">
        <v>47.826300000000003</v>
      </c>
      <c r="K284" s="445">
        <v>46.143599999999999</v>
      </c>
      <c r="L284" s="445">
        <v>44.470500000000001</v>
      </c>
      <c r="M284" s="445">
        <v>42.697299999999998</v>
      </c>
      <c r="N284" s="445">
        <v>41.0642</v>
      </c>
      <c r="O284" s="445">
        <v>39.400199999999998</v>
      </c>
      <c r="P284" s="445">
        <v>37.743600000000001</v>
      </c>
      <c r="Q284" s="445">
        <v>36.139299999999999</v>
      </c>
      <c r="R284" s="445">
        <v>34.494700000000002</v>
      </c>
      <c r="S284" s="445">
        <v>32.904899999999998</v>
      </c>
      <c r="T284" s="445">
        <v>31.324000000000002</v>
      </c>
      <c r="U284" s="445">
        <v>29.851299999999998</v>
      </c>
      <c r="V284" s="445">
        <v>28.436199999999999</v>
      </c>
      <c r="W284" s="445">
        <v>27.427299999999999</v>
      </c>
      <c r="X284" s="445">
        <v>26.549099999999999</v>
      </c>
      <c r="Y284" s="445">
        <v>25.871500000000001</v>
      </c>
      <c r="Z284" s="445">
        <v>25.3385</v>
      </c>
      <c r="AA284" s="445">
        <v>24.918399999999998</v>
      </c>
      <c r="AB284" s="445">
        <v>24.640799999999999</v>
      </c>
      <c r="AC284" s="445">
        <v>24.3977</v>
      </c>
    </row>
    <row r="285" spans="1:29" x14ac:dyDescent="0.25">
      <c r="A285" s="445" t="s">
        <v>4073</v>
      </c>
      <c r="B285" s="445" t="s">
        <v>2424</v>
      </c>
      <c r="C285" s="445" t="s">
        <v>4471</v>
      </c>
      <c r="D285" s="445">
        <v>73.751099999999994</v>
      </c>
      <c r="E285" s="445">
        <v>71.596400000000003</v>
      </c>
      <c r="F285" s="445">
        <v>65.766400000000004</v>
      </c>
      <c r="G285" s="445">
        <v>62.087400000000002</v>
      </c>
      <c r="H285" s="445">
        <v>61.321599999999997</v>
      </c>
      <c r="I285" s="445">
        <v>60.812600000000003</v>
      </c>
      <c r="J285" s="445">
        <v>61.047600000000003</v>
      </c>
      <c r="K285" s="445">
        <v>60.797499999999999</v>
      </c>
      <c r="L285" s="445">
        <v>60.381300000000003</v>
      </c>
      <c r="M285" s="445">
        <v>59.909799999999997</v>
      </c>
      <c r="N285" s="445">
        <v>57.851500000000001</v>
      </c>
      <c r="O285" s="445">
        <v>58.420999999999999</v>
      </c>
      <c r="P285" s="445">
        <v>58.788400000000003</v>
      </c>
      <c r="Q285" s="445">
        <v>56.542200000000001</v>
      </c>
      <c r="R285" s="445">
        <v>55.211399999999998</v>
      </c>
      <c r="S285" s="445">
        <v>55.964399999999998</v>
      </c>
      <c r="T285" s="445">
        <v>56.7654</v>
      </c>
      <c r="U285" s="445">
        <v>57.222200000000001</v>
      </c>
      <c r="V285" s="445">
        <v>57.564900000000002</v>
      </c>
      <c r="W285" s="445">
        <v>57.721899999999998</v>
      </c>
      <c r="X285" s="445">
        <v>58.336500000000001</v>
      </c>
      <c r="Y285" s="445">
        <v>57.800199999999997</v>
      </c>
      <c r="Z285" s="445">
        <v>57.575200000000002</v>
      </c>
      <c r="AA285" s="445">
        <v>57.6492</v>
      </c>
      <c r="AB285" s="445">
        <v>57.700699999999998</v>
      </c>
      <c r="AC285" s="445">
        <v>57.645200000000003</v>
      </c>
    </row>
    <row r="286" spans="1:29" x14ac:dyDescent="0.25">
      <c r="A286" s="445" t="s">
        <v>4073</v>
      </c>
      <c r="B286" s="445" t="s">
        <v>4475</v>
      </c>
      <c r="C286" s="445" t="s">
        <v>4471</v>
      </c>
      <c r="D286" s="445">
        <v>17.9956</v>
      </c>
      <c r="E286" s="445">
        <v>17.216699999999999</v>
      </c>
      <c r="F286" s="445">
        <v>17.4224</v>
      </c>
      <c r="G286" s="445">
        <v>17.252800000000001</v>
      </c>
      <c r="H286" s="445">
        <v>16.997399999999999</v>
      </c>
      <c r="I286" s="445">
        <v>16.732900000000001</v>
      </c>
      <c r="J286" s="445">
        <v>16.445699999999999</v>
      </c>
      <c r="K286" s="445">
        <v>16.189599999999999</v>
      </c>
      <c r="L286" s="445">
        <v>15.945600000000001</v>
      </c>
      <c r="M286" s="445">
        <v>15.738099999999999</v>
      </c>
      <c r="N286" s="445">
        <v>15.517799999999999</v>
      </c>
      <c r="O286" s="445">
        <v>15.299300000000001</v>
      </c>
      <c r="P286" s="445">
        <v>15.0799</v>
      </c>
      <c r="Q286" s="445">
        <v>14.8598</v>
      </c>
      <c r="R286" s="445">
        <v>14.6043</v>
      </c>
      <c r="S286" s="445">
        <v>14.3485</v>
      </c>
      <c r="T286" s="445">
        <v>14.105700000000001</v>
      </c>
      <c r="U286" s="445">
        <v>13.897600000000001</v>
      </c>
      <c r="V286" s="445">
        <v>13.7019</v>
      </c>
      <c r="W286" s="445">
        <v>13.517200000000001</v>
      </c>
      <c r="X286" s="445">
        <v>13.340999999999999</v>
      </c>
      <c r="Y286" s="445">
        <v>13.1601</v>
      </c>
      <c r="Z286" s="445">
        <v>12.9757</v>
      </c>
      <c r="AA286" s="445">
        <v>12.7951</v>
      </c>
      <c r="AB286" s="445">
        <v>12.6069</v>
      </c>
      <c r="AC286" s="445">
        <v>12.437799999999999</v>
      </c>
    </row>
    <row r="287" spans="1:29" x14ac:dyDescent="0.25">
      <c r="A287" s="445" t="s">
        <v>4073</v>
      </c>
      <c r="B287" s="445" t="s">
        <v>4474</v>
      </c>
      <c r="C287" s="445" t="s">
        <v>4471</v>
      </c>
      <c r="D287" s="445">
        <v>11.3658</v>
      </c>
      <c r="E287" s="445">
        <v>11.4541</v>
      </c>
      <c r="F287" s="445">
        <v>11.6607</v>
      </c>
      <c r="G287" s="445">
        <v>11.843400000000001</v>
      </c>
      <c r="H287" s="445">
        <v>12.041399999999999</v>
      </c>
      <c r="I287" s="445">
        <v>12.333500000000001</v>
      </c>
      <c r="J287" s="445">
        <v>12.3482</v>
      </c>
      <c r="K287" s="445">
        <v>12.4284</v>
      </c>
      <c r="L287" s="445">
        <v>12.5494</v>
      </c>
      <c r="M287" s="445">
        <v>12.6701</v>
      </c>
      <c r="N287" s="445">
        <v>12.7879</v>
      </c>
      <c r="O287" s="445">
        <v>12.764099999999999</v>
      </c>
      <c r="P287" s="445">
        <v>12.7248</v>
      </c>
      <c r="Q287" s="445">
        <v>12.6897</v>
      </c>
      <c r="R287" s="445">
        <v>12.574</v>
      </c>
      <c r="S287" s="445">
        <v>12.4498</v>
      </c>
      <c r="T287" s="445">
        <v>12.3545</v>
      </c>
      <c r="U287" s="445">
        <v>12.2936</v>
      </c>
      <c r="V287" s="445">
        <v>12.246</v>
      </c>
      <c r="W287" s="445">
        <v>12.210100000000001</v>
      </c>
      <c r="X287" s="445">
        <v>12.1776</v>
      </c>
      <c r="Y287" s="445">
        <v>12.1221</v>
      </c>
      <c r="Z287" s="445">
        <v>12.066800000000001</v>
      </c>
      <c r="AA287" s="445">
        <v>12.005800000000001</v>
      </c>
      <c r="AB287" s="445">
        <v>11.923299999999999</v>
      </c>
      <c r="AC287" s="445">
        <v>11.88</v>
      </c>
    </row>
    <row r="288" spans="1:29" x14ac:dyDescent="0.25">
      <c r="A288" s="445" t="s">
        <v>4073</v>
      </c>
      <c r="B288" s="445" t="s">
        <v>4473</v>
      </c>
      <c r="C288" s="445" t="s">
        <v>4471</v>
      </c>
      <c r="D288" s="445">
        <v>96.260900000000007</v>
      </c>
      <c r="E288" s="445">
        <v>94.920599999999993</v>
      </c>
      <c r="F288" s="445">
        <v>93.252799999999993</v>
      </c>
      <c r="G288" s="445">
        <v>91.292199999999994</v>
      </c>
      <c r="H288" s="445">
        <v>89.145700000000005</v>
      </c>
      <c r="I288" s="445">
        <v>88.078299999999999</v>
      </c>
      <c r="J288" s="445">
        <v>87.802400000000006</v>
      </c>
      <c r="K288" s="445">
        <v>87.760300000000001</v>
      </c>
      <c r="L288" s="445">
        <v>87.754499999999993</v>
      </c>
      <c r="M288" s="445">
        <v>87.708100000000002</v>
      </c>
      <c r="N288" s="445">
        <v>87.352400000000003</v>
      </c>
      <c r="O288" s="445">
        <v>87.220699999999994</v>
      </c>
      <c r="P288" s="445">
        <v>87.089299999999994</v>
      </c>
      <c r="Q288" s="445">
        <v>87.287199999999999</v>
      </c>
      <c r="R288" s="445">
        <v>86.420900000000003</v>
      </c>
      <c r="S288" s="445">
        <v>86.669200000000004</v>
      </c>
      <c r="T288" s="445">
        <v>87.113299999999995</v>
      </c>
      <c r="U288" s="445">
        <v>87.436499999999995</v>
      </c>
      <c r="V288" s="445">
        <v>87.475399999999993</v>
      </c>
      <c r="W288" s="445">
        <v>87.233400000000003</v>
      </c>
      <c r="X288" s="445">
        <v>87.432400000000001</v>
      </c>
      <c r="Y288" s="445">
        <v>87.595500000000001</v>
      </c>
      <c r="Z288" s="445">
        <v>87.840900000000005</v>
      </c>
      <c r="AA288" s="445">
        <v>88.243099999999998</v>
      </c>
      <c r="AB288" s="445">
        <v>88.427300000000002</v>
      </c>
      <c r="AC288" s="445">
        <v>88.659300000000002</v>
      </c>
    </row>
    <row r="289" spans="1:29" x14ac:dyDescent="0.25">
      <c r="A289" s="445" t="s">
        <v>4073</v>
      </c>
      <c r="B289" s="445" t="s">
        <v>2485</v>
      </c>
      <c r="C289" s="445" t="s">
        <v>4471</v>
      </c>
      <c r="D289" s="445">
        <v>5.4474599999999998E-2</v>
      </c>
      <c r="E289" s="445">
        <v>5.1934000000000001E-2</v>
      </c>
      <c r="F289" s="445">
        <v>4.6491900000000003E-2</v>
      </c>
      <c r="G289" s="445">
        <v>4.1627499999999998E-2</v>
      </c>
      <c r="H289" s="445">
        <v>3.7250199999999997E-2</v>
      </c>
      <c r="I289" s="445">
        <v>3.34524E-2</v>
      </c>
      <c r="J289" s="445">
        <v>3.1356299999999997E-2</v>
      </c>
      <c r="K289" s="445">
        <v>2.9279800000000002E-2</v>
      </c>
      <c r="L289" s="445">
        <v>2.7173599999999999E-2</v>
      </c>
      <c r="M289" s="445">
        <v>2.5080700000000001E-2</v>
      </c>
      <c r="N289" s="445">
        <v>2.2982499999999999E-2</v>
      </c>
      <c r="O289" s="445">
        <v>2.2916700000000002E-2</v>
      </c>
      <c r="P289" s="445">
        <v>2.28194E-2</v>
      </c>
      <c r="Q289" s="445">
        <v>2.2726699999999999E-2</v>
      </c>
      <c r="R289" s="445">
        <v>2.2620899999999999E-2</v>
      </c>
      <c r="S289" s="445">
        <v>2.25011E-2</v>
      </c>
      <c r="T289" s="445">
        <v>2.23825E-2</v>
      </c>
      <c r="U289" s="445">
        <v>2.22556E-2</v>
      </c>
      <c r="V289" s="445">
        <v>2.2113799999999999E-2</v>
      </c>
      <c r="W289" s="445">
        <v>2.19811E-2</v>
      </c>
      <c r="X289" s="445">
        <v>2.19215E-2</v>
      </c>
      <c r="Y289" s="445">
        <v>2.1865699999999998E-2</v>
      </c>
      <c r="Z289" s="445">
        <v>2.1835799999999999E-2</v>
      </c>
      <c r="AA289" s="445">
        <v>2.1852E-2</v>
      </c>
      <c r="AB289" s="445">
        <v>2.1899499999999999E-2</v>
      </c>
      <c r="AC289" s="445">
        <v>2.196E-2</v>
      </c>
    </row>
    <row r="290" spans="1:29" x14ac:dyDescent="0.25">
      <c r="A290" s="445" t="s">
        <v>4073</v>
      </c>
      <c r="B290" s="445" t="s">
        <v>2425</v>
      </c>
      <c r="C290" s="445" t="s">
        <v>4471</v>
      </c>
      <c r="D290" s="445">
        <v>-29.869299999999999</v>
      </c>
      <c r="E290" s="445">
        <v>-29.869299999999999</v>
      </c>
      <c r="F290" s="445">
        <v>-29.869299999999999</v>
      </c>
      <c r="G290" s="445">
        <v>-29.869299999999999</v>
      </c>
      <c r="H290" s="445">
        <v>-29.869299999999999</v>
      </c>
      <c r="I290" s="445">
        <v>-29.869299999999999</v>
      </c>
      <c r="J290" s="445">
        <v>-29.869299999999999</v>
      </c>
      <c r="K290" s="445">
        <v>-29.869299999999999</v>
      </c>
      <c r="L290" s="445">
        <v>-29.869299999999999</v>
      </c>
      <c r="M290" s="445">
        <v>-29.869299999999999</v>
      </c>
      <c r="N290" s="445">
        <v>-29.869299999999999</v>
      </c>
      <c r="O290" s="445">
        <v>-29.869299999999999</v>
      </c>
      <c r="P290" s="445">
        <v>-29.869299999999999</v>
      </c>
      <c r="Q290" s="445">
        <v>-29.869299999999999</v>
      </c>
      <c r="R290" s="445">
        <v>-29.869299999999999</v>
      </c>
      <c r="S290" s="445">
        <v>-29.869299999999999</v>
      </c>
      <c r="T290" s="445">
        <v>-29.869299999999999</v>
      </c>
      <c r="U290" s="445">
        <v>-29.869299999999999</v>
      </c>
      <c r="V290" s="445">
        <v>-29.869299999999999</v>
      </c>
      <c r="W290" s="445">
        <v>-29.869299999999999</v>
      </c>
      <c r="X290" s="445">
        <v>-29.869299999999999</v>
      </c>
      <c r="Y290" s="445">
        <v>-29.869299999999999</v>
      </c>
      <c r="Z290" s="445">
        <v>-29.869299999999999</v>
      </c>
      <c r="AA290" s="445">
        <v>-29.869299999999999</v>
      </c>
      <c r="AB290" s="445">
        <v>-29.869299999999999</v>
      </c>
      <c r="AC290" s="445">
        <v>-29.869299999999999</v>
      </c>
    </row>
    <row r="291" spans="1:29" x14ac:dyDescent="0.25">
      <c r="A291" s="445" t="s">
        <v>4073</v>
      </c>
      <c r="B291" s="445" t="s">
        <v>4472</v>
      </c>
      <c r="C291" s="445" t="s">
        <v>4471</v>
      </c>
      <c r="D291" s="445">
        <v>0</v>
      </c>
      <c r="E291" s="445">
        <v>0</v>
      </c>
      <c r="F291" s="445">
        <v>0</v>
      </c>
      <c r="G291" s="445">
        <v>0</v>
      </c>
      <c r="H291" s="445">
        <v>0</v>
      </c>
      <c r="I291" s="445">
        <v>0</v>
      </c>
      <c r="J291" s="445">
        <v>0</v>
      </c>
      <c r="K291" s="445">
        <v>0</v>
      </c>
      <c r="L291" s="445">
        <v>0</v>
      </c>
      <c r="M291" s="445">
        <v>0</v>
      </c>
      <c r="N291" s="445">
        <v>0</v>
      </c>
      <c r="O291" s="445">
        <v>0</v>
      </c>
      <c r="P291" s="445">
        <v>0</v>
      </c>
      <c r="Q291" s="445">
        <v>0</v>
      </c>
      <c r="R291" s="445">
        <v>0</v>
      </c>
      <c r="S291" s="445">
        <v>0</v>
      </c>
      <c r="T291" s="445">
        <v>0</v>
      </c>
      <c r="U291" s="445">
        <v>0</v>
      </c>
      <c r="V291" s="445">
        <v>0</v>
      </c>
      <c r="W291" s="445">
        <v>0</v>
      </c>
      <c r="X291" s="445">
        <v>0</v>
      </c>
      <c r="Y291" s="445">
        <v>0</v>
      </c>
      <c r="Z291" s="445">
        <v>0</v>
      </c>
      <c r="AA291" s="445">
        <v>0</v>
      </c>
      <c r="AB291" s="445">
        <v>0</v>
      </c>
      <c r="AC291" s="445">
        <v>0</v>
      </c>
    </row>
    <row r="292" spans="1:29" x14ac:dyDescent="0.25">
      <c r="A292" s="445" t="s">
        <v>4075</v>
      </c>
      <c r="B292" s="445" t="s">
        <v>2426</v>
      </c>
      <c r="C292" s="445" t="s">
        <v>4471</v>
      </c>
      <c r="D292" s="445">
        <v>3.9321000000000002</v>
      </c>
      <c r="E292" s="445">
        <v>3.8676300000000001</v>
      </c>
      <c r="F292" s="445">
        <v>3.79467</v>
      </c>
      <c r="G292" s="445">
        <v>3.6969799999999999</v>
      </c>
      <c r="H292" s="445">
        <v>3.5865100000000001</v>
      </c>
      <c r="I292" s="445">
        <v>3.4653999999999998</v>
      </c>
      <c r="J292" s="445">
        <v>3.3226300000000002</v>
      </c>
      <c r="K292" s="445">
        <v>3.1703100000000002</v>
      </c>
      <c r="L292" s="445">
        <v>3.0103</v>
      </c>
      <c r="M292" s="445">
        <v>2.8366699999999998</v>
      </c>
      <c r="N292" s="445">
        <v>2.6617500000000001</v>
      </c>
      <c r="O292" s="445">
        <v>2.4851399999999999</v>
      </c>
      <c r="P292" s="445">
        <v>2.3081200000000002</v>
      </c>
      <c r="Q292" s="445">
        <v>2.1309399999999998</v>
      </c>
      <c r="R292" s="445">
        <v>1.9507300000000001</v>
      </c>
      <c r="S292" s="445">
        <v>1.77267</v>
      </c>
      <c r="T292" s="445">
        <v>1.59833</v>
      </c>
      <c r="U292" s="445">
        <v>1.4335599999999999</v>
      </c>
      <c r="V292" s="445">
        <v>1.3100799999999999</v>
      </c>
      <c r="W292" s="445">
        <v>1.2022999999999999</v>
      </c>
      <c r="X292" s="445">
        <v>1.1079000000000001</v>
      </c>
      <c r="Y292" s="445">
        <v>1.03298</v>
      </c>
      <c r="Z292" s="445">
        <v>0.97318300000000002</v>
      </c>
      <c r="AA292" s="445">
        <v>0.928898</v>
      </c>
      <c r="AB292" s="445">
        <v>0.895069</v>
      </c>
      <c r="AC292" s="445">
        <v>0.87686699999999995</v>
      </c>
    </row>
    <row r="293" spans="1:29" x14ac:dyDescent="0.25">
      <c r="A293" s="445" t="s">
        <v>4075</v>
      </c>
      <c r="B293" s="445" t="s">
        <v>2424</v>
      </c>
      <c r="C293" s="445" t="s">
        <v>4471</v>
      </c>
      <c r="D293" s="445">
        <v>3.5163899999999999</v>
      </c>
      <c r="E293" s="445">
        <v>2.1793900000000002</v>
      </c>
      <c r="F293" s="445">
        <v>1.69364</v>
      </c>
      <c r="G293" s="445">
        <v>1.20408</v>
      </c>
      <c r="H293" s="445">
        <v>0.92491800000000002</v>
      </c>
      <c r="I293" s="445">
        <v>0.75727100000000003</v>
      </c>
      <c r="J293" s="445">
        <v>0.787192</v>
      </c>
      <c r="K293" s="445">
        <v>0.82096000000000002</v>
      </c>
      <c r="L293" s="445">
        <v>0.85741000000000001</v>
      </c>
      <c r="M293" s="445">
        <v>0.89947100000000002</v>
      </c>
      <c r="N293" s="445">
        <v>0.90475499999999998</v>
      </c>
      <c r="O293" s="445">
        <v>0.87610600000000005</v>
      </c>
      <c r="P293" s="445">
        <v>0.85732799999999998</v>
      </c>
      <c r="Q293" s="445">
        <v>0.88963499999999995</v>
      </c>
      <c r="R293" s="445">
        <v>0.92609200000000003</v>
      </c>
      <c r="S293" s="445">
        <v>0.94867400000000002</v>
      </c>
      <c r="T293" s="445">
        <v>1.00291</v>
      </c>
      <c r="U293" s="445">
        <v>1.0626899999999999</v>
      </c>
      <c r="V293" s="445">
        <v>1.0901000000000001</v>
      </c>
      <c r="W293" s="445">
        <v>1.1376900000000001</v>
      </c>
      <c r="X293" s="445">
        <v>1.16066</v>
      </c>
      <c r="Y293" s="445">
        <v>1.1778999999999999</v>
      </c>
      <c r="Z293" s="445">
        <v>1.1664699999999999</v>
      </c>
      <c r="AA293" s="445">
        <v>1.1913499999999999</v>
      </c>
      <c r="AB293" s="445">
        <v>1.18102</v>
      </c>
      <c r="AC293" s="445">
        <v>1.1651</v>
      </c>
    </row>
    <row r="294" spans="1:29" x14ac:dyDescent="0.25">
      <c r="A294" s="445" t="s">
        <v>4075</v>
      </c>
      <c r="B294" s="445" t="s">
        <v>4475</v>
      </c>
      <c r="C294" s="445" t="s">
        <v>4471</v>
      </c>
      <c r="D294" s="445">
        <v>2.0545499999999999</v>
      </c>
      <c r="E294" s="445">
        <v>1.9771099999999999</v>
      </c>
      <c r="F294" s="445">
        <v>1.98383</v>
      </c>
      <c r="G294" s="445">
        <v>1.96048</v>
      </c>
      <c r="H294" s="445">
        <v>1.92903</v>
      </c>
      <c r="I294" s="445">
        <v>1.8977200000000001</v>
      </c>
      <c r="J294" s="445">
        <v>1.86636</v>
      </c>
      <c r="K294" s="445">
        <v>1.8385499999999999</v>
      </c>
      <c r="L294" s="445">
        <v>1.81223</v>
      </c>
      <c r="M294" s="445">
        <v>1.79125</v>
      </c>
      <c r="N294" s="445">
        <v>1.76878</v>
      </c>
      <c r="O294" s="445">
        <v>1.7467999999999999</v>
      </c>
      <c r="P294" s="445">
        <v>1.72519</v>
      </c>
      <c r="Q294" s="445">
        <v>1.70312</v>
      </c>
      <c r="R294" s="445">
        <v>1.67763</v>
      </c>
      <c r="S294" s="445">
        <v>1.6519299999999999</v>
      </c>
      <c r="T294" s="445">
        <v>1.6272899999999999</v>
      </c>
      <c r="U294" s="445">
        <v>1.60606</v>
      </c>
      <c r="V294" s="445">
        <v>1.5857699999999999</v>
      </c>
      <c r="W294" s="445">
        <v>1.56637</v>
      </c>
      <c r="X294" s="445">
        <v>1.54752</v>
      </c>
      <c r="Y294" s="445">
        <v>1.5282500000000001</v>
      </c>
      <c r="Z294" s="445">
        <v>1.50871</v>
      </c>
      <c r="AA294" s="445">
        <v>1.48977</v>
      </c>
      <c r="AB294" s="445">
        <v>1.4702500000000001</v>
      </c>
      <c r="AC294" s="445">
        <v>1.4522200000000001</v>
      </c>
    </row>
    <row r="295" spans="1:29" x14ac:dyDescent="0.25">
      <c r="A295" s="445" t="s">
        <v>4075</v>
      </c>
      <c r="B295" s="445" t="s">
        <v>4474</v>
      </c>
      <c r="C295" s="445" t="s">
        <v>4471</v>
      </c>
      <c r="D295" s="445">
        <v>0.94435000000000002</v>
      </c>
      <c r="E295" s="445">
        <v>0.94483799999999996</v>
      </c>
      <c r="F295" s="445">
        <v>0.94982900000000003</v>
      </c>
      <c r="G295" s="445">
        <v>0.948133</v>
      </c>
      <c r="H295" s="445">
        <v>0.94253600000000004</v>
      </c>
      <c r="I295" s="445">
        <v>0.93859899999999996</v>
      </c>
      <c r="J295" s="445">
        <v>0.93428199999999995</v>
      </c>
      <c r="K295" s="445">
        <v>0.93444700000000003</v>
      </c>
      <c r="L295" s="445">
        <v>0.93778399999999995</v>
      </c>
      <c r="M295" s="445">
        <v>0.93933900000000004</v>
      </c>
      <c r="N295" s="445">
        <v>0.94181000000000004</v>
      </c>
      <c r="O295" s="445">
        <v>0.94288499999999997</v>
      </c>
      <c r="P295" s="445">
        <v>0.94258200000000003</v>
      </c>
      <c r="Q295" s="445">
        <v>0.94325400000000004</v>
      </c>
      <c r="R295" s="445">
        <v>0.93659199999999998</v>
      </c>
      <c r="S295" s="445">
        <v>0.929091</v>
      </c>
      <c r="T295" s="445">
        <v>0.92423599999999995</v>
      </c>
      <c r="U295" s="445">
        <v>0.92190099999999997</v>
      </c>
      <c r="V295" s="445">
        <v>0.92065600000000003</v>
      </c>
      <c r="W295" s="445">
        <v>0.92032800000000003</v>
      </c>
      <c r="X295" s="445">
        <v>0.92069699999999999</v>
      </c>
      <c r="Y295" s="445">
        <v>0.91975600000000002</v>
      </c>
      <c r="Z295" s="445">
        <v>0.91797700000000004</v>
      </c>
      <c r="AA295" s="445">
        <v>0.91550500000000001</v>
      </c>
      <c r="AB295" s="445">
        <v>0.91114799999999996</v>
      </c>
      <c r="AC295" s="445">
        <v>0.91032400000000002</v>
      </c>
    </row>
    <row r="296" spans="1:29" x14ac:dyDescent="0.25">
      <c r="A296" s="445" t="s">
        <v>4075</v>
      </c>
      <c r="B296" s="445" t="s">
        <v>4473</v>
      </c>
      <c r="C296" s="445" t="s">
        <v>4471</v>
      </c>
      <c r="D296" s="445">
        <v>1.5533699999999999</v>
      </c>
      <c r="E296" s="445">
        <v>1.4991399999999999</v>
      </c>
      <c r="F296" s="445">
        <v>1.47475</v>
      </c>
      <c r="G296" s="445">
        <v>1.4362299999999999</v>
      </c>
      <c r="H296" s="445">
        <v>1.3907799999999999</v>
      </c>
      <c r="I296" s="445">
        <v>1.35846</v>
      </c>
      <c r="J296" s="445">
        <v>1.35493</v>
      </c>
      <c r="K296" s="445">
        <v>1.35894</v>
      </c>
      <c r="L296" s="445">
        <v>1.3593299999999999</v>
      </c>
      <c r="M296" s="445">
        <v>1.36452</v>
      </c>
      <c r="N296" s="445">
        <v>1.35867</v>
      </c>
      <c r="O296" s="445">
        <v>1.3776600000000001</v>
      </c>
      <c r="P296" s="445">
        <v>1.3623400000000001</v>
      </c>
      <c r="Q296" s="445">
        <v>1.37033</v>
      </c>
      <c r="R296" s="445">
        <v>1.3694</v>
      </c>
      <c r="S296" s="445">
        <v>1.3666</v>
      </c>
      <c r="T296" s="445">
        <v>1.3717900000000001</v>
      </c>
      <c r="U296" s="445">
        <v>1.3767100000000001</v>
      </c>
      <c r="V296" s="445">
        <v>1.4292100000000001</v>
      </c>
      <c r="W296" s="445">
        <v>1.4670399999999999</v>
      </c>
      <c r="X296" s="445">
        <v>1.4879599999999999</v>
      </c>
      <c r="Y296" s="445">
        <v>1.4978899999999999</v>
      </c>
      <c r="Z296" s="445">
        <v>1.50946</v>
      </c>
      <c r="AA296" s="445">
        <v>1.5185599999999999</v>
      </c>
      <c r="AB296" s="445">
        <v>1.5364599999999999</v>
      </c>
      <c r="AC296" s="445">
        <v>1.5475399999999999</v>
      </c>
    </row>
    <row r="297" spans="1:29" x14ac:dyDescent="0.25">
      <c r="A297" s="445" t="s">
        <v>4075</v>
      </c>
      <c r="B297" s="445" t="s">
        <v>2485</v>
      </c>
      <c r="C297" s="445" t="s">
        <v>4471</v>
      </c>
      <c r="D297" s="445">
        <v>0</v>
      </c>
      <c r="E297" s="445">
        <v>0</v>
      </c>
      <c r="F297" s="445">
        <v>0</v>
      </c>
      <c r="G297" s="445">
        <v>0</v>
      </c>
      <c r="H297" s="445">
        <v>0</v>
      </c>
      <c r="I297" s="445">
        <v>0</v>
      </c>
      <c r="J297" s="445">
        <v>0</v>
      </c>
      <c r="K297" s="445">
        <v>0</v>
      </c>
      <c r="L297" s="445">
        <v>0</v>
      </c>
      <c r="M297" s="445">
        <v>0</v>
      </c>
      <c r="N297" s="445">
        <v>0</v>
      </c>
      <c r="O297" s="445">
        <v>0</v>
      </c>
      <c r="P297" s="445">
        <v>0</v>
      </c>
      <c r="Q297" s="445">
        <v>0</v>
      </c>
      <c r="R297" s="445">
        <v>0</v>
      </c>
      <c r="S297" s="445">
        <v>0</v>
      </c>
      <c r="T297" s="445">
        <v>0</v>
      </c>
      <c r="U297" s="445">
        <v>0</v>
      </c>
      <c r="V297" s="445">
        <v>0</v>
      </c>
      <c r="W297" s="445">
        <v>0</v>
      </c>
      <c r="X297" s="445">
        <v>0</v>
      </c>
      <c r="Y297" s="445">
        <v>0</v>
      </c>
      <c r="Z297" s="445">
        <v>0</v>
      </c>
      <c r="AA297" s="445">
        <v>0</v>
      </c>
      <c r="AB297" s="445">
        <v>0</v>
      </c>
      <c r="AC297" s="445">
        <v>0</v>
      </c>
    </row>
    <row r="298" spans="1:29" x14ac:dyDescent="0.25">
      <c r="A298" s="445" t="s">
        <v>4075</v>
      </c>
      <c r="B298" s="445" t="s">
        <v>2425</v>
      </c>
      <c r="C298" s="445" t="s">
        <v>4471</v>
      </c>
      <c r="D298" s="445">
        <v>-0.51713399999999998</v>
      </c>
      <c r="E298" s="445">
        <v>-0.51713399999999998</v>
      </c>
      <c r="F298" s="445">
        <v>-0.51713399999999998</v>
      </c>
      <c r="G298" s="445">
        <v>-0.51713399999999998</v>
      </c>
      <c r="H298" s="445">
        <v>-0.51713399999999998</v>
      </c>
      <c r="I298" s="445">
        <v>-0.51713399999999998</v>
      </c>
      <c r="J298" s="445">
        <v>-0.51713399999999998</v>
      </c>
      <c r="K298" s="445">
        <v>-0.51713399999999998</v>
      </c>
      <c r="L298" s="445">
        <v>-0.51713399999999998</v>
      </c>
      <c r="M298" s="445">
        <v>-0.51713399999999998</v>
      </c>
      <c r="N298" s="445">
        <v>-0.51713399999999998</v>
      </c>
      <c r="O298" s="445">
        <v>-0.51713399999999998</v>
      </c>
      <c r="P298" s="445">
        <v>-0.51713399999999998</v>
      </c>
      <c r="Q298" s="445">
        <v>-0.51713399999999998</v>
      </c>
      <c r="R298" s="445">
        <v>-0.51713399999999998</v>
      </c>
      <c r="S298" s="445">
        <v>-0.51713399999999998</v>
      </c>
      <c r="T298" s="445">
        <v>-0.51713399999999998</v>
      </c>
      <c r="U298" s="445">
        <v>-0.51713399999999998</v>
      </c>
      <c r="V298" s="445">
        <v>-0.51713399999999998</v>
      </c>
      <c r="W298" s="445">
        <v>-0.51713399999999998</v>
      </c>
      <c r="X298" s="445">
        <v>-0.51713399999999998</v>
      </c>
      <c r="Y298" s="445">
        <v>-0.51713399999999998</v>
      </c>
      <c r="Z298" s="445">
        <v>-0.51713399999999998</v>
      </c>
      <c r="AA298" s="445">
        <v>-0.51713399999999998</v>
      </c>
      <c r="AB298" s="445">
        <v>-0.51713399999999998</v>
      </c>
      <c r="AC298" s="445">
        <v>-0.51713399999999998</v>
      </c>
    </row>
    <row r="299" spans="1:29" x14ac:dyDescent="0.25">
      <c r="A299" s="445" t="s">
        <v>4075</v>
      </c>
      <c r="B299" s="445" t="s">
        <v>4472</v>
      </c>
      <c r="C299" s="445" t="s">
        <v>4471</v>
      </c>
      <c r="D299" s="445">
        <v>0</v>
      </c>
      <c r="E299" s="445">
        <v>0</v>
      </c>
      <c r="F299" s="445">
        <v>0</v>
      </c>
      <c r="G299" s="445">
        <v>0</v>
      </c>
      <c r="H299" s="445">
        <v>0</v>
      </c>
      <c r="I299" s="445">
        <v>0</v>
      </c>
      <c r="J299" s="445">
        <v>0</v>
      </c>
      <c r="K299" s="445">
        <v>0</v>
      </c>
      <c r="L299" s="445">
        <v>0</v>
      </c>
      <c r="M299" s="445">
        <v>0</v>
      </c>
      <c r="N299" s="445">
        <v>0</v>
      </c>
      <c r="O299" s="445">
        <v>0</v>
      </c>
      <c r="P299" s="445">
        <v>0</v>
      </c>
      <c r="Q299" s="445">
        <v>0</v>
      </c>
      <c r="R299" s="445">
        <v>0</v>
      </c>
      <c r="S299" s="445">
        <v>0</v>
      </c>
      <c r="T299" s="445">
        <v>0</v>
      </c>
      <c r="U299" s="445">
        <v>0</v>
      </c>
      <c r="V299" s="445">
        <v>0</v>
      </c>
      <c r="W299" s="445">
        <v>0</v>
      </c>
      <c r="X299" s="445">
        <v>0</v>
      </c>
      <c r="Y299" s="445">
        <v>0</v>
      </c>
      <c r="Z299" s="445">
        <v>0</v>
      </c>
      <c r="AA299" s="445">
        <v>0</v>
      </c>
      <c r="AB299" s="445">
        <v>0</v>
      </c>
      <c r="AC299" s="445">
        <v>0</v>
      </c>
    </row>
    <row r="300" spans="1:29" x14ac:dyDescent="0.25">
      <c r="A300" s="445" t="s">
        <v>4077</v>
      </c>
      <c r="B300" s="445" t="s">
        <v>2426</v>
      </c>
      <c r="C300" s="445" t="s">
        <v>4471</v>
      </c>
      <c r="D300" s="445">
        <v>32.3992</v>
      </c>
      <c r="E300" s="445">
        <v>31.993400000000001</v>
      </c>
      <c r="F300" s="445">
        <v>31.5075</v>
      </c>
      <c r="G300" s="445">
        <v>30.828900000000001</v>
      </c>
      <c r="H300" s="445">
        <v>30.066400000000002</v>
      </c>
      <c r="I300" s="445">
        <v>29.254100000000001</v>
      </c>
      <c r="J300" s="445">
        <v>28.559000000000001</v>
      </c>
      <c r="K300" s="445">
        <v>27.741599999999998</v>
      </c>
      <c r="L300" s="445">
        <v>26.909600000000001</v>
      </c>
      <c r="M300" s="445">
        <v>26.002600000000001</v>
      </c>
      <c r="N300" s="445">
        <v>25.1463</v>
      </c>
      <c r="O300" s="445">
        <v>24.273099999999999</v>
      </c>
      <c r="P300" s="445">
        <v>23.391300000000001</v>
      </c>
      <c r="Q300" s="445">
        <v>22.525500000000001</v>
      </c>
      <c r="R300" s="445">
        <v>21.609000000000002</v>
      </c>
      <c r="S300" s="445">
        <v>20.6934</v>
      </c>
      <c r="T300" s="445">
        <v>19.779599999999999</v>
      </c>
      <c r="U300" s="445">
        <v>18.914200000000001</v>
      </c>
      <c r="V300" s="445">
        <v>18.061299999999999</v>
      </c>
      <c r="W300" s="445">
        <v>17.5183</v>
      </c>
      <c r="X300" s="445">
        <v>17.058199999999999</v>
      </c>
      <c r="Y300" s="445">
        <v>16.7514</v>
      </c>
      <c r="Z300" s="445">
        <v>16.527100000000001</v>
      </c>
      <c r="AA300" s="445">
        <v>16.356100000000001</v>
      </c>
      <c r="AB300" s="445">
        <v>16.322399999999998</v>
      </c>
      <c r="AC300" s="445">
        <v>16.274899999999999</v>
      </c>
    </row>
    <row r="301" spans="1:29" x14ac:dyDescent="0.25">
      <c r="A301" s="445" t="s">
        <v>4077</v>
      </c>
      <c r="B301" s="445" t="s">
        <v>2424</v>
      </c>
      <c r="C301" s="445" t="s">
        <v>4471</v>
      </c>
      <c r="D301" s="445">
        <v>27.462199999999999</v>
      </c>
      <c r="E301" s="445">
        <v>30.738</v>
      </c>
      <c r="F301" s="445">
        <v>28.5275</v>
      </c>
      <c r="G301" s="445">
        <v>26.1798</v>
      </c>
      <c r="H301" s="445">
        <v>25.3157</v>
      </c>
      <c r="I301" s="445">
        <v>20.8674</v>
      </c>
      <c r="J301" s="445">
        <v>18.8232</v>
      </c>
      <c r="K301" s="445">
        <v>16.5425</v>
      </c>
      <c r="L301" s="445">
        <v>13.4693</v>
      </c>
      <c r="M301" s="445">
        <v>10.3863</v>
      </c>
      <c r="N301" s="445">
        <v>3.5193300000000001</v>
      </c>
      <c r="O301" s="445">
        <v>2.5586500000000001</v>
      </c>
      <c r="P301" s="445">
        <v>2.6509499999999999</v>
      </c>
      <c r="Q301" s="445">
        <v>3.7452100000000002</v>
      </c>
      <c r="R301" s="445">
        <v>4.15198</v>
      </c>
      <c r="S301" s="445">
        <v>4.4962099999999996</v>
      </c>
      <c r="T301" s="445">
        <v>4.7766999999999999</v>
      </c>
      <c r="U301" s="445">
        <v>5.1338600000000003</v>
      </c>
      <c r="V301" s="445">
        <v>5.4051299999999998</v>
      </c>
      <c r="W301" s="445">
        <v>5.5769700000000002</v>
      </c>
      <c r="X301" s="445">
        <v>8.2731100000000009</v>
      </c>
      <c r="Y301" s="445">
        <v>8.6515400000000007</v>
      </c>
      <c r="Z301" s="445">
        <v>8.8291900000000005</v>
      </c>
      <c r="AA301" s="445">
        <v>8.3970099999999999</v>
      </c>
      <c r="AB301" s="445">
        <v>7.6315299999999997</v>
      </c>
      <c r="AC301" s="445">
        <v>7.3269000000000002</v>
      </c>
    </row>
    <row r="302" spans="1:29" x14ac:dyDescent="0.25">
      <c r="A302" s="445" t="s">
        <v>4077</v>
      </c>
      <c r="B302" s="445" t="s">
        <v>4475</v>
      </c>
      <c r="C302" s="445" t="s">
        <v>4471</v>
      </c>
      <c r="D302" s="445">
        <v>2.1366999999999998</v>
      </c>
      <c r="E302" s="445">
        <v>2.0552199999999998</v>
      </c>
      <c r="F302" s="445">
        <v>2.0908600000000002</v>
      </c>
      <c r="G302" s="445">
        <v>2.0802200000000002</v>
      </c>
      <c r="H302" s="445">
        <v>2.0556999999999999</v>
      </c>
      <c r="I302" s="445">
        <v>2.0291100000000002</v>
      </c>
      <c r="J302" s="445">
        <v>2.0186000000000002</v>
      </c>
      <c r="K302" s="445">
        <v>2.0116299999999998</v>
      </c>
      <c r="L302" s="445">
        <v>2.0054400000000001</v>
      </c>
      <c r="M302" s="445">
        <v>2.0023</v>
      </c>
      <c r="N302" s="445">
        <v>1.9981500000000001</v>
      </c>
      <c r="O302" s="445">
        <v>1.99282</v>
      </c>
      <c r="P302" s="445">
        <v>1.9859</v>
      </c>
      <c r="Q302" s="445">
        <v>1.9788300000000001</v>
      </c>
      <c r="R302" s="445">
        <v>1.9653700000000001</v>
      </c>
      <c r="S302" s="445">
        <v>1.9512700000000001</v>
      </c>
      <c r="T302" s="445">
        <v>1.93906</v>
      </c>
      <c r="U302" s="445">
        <v>1.9313499999999999</v>
      </c>
      <c r="V302" s="445">
        <v>1.9252899999999999</v>
      </c>
      <c r="W302" s="445">
        <v>1.92055</v>
      </c>
      <c r="X302" s="445">
        <v>1.91686</v>
      </c>
      <c r="Y302" s="445">
        <v>1.9117299999999999</v>
      </c>
      <c r="Z302" s="445">
        <v>1.90547</v>
      </c>
      <c r="AA302" s="445">
        <v>1.89893</v>
      </c>
      <c r="AB302" s="445">
        <v>1.89045</v>
      </c>
      <c r="AC302" s="445">
        <v>1.88568</v>
      </c>
    </row>
    <row r="303" spans="1:29" x14ac:dyDescent="0.25">
      <c r="A303" s="445" t="s">
        <v>4077</v>
      </c>
      <c r="B303" s="445" t="s">
        <v>4474</v>
      </c>
      <c r="C303" s="445" t="s">
        <v>4471</v>
      </c>
      <c r="D303" s="445">
        <v>2.3347899999999999</v>
      </c>
      <c r="E303" s="445">
        <v>2.4195899999999999</v>
      </c>
      <c r="F303" s="445">
        <v>2.5323600000000002</v>
      </c>
      <c r="G303" s="445">
        <v>2.6513399999999998</v>
      </c>
      <c r="H303" s="445">
        <v>2.7850899999999998</v>
      </c>
      <c r="I303" s="445">
        <v>2.9450599999999998</v>
      </c>
      <c r="J303" s="445">
        <v>2.9986700000000002</v>
      </c>
      <c r="K303" s="445">
        <v>3.0627499999999999</v>
      </c>
      <c r="L303" s="445">
        <v>3.1335299999999999</v>
      </c>
      <c r="M303" s="445">
        <v>3.1984599999999999</v>
      </c>
      <c r="N303" s="445">
        <v>3.2655599999999998</v>
      </c>
      <c r="O303" s="445">
        <v>3.2853400000000001</v>
      </c>
      <c r="P303" s="445">
        <v>3.3019699999999998</v>
      </c>
      <c r="Q303" s="445">
        <v>3.3217599999999998</v>
      </c>
      <c r="R303" s="445">
        <v>3.32416</v>
      </c>
      <c r="S303" s="445">
        <v>3.3209599999999999</v>
      </c>
      <c r="T303" s="445">
        <v>3.3249</v>
      </c>
      <c r="U303" s="445">
        <v>3.3344999999999998</v>
      </c>
      <c r="V303" s="445">
        <v>3.3480799999999999</v>
      </c>
      <c r="W303" s="445">
        <v>3.3649100000000001</v>
      </c>
      <c r="X303" s="445">
        <v>3.3663799999999999</v>
      </c>
      <c r="Y303" s="445">
        <v>3.37934</v>
      </c>
      <c r="Z303" s="445">
        <v>3.3911699999999998</v>
      </c>
      <c r="AA303" s="445">
        <v>3.4028200000000002</v>
      </c>
      <c r="AB303" s="445">
        <v>3.4098199999999999</v>
      </c>
      <c r="AC303" s="445">
        <v>3.4256899999999999</v>
      </c>
    </row>
    <row r="304" spans="1:29" x14ac:dyDescent="0.25">
      <c r="A304" s="445" t="s">
        <v>4077</v>
      </c>
      <c r="B304" s="445" t="s">
        <v>4473</v>
      </c>
      <c r="C304" s="445" t="s">
        <v>4471</v>
      </c>
      <c r="D304" s="445">
        <v>17.3447</v>
      </c>
      <c r="E304" s="445">
        <v>17.2121</v>
      </c>
      <c r="F304" s="445">
        <v>17.0412</v>
      </c>
      <c r="G304" s="445">
        <v>16.905000000000001</v>
      </c>
      <c r="H304" s="445">
        <v>16.685700000000001</v>
      </c>
      <c r="I304" s="445">
        <v>16.4009</v>
      </c>
      <c r="J304" s="445">
        <v>16.3413</v>
      </c>
      <c r="K304" s="445">
        <v>16.2241</v>
      </c>
      <c r="L304" s="445">
        <v>16.1417</v>
      </c>
      <c r="M304" s="445">
        <v>16.134499999999999</v>
      </c>
      <c r="N304" s="445">
        <v>16.092300000000002</v>
      </c>
      <c r="O304" s="445">
        <v>16.008900000000001</v>
      </c>
      <c r="P304" s="445">
        <v>16.000699999999998</v>
      </c>
      <c r="Q304" s="445">
        <v>16.0169</v>
      </c>
      <c r="R304" s="445">
        <v>16.100000000000001</v>
      </c>
      <c r="S304" s="445">
        <v>16.1431</v>
      </c>
      <c r="T304" s="445">
        <v>16.2196</v>
      </c>
      <c r="U304" s="445">
        <v>16.238199999999999</v>
      </c>
      <c r="V304" s="445">
        <v>16.229099999999999</v>
      </c>
      <c r="W304" s="445">
        <v>16.2211</v>
      </c>
      <c r="X304" s="445">
        <v>16.177700000000002</v>
      </c>
      <c r="Y304" s="445">
        <v>16.3246</v>
      </c>
      <c r="Z304" s="445">
        <v>16.3081</v>
      </c>
      <c r="AA304" s="445">
        <v>16.3002</v>
      </c>
      <c r="AB304" s="445">
        <v>16.2546</v>
      </c>
      <c r="AC304" s="445">
        <v>16.184100000000001</v>
      </c>
    </row>
    <row r="305" spans="1:29" x14ac:dyDescent="0.25">
      <c r="A305" s="445" t="s">
        <v>4077</v>
      </c>
      <c r="B305" s="445" t="s">
        <v>2485</v>
      </c>
      <c r="C305" s="445" t="s">
        <v>4471</v>
      </c>
      <c r="D305" s="446">
        <v>8.9600000000000006E-6</v>
      </c>
      <c r="E305" s="445">
        <v>0</v>
      </c>
      <c r="F305" s="445">
        <v>0</v>
      </c>
      <c r="G305" s="446">
        <v>2.092E-5</v>
      </c>
      <c r="H305" s="446">
        <v>3.748E-5</v>
      </c>
      <c r="I305" s="446">
        <v>5.0510000000000003E-5</v>
      </c>
      <c r="J305" s="446">
        <v>6.3700000000000003E-5</v>
      </c>
      <c r="K305" s="446">
        <v>7.4809999999999997E-5</v>
      </c>
      <c r="L305" s="446">
        <v>8.4220000000000003E-5</v>
      </c>
      <c r="M305" s="446">
        <v>9.0920000000000004E-5</v>
      </c>
      <c r="N305" s="446">
        <v>9.5879999999999997E-5</v>
      </c>
      <c r="O305" s="445">
        <v>1.0813E-4</v>
      </c>
      <c r="P305" s="445">
        <v>1.2019999999999999E-4</v>
      </c>
      <c r="Q305" s="445">
        <v>1.206E-4</v>
      </c>
      <c r="R305" s="445">
        <v>1.2053999999999999E-4</v>
      </c>
      <c r="S305" s="445">
        <v>1.0825E-4</v>
      </c>
      <c r="T305" s="446">
        <v>9.5940000000000006E-5</v>
      </c>
      <c r="U305" s="446">
        <v>8.3809999999999999E-5</v>
      </c>
      <c r="V305" s="446">
        <v>7.1600000000000006E-5</v>
      </c>
      <c r="W305" s="446">
        <v>5.9490000000000001E-5</v>
      </c>
      <c r="X305" s="446">
        <v>4.7469999999999998E-5</v>
      </c>
      <c r="Y305" s="446">
        <v>3.5580000000000002E-5</v>
      </c>
      <c r="Z305" s="446">
        <v>2.368E-5</v>
      </c>
      <c r="AA305" s="446">
        <v>1.1790000000000001E-5</v>
      </c>
      <c r="AB305" s="445">
        <v>0</v>
      </c>
      <c r="AC305" s="445">
        <v>0</v>
      </c>
    </row>
    <row r="306" spans="1:29" x14ac:dyDescent="0.25">
      <c r="A306" s="445" t="s">
        <v>4077</v>
      </c>
      <c r="B306" s="445" t="s">
        <v>2425</v>
      </c>
      <c r="C306" s="445" t="s">
        <v>4471</v>
      </c>
      <c r="D306" s="445">
        <v>-20.566800000000001</v>
      </c>
      <c r="E306" s="445">
        <v>-20.566800000000001</v>
      </c>
      <c r="F306" s="445">
        <v>-20.566800000000001</v>
      </c>
      <c r="G306" s="445">
        <v>-20.566800000000001</v>
      </c>
      <c r="H306" s="445">
        <v>-20.566800000000001</v>
      </c>
      <c r="I306" s="445">
        <v>-20.566800000000001</v>
      </c>
      <c r="J306" s="445">
        <v>-20.566800000000001</v>
      </c>
      <c r="K306" s="445">
        <v>-20.566800000000001</v>
      </c>
      <c r="L306" s="445">
        <v>-20.566800000000001</v>
      </c>
      <c r="M306" s="445">
        <v>-20.566800000000001</v>
      </c>
      <c r="N306" s="445">
        <v>-20.566800000000001</v>
      </c>
      <c r="O306" s="445">
        <v>-20.566800000000001</v>
      </c>
      <c r="P306" s="445">
        <v>-20.566800000000001</v>
      </c>
      <c r="Q306" s="445">
        <v>-20.566800000000001</v>
      </c>
      <c r="R306" s="445">
        <v>-20.566800000000001</v>
      </c>
      <c r="S306" s="445">
        <v>-20.566800000000001</v>
      </c>
      <c r="T306" s="445">
        <v>-20.566800000000001</v>
      </c>
      <c r="U306" s="445">
        <v>-20.566800000000001</v>
      </c>
      <c r="V306" s="445">
        <v>-20.566800000000001</v>
      </c>
      <c r="W306" s="445">
        <v>-20.566800000000001</v>
      </c>
      <c r="X306" s="445">
        <v>-20.566800000000001</v>
      </c>
      <c r="Y306" s="445">
        <v>-20.566800000000001</v>
      </c>
      <c r="Z306" s="445">
        <v>-20.566800000000001</v>
      </c>
      <c r="AA306" s="445">
        <v>-20.566800000000001</v>
      </c>
      <c r="AB306" s="445">
        <v>-20.566800000000001</v>
      </c>
      <c r="AC306" s="445">
        <v>-20.566800000000001</v>
      </c>
    </row>
    <row r="307" spans="1:29" x14ac:dyDescent="0.25">
      <c r="A307" s="445" t="s">
        <v>4077</v>
      </c>
      <c r="B307" s="445" t="s">
        <v>4472</v>
      </c>
      <c r="C307" s="445" t="s">
        <v>4471</v>
      </c>
      <c r="D307" s="445">
        <v>0</v>
      </c>
      <c r="E307" s="445">
        <v>0</v>
      </c>
      <c r="F307" s="445">
        <v>0</v>
      </c>
      <c r="G307" s="445">
        <v>0</v>
      </c>
      <c r="H307" s="445">
        <v>0</v>
      </c>
      <c r="I307" s="445">
        <v>0</v>
      </c>
      <c r="J307" s="445">
        <v>0</v>
      </c>
      <c r="K307" s="445">
        <v>0</v>
      </c>
      <c r="L307" s="445">
        <v>0</v>
      </c>
      <c r="M307" s="445">
        <v>0</v>
      </c>
      <c r="N307" s="445">
        <v>0</v>
      </c>
      <c r="O307" s="445">
        <v>0</v>
      </c>
      <c r="P307" s="445">
        <v>0</v>
      </c>
      <c r="Q307" s="445">
        <v>0</v>
      </c>
      <c r="R307" s="445">
        <v>0</v>
      </c>
      <c r="S307" s="445">
        <v>0</v>
      </c>
      <c r="T307" s="445">
        <v>0</v>
      </c>
      <c r="U307" s="445">
        <v>0</v>
      </c>
      <c r="V307" s="445">
        <v>0</v>
      </c>
      <c r="W307" s="445">
        <v>0</v>
      </c>
      <c r="X307" s="445">
        <v>0</v>
      </c>
      <c r="Y307" s="445">
        <v>0</v>
      </c>
      <c r="Z307" s="445">
        <v>0</v>
      </c>
      <c r="AA307" s="445">
        <v>0</v>
      </c>
      <c r="AB307" s="445">
        <v>0</v>
      </c>
      <c r="AC307" s="445">
        <v>0</v>
      </c>
    </row>
    <row r="308" spans="1:29" x14ac:dyDescent="0.25">
      <c r="A308" s="445" t="s">
        <v>4079</v>
      </c>
      <c r="B308" s="445" t="s">
        <v>2426</v>
      </c>
      <c r="C308" s="445" t="s">
        <v>4471</v>
      </c>
      <c r="D308" s="445">
        <v>6.3692500000000001</v>
      </c>
      <c r="E308" s="445">
        <v>6.3349799999999998</v>
      </c>
      <c r="F308" s="445">
        <v>6.2707899999999999</v>
      </c>
      <c r="G308" s="445">
        <v>6.1678899999999999</v>
      </c>
      <c r="H308" s="445">
        <v>6.0466100000000003</v>
      </c>
      <c r="I308" s="445">
        <v>5.9141000000000004</v>
      </c>
      <c r="J308" s="445">
        <v>5.7687200000000001</v>
      </c>
      <c r="K308" s="445">
        <v>5.5939100000000002</v>
      </c>
      <c r="L308" s="445">
        <v>5.4194699999999996</v>
      </c>
      <c r="M308" s="445">
        <v>5.2245100000000004</v>
      </c>
      <c r="N308" s="445">
        <v>5.0445399999999996</v>
      </c>
      <c r="O308" s="445">
        <v>4.86083</v>
      </c>
      <c r="P308" s="445">
        <v>4.68</v>
      </c>
      <c r="Q308" s="445">
        <v>4.5055699999999996</v>
      </c>
      <c r="R308" s="445">
        <v>4.3228499999999999</v>
      </c>
      <c r="S308" s="445">
        <v>4.1435500000000003</v>
      </c>
      <c r="T308" s="445">
        <v>3.9653</v>
      </c>
      <c r="U308" s="445">
        <v>3.7969400000000002</v>
      </c>
      <c r="V308" s="445">
        <v>3.6347800000000001</v>
      </c>
      <c r="W308" s="445">
        <v>3.5301399999999998</v>
      </c>
      <c r="X308" s="445">
        <v>3.44095</v>
      </c>
      <c r="Y308" s="445">
        <v>3.3745599999999998</v>
      </c>
      <c r="Z308" s="445">
        <v>3.3216000000000001</v>
      </c>
      <c r="AA308" s="445">
        <v>3.2810999999999999</v>
      </c>
      <c r="AB308" s="445">
        <v>3.2572899999999998</v>
      </c>
      <c r="AC308" s="445">
        <v>3.2380300000000002</v>
      </c>
    </row>
    <row r="309" spans="1:29" x14ac:dyDescent="0.25">
      <c r="A309" s="445" t="s">
        <v>4079</v>
      </c>
      <c r="B309" s="445" t="s">
        <v>2424</v>
      </c>
      <c r="C309" s="445" t="s">
        <v>4471</v>
      </c>
      <c r="D309" s="445">
        <v>3.37636</v>
      </c>
      <c r="E309" s="445">
        <v>4.1769299999999996</v>
      </c>
      <c r="F309" s="445">
        <v>3.9261499999999998</v>
      </c>
      <c r="G309" s="445">
        <v>3.2271700000000001</v>
      </c>
      <c r="H309" s="445">
        <v>3.1903700000000002</v>
      </c>
      <c r="I309" s="445">
        <v>2.9853200000000002</v>
      </c>
      <c r="J309" s="445">
        <v>3.0503100000000001</v>
      </c>
      <c r="K309" s="445">
        <v>3.12582</v>
      </c>
      <c r="L309" s="445">
        <v>3.2300300000000002</v>
      </c>
      <c r="M309" s="445">
        <v>3.31487</v>
      </c>
      <c r="N309" s="445">
        <v>2.1894200000000001</v>
      </c>
      <c r="O309" s="445">
        <v>1.82195</v>
      </c>
      <c r="P309" s="445">
        <v>1.6813100000000001</v>
      </c>
      <c r="Q309" s="445">
        <v>1.64429</v>
      </c>
      <c r="R309" s="445">
        <v>1.68222</v>
      </c>
      <c r="S309" s="445">
        <v>1.6909799999999999</v>
      </c>
      <c r="T309" s="445">
        <v>1.7274499999999999</v>
      </c>
      <c r="U309" s="445">
        <v>1.77684</v>
      </c>
      <c r="V309" s="445">
        <v>1.8248</v>
      </c>
      <c r="W309" s="445">
        <v>1.8617300000000001</v>
      </c>
      <c r="X309" s="445">
        <v>1.89618</v>
      </c>
      <c r="Y309" s="445">
        <v>1.9414499999999999</v>
      </c>
      <c r="Z309" s="445">
        <v>1.96</v>
      </c>
      <c r="AA309" s="445">
        <v>1.9762</v>
      </c>
      <c r="AB309" s="445">
        <v>1.99501</v>
      </c>
      <c r="AC309" s="445">
        <v>2.01159</v>
      </c>
    </row>
    <row r="310" spans="1:29" x14ac:dyDescent="0.25">
      <c r="A310" s="445" t="s">
        <v>4079</v>
      </c>
      <c r="B310" s="445" t="s">
        <v>4475</v>
      </c>
      <c r="C310" s="445" t="s">
        <v>4471</v>
      </c>
      <c r="D310" s="445">
        <v>0.95455699999999999</v>
      </c>
      <c r="E310" s="445">
        <v>0.91276000000000002</v>
      </c>
      <c r="F310" s="445">
        <v>0.92346200000000001</v>
      </c>
      <c r="G310" s="445">
        <v>0.91858600000000001</v>
      </c>
      <c r="H310" s="445">
        <v>0.90769500000000003</v>
      </c>
      <c r="I310" s="445">
        <v>0.89559999999999995</v>
      </c>
      <c r="J310" s="445">
        <v>0.88593699999999997</v>
      </c>
      <c r="K310" s="445">
        <v>0.87780800000000003</v>
      </c>
      <c r="L310" s="445">
        <v>0.87012599999999996</v>
      </c>
      <c r="M310" s="445">
        <v>0.86382700000000001</v>
      </c>
      <c r="N310" s="445">
        <v>0.85735399999999995</v>
      </c>
      <c r="O310" s="445">
        <v>0.85063</v>
      </c>
      <c r="P310" s="445">
        <v>0.84342300000000003</v>
      </c>
      <c r="Q310" s="445">
        <v>0.836391</v>
      </c>
      <c r="R310" s="445">
        <v>0.82714500000000002</v>
      </c>
      <c r="S310" s="445">
        <v>0.81779400000000002</v>
      </c>
      <c r="T310" s="445">
        <v>0.80906100000000003</v>
      </c>
      <c r="U310" s="445">
        <v>0.80218699999999998</v>
      </c>
      <c r="V310" s="445">
        <v>0.79604299999999995</v>
      </c>
      <c r="W310" s="445">
        <v>0.790516</v>
      </c>
      <c r="X310" s="445">
        <v>0.78553399999999995</v>
      </c>
      <c r="Y310" s="445">
        <v>0.78012300000000001</v>
      </c>
      <c r="Z310" s="445">
        <v>0.77434199999999997</v>
      </c>
      <c r="AA310" s="445">
        <v>0.76854199999999995</v>
      </c>
      <c r="AB310" s="445">
        <v>0.76212500000000005</v>
      </c>
      <c r="AC310" s="445">
        <v>0.75697000000000003</v>
      </c>
    </row>
    <row r="311" spans="1:29" x14ac:dyDescent="0.25">
      <c r="A311" s="445" t="s">
        <v>4079</v>
      </c>
      <c r="B311" s="445" t="s">
        <v>4474</v>
      </c>
      <c r="C311" s="445" t="s">
        <v>4471</v>
      </c>
      <c r="D311" s="445">
        <v>0.83464099999999997</v>
      </c>
      <c r="E311" s="445">
        <v>0.83021900000000004</v>
      </c>
      <c r="F311" s="445">
        <v>0.83181099999999997</v>
      </c>
      <c r="G311" s="445">
        <v>0.82812799999999998</v>
      </c>
      <c r="H311" s="445">
        <v>0.82017200000000001</v>
      </c>
      <c r="I311" s="445">
        <v>0.81288099999999996</v>
      </c>
      <c r="J311" s="445">
        <v>0.80931399999999998</v>
      </c>
      <c r="K311" s="445">
        <v>0.81062100000000004</v>
      </c>
      <c r="L311" s="445">
        <v>0.814778</v>
      </c>
      <c r="M311" s="445">
        <v>0.81928400000000001</v>
      </c>
      <c r="N311" s="445">
        <v>0.82272500000000004</v>
      </c>
      <c r="O311" s="445">
        <v>0.82515000000000005</v>
      </c>
      <c r="P311" s="445">
        <v>0.82643699999999998</v>
      </c>
      <c r="Q311" s="445">
        <v>0.82767299999999999</v>
      </c>
      <c r="R311" s="445">
        <v>0.82258200000000004</v>
      </c>
      <c r="S311" s="445">
        <v>0.81658200000000003</v>
      </c>
      <c r="T311" s="445">
        <v>0.81281000000000003</v>
      </c>
      <c r="U311" s="445">
        <v>0.81202799999999997</v>
      </c>
      <c r="V311" s="445">
        <v>0.81224600000000002</v>
      </c>
      <c r="W311" s="445">
        <v>0.81340599999999996</v>
      </c>
      <c r="X311" s="445">
        <v>0.81520599999999999</v>
      </c>
      <c r="Y311" s="445">
        <v>0.815577</v>
      </c>
      <c r="Z311" s="445">
        <v>0.81512300000000004</v>
      </c>
      <c r="AA311" s="445">
        <v>0.81415300000000002</v>
      </c>
      <c r="AB311" s="445">
        <v>0.81131399999999998</v>
      </c>
      <c r="AC311" s="445">
        <v>0.81165299999999996</v>
      </c>
    </row>
    <row r="312" spans="1:29" x14ac:dyDescent="0.25">
      <c r="A312" s="445" t="s">
        <v>4079</v>
      </c>
      <c r="B312" s="445" t="s">
        <v>4473</v>
      </c>
      <c r="C312" s="445" t="s">
        <v>4471</v>
      </c>
      <c r="D312" s="445">
        <v>31.2241</v>
      </c>
      <c r="E312" s="445">
        <v>31.264900000000001</v>
      </c>
      <c r="F312" s="445">
        <v>31.477799999999998</v>
      </c>
      <c r="G312" s="445">
        <v>31.6768</v>
      </c>
      <c r="H312" s="445">
        <v>31.714400000000001</v>
      </c>
      <c r="I312" s="445">
        <v>31.796500000000002</v>
      </c>
      <c r="J312" s="445">
        <v>31.8843</v>
      </c>
      <c r="K312" s="445">
        <v>31.9862</v>
      </c>
      <c r="L312" s="445">
        <v>32.080800000000004</v>
      </c>
      <c r="M312" s="445">
        <v>32.316400000000002</v>
      </c>
      <c r="N312" s="445">
        <v>32.6389</v>
      </c>
      <c r="O312" s="445">
        <v>33.067900000000002</v>
      </c>
      <c r="P312" s="445">
        <v>33.3506</v>
      </c>
      <c r="Q312" s="445">
        <v>33.645200000000003</v>
      </c>
      <c r="R312" s="445">
        <v>33.957700000000003</v>
      </c>
      <c r="S312" s="445">
        <v>34.174999999999997</v>
      </c>
      <c r="T312" s="445">
        <v>34.370600000000003</v>
      </c>
      <c r="U312" s="445">
        <v>34.5045</v>
      </c>
      <c r="V312" s="445">
        <v>34.577100000000002</v>
      </c>
      <c r="W312" s="445">
        <v>34.643999999999998</v>
      </c>
      <c r="X312" s="445">
        <v>34.751300000000001</v>
      </c>
      <c r="Y312" s="445">
        <v>34.856200000000001</v>
      </c>
      <c r="Z312" s="445">
        <v>35.001399999999997</v>
      </c>
      <c r="AA312" s="445">
        <v>35.1877</v>
      </c>
      <c r="AB312" s="445">
        <v>35.344200000000001</v>
      </c>
      <c r="AC312" s="445">
        <v>35.548400000000001</v>
      </c>
    </row>
    <row r="313" spans="1:29" x14ac:dyDescent="0.25">
      <c r="A313" s="445" t="s">
        <v>4079</v>
      </c>
      <c r="B313" s="445" t="s">
        <v>2485</v>
      </c>
      <c r="C313" s="445" t="s">
        <v>4471</v>
      </c>
      <c r="D313" s="446">
        <v>2.2750000000000001E-5</v>
      </c>
      <c r="E313" s="446">
        <v>3.6690000000000003E-5</v>
      </c>
      <c r="F313" s="446">
        <v>4.6360000000000003E-5</v>
      </c>
      <c r="G313" s="446">
        <v>5.3619999999999998E-5</v>
      </c>
      <c r="H313" s="446">
        <v>8.0279999999999997E-5</v>
      </c>
      <c r="I313" s="445">
        <v>1.0119999999999999E-4</v>
      </c>
      <c r="J313" s="445">
        <v>1.2265E-4</v>
      </c>
      <c r="K313" s="445">
        <v>1.5316E-4</v>
      </c>
      <c r="L313" s="445">
        <v>1.6710999999999999E-4</v>
      </c>
      <c r="M313" s="445">
        <v>1.762E-4</v>
      </c>
      <c r="N313" s="445">
        <v>1.8236000000000001E-4</v>
      </c>
      <c r="O313" s="445">
        <v>2.0248E-4</v>
      </c>
      <c r="P313" s="445">
        <v>2.1220000000000001E-4</v>
      </c>
      <c r="Q313" s="445">
        <v>2.1243E-4</v>
      </c>
      <c r="R313" s="445">
        <v>2.1211E-4</v>
      </c>
      <c r="S313" s="445">
        <v>2.1168000000000001E-4</v>
      </c>
      <c r="T313" s="445">
        <v>2.0102E-4</v>
      </c>
      <c r="U313" s="445">
        <v>1.907E-4</v>
      </c>
      <c r="V313" s="445">
        <v>1.8034E-4</v>
      </c>
      <c r="W313" s="445">
        <v>1.5008E-4</v>
      </c>
      <c r="X313" s="445">
        <v>1.2988E-4</v>
      </c>
      <c r="Y313" s="445">
        <v>1.0978E-4</v>
      </c>
      <c r="Z313" s="446">
        <v>8.9610000000000004E-5</v>
      </c>
      <c r="AA313" s="446">
        <v>6.949E-5</v>
      </c>
      <c r="AB313" s="446">
        <v>5.948E-5</v>
      </c>
      <c r="AC313" s="446">
        <v>4.9490000000000002E-5</v>
      </c>
    </row>
    <row r="314" spans="1:29" x14ac:dyDescent="0.25">
      <c r="A314" s="445" t="s">
        <v>4079</v>
      </c>
      <c r="B314" s="445" t="s">
        <v>2425</v>
      </c>
      <c r="C314" s="445" t="s">
        <v>4471</v>
      </c>
      <c r="D314" s="445">
        <v>-0.70122799999999996</v>
      </c>
      <c r="E314" s="445">
        <v>-0.70122799999999996</v>
      </c>
      <c r="F314" s="445">
        <v>-0.70122799999999996</v>
      </c>
      <c r="G314" s="445">
        <v>-0.70122799999999996</v>
      </c>
      <c r="H314" s="445">
        <v>-0.70122799999999996</v>
      </c>
      <c r="I314" s="445">
        <v>-0.70122799999999996</v>
      </c>
      <c r="J314" s="445">
        <v>-0.70122799999999996</v>
      </c>
      <c r="K314" s="445">
        <v>-0.70122799999999996</v>
      </c>
      <c r="L314" s="445">
        <v>-0.70122799999999996</v>
      </c>
      <c r="M314" s="445">
        <v>-0.70122799999999996</v>
      </c>
      <c r="N314" s="445">
        <v>-0.70122799999999996</v>
      </c>
      <c r="O314" s="445">
        <v>-0.70122799999999996</v>
      </c>
      <c r="P314" s="445">
        <v>-0.70122799999999996</v>
      </c>
      <c r="Q314" s="445">
        <v>-0.70122799999999996</v>
      </c>
      <c r="R314" s="445">
        <v>-0.70122799999999996</v>
      </c>
      <c r="S314" s="445">
        <v>-0.70122799999999996</v>
      </c>
      <c r="T314" s="445">
        <v>-0.70122799999999996</v>
      </c>
      <c r="U314" s="445">
        <v>-0.70122799999999996</v>
      </c>
      <c r="V314" s="445">
        <v>-0.70122799999999996</v>
      </c>
      <c r="W314" s="445">
        <v>-0.70122799999999996</v>
      </c>
      <c r="X314" s="445">
        <v>-0.70122799999999996</v>
      </c>
      <c r="Y314" s="445">
        <v>-0.70122799999999996</v>
      </c>
      <c r="Z314" s="445">
        <v>-0.70122799999999996</v>
      </c>
      <c r="AA314" s="445">
        <v>-0.70122799999999996</v>
      </c>
      <c r="AB314" s="445">
        <v>-0.70122799999999996</v>
      </c>
      <c r="AC314" s="445">
        <v>-0.70122799999999996</v>
      </c>
    </row>
    <row r="315" spans="1:29" x14ac:dyDescent="0.25">
      <c r="A315" s="445" t="s">
        <v>4079</v>
      </c>
      <c r="B315" s="445" t="s">
        <v>4472</v>
      </c>
      <c r="C315" s="445" t="s">
        <v>4471</v>
      </c>
      <c r="D315" s="445">
        <v>0</v>
      </c>
      <c r="E315" s="445">
        <v>0</v>
      </c>
      <c r="F315" s="445">
        <v>0</v>
      </c>
      <c r="G315" s="445">
        <v>0</v>
      </c>
      <c r="H315" s="445">
        <v>0</v>
      </c>
      <c r="I315" s="445">
        <v>0</v>
      </c>
      <c r="J315" s="445">
        <v>0</v>
      </c>
      <c r="K315" s="445">
        <v>0</v>
      </c>
      <c r="L315" s="445">
        <v>0</v>
      </c>
      <c r="M315" s="445">
        <v>0</v>
      </c>
      <c r="N315" s="445">
        <v>0</v>
      </c>
      <c r="O315" s="445">
        <v>0</v>
      </c>
      <c r="P315" s="445">
        <v>0</v>
      </c>
      <c r="Q315" s="445">
        <v>0</v>
      </c>
      <c r="R315" s="445">
        <v>0</v>
      </c>
      <c r="S315" s="445">
        <v>0</v>
      </c>
      <c r="T315" s="445">
        <v>0</v>
      </c>
      <c r="U315" s="445">
        <v>0</v>
      </c>
      <c r="V315" s="445">
        <v>0</v>
      </c>
      <c r="W315" s="445">
        <v>0</v>
      </c>
      <c r="X315" s="445">
        <v>0</v>
      </c>
      <c r="Y315" s="445">
        <v>0</v>
      </c>
      <c r="Z315" s="445">
        <v>0</v>
      </c>
      <c r="AA315" s="445">
        <v>0</v>
      </c>
      <c r="AB315" s="445">
        <v>0</v>
      </c>
      <c r="AC315" s="445">
        <v>0</v>
      </c>
    </row>
    <row r="316" spans="1:29" x14ac:dyDescent="0.25">
      <c r="A316" s="445" t="s">
        <v>4081</v>
      </c>
      <c r="B316" s="445" t="s">
        <v>2426</v>
      </c>
      <c r="C316" s="445" t="s">
        <v>4471</v>
      </c>
      <c r="D316" s="445">
        <v>43.724200000000003</v>
      </c>
      <c r="E316" s="445">
        <v>43.433500000000002</v>
      </c>
      <c r="F316" s="445">
        <v>42.934699999999999</v>
      </c>
      <c r="G316" s="445">
        <v>42.1875</v>
      </c>
      <c r="H316" s="445">
        <v>41.348799999999997</v>
      </c>
      <c r="I316" s="445">
        <v>40.464300000000001</v>
      </c>
      <c r="J316" s="445">
        <v>39.549999999999997</v>
      </c>
      <c r="K316" s="445">
        <v>38.484999999999999</v>
      </c>
      <c r="L316" s="445">
        <v>37.405099999999997</v>
      </c>
      <c r="M316" s="445">
        <v>36.199800000000003</v>
      </c>
      <c r="N316" s="445">
        <v>35.119</v>
      </c>
      <c r="O316" s="445">
        <v>33.979799999999997</v>
      </c>
      <c r="P316" s="445">
        <v>32.8307</v>
      </c>
      <c r="Q316" s="445">
        <v>31.735399999999998</v>
      </c>
      <c r="R316" s="445">
        <v>30.569400000000002</v>
      </c>
      <c r="S316" s="445">
        <v>29.442</v>
      </c>
      <c r="T316" s="445">
        <v>28.307099999999998</v>
      </c>
      <c r="U316" s="445">
        <v>27.268000000000001</v>
      </c>
      <c r="V316" s="445">
        <v>26.276900000000001</v>
      </c>
      <c r="W316" s="445">
        <v>25.604800000000001</v>
      </c>
      <c r="X316" s="445">
        <v>25.031099999999999</v>
      </c>
      <c r="Y316" s="445">
        <v>24.6189</v>
      </c>
      <c r="Z316" s="445">
        <v>24.312100000000001</v>
      </c>
      <c r="AA316" s="445">
        <v>24.1008</v>
      </c>
      <c r="AB316" s="445">
        <v>24.013999999999999</v>
      </c>
      <c r="AC316" s="445">
        <v>23.962599999999998</v>
      </c>
    </row>
    <row r="317" spans="1:29" x14ac:dyDescent="0.25">
      <c r="A317" s="445" t="s">
        <v>4081</v>
      </c>
      <c r="B317" s="445" t="s">
        <v>2424</v>
      </c>
      <c r="C317" s="445" t="s">
        <v>4471</v>
      </c>
      <c r="D317" s="445">
        <v>23.951499999999999</v>
      </c>
      <c r="E317" s="445">
        <v>17.9282</v>
      </c>
      <c r="F317" s="445">
        <v>15.5983</v>
      </c>
      <c r="G317" s="445">
        <v>12.517799999999999</v>
      </c>
      <c r="H317" s="445">
        <v>12.692</v>
      </c>
      <c r="I317" s="445">
        <v>12.550599999999999</v>
      </c>
      <c r="J317" s="445">
        <v>12.2668</v>
      </c>
      <c r="K317" s="445">
        <v>12.626300000000001</v>
      </c>
      <c r="L317" s="445">
        <v>12.975899999999999</v>
      </c>
      <c r="M317" s="445">
        <v>13.081799999999999</v>
      </c>
      <c r="N317" s="445">
        <v>13.0328</v>
      </c>
      <c r="O317" s="445">
        <v>12.9475</v>
      </c>
      <c r="P317" s="445">
        <v>12.8482</v>
      </c>
      <c r="Q317" s="445">
        <v>12.6838</v>
      </c>
      <c r="R317" s="445">
        <v>13.0572</v>
      </c>
      <c r="S317" s="445">
        <v>13.444800000000001</v>
      </c>
      <c r="T317" s="445">
        <v>13.770899999999999</v>
      </c>
      <c r="U317" s="445">
        <v>14.0733</v>
      </c>
      <c r="V317" s="445">
        <v>14.4421</v>
      </c>
      <c r="W317" s="445">
        <v>14.792</v>
      </c>
      <c r="X317" s="445">
        <v>15.085599999999999</v>
      </c>
      <c r="Y317" s="445">
        <v>15.381399999999999</v>
      </c>
      <c r="Z317" s="445">
        <v>15.6784</v>
      </c>
      <c r="AA317" s="445">
        <v>15.8965</v>
      </c>
      <c r="AB317" s="445">
        <v>16.016500000000001</v>
      </c>
      <c r="AC317" s="445">
        <v>16.016400000000001</v>
      </c>
    </row>
    <row r="318" spans="1:29" x14ac:dyDescent="0.25">
      <c r="A318" s="445" t="s">
        <v>4081</v>
      </c>
      <c r="B318" s="445" t="s">
        <v>4475</v>
      </c>
      <c r="C318" s="445" t="s">
        <v>4471</v>
      </c>
      <c r="D318" s="445">
        <v>4.0833399999999997</v>
      </c>
      <c r="E318" s="445">
        <v>3.9089</v>
      </c>
      <c r="F318" s="445">
        <v>3.99526</v>
      </c>
      <c r="G318" s="445">
        <v>3.9770699999999999</v>
      </c>
      <c r="H318" s="445">
        <v>3.93289</v>
      </c>
      <c r="I318" s="445">
        <v>3.8841000000000001</v>
      </c>
      <c r="J318" s="445">
        <v>3.8515799999999998</v>
      </c>
      <c r="K318" s="445">
        <v>3.82606</v>
      </c>
      <c r="L318" s="445">
        <v>3.80253</v>
      </c>
      <c r="M318" s="445">
        <v>3.7844600000000002</v>
      </c>
      <c r="N318" s="445">
        <v>3.7639100000000001</v>
      </c>
      <c r="O318" s="445">
        <v>3.7414000000000001</v>
      </c>
      <c r="P318" s="445">
        <v>3.7159900000000001</v>
      </c>
      <c r="Q318" s="445">
        <v>3.6904300000000001</v>
      </c>
      <c r="R318" s="445">
        <v>3.65279</v>
      </c>
      <c r="S318" s="445">
        <v>3.6142699999999999</v>
      </c>
      <c r="T318" s="445">
        <v>3.5792199999999998</v>
      </c>
      <c r="U318" s="445">
        <v>3.5532699999999999</v>
      </c>
      <c r="V318" s="445">
        <v>3.5308999999999999</v>
      </c>
      <c r="W318" s="445">
        <v>3.5114299999999998</v>
      </c>
      <c r="X318" s="445">
        <v>3.49437</v>
      </c>
      <c r="Y318" s="445">
        <v>3.4747599999999998</v>
      </c>
      <c r="Z318" s="445">
        <v>3.45303</v>
      </c>
      <c r="AA318" s="445">
        <v>3.43092</v>
      </c>
      <c r="AB318" s="445">
        <v>3.40516</v>
      </c>
      <c r="AC318" s="445">
        <v>3.38652</v>
      </c>
    </row>
    <row r="319" spans="1:29" x14ac:dyDescent="0.25">
      <c r="A319" s="445" t="s">
        <v>4081</v>
      </c>
      <c r="B319" s="445" t="s">
        <v>4474</v>
      </c>
      <c r="C319" s="445" t="s">
        <v>4471</v>
      </c>
      <c r="D319" s="445">
        <v>4.0741100000000001</v>
      </c>
      <c r="E319" s="445">
        <v>4.1123099999999999</v>
      </c>
      <c r="F319" s="445">
        <v>4.1851799999999999</v>
      </c>
      <c r="G319" s="445">
        <v>4.2321900000000001</v>
      </c>
      <c r="H319" s="445">
        <v>4.2634400000000001</v>
      </c>
      <c r="I319" s="445">
        <v>4.2981999999999996</v>
      </c>
      <c r="J319" s="445">
        <v>4.3007099999999996</v>
      </c>
      <c r="K319" s="445">
        <v>4.3258200000000002</v>
      </c>
      <c r="L319" s="445">
        <v>4.3628099999999996</v>
      </c>
      <c r="M319" s="445">
        <v>4.3972499999999997</v>
      </c>
      <c r="N319" s="445">
        <v>4.4280099999999996</v>
      </c>
      <c r="O319" s="445">
        <v>4.4447900000000002</v>
      </c>
      <c r="P319" s="445">
        <v>4.4562400000000002</v>
      </c>
      <c r="Q319" s="445">
        <v>4.4685100000000002</v>
      </c>
      <c r="R319" s="445">
        <v>4.45052</v>
      </c>
      <c r="S319" s="445">
        <v>4.4295600000000004</v>
      </c>
      <c r="T319" s="445">
        <v>4.4197199999999999</v>
      </c>
      <c r="U319" s="445">
        <v>4.4226099999999997</v>
      </c>
      <c r="V319" s="445">
        <v>4.4307299999999996</v>
      </c>
      <c r="W319" s="445">
        <v>4.4435599999999997</v>
      </c>
      <c r="X319" s="445">
        <v>4.4588900000000002</v>
      </c>
      <c r="Y319" s="445">
        <v>4.4676299999999998</v>
      </c>
      <c r="Z319" s="445">
        <v>4.4723199999999999</v>
      </c>
      <c r="AA319" s="445">
        <v>4.4742499999999996</v>
      </c>
      <c r="AB319" s="445">
        <v>4.46732</v>
      </c>
      <c r="AC319" s="445">
        <v>4.4758599999999999</v>
      </c>
    </row>
    <row r="320" spans="1:29" x14ac:dyDescent="0.25">
      <c r="A320" s="445" t="s">
        <v>4081</v>
      </c>
      <c r="B320" s="445" t="s">
        <v>4473</v>
      </c>
      <c r="C320" s="445" t="s">
        <v>4471</v>
      </c>
      <c r="D320" s="445">
        <v>30.302099999999999</v>
      </c>
      <c r="E320" s="445">
        <v>29.8782</v>
      </c>
      <c r="F320" s="445">
        <v>29.8108</v>
      </c>
      <c r="G320" s="445">
        <v>29.747499999999999</v>
      </c>
      <c r="H320" s="445">
        <v>29.559799999999999</v>
      </c>
      <c r="I320" s="445">
        <v>29.4131</v>
      </c>
      <c r="J320" s="445">
        <v>29.458400000000001</v>
      </c>
      <c r="K320" s="445">
        <v>29.3245</v>
      </c>
      <c r="L320" s="445">
        <v>29.299800000000001</v>
      </c>
      <c r="M320" s="445">
        <v>29.3752</v>
      </c>
      <c r="N320" s="445">
        <v>29.410900000000002</v>
      </c>
      <c r="O320" s="445">
        <v>29.467700000000001</v>
      </c>
      <c r="P320" s="445">
        <v>29.456399999999999</v>
      </c>
      <c r="Q320" s="445">
        <v>29.488</v>
      </c>
      <c r="R320" s="445">
        <v>29.467400000000001</v>
      </c>
      <c r="S320" s="445">
        <v>29.4847</v>
      </c>
      <c r="T320" s="445">
        <v>29.536000000000001</v>
      </c>
      <c r="U320" s="445">
        <v>29.5807</v>
      </c>
      <c r="V320" s="445">
        <v>29.587199999999999</v>
      </c>
      <c r="W320" s="445">
        <v>29.609500000000001</v>
      </c>
      <c r="X320" s="445">
        <v>29.640999999999998</v>
      </c>
      <c r="Y320" s="445">
        <v>29.714700000000001</v>
      </c>
      <c r="Z320" s="445">
        <v>29.800599999999999</v>
      </c>
      <c r="AA320" s="445">
        <v>29.913399999999999</v>
      </c>
      <c r="AB320" s="445">
        <v>29.969100000000001</v>
      </c>
      <c r="AC320" s="445">
        <v>30.0792</v>
      </c>
    </row>
    <row r="321" spans="1:29" x14ac:dyDescent="0.25">
      <c r="A321" s="445" t="s">
        <v>4081</v>
      </c>
      <c r="B321" s="445" t="s">
        <v>2485</v>
      </c>
      <c r="C321" s="445" t="s">
        <v>4471</v>
      </c>
      <c r="D321" s="445">
        <v>0.13939599999999999</v>
      </c>
      <c r="E321" s="445">
        <v>0.132794</v>
      </c>
      <c r="F321" s="445">
        <v>0.118742</v>
      </c>
      <c r="G321" s="445">
        <v>0.105797</v>
      </c>
      <c r="H321" s="445">
        <v>9.4107800000000005E-2</v>
      </c>
      <c r="I321" s="445">
        <v>8.3855700000000005E-2</v>
      </c>
      <c r="J321" s="445">
        <v>7.7856499999999995E-2</v>
      </c>
      <c r="K321" s="445">
        <v>7.17835E-2</v>
      </c>
      <c r="L321" s="445">
        <v>6.5507399999999993E-2</v>
      </c>
      <c r="M321" s="445">
        <v>5.9498799999999998E-2</v>
      </c>
      <c r="N321" s="445">
        <v>5.3456400000000001E-2</v>
      </c>
      <c r="O321" s="445">
        <v>5.2391800000000002E-2</v>
      </c>
      <c r="P321" s="445">
        <v>5.12682E-2</v>
      </c>
      <c r="Q321" s="445">
        <v>5.0102000000000001E-2</v>
      </c>
      <c r="R321" s="445">
        <v>4.9031100000000001E-2</v>
      </c>
      <c r="S321" s="445">
        <v>4.7873899999999997E-2</v>
      </c>
      <c r="T321" s="445">
        <v>4.6698400000000001E-2</v>
      </c>
      <c r="U321" s="445">
        <v>4.54887E-2</v>
      </c>
      <c r="V321" s="445">
        <v>4.4348199999999997E-2</v>
      </c>
      <c r="W321" s="445">
        <v>4.3233099999999997E-2</v>
      </c>
      <c r="X321" s="445">
        <v>4.2628399999999997E-2</v>
      </c>
      <c r="Y321" s="445">
        <v>4.21179E-2</v>
      </c>
      <c r="Z321" s="445">
        <v>4.19E-2</v>
      </c>
      <c r="AA321" s="445">
        <v>4.1867399999999999E-2</v>
      </c>
      <c r="AB321" s="445">
        <v>4.2077000000000003E-2</v>
      </c>
      <c r="AC321" s="445">
        <v>4.2497600000000003E-2</v>
      </c>
    </row>
    <row r="322" spans="1:29" x14ac:dyDescent="0.25">
      <c r="A322" s="445" t="s">
        <v>4081</v>
      </c>
      <c r="B322" s="445" t="s">
        <v>2425</v>
      </c>
      <c r="C322" s="445" t="s">
        <v>4471</v>
      </c>
      <c r="D322" s="445">
        <v>-33.846800000000002</v>
      </c>
      <c r="E322" s="445">
        <v>-33.846800000000002</v>
      </c>
      <c r="F322" s="445">
        <v>-33.846800000000002</v>
      </c>
      <c r="G322" s="445">
        <v>-33.846800000000002</v>
      </c>
      <c r="H322" s="445">
        <v>-33.846800000000002</v>
      </c>
      <c r="I322" s="445">
        <v>-33.846800000000002</v>
      </c>
      <c r="J322" s="445">
        <v>-33.846800000000002</v>
      </c>
      <c r="K322" s="445">
        <v>-33.846800000000002</v>
      </c>
      <c r="L322" s="445">
        <v>-33.846800000000002</v>
      </c>
      <c r="M322" s="445">
        <v>-33.846800000000002</v>
      </c>
      <c r="N322" s="445">
        <v>-33.846800000000002</v>
      </c>
      <c r="O322" s="445">
        <v>-33.846800000000002</v>
      </c>
      <c r="P322" s="445">
        <v>-33.846800000000002</v>
      </c>
      <c r="Q322" s="445">
        <v>-33.846800000000002</v>
      </c>
      <c r="R322" s="445">
        <v>-33.846800000000002</v>
      </c>
      <c r="S322" s="445">
        <v>-33.846800000000002</v>
      </c>
      <c r="T322" s="445">
        <v>-33.846800000000002</v>
      </c>
      <c r="U322" s="445">
        <v>-33.846800000000002</v>
      </c>
      <c r="V322" s="445">
        <v>-33.846800000000002</v>
      </c>
      <c r="W322" s="445">
        <v>-33.846800000000002</v>
      </c>
      <c r="X322" s="445">
        <v>-33.846800000000002</v>
      </c>
      <c r="Y322" s="445">
        <v>-33.846800000000002</v>
      </c>
      <c r="Z322" s="445">
        <v>-33.846800000000002</v>
      </c>
      <c r="AA322" s="445">
        <v>-33.846800000000002</v>
      </c>
      <c r="AB322" s="445">
        <v>-33.846800000000002</v>
      </c>
      <c r="AC322" s="445">
        <v>-33.846800000000002</v>
      </c>
    </row>
    <row r="323" spans="1:29" x14ac:dyDescent="0.25">
      <c r="A323" s="445" t="s">
        <v>4081</v>
      </c>
      <c r="B323" s="445" t="s">
        <v>4472</v>
      </c>
      <c r="C323" s="445" t="s">
        <v>4471</v>
      </c>
      <c r="D323" s="445">
        <v>0</v>
      </c>
      <c r="E323" s="445">
        <v>0</v>
      </c>
      <c r="F323" s="445">
        <v>0</v>
      </c>
      <c r="G323" s="445">
        <v>0</v>
      </c>
      <c r="H323" s="445">
        <v>0</v>
      </c>
      <c r="I323" s="445">
        <v>0</v>
      </c>
      <c r="J323" s="445">
        <v>0</v>
      </c>
      <c r="K323" s="445">
        <v>0</v>
      </c>
      <c r="L323" s="445">
        <v>0</v>
      </c>
      <c r="M323" s="445">
        <v>0</v>
      </c>
      <c r="N323" s="445">
        <v>0</v>
      </c>
      <c r="O323" s="445">
        <v>0</v>
      </c>
      <c r="P323" s="445">
        <v>0</v>
      </c>
      <c r="Q323" s="445">
        <v>0</v>
      </c>
      <c r="R323" s="445">
        <v>0</v>
      </c>
      <c r="S323" s="445">
        <v>0</v>
      </c>
      <c r="T323" s="445">
        <v>0</v>
      </c>
      <c r="U323" s="445">
        <v>0</v>
      </c>
      <c r="V323" s="445">
        <v>0</v>
      </c>
      <c r="W323" s="445">
        <v>0</v>
      </c>
      <c r="X323" s="445">
        <v>0</v>
      </c>
      <c r="Y323" s="445">
        <v>0</v>
      </c>
      <c r="Z323" s="445">
        <v>0</v>
      </c>
      <c r="AA323" s="445">
        <v>0</v>
      </c>
      <c r="AB323" s="445">
        <v>0</v>
      </c>
      <c r="AC323" s="445">
        <v>0</v>
      </c>
    </row>
    <row r="324" spans="1:29" x14ac:dyDescent="0.25">
      <c r="A324" s="445" t="s">
        <v>4083</v>
      </c>
      <c r="B324" s="445" t="s">
        <v>2426</v>
      </c>
      <c r="C324" s="445" t="s">
        <v>4471</v>
      </c>
      <c r="D324" s="445">
        <v>212.447</v>
      </c>
      <c r="E324" s="445">
        <v>211.62</v>
      </c>
      <c r="F324" s="445">
        <v>210.428</v>
      </c>
      <c r="G324" s="445">
        <v>207.92400000000001</v>
      </c>
      <c r="H324" s="445">
        <v>204.93899999999999</v>
      </c>
      <c r="I324" s="445">
        <v>201.696</v>
      </c>
      <c r="J324" s="445">
        <v>198.89599999999999</v>
      </c>
      <c r="K324" s="445">
        <v>195.352</v>
      </c>
      <c r="L324" s="445">
        <v>191.79599999999999</v>
      </c>
      <c r="M324" s="445">
        <v>187.44900000000001</v>
      </c>
      <c r="N324" s="445">
        <v>183.42</v>
      </c>
      <c r="O324" s="445">
        <v>178.97800000000001</v>
      </c>
      <c r="P324" s="445">
        <v>174.45400000000001</v>
      </c>
      <c r="Q324" s="445">
        <v>170.249</v>
      </c>
      <c r="R324" s="445">
        <v>165.56</v>
      </c>
      <c r="S324" s="445">
        <v>161.041</v>
      </c>
      <c r="T324" s="445">
        <v>156.60599999999999</v>
      </c>
      <c r="U324" s="445">
        <v>152.70500000000001</v>
      </c>
      <c r="V324" s="445">
        <v>148.98699999999999</v>
      </c>
      <c r="W324" s="445">
        <v>146.61699999999999</v>
      </c>
      <c r="X324" s="445">
        <v>144.81299999999999</v>
      </c>
      <c r="Y324" s="445">
        <v>143.78399999999999</v>
      </c>
      <c r="Z324" s="445">
        <v>143.268</v>
      </c>
      <c r="AA324" s="445">
        <v>143.09899999999999</v>
      </c>
      <c r="AB324" s="445">
        <v>143.53299999999999</v>
      </c>
      <c r="AC324" s="445">
        <v>144.203</v>
      </c>
    </row>
    <row r="325" spans="1:29" x14ac:dyDescent="0.25">
      <c r="A325" s="445" t="s">
        <v>4083</v>
      </c>
      <c r="B325" s="445" t="s">
        <v>2424</v>
      </c>
      <c r="C325" s="445" t="s">
        <v>4471</v>
      </c>
      <c r="D325" s="445">
        <v>169.72900000000001</v>
      </c>
      <c r="E325" s="445">
        <v>152.84899999999999</v>
      </c>
      <c r="F325" s="445">
        <v>131.82499999999999</v>
      </c>
      <c r="G325" s="445">
        <v>107.676</v>
      </c>
      <c r="H325" s="445">
        <v>90.897900000000007</v>
      </c>
      <c r="I325" s="445">
        <v>66.505799999999994</v>
      </c>
      <c r="J325" s="445">
        <v>47.037399999999998</v>
      </c>
      <c r="K325" s="445">
        <v>32.049399999999999</v>
      </c>
      <c r="L325" s="445">
        <v>25.717400000000001</v>
      </c>
      <c r="M325" s="445">
        <v>28.149699999999999</v>
      </c>
      <c r="N325" s="445">
        <v>30.183700000000002</v>
      </c>
      <c r="O325" s="445">
        <v>33.174199999999999</v>
      </c>
      <c r="P325" s="445">
        <v>37.89</v>
      </c>
      <c r="Q325" s="445">
        <v>42.416400000000003</v>
      </c>
      <c r="R325" s="445">
        <v>47.644599999999997</v>
      </c>
      <c r="S325" s="445">
        <v>52.570300000000003</v>
      </c>
      <c r="T325" s="445">
        <v>58.866700000000002</v>
      </c>
      <c r="U325" s="445">
        <v>62.411799999999999</v>
      </c>
      <c r="V325" s="445">
        <v>66.1066</v>
      </c>
      <c r="W325" s="445">
        <v>69.466700000000003</v>
      </c>
      <c r="X325" s="445">
        <v>74.609200000000001</v>
      </c>
      <c r="Y325" s="445">
        <v>78.479699999999994</v>
      </c>
      <c r="Z325" s="445">
        <v>81.893600000000006</v>
      </c>
      <c r="AA325" s="445">
        <v>85.126300000000001</v>
      </c>
      <c r="AB325" s="445">
        <v>88.395600000000002</v>
      </c>
      <c r="AC325" s="445">
        <v>91.443899999999999</v>
      </c>
    </row>
    <row r="326" spans="1:29" x14ac:dyDescent="0.25">
      <c r="A326" s="445" t="s">
        <v>4083</v>
      </c>
      <c r="B326" s="445" t="s">
        <v>4475</v>
      </c>
      <c r="C326" s="445" t="s">
        <v>4471</v>
      </c>
      <c r="D326" s="445">
        <v>11.735099999999999</v>
      </c>
      <c r="E326" s="445">
        <v>11.4329</v>
      </c>
      <c r="F326" s="445">
        <v>11.6999</v>
      </c>
      <c r="G326" s="445">
        <v>11.7309</v>
      </c>
      <c r="H326" s="445">
        <v>11.6744</v>
      </c>
      <c r="I326" s="445">
        <v>11.605399999999999</v>
      </c>
      <c r="J326" s="445">
        <v>11.617800000000001</v>
      </c>
      <c r="K326" s="445">
        <v>11.6501</v>
      </c>
      <c r="L326" s="445">
        <v>11.685600000000001</v>
      </c>
      <c r="M326" s="445">
        <v>11.739000000000001</v>
      </c>
      <c r="N326" s="445">
        <v>11.786300000000001</v>
      </c>
      <c r="O326" s="445">
        <v>11.823499999999999</v>
      </c>
      <c r="P326" s="445">
        <v>11.849</v>
      </c>
      <c r="Q326" s="445">
        <v>11.870699999999999</v>
      </c>
      <c r="R326" s="445">
        <v>11.850099999999999</v>
      </c>
      <c r="S326" s="445">
        <v>11.822900000000001</v>
      </c>
      <c r="T326" s="445">
        <v>11.8142</v>
      </c>
      <c r="U326" s="445">
        <v>11.831</v>
      </c>
      <c r="V326" s="445">
        <v>11.856400000000001</v>
      </c>
      <c r="W326" s="445">
        <v>11.888299999999999</v>
      </c>
      <c r="X326" s="445">
        <v>11.9247</v>
      </c>
      <c r="Y326" s="445">
        <v>11.9498</v>
      </c>
      <c r="Z326" s="445">
        <v>11.9659</v>
      </c>
      <c r="AA326" s="445">
        <v>11.9785</v>
      </c>
      <c r="AB326" s="445">
        <v>11.977</v>
      </c>
      <c r="AC326" s="445">
        <v>12.000500000000001</v>
      </c>
    </row>
    <row r="327" spans="1:29" x14ac:dyDescent="0.25">
      <c r="A327" s="445" t="s">
        <v>4083</v>
      </c>
      <c r="B327" s="445" t="s">
        <v>4474</v>
      </c>
      <c r="C327" s="445" t="s">
        <v>4471</v>
      </c>
      <c r="D327" s="445">
        <v>14.0608</v>
      </c>
      <c r="E327" s="445">
        <v>14.835900000000001</v>
      </c>
      <c r="F327" s="445">
        <v>15.769299999999999</v>
      </c>
      <c r="G327" s="445">
        <v>16.689599999999999</v>
      </c>
      <c r="H327" s="445">
        <v>17.607700000000001</v>
      </c>
      <c r="I327" s="445">
        <v>18.586300000000001</v>
      </c>
      <c r="J327" s="445">
        <v>18.920400000000001</v>
      </c>
      <c r="K327" s="445">
        <v>19.317</v>
      </c>
      <c r="L327" s="445">
        <v>19.749500000000001</v>
      </c>
      <c r="M327" s="445">
        <v>20.136700000000001</v>
      </c>
      <c r="N327" s="445">
        <v>20.505199999999999</v>
      </c>
      <c r="O327" s="445">
        <v>20.672799999999999</v>
      </c>
      <c r="P327" s="445">
        <v>20.8185</v>
      </c>
      <c r="Q327" s="445">
        <v>20.969799999999999</v>
      </c>
      <c r="R327" s="445">
        <v>21.0185</v>
      </c>
      <c r="S327" s="445">
        <v>21.052399999999999</v>
      </c>
      <c r="T327" s="445">
        <v>21.144100000000002</v>
      </c>
      <c r="U327" s="445">
        <v>21.2911</v>
      </c>
      <c r="V327" s="445">
        <v>21.4573</v>
      </c>
      <c r="W327" s="445">
        <v>21.6433</v>
      </c>
      <c r="X327" s="445">
        <v>21.834299999999999</v>
      </c>
      <c r="Y327" s="445">
        <v>22.007100000000001</v>
      </c>
      <c r="Z327" s="445">
        <v>22.1646</v>
      </c>
      <c r="AA327" s="445">
        <v>22.311299999999999</v>
      </c>
      <c r="AB327" s="445">
        <v>22.4207</v>
      </c>
      <c r="AC327" s="445">
        <v>22.593900000000001</v>
      </c>
    </row>
    <row r="328" spans="1:29" x14ac:dyDescent="0.25">
      <c r="A328" s="445" t="s">
        <v>4083</v>
      </c>
      <c r="B328" s="445" t="s">
        <v>4473</v>
      </c>
      <c r="C328" s="445" t="s">
        <v>4471</v>
      </c>
      <c r="D328" s="445">
        <v>423.95100000000002</v>
      </c>
      <c r="E328" s="445">
        <v>418.255</v>
      </c>
      <c r="F328" s="445">
        <v>414.46</v>
      </c>
      <c r="G328" s="445">
        <v>414.37700000000001</v>
      </c>
      <c r="H328" s="445">
        <v>412.74</v>
      </c>
      <c r="I328" s="445">
        <v>412.512</v>
      </c>
      <c r="J328" s="445">
        <v>412.29599999999999</v>
      </c>
      <c r="K328" s="445">
        <v>413.11200000000002</v>
      </c>
      <c r="L328" s="445">
        <v>412.99599999999998</v>
      </c>
      <c r="M328" s="445">
        <v>414.90100000000001</v>
      </c>
      <c r="N328" s="445">
        <v>417.98700000000002</v>
      </c>
      <c r="O328" s="445">
        <v>422.91300000000001</v>
      </c>
      <c r="P328" s="445">
        <v>427.58199999999999</v>
      </c>
      <c r="Q328" s="445">
        <v>432.1</v>
      </c>
      <c r="R328" s="445">
        <v>436.68799999999999</v>
      </c>
      <c r="S328" s="445">
        <v>441.74599999999998</v>
      </c>
      <c r="T328" s="445">
        <v>447.14100000000002</v>
      </c>
      <c r="U328" s="445">
        <v>451.95600000000002</v>
      </c>
      <c r="V328" s="445">
        <v>454.99799999999999</v>
      </c>
      <c r="W328" s="445">
        <v>456.67200000000003</v>
      </c>
      <c r="X328" s="445">
        <v>457.51499999999999</v>
      </c>
      <c r="Y328" s="445">
        <v>458.036</v>
      </c>
      <c r="Z328" s="445">
        <v>458.77199999999999</v>
      </c>
      <c r="AA328" s="445">
        <v>459.89299999999997</v>
      </c>
      <c r="AB328" s="445">
        <v>461.80700000000002</v>
      </c>
      <c r="AC328" s="445">
        <v>465.10399999999998</v>
      </c>
    </row>
    <row r="329" spans="1:29" x14ac:dyDescent="0.25">
      <c r="A329" s="445" t="s">
        <v>4083</v>
      </c>
      <c r="B329" s="445" t="s">
        <v>2485</v>
      </c>
      <c r="C329" s="445" t="s">
        <v>4471</v>
      </c>
      <c r="D329" s="445">
        <v>13.416</v>
      </c>
      <c r="E329" s="445">
        <v>12.564299999999999</v>
      </c>
      <c r="F329" s="445">
        <v>11.224299999999999</v>
      </c>
      <c r="G329" s="445">
        <v>10.155200000000001</v>
      </c>
      <c r="H329" s="445">
        <v>9.00685</v>
      </c>
      <c r="I329" s="445">
        <v>8.0977399999999999</v>
      </c>
      <c r="J329" s="445">
        <v>7.6516599999999997</v>
      </c>
      <c r="K329" s="445">
        <v>7.2340999999999998</v>
      </c>
      <c r="L329" s="445">
        <v>6.7843799999999996</v>
      </c>
      <c r="M329" s="445">
        <v>6.3737000000000004</v>
      </c>
      <c r="N329" s="445">
        <v>5.9687099999999997</v>
      </c>
      <c r="O329" s="445">
        <v>6.1382599999999998</v>
      </c>
      <c r="P329" s="445">
        <v>6.2915400000000004</v>
      </c>
      <c r="Q329" s="445">
        <v>6.4280999999999997</v>
      </c>
      <c r="R329" s="445">
        <v>6.5818199999999996</v>
      </c>
      <c r="S329" s="445">
        <v>6.7468000000000004</v>
      </c>
      <c r="T329" s="445">
        <v>6.9235499999999996</v>
      </c>
      <c r="U329" s="445">
        <v>7.0985500000000004</v>
      </c>
      <c r="V329" s="445">
        <v>7.2280300000000004</v>
      </c>
      <c r="W329" s="445">
        <v>7.3281499999999999</v>
      </c>
      <c r="X329" s="445">
        <v>7.4028299999999998</v>
      </c>
      <c r="Y329" s="445">
        <v>7.4494800000000003</v>
      </c>
      <c r="Z329" s="445">
        <v>7.5118499999999999</v>
      </c>
      <c r="AA329" s="445">
        <v>7.5842900000000002</v>
      </c>
      <c r="AB329" s="445">
        <v>7.6767500000000002</v>
      </c>
      <c r="AC329" s="445">
        <v>7.8332899999999999</v>
      </c>
    </row>
    <row r="330" spans="1:29" x14ac:dyDescent="0.25">
      <c r="A330" s="445" t="s">
        <v>4083</v>
      </c>
      <c r="B330" s="445" t="s">
        <v>2425</v>
      </c>
      <c r="C330" s="445" t="s">
        <v>4471</v>
      </c>
      <c r="D330" s="445">
        <v>-41.703899999999997</v>
      </c>
      <c r="E330" s="445">
        <v>-41.703899999999997</v>
      </c>
      <c r="F330" s="445">
        <v>-41.703899999999997</v>
      </c>
      <c r="G330" s="445">
        <v>-41.703899999999997</v>
      </c>
      <c r="H330" s="445">
        <v>-41.703899999999997</v>
      </c>
      <c r="I330" s="445">
        <v>-41.703899999999997</v>
      </c>
      <c r="J330" s="445">
        <v>-41.703899999999997</v>
      </c>
      <c r="K330" s="445">
        <v>-41.703899999999997</v>
      </c>
      <c r="L330" s="445">
        <v>-41.703899999999997</v>
      </c>
      <c r="M330" s="445">
        <v>-41.703899999999997</v>
      </c>
      <c r="N330" s="445">
        <v>-41.703899999999997</v>
      </c>
      <c r="O330" s="445">
        <v>-41.703899999999997</v>
      </c>
      <c r="P330" s="445">
        <v>-41.703899999999997</v>
      </c>
      <c r="Q330" s="445">
        <v>-41.703899999999997</v>
      </c>
      <c r="R330" s="445">
        <v>-41.703899999999997</v>
      </c>
      <c r="S330" s="445">
        <v>-41.703899999999997</v>
      </c>
      <c r="T330" s="445">
        <v>-41.703899999999997</v>
      </c>
      <c r="U330" s="445">
        <v>-41.703899999999997</v>
      </c>
      <c r="V330" s="445">
        <v>-41.703899999999997</v>
      </c>
      <c r="W330" s="445">
        <v>-41.703899999999997</v>
      </c>
      <c r="X330" s="445">
        <v>-41.703899999999997</v>
      </c>
      <c r="Y330" s="445">
        <v>-41.703899999999997</v>
      </c>
      <c r="Z330" s="445">
        <v>-41.703899999999997</v>
      </c>
      <c r="AA330" s="445">
        <v>-41.703899999999997</v>
      </c>
      <c r="AB330" s="445">
        <v>-41.703899999999997</v>
      </c>
      <c r="AC330" s="445">
        <v>-41.703899999999997</v>
      </c>
    </row>
    <row r="331" spans="1:29" x14ac:dyDescent="0.25">
      <c r="A331" s="445" t="s">
        <v>4083</v>
      </c>
      <c r="B331" s="445" t="s">
        <v>4472</v>
      </c>
      <c r="C331" s="445" t="s">
        <v>4471</v>
      </c>
      <c r="D331" s="445">
        <v>0</v>
      </c>
      <c r="E331" s="445">
        <v>0</v>
      </c>
      <c r="F331" s="445">
        <v>0</v>
      </c>
      <c r="G331" s="445">
        <v>0</v>
      </c>
      <c r="H331" s="445">
        <v>0</v>
      </c>
      <c r="I331" s="445">
        <v>0</v>
      </c>
      <c r="J331" s="445">
        <v>0</v>
      </c>
      <c r="K331" s="445">
        <v>0</v>
      </c>
      <c r="L331" s="445">
        <v>0</v>
      </c>
      <c r="M331" s="445">
        <v>0</v>
      </c>
      <c r="N331" s="445">
        <v>0</v>
      </c>
      <c r="O331" s="445">
        <v>0</v>
      </c>
      <c r="P331" s="445">
        <v>0</v>
      </c>
      <c r="Q331" s="445">
        <v>0</v>
      </c>
      <c r="R331" s="445">
        <v>0</v>
      </c>
      <c r="S331" s="445">
        <v>0</v>
      </c>
      <c r="T331" s="445">
        <v>0</v>
      </c>
      <c r="U331" s="445">
        <v>0</v>
      </c>
      <c r="V331" s="445">
        <v>0</v>
      </c>
      <c r="W331" s="445">
        <v>0</v>
      </c>
      <c r="X331" s="445">
        <v>0</v>
      </c>
      <c r="Y331" s="445">
        <v>0</v>
      </c>
      <c r="Z331" s="445">
        <v>0</v>
      </c>
      <c r="AA331" s="445">
        <v>0</v>
      </c>
      <c r="AB331" s="445">
        <v>0</v>
      </c>
      <c r="AC331" s="445">
        <v>0</v>
      </c>
    </row>
    <row r="332" spans="1:29" x14ac:dyDescent="0.25">
      <c r="A332" s="445" t="s">
        <v>4085</v>
      </c>
      <c r="B332" s="445" t="s">
        <v>2426</v>
      </c>
      <c r="C332" s="445" t="s">
        <v>4471</v>
      </c>
      <c r="D332" s="445">
        <v>18.993500000000001</v>
      </c>
      <c r="E332" s="445">
        <v>19.040199999999999</v>
      </c>
      <c r="F332" s="445">
        <v>18.987100000000002</v>
      </c>
      <c r="G332" s="445">
        <v>18.804099999999998</v>
      </c>
      <c r="H332" s="445">
        <v>18.584</v>
      </c>
      <c r="I332" s="445">
        <v>18.359300000000001</v>
      </c>
      <c r="J332" s="445">
        <v>18.138999999999999</v>
      </c>
      <c r="K332" s="445">
        <v>17.858699999999999</v>
      </c>
      <c r="L332" s="445">
        <v>17.564800000000002</v>
      </c>
      <c r="M332" s="445">
        <v>17.197399999999998</v>
      </c>
      <c r="N332" s="445">
        <v>16.898599999999998</v>
      </c>
      <c r="O332" s="445">
        <v>16.549800000000001</v>
      </c>
      <c r="P332" s="445">
        <v>16.187999999999999</v>
      </c>
      <c r="Q332" s="445">
        <v>15.852499999999999</v>
      </c>
      <c r="R332" s="445">
        <v>15.473000000000001</v>
      </c>
      <c r="S332" s="445">
        <v>15.1158</v>
      </c>
      <c r="T332" s="445">
        <v>14.7636</v>
      </c>
      <c r="U332" s="445">
        <v>14.4419</v>
      </c>
      <c r="V332" s="445">
        <v>14.1426</v>
      </c>
      <c r="W332" s="445">
        <v>13.978199999999999</v>
      </c>
      <c r="X332" s="445">
        <v>13.8634</v>
      </c>
      <c r="Y332" s="445">
        <v>13.813700000000001</v>
      </c>
      <c r="Z332" s="445">
        <v>13.8012</v>
      </c>
      <c r="AA332" s="445">
        <v>13.8209</v>
      </c>
      <c r="AB332" s="445">
        <v>13.8874</v>
      </c>
      <c r="AC332" s="445">
        <v>13.9816</v>
      </c>
    </row>
    <row r="333" spans="1:29" x14ac:dyDescent="0.25">
      <c r="A333" s="445" t="s">
        <v>4085</v>
      </c>
      <c r="B333" s="445" t="s">
        <v>2424</v>
      </c>
      <c r="C333" s="445" t="s">
        <v>4471</v>
      </c>
      <c r="D333" s="445">
        <v>23.488399999999999</v>
      </c>
      <c r="E333" s="445">
        <v>16.962499999999999</v>
      </c>
      <c r="F333" s="445">
        <v>16.625800000000002</v>
      </c>
      <c r="G333" s="445">
        <v>16.984000000000002</v>
      </c>
      <c r="H333" s="445">
        <v>16.9115</v>
      </c>
      <c r="I333" s="445">
        <v>9.4843299999999999</v>
      </c>
      <c r="J333" s="445">
        <v>8.6226400000000005</v>
      </c>
      <c r="K333" s="445">
        <v>8.4576100000000007</v>
      </c>
      <c r="L333" s="445">
        <v>8.5224899999999995</v>
      </c>
      <c r="M333" s="445">
        <v>8.6619299999999999</v>
      </c>
      <c r="N333" s="445">
        <v>8.7192100000000003</v>
      </c>
      <c r="O333" s="445">
        <v>8.8201400000000003</v>
      </c>
      <c r="P333" s="445">
        <v>8.8867600000000007</v>
      </c>
      <c r="Q333" s="445">
        <v>8.8631700000000002</v>
      </c>
      <c r="R333" s="445">
        <v>9.0602099999999997</v>
      </c>
      <c r="S333" s="445">
        <v>9.3308199999999992</v>
      </c>
      <c r="T333" s="445">
        <v>9.5733200000000007</v>
      </c>
      <c r="U333" s="445">
        <v>9.8434100000000004</v>
      </c>
      <c r="V333" s="445">
        <v>10.144500000000001</v>
      </c>
      <c r="W333" s="445">
        <v>10.436400000000001</v>
      </c>
      <c r="X333" s="445">
        <v>10.7242</v>
      </c>
      <c r="Y333" s="445">
        <v>11.031000000000001</v>
      </c>
      <c r="Z333" s="445">
        <v>11.3048</v>
      </c>
      <c r="AA333" s="445">
        <v>11.5547</v>
      </c>
      <c r="AB333" s="445">
        <v>11.7879</v>
      </c>
      <c r="AC333" s="445">
        <v>12.019</v>
      </c>
    </row>
    <row r="334" spans="1:29" x14ac:dyDescent="0.25">
      <c r="A334" s="445" t="s">
        <v>4085</v>
      </c>
      <c r="B334" s="445" t="s">
        <v>4475</v>
      </c>
      <c r="C334" s="445" t="s">
        <v>4471</v>
      </c>
      <c r="D334" s="445">
        <v>4.3017099999999999</v>
      </c>
      <c r="E334" s="445">
        <v>4.1573700000000002</v>
      </c>
      <c r="F334" s="445">
        <v>4.2975399999999997</v>
      </c>
      <c r="G334" s="445">
        <v>4.31555</v>
      </c>
      <c r="H334" s="445">
        <v>4.3022299999999998</v>
      </c>
      <c r="I334" s="445">
        <v>4.28301</v>
      </c>
      <c r="J334" s="445">
        <v>4.2885900000000001</v>
      </c>
      <c r="K334" s="445">
        <v>4.3012699999999997</v>
      </c>
      <c r="L334" s="445">
        <v>4.3152600000000003</v>
      </c>
      <c r="M334" s="445">
        <v>4.3348899999999997</v>
      </c>
      <c r="N334" s="445">
        <v>4.3508699999999996</v>
      </c>
      <c r="O334" s="445">
        <v>4.36341</v>
      </c>
      <c r="P334" s="445">
        <v>4.3713300000000004</v>
      </c>
      <c r="Q334" s="445">
        <v>4.37765</v>
      </c>
      <c r="R334" s="445">
        <v>4.3681000000000001</v>
      </c>
      <c r="S334" s="445">
        <v>4.3561199999999998</v>
      </c>
      <c r="T334" s="445">
        <v>4.35304</v>
      </c>
      <c r="U334" s="445">
        <v>4.3600099999999999</v>
      </c>
      <c r="V334" s="445">
        <v>4.3704000000000001</v>
      </c>
      <c r="W334" s="445">
        <v>4.3834499999999998</v>
      </c>
      <c r="X334" s="445">
        <v>4.3985099999999999</v>
      </c>
      <c r="Y334" s="445">
        <v>4.4091899999999997</v>
      </c>
      <c r="Z334" s="445">
        <v>4.4161200000000003</v>
      </c>
      <c r="AA334" s="445">
        <v>4.4215999999999998</v>
      </c>
      <c r="AB334" s="445">
        <v>4.4214599999999997</v>
      </c>
      <c r="AC334" s="445">
        <v>4.4305500000000002</v>
      </c>
    </row>
    <row r="335" spans="1:29" x14ac:dyDescent="0.25">
      <c r="A335" s="445" t="s">
        <v>4085</v>
      </c>
      <c r="B335" s="445" t="s">
        <v>4474</v>
      </c>
      <c r="C335" s="445" t="s">
        <v>4471</v>
      </c>
      <c r="D335" s="445">
        <v>3.2012100000000001</v>
      </c>
      <c r="E335" s="445">
        <v>3.2641399999999998</v>
      </c>
      <c r="F335" s="445">
        <v>3.3424200000000002</v>
      </c>
      <c r="G335" s="445">
        <v>3.4024999999999999</v>
      </c>
      <c r="H335" s="445">
        <v>3.4495900000000002</v>
      </c>
      <c r="I335" s="445">
        <v>3.4931399999999999</v>
      </c>
      <c r="J335" s="445">
        <v>3.5289600000000001</v>
      </c>
      <c r="K335" s="445">
        <v>3.5828500000000001</v>
      </c>
      <c r="L335" s="445">
        <v>3.6482299999999999</v>
      </c>
      <c r="M335" s="445">
        <v>3.7144300000000001</v>
      </c>
      <c r="N335" s="445">
        <v>3.7758799999999999</v>
      </c>
      <c r="O335" s="445">
        <v>3.8252799999999998</v>
      </c>
      <c r="P335" s="445">
        <v>3.8703799999999999</v>
      </c>
      <c r="Q335" s="445">
        <v>3.91574</v>
      </c>
      <c r="R335" s="445">
        <v>3.9335900000000001</v>
      </c>
      <c r="S335" s="445">
        <v>3.9474100000000001</v>
      </c>
      <c r="T335" s="445">
        <v>3.9756100000000001</v>
      </c>
      <c r="U335" s="445">
        <v>4.0161800000000003</v>
      </c>
      <c r="V335" s="445">
        <v>4.06142</v>
      </c>
      <c r="W335" s="445">
        <v>4.1109499999999999</v>
      </c>
      <c r="X335" s="445">
        <v>4.1634500000000001</v>
      </c>
      <c r="Y335" s="445">
        <v>4.2094300000000002</v>
      </c>
      <c r="Z335" s="445">
        <v>4.2518900000000004</v>
      </c>
      <c r="AA335" s="445">
        <v>4.2917300000000003</v>
      </c>
      <c r="AB335" s="445">
        <v>4.3222300000000002</v>
      </c>
      <c r="AC335" s="445">
        <v>4.3676199999999996</v>
      </c>
    </row>
    <row r="336" spans="1:29" x14ac:dyDescent="0.25">
      <c r="A336" s="445" t="s">
        <v>4085</v>
      </c>
      <c r="B336" s="445" t="s">
        <v>4473</v>
      </c>
      <c r="C336" s="445" t="s">
        <v>4471</v>
      </c>
      <c r="D336" s="445">
        <v>21.576599999999999</v>
      </c>
      <c r="E336" s="445">
        <v>21.322800000000001</v>
      </c>
      <c r="F336" s="445">
        <v>21.219100000000001</v>
      </c>
      <c r="G336" s="445">
        <v>21.067699999999999</v>
      </c>
      <c r="H336" s="445">
        <v>20.779599999999999</v>
      </c>
      <c r="I336" s="445">
        <v>20.578099999999999</v>
      </c>
      <c r="J336" s="445">
        <v>20.412800000000001</v>
      </c>
      <c r="K336" s="445">
        <v>20.371099999999998</v>
      </c>
      <c r="L336" s="445">
        <v>20.3367</v>
      </c>
      <c r="M336" s="445">
        <v>20.339700000000001</v>
      </c>
      <c r="N336" s="445">
        <v>20.3809</v>
      </c>
      <c r="O336" s="445">
        <v>20.4419</v>
      </c>
      <c r="P336" s="445">
        <v>20.519200000000001</v>
      </c>
      <c r="Q336" s="445">
        <v>20.570699999999999</v>
      </c>
      <c r="R336" s="445">
        <v>20.6386</v>
      </c>
      <c r="S336" s="445">
        <v>20.708200000000001</v>
      </c>
      <c r="T336" s="445">
        <v>20.802399999999999</v>
      </c>
      <c r="U336" s="445">
        <v>20.903700000000001</v>
      </c>
      <c r="V336" s="445">
        <v>20.9102</v>
      </c>
      <c r="W336" s="445">
        <v>20.9391</v>
      </c>
      <c r="X336" s="445">
        <v>20.9819</v>
      </c>
      <c r="Y336" s="445">
        <v>21.059200000000001</v>
      </c>
      <c r="Z336" s="445">
        <v>21.192599999999999</v>
      </c>
      <c r="AA336" s="445">
        <v>21.351500000000001</v>
      </c>
      <c r="AB336" s="445">
        <v>21.477699999999999</v>
      </c>
      <c r="AC336" s="445">
        <v>21.6084</v>
      </c>
    </row>
    <row r="337" spans="1:29" x14ac:dyDescent="0.25">
      <c r="A337" s="445" t="s">
        <v>4085</v>
      </c>
      <c r="B337" s="445" t="s">
        <v>2485</v>
      </c>
      <c r="C337" s="445" t="s">
        <v>4471</v>
      </c>
      <c r="D337" s="445">
        <v>0.19212199999999999</v>
      </c>
      <c r="E337" s="445">
        <v>0.17952299999999999</v>
      </c>
      <c r="F337" s="445">
        <v>0.16036500000000001</v>
      </c>
      <c r="G337" s="445">
        <v>0.14476700000000001</v>
      </c>
      <c r="H337" s="445">
        <v>0.12783600000000001</v>
      </c>
      <c r="I337" s="445">
        <v>0.114964</v>
      </c>
      <c r="J337" s="445">
        <v>0.108829</v>
      </c>
      <c r="K337" s="445">
        <v>0.102404</v>
      </c>
      <c r="L337" s="445">
        <v>9.6119099999999999E-2</v>
      </c>
      <c r="M337" s="445">
        <v>8.9780200000000004E-2</v>
      </c>
      <c r="N337" s="445">
        <v>8.3497600000000005E-2</v>
      </c>
      <c r="O337" s="445">
        <v>8.4711900000000007E-2</v>
      </c>
      <c r="P337" s="445">
        <v>8.5651699999999997E-2</v>
      </c>
      <c r="Q337" s="445">
        <v>8.6625900000000006E-2</v>
      </c>
      <c r="R337" s="445">
        <v>8.8127399999999995E-2</v>
      </c>
      <c r="S337" s="445">
        <v>8.9417899999999995E-2</v>
      </c>
      <c r="T337" s="445">
        <v>9.0792399999999995E-2</v>
      </c>
      <c r="U337" s="445">
        <v>9.2331999999999997E-2</v>
      </c>
      <c r="V337" s="445">
        <v>9.3666799999999995E-2</v>
      </c>
      <c r="W337" s="445">
        <v>9.5045000000000004E-2</v>
      </c>
      <c r="X337" s="445">
        <v>9.6542199999999995E-2</v>
      </c>
      <c r="Y337" s="445">
        <v>9.8143999999999995E-2</v>
      </c>
      <c r="Z337" s="445">
        <v>9.99139E-2</v>
      </c>
      <c r="AA337" s="445">
        <v>0.101565</v>
      </c>
      <c r="AB337" s="445">
        <v>0.102894</v>
      </c>
      <c r="AC337" s="445">
        <v>0.10462399999999999</v>
      </c>
    </row>
    <row r="338" spans="1:29" x14ac:dyDescent="0.25">
      <c r="A338" s="445" t="s">
        <v>4085</v>
      </c>
      <c r="B338" s="445" t="s">
        <v>2425</v>
      </c>
      <c r="C338" s="445" t="s">
        <v>4471</v>
      </c>
      <c r="D338" s="445">
        <v>2.4924499999999998</v>
      </c>
      <c r="E338" s="445">
        <v>2.4924499999999998</v>
      </c>
      <c r="F338" s="445">
        <v>2.4924499999999998</v>
      </c>
      <c r="G338" s="445">
        <v>2.4924499999999998</v>
      </c>
      <c r="H338" s="445">
        <v>2.4924499999999998</v>
      </c>
      <c r="I338" s="445">
        <v>2.4924499999999998</v>
      </c>
      <c r="J338" s="445">
        <v>2.4924499999999998</v>
      </c>
      <c r="K338" s="445">
        <v>2.4924499999999998</v>
      </c>
      <c r="L338" s="445">
        <v>2.4924499999999998</v>
      </c>
      <c r="M338" s="445">
        <v>2.4924499999999998</v>
      </c>
      <c r="N338" s="445">
        <v>2.4924499999999998</v>
      </c>
      <c r="O338" s="445">
        <v>2.4924499999999998</v>
      </c>
      <c r="P338" s="445">
        <v>2.4924499999999998</v>
      </c>
      <c r="Q338" s="445">
        <v>2.4924499999999998</v>
      </c>
      <c r="R338" s="445">
        <v>2.4924499999999998</v>
      </c>
      <c r="S338" s="445">
        <v>2.4924499999999998</v>
      </c>
      <c r="T338" s="445">
        <v>2.4924499999999998</v>
      </c>
      <c r="U338" s="445">
        <v>2.4924499999999998</v>
      </c>
      <c r="V338" s="445">
        <v>2.4924499999999998</v>
      </c>
      <c r="W338" s="445">
        <v>2.4924499999999998</v>
      </c>
      <c r="X338" s="445">
        <v>2.4924499999999998</v>
      </c>
      <c r="Y338" s="445">
        <v>2.4924499999999998</v>
      </c>
      <c r="Z338" s="445">
        <v>2.4924499999999998</v>
      </c>
      <c r="AA338" s="445">
        <v>2.4924499999999998</v>
      </c>
      <c r="AB338" s="445">
        <v>2.4924499999999998</v>
      </c>
      <c r="AC338" s="445">
        <v>2.4924499999999998</v>
      </c>
    </row>
    <row r="339" spans="1:29" x14ac:dyDescent="0.25">
      <c r="A339" s="445" t="s">
        <v>4085</v>
      </c>
      <c r="B339" s="445" t="s">
        <v>4472</v>
      </c>
      <c r="C339" s="445" t="s">
        <v>4471</v>
      </c>
      <c r="D339" s="445">
        <v>0</v>
      </c>
      <c r="E339" s="445">
        <v>0</v>
      </c>
      <c r="F339" s="445">
        <v>0</v>
      </c>
      <c r="G339" s="445">
        <v>0</v>
      </c>
      <c r="H339" s="445">
        <v>0</v>
      </c>
      <c r="I339" s="445">
        <v>0</v>
      </c>
      <c r="J339" s="445">
        <v>0</v>
      </c>
      <c r="K339" s="445">
        <v>0</v>
      </c>
      <c r="L339" s="445">
        <v>0</v>
      </c>
      <c r="M339" s="445">
        <v>0</v>
      </c>
      <c r="N339" s="445">
        <v>0</v>
      </c>
      <c r="O339" s="445">
        <v>0</v>
      </c>
      <c r="P339" s="445">
        <v>0</v>
      </c>
      <c r="Q339" s="445">
        <v>0</v>
      </c>
      <c r="R339" s="445">
        <v>0</v>
      </c>
      <c r="S339" s="445">
        <v>0</v>
      </c>
      <c r="T339" s="445">
        <v>0</v>
      </c>
      <c r="U339" s="445">
        <v>0</v>
      </c>
      <c r="V339" s="445">
        <v>0</v>
      </c>
      <c r="W339" s="445">
        <v>0</v>
      </c>
      <c r="X339" s="445">
        <v>0</v>
      </c>
      <c r="Y339" s="445">
        <v>0</v>
      </c>
      <c r="Z339" s="445">
        <v>0</v>
      </c>
      <c r="AA339" s="445">
        <v>0</v>
      </c>
      <c r="AB339" s="445">
        <v>0</v>
      </c>
      <c r="AC339" s="445">
        <v>0</v>
      </c>
    </row>
    <row r="340" spans="1:29" x14ac:dyDescent="0.25">
      <c r="A340" s="445" t="s">
        <v>4087</v>
      </c>
      <c r="B340" s="445" t="s">
        <v>2426</v>
      </c>
      <c r="C340" s="445" t="s">
        <v>4471</v>
      </c>
      <c r="D340" s="445">
        <v>50.7517</v>
      </c>
      <c r="E340" s="445">
        <v>50.323599999999999</v>
      </c>
      <c r="F340" s="445">
        <v>49.776899999999998</v>
      </c>
      <c r="G340" s="445">
        <v>48.848500000000001</v>
      </c>
      <c r="H340" s="445">
        <v>47.8322</v>
      </c>
      <c r="I340" s="445">
        <v>46.732900000000001</v>
      </c>
      <c r="J340" s="445">
        <v>45.348700000000001</v>
      </c>
      <c r="K340" s="445">
        <v>43.826799999999999</v>
      </c>
      <c r="L340" s="445">
        <v>42.237299999999998</v>
      </c>
      <c r="M340" s="445">
        <v>40.4285</v>
      </c>
      <c r="N340" s="445">
        <v>38.704799999999999</v>
      </c>
      <c r="O340" s="445">
        <v>36.8752</v>
      </c>
      <c r="P340" s="445">
        <v>35.025399999999998</v>
      </c>
      <c r="Q340" s="445">
        <v>33.234499999999997</v>
      </c>
      <c r="R340" s="445">
        <v>31.3626</v>
      </c>
      <c r="S340" s="445">
        <v>29.544899999999998</v>
      </c>
      <c r="T340" s="445">
        <v>27.705300000000001</v>
      </c>
      <c r="U340" s="445">
        <v>25.968699999999998</v>
      </c>
      <c r="V340" s="445">
        <v>24.6983</v>
      </c>
      <c r="W340" s="445">
        <v>23.588699999999999</v>
      </c>
      <c r="X340" s="445">
        <v>22.660299999999999</v>
      </c>
      <c r="Y340" s="445">
        <v>21.886700000000001</v>
      </c>
      <c r="Z340" s="445">
        <v>21.263200000000001</v>
      </c>
      <c r="AA340" s="445">
        <v>20.7608</v>
      </c>
      <c r="AB340" s="445">
        <v>20.381499999999999</v>
      </c>
      <c r="AC340" s="445">
        <v>20.150200000000002</v>
      </c>
    </row>
    <row r="341" spans="1:29" x14ac:dyDescent="0.25">
      <c r="A341" s="445" t="s">
        <v>4087</v>
      </c>
      <c r="B341" s="445" t="s">
        <v>2424</v>
      </c>
      <c r="C341" s="445" t="s">
        <v>4471</v>
      </c>
      <c r="D341" s="445">
        <v>30.484300000000001</v>
      </c>
      <c r="E341" s="445">
        <v>33.718899999999998</v>
      </c>
      <c r="F341" s="445">
        <v>33.3035</v>
      </c>
      <c r="G341" s="445">
        <v>38.207500000000003</v>
      </c>
      <c r="H341" s="445">
        <v>44.586100000000002</v>
      </c>
      <c r="I341" s="445">
        <v>49.402900000000002</v>
      </c>
      <c r="J341" s="445">
        <v>49.566299999999998</v>
      </c>
      <c r="K341" s="445">
        <v>46.854300000000002</v>
      </c>
      <c r="L341" s="445">
        <v>46.199199999999998</v>
      </c>
      <c r="M341" s="445">
        <v>45.504600000000003</v>
      </c>
      <c r="N341" s="445">
        <v>44.117100000000001</v>
      </c>
      <c r="O341" s="445">
        <v>40.877499999999998</v>
      </c>
      <c r="P341" s="445">
        <v>37.401000000000003</v>
      </c>
      <c r="Q341" s="445">
        <v>33.631900000000002</v>
      </c>
      <c r="R341" s="445">
        <v>32.854500000000002</v>
      </c>
      <c r="S341" s="445">
        <v>32.106999999999999</v>
      </c>
      <c r="T341" s="445">
        <v>30.518599999999999</v>
      </c>
      <c r="U341" s="445">
        <v>28.797499999999999</v>
      </c>
      <c r="V341" s="445">
        <v>26.687200000000001</v>
      </c>
      <c r="W341" s="445">
        <v>24.193100000000001</v>
      </c>
      <c r="X341" s="445">
        <v>21.172599999999999</v>
      </c>
      <c r="Y341" s="445">
        <v>20.569199999999999</v>
      </c>
      <c r="Z341" s="445">
        <v>19.726299999999998</v>
      </c>
      <c r="AA341" s="445">
        <v>19.001300000000001</v>
      </c>
      <c r="AB341" s="445">
        <v>18.3721</v>
      </c>
      <c r="AC341" s="445">
        <v>17.7196</v>
      </c>
    </row>
    <row r="342" spans="1:29" x14ac:dyDescent="0.25">
      <c r="A342" s="445" t="s">
        <v>4087</v>
      </c>
      <c r="B342" s="445" t="s">
        <v>4475</v>
      </c>
      <c r="C342" s="445" t="s">
        <v>4471</v>
      </c>
      <c r="D342" s="445">
        <v>5.81846</v>
      </c>
      <c r="E342" s="445">
        <v>5.6403499999999998</v>
      </c>
      <c r="F342" s="445">
        <v>5.7267700000000001</v>
      </c>
      <c r="G342" s="445">
        <v>5.7184699999999999</v>
      </c>
      <c r="H342" s="445">
        <v>5.6715400000000002</v>
      </c>
      <c r="I342" s="445">
        <v>5.6194100000000002</v>
      </c>
      <c r="J342" s="445">
        <v>5.5642300000000002</v>
      </c>
      <c r="K342" s="445">
        <v>5.5191100000000004</v>
      </c>
      <c r="L342" s="445">
        <v>5.4767000000000001</v>
      </c>
      <c r="M342" s="445">
        <v>5.4452600000000002</v>
      </c>
      <c r="N342" s="445">
        <v>5.4114599999999999</v>
      </c>
      <c r="O342" s="445">
        <v>5.3753700000000002</v>
      </c>
      <c r="P342" s="445">
        <v>5.33636</v>
      </c>
      <c r="Q342" s="445">
        <v>5.2966100000000003</v>
      </c>
      <c r="R342" s="445">
        <v>5.2415599999999998</v>
      </c>
      <c r="S342" s="445">
        <v>5.1849400000000001</v>
      </c>
      <c r="T342" s="445">
        <v>5.13192</v>
      </c>
      <c r="U342" s="445">
        <v>5.0901100000000001</v>
      </c>
      <c r="V342" s="445">
        <v>5.0520800000000001</v>
      </c>
      <c r="W342" s="445">
        <v>5.0171799999999998</v>
      </c>
      <c r="X342" s="445">
        <v>4.9846000000000004</v>
      </c>
      <c r="Y342" s="445">
        <v>4.9488500000000002</v>
      </c>
      <c r="Z342" s="445">
        <v>4.9107399999999997</v>
      </c>
      <c r="AA342" s="445">
        <v>4.8726099999999999</v>
      </c>
      <c r="AB342" s="445">
        <v>4.8304900000000002</v>
      </c>
      <c r="AC342" s="445">
        <v>4.7966899999999999</v>
      </c>
    </row>
    <row r="343" spans="1:29" x14ac:dyDescent="0.25">
      <c r="A343" s="445" t="s">
        <v>4087</v>
      </c>
      <c r="B343" s="445" t="s">
        <v>4474</v>
      </c>
      <c r="C343" s="445" t="s">
        <v>4471</v>
      </c>
      <c r="D343" s="445">
        <v>5.7421300000000004</v>
      </c>
      <c r="E343" s="445">
        <v>6.9339899999999997</v>
      </c>
      <c r="F343" s="445">
        <v>8.4714600000000004</v>
      </c>
      <c r="G343" s="445">
        <v>10.301399999999999</v>
      </c>
      <c r="H343" s="445">
        <v>12.474399999999999</v>
      </c>
      <c r="I343" s="445">
        <v>14.9313</v>
      </c>
      <c r="J343" s="445">
        <v>15.6745</v>
      </c>
      <c r="K343" s="445">
        <v>16.254000000000001</v>
      </c>
      <c r="L343" s="445">
        <v>17.000900000000001</v>
      </c>
      <c r="M343" s="445">
        <v>17.791599999999999</v>
      </c>
      <c r="N343" s="445">
        <v>18.575900000000001</v>
      </c>
      <c r="O343" s="445">
        <v>18.604500000000002</v>
      </c>
      <c r="P343" s="445">
        <v>18.6249</v>
      </c>
      <c r="Q343" s="445">
        <v>18.649999999999999</v>
      </c>
      <c r="R343" s="445">
        <v>18.63</v>
      </c>
      <c r="S343" s="445">
        <v>18.604099999999999</v>
      </c>
      <c r="T343" s="445">
        <v>18.593800000000002</v>
      </c>
      <c r="U343" s="445">
        <v>18.600300000000001</v>
      </c>
      <c r="V343" s="445">
        <v>18.613399999999999</v>
      </c>
      <c r="W343" s="445">
        <v>18.632300000000001</v>
      </c>
      <c r="X343" s="445">
        <v>18.6556</v>
      </c>
      <c r="Y343" s="445">
        <v>18.6706</v>
      </c>
      <c r="Z343" s="445">
        <v>18.632400000000001</v>
      </c>
      <c r="AA343" s="445">
        <v>18.588100000000001</v>
      </c>
      <c r="AB343" s="445">
        <v>18.581299999999999</v>
      </c>
      <c r="AC343" s="445">
        <v>18.596699999999998</v>
      </c>
    </row>
    <row r="344" spans="1:29" x14ac:dyDescent="0.25">
      <c r="A344" s="445" t="s">
        <v>4087</v>
      </c>
      <c r="B344" s="445" t="s">
        <v>4473</v>
      </c>
      <c r="C344" s="445" t="s">
        <v>4471</v>
      </c>
      <c r="D344" s="445">
        <v>31.564599999999999</v>
      </c>
      <c r="E344" s="445">
        <v>31.093499999999999</v>
      </c>
      <c r="F344" s="445">
        <v>30.642099999999999</v>
      </c>
      <c r="G344" s="445">
        <v>30.013100000000001</v>
      </c>
      <c r="H344" s="445">
        <v>29.272300000000001</v>
      </c>
      <c r="I344" s="445">
        <v>28.792200000000001</v>
      </c>
      <c r="J344" s="445">
        <v>28.587399999999999</v>
      </c>
      <c r="K344" s="445">
        <v>28.501000000000001</v>
      </c>
      <c r="L344" s="445">
        <v>28.434899999999999</v>
      </c>
      <c r="M344" s="445">
        <v>28.346599999999999</v>
      </c>
      <c r="N344" s="445">
        <v>28.194099999999999</v>
      </c>
      <c r="O344" s="445">
        <v>28.248999999999999</v>
      </c>
      <c r="P344" s="445">
        <v>28.296199999999999</v>
      </c>
      <c r="Q344" s="445">
        <v>28.251300000000001</v>
      </c>
      <c r="R344" s="445">
        <v>27.932500000000001</v>
      </c>
      <c r="S344" s="445">
        <v>28.066600000000001</v>
      </c>
      <c r="T344" s="445">
        <v>28.226500000000001</v>
      </c>
      <c r="U344" s="445">
        <v>28.3322</v>
      </c>
      <c r="V344" s="445">
        <v>28.439</v>
      </c>
      <c r="W344" s="445">
        <v>28.440799999999999</v>
      </c>
      <c r="X344" s="445">
        <v>28.5246</v>
      </c>
      <c r="Y344" s="445">
        <v>28.745899999999999</v>
      </c>
      <c r="Z344" s="445">
        <v>28.825099999999999</v>
      </c>
      <c r="AA344" s="445">
        <v>28.9588</v>
      </c>
      <c r="AB344" s="445">
        <v>29.031300000000002</v>
      </c>
      <c r="AC344" s="445">
        <v>29.118099999999998</v>
      </c>
    </row>
    <row r="345" spans="1:29" x14ac:dyDescent="0.25">
      <c r="A345" s="445" t="s">
        <v>4087</v>
      </c>
      <c r="B345" s="445" t="s">
        <v>2485</v>
      </c>
      <c r="C345" s="445" t="s">
        <v>4471</v>
      </c>
      <c r="D345" s="446">
        <v>5.9700000000000001E-5</v>
      </c>
      <c r="E345" s="446">
        <v>7.2440000000000004E-5</v>
      </c>
      <c r="F345" s="446">
        <v>9.8339999999999997E-5</v>
      </c>
      <c r="G345" s="445">
        <v>1.1825E-4</v>
      </c>
      <c r="H345" s="445">
        <v>1.4904E-4</v>
      </c>
      <c r="I345" s="445">
        <v>1.7289000000000001E-4</v>
      </c>
      <c r="J345" s="445">
        <v>2.1672999999999999E-4</v>
      </c>
      <c r="K345" s="445">
        <v>2.6584999999999998E-4</v>
      </c>
      <c r="L345" s="445">
        <v>2.9566E-4</v>
      </c>
      <c r="M345" s="445">
        <v>3.1582000000000002E-4</v>
      </c>
      <c r="N345" s="445">
        <v>3.2016E-4</v>
      </c>
      <c r="O345" s="445">
        <v>3.4937999999999999E-4</v>
      </c>
      <c r="P345" s="445">
        <v>3.5835000000000001E-4</v>
      </c>
      <c r="Q345" s="445">
        <v>3.6859000000000002E-4</v>
      </c>
      <c r="R345" s="445">
        <v>3.681E-4</v>
      </c>
      <c r="S345" s="445">
        <v>3.6733000000000002E-4</v>
      </c>
      <c r="T345" s="445">
        <v>3.4686999999999999E-4</v>
      </c>
      <c r="U345" s="445">
        <v>3.2665999999999999E-4</v>
      </c>
      <c r="V345" s="445">
        <v>2.9647000000000001E-4</v>
      </c>
      <c r="W345" s="445">
        <v>2.5661999999999999E-4</v>
      </c>
      <c r="X345" s="445">
        <v>2.2641999999999999E-4</v>
      </c>
      <c r="Y345" s="445">
        <v>1.9662999999999999E-4</v>
      </c>
      <c r="Z345" s="445">
        <v>1.7668E-4</v>
      </c>
      <c r="AA345" s="445">
        <v>1.5668999999999999E-4</v>
      </c>
      <c r="AB345" s="445">
        <v>1.4672E-4</v>
      </c>
      <c r="AC345" s="445">
        <v>1.3671000000000001E-4</v>
      </c>
    </row>
    <row r="346" spans="1:29" x14ac:dyDescent="0.25">
      <c r="A346" s="445" t="s">
        <v>4087</v>
      </c>
      <c r="B346" s="445" t="s">
        <v>2425</v>
      </c>
      <c r="C346" s="445" t="s">
        <v>4471</v>
      </c>
      <c r="D346" s="445">
        <v>-41.365099999999998</v>
      </c>
      <c r="E346" s="445">
        <v>-41.365099999999998</v>
      </c>
      <c r="F346" s="445">
        <v>-41.365099999999998</v>
      </c>
      <c r="G346" s="445">
        <v>-41.365099999999998</v>
      </c>
      <c r="H346" s="445">
        <v>-41.365099999999998</v>
      </c>
      <c r="I346" s="445">
        <v>-41.365099999999998</v>
      </c>
      <c r="J346" s="445">
        <v>-41.365099999999998</v>
      </c>
      <c r="K346" s="445">
        <v>-41.365099999999998</v>
      </c>
      <c r="L346" s="445">
        <v>-41.365099999999998</v>
      </c>
      <c r="M346" s="445">
        <v>-41.365099999999998</v>
      </c>
      <c r="N346" s="445">
        <v>-41.365099999999998</v>
      </c>
      <c r="O346" s="445">
        <v>-41.365099999999998</v>
      </c>
      <c r="P346" s="445">
        <v>-41.365099999999998</v>
      </c>
      <c r="Q346" s="445">
        <v>-41.365099999999998</v>
      </c>
      <c r="R346" s="445">
        <v>-41.365099999999998</v>
      </c>
      <c r="S346" s="445">
        <v>-41.365099999999998</v>
      </c>
      <c r="T346" s="445">
        <v>-41.365099999999998</v>
      </c>
      <c r="U346" s="445">
        <v>-41.365099999999998</v>
      </c>
      <c r="V346" s="445">
        <v>-41.365099999999998</v>
      </c>
      <c r="W346" s="445">
        <v>-41.365099999999998</v>
      </c>
      <c r="X346" s="445">
        <v>-41.365099999999998</v>
      </c>
      <c r="Y346" s="445">
        <v>-41.365099999999998</v>
      </c>
      <c r="Z346" s="445">
        <v>-41.365099999999998</v>
      </c>
      <c r="AA346" s="445">
        <v>-41.365099999999998</v>
      </c>
      <c r="AB346" s="445">
        <v>-41.365099999999998</v>
      </c>
      <c r="AC346" s="445">
        <v>-41.365099999999998</v>
      </c>
    </row>
    <row r="347" spans="1:29" x14ac:dyDescent="0.25">
      <c r="A347" s="445" t="s">
        <v>4087</v>
      </c>
      <c r="B347" s="445" t="s">
        <v>4472</v>
      </c>
      <c r="C347" s="445" t="s">
        <v>4471</v>
      </c>
      <c r="D347" s="445">
        <v>0</v>
      </c>
      <c r="E347" s="445">
        <v>0</v>
      </c>
      <c r="F347" s="445">
        <v>0</v>
      </c>
      <c r="G347" s="445">
        <v>0</v>
      </c>
      <c r="H347" s="445">
        <v>0</v>
      </c>
      <c r="I347" s="445">
        <v>0</v>
      </c>
      <c r="J347" s="445">
        <v>0</v>
      </c>
      <c r="K347" s="445">
        <v>0</v>
      </c>
      <c r="L347" s="445">
        <v>0</v>
      </c>
      <c r="M347" s="445">
        <v>0</v>
      </c>
      <c r="N347" s="445">
        <v>0</v>
      </c>
      <c r="O347" s="445">
        <v>0</v>
      </c>
      <c r="P347" s="445">
        <v>0</v>
      </c>
      <c r="Q347" s="445">
        <v>0</v>
      </c>
      <c r="R347" s="445">
        <v>0</v>
      </c>
      <c r="S347" s="445">
        <v>0</v>
      </c>
      <c r="T347" s="445">
        <v>0</v>
      </c>
      <c r="U347" s="445">
        <v>0</v>
      </c>
      <c r="V347" s="445">
        <v>0</v>
      </c>
      <c r="W347" s="445">
        <v>0</v>
      </c>
      <c r="X347" s="445">
        <v>0</v>
      </c>
      <c r="Y347" s="445">
        <v>0</v>
      </c>
      <c r="Z347" s="445">
        <v>0</v>
      </c>
      <c r="AA347" s="445">
        <v>0</v>
      </c>
      <c r="AB347" s="445">
        <v>0</v>
      </c>
      <c r="AC347" s="445">
        <v>0</v>
      </c>
    </row>
    <row r="348" spans="1:29" x14ac:dyDescent="0.25">
      <c r="A348" s="445" t="s">
        <v>4089</v>
      </c>
      <c r="B348" s="445" t="s">
        <v>2426</v>
      </c>
      <c r="C348" s="445" t="s">
        <v>4471</v>
      </c>
      <c r="D348" s="445">
        <v>2.8896899999999999</v>
      </c>
      <c r="E348" s="445">
        <v>2.8418199999999998</v>
      </c>
      <c r="F348" s="445">
        <v>2.78776</v>
      </c>
      <c r="G348" s="445">
        <v>2.7149800000000002</v>
      </c>
      <c r="H348" s="445">
        <v>2.63253</v>
      </c>
      <c r="I348" s="445">
        <v>2.5415000000000001</v>
      </c>
      <c r="J348" s="445">
        <v>2.4291900000000002</v>
      </c>
      <c r="K348" s="445">
        <v>2.31074</v>
      </c>
      <c r="L348" s="445">
        <v>2.1869700000000001</v>
      </c>
      <c r="M348" s="445">
        <v>2.0544799999999999</v>
      </c>
      <c r="N348" s="445">
        <v>1.9206700000000001</v>
      </c>
      <c r="O348" s="445">
        <v>1.78617</v>
      </c>
      <c r="P348" s="445">
        <v>1.65246</v>
      </c>
      <c r="Q348" s="445">
        <v>1.51885</v>
      </c>
      <c r="R348" s="445">
        <v>1.3765000000000001</v>
      </c>
      <c r="S348" s="445">
        <v>1.24434</v>
      </c>
      <c r="T348" s="445">
        <v>1.11344</v>
      </c>
      <c r="U348" s="445">
        <v>0.98967799999999995</v>
      </c>
      <c r="V348" s="445">
        <v>0.89683000000000002</v>
      </c>
      <c r="W348" s="445">
        <v>0.81506199999999995</v>
      </c>
      <c r="X348" s="445">
        <v>0.74557099999999998</v>
      </c>
      <c r="Y348" s="445">
        <v>0.68971000000000005</v>
      </c>
      <c r="Z348" s="445">
        <v>0.64612800000000004</v>
      </c>
      <c r="AA348" s="445">
        <v>0.61200600000000005</v>
      </c>
      <c r="AB348" s="445">
        <v>0.58662499999999995</v>
      </c>
      <c r="AC348" s="445">
        <v>0.57191499999999995</v>
      </c>
    </row>
    <row r="349" spans="1:29" x14ac:dyDescent="0.25">
      <c r="A349" s="445" t="s">
        <v>4089</v>
      </c>
      <c r="B349" s="445" t="s">
        <v>2424</v>
      </c>
      <c r="C349" s="445" t="s">
        <v>4471</v>
      </c>
      <c r="D349" s="445">
        <v>6.1940800000000002E-3</v>
      </c>
      <c r="E349" s="445">
        <v>5.9678099999999996E-3</v>
      </c>
      <c r="F349" s="445">
        <v>5.0360500000000002E-3</v>
      </c>
      <c r="G349" s="445">
        <v>5.6791699999999999E-3</v>
      </c>
      <c r="H349" s="445">
        <v>1.7976699999999999E-3</v>
      </c>
      <c r="I349" s="445">
        <v>1.85137E-3</v>
      </c>
      <c r="J349" s="445">
        <v>1.9018699999999999E-3</v>
      </c>
      <c r="K349" s="445">
        <v>1.92739E-3</v>
      </c>
      <c r="L349" s="445">
        <v>1.8793E-3</v>
      </c>
      <c r="M349" s="445">
        <v>1.28276E-3</v>
      </c>
      <c r="N349" s="445">
        <v>0</v>
      </c>
      <c r="O349" s="445">
        <v>0</v>
      </c>
      <c r="P349" s="445">
        <v>2.34899E-3</v>
      </c>
      <c r="Q349" s="445">
        <v>0</v>
      </c>
      <c r="R349" s="445">
        <v>0</v>
      </c>
      <c r="S349" s="445">
        <v>0</v>
      </c>
      <c r="T349" s="446">
        <v>5.1690000000000001E-5</v>
      </c>
      <c r="U349" s="445">
        <v>1.3142000000000001E-4</v>
      </c>
      <c r="V349" s="445">
        <v>2.3588E-4</v>
      </c>
      <c r="W349" s="445">
        <v>2.1765E-4</v>
      </c>
      <c r="X349" s="445">
        <v>2.4532999999999998E-4</v>
      </c>
      <c r="Y349" s="445">
        <v>2.6682000000000002E-4</v>
      </c>
      <c r="Z349" s="445">
        <v>2.6143999999999999E-4</v>
      </c>
      <c r="AA349" s="445">
        <v>2.5612999999999998E-4</v>
      </c>
      <c r="AB349" s="445">
        <v>2.4752999999999998E-4</v>
      </c>
      <c r="AC349" s="445">
        <v>2.4537000000000002E-4</v>
      </c>
    </row>
    <row r="350" spans="1:29" x14ac:dyDescent="0.25">
      <c r="A350" s="445" t="s">
        <v>4089</v>
      </c>
      <c r="B350" s="445" t="s">
        <v>4475</v>
      </c>
      <c r="C350" s="445" t="s">
        <v>4471</v>
      </c>
      <c r="D350" s="445">
        <v>1.2146300000000001</v>
      </c>
      <c r="E350" s="445">
        <v>1.17262</v>
      </c>
      <c r="F350" s="445">
        <v>1.1589</v>
      </c>
      <c r="G350" s="445">
        <v>1.14242</v>
      </c>
      <c r="H350" s="445">
        <v>1.1201700000000001</v>
      </c>
      <c r="I350" s="445">
        <v>1.0980799999999999</v>
      </c>
      <c r="J350" s="445">
        <v>1.0741700000000001</v>
      </c>
      <c r="K350" s="445">
        <v>1.05243</v>
      </c>
      <c r="L350" s="445">
        <v>1.03179</v>
      </c>
      <c r="M350" s="445">
        <v>1.0149600000000001</v>
      </c>
      <c r="N350" s="445">
        <v>0.99832500000000002</v>
      </c>
      <c r="O350" s="445">
        <v>0.98216199999999998</v>
      </c>
      <c r="P350" s="445">
        <v>0.96654799999999996</v>
      </c>
      <c r="Q350" s="445">
        <v>0.95099599999999995</v>
      </c>
      <c r="R350" s="445">
        <v>0.93437899999999996</v>
      </c>
      <c r="S350" s="445">
        <v>0.91772799999999999</v>
      </c>
      <c r="T350" s="445">
        <v>0.90138499999999999</v>
      </c>
      <c r="U350" s="445">
        <v>0.88648499999999997</v>
      </c>
      <c r="V350" s="445">
        <v>0.87189499999999998</v>
      </c>
      <c r="W350" s="445">
        <v>0.85769200000000001</v>
      </c>
      <c r="X350" s="445">
        <v>0.84379099999999996</v>
      </c>
      <c r="Y350" s="445">
        <v>0.83001400000000003</v>
      </c>
      <c r="Z350" s="445">
        <v>0.81645199999999996</v>
      </c>
      <c r="AA350" s="445">
        <v>0.80346099999999998</v>
      </c>
      <c r="AB350" s="445">
        <v>0.79061899999999996</v>
      </c>
      <c r="AC350" s="445">
        <v>0.77797899999999998</v>
      </c>
    </row>
    <row r="351" spans="1:29" x14ac:dyDescent="0.25">
      <c r="A351" s="445" t="s">
        <v>4089</v>
      </c>
      <c r="B351" s="445" t="s">
        <v>4474</v>
      </c>
      <c r="C351" s="445" t="s">
        <v>4471</v>
      </c>
      <c r="D351" s="445">
        <v>0.85176300000000005</v>
      </c>
      <c r="E351" s="445">
        <v>0.85649699999999995</v>
      </c>
      <c r="F351" s="445">
        <v>0.860788</v>
      </c>
      <c r="G351" s="445">
        <v>0.86021000000000003</v>
      </c>
      <c r="H351" s="445">
        <v>0.85767099999999996</v>
      </c>
      <c r="I351" s="445">
        <v>0.85794400000000004</v>
      </c>
      <c r="J351" s="445">
        <v>0.85423499999999997</v>
      </c>
      <c r="K351" s="445">
        <v>0.85437200000000002</v>
      </c>
      <c r="L351" s="445">
        <v>0.85643800000000003</v>
      </c>
      <c r="M351" s="445">
        <v>0.856012</v>
      </c>
      <c r="N351" s="445">
        <v>0.85762499999999997</v>
      </c>
      <c r="O351" s="445">
        <v>0.85833000000000004</v>
      </c>
      <c r="P351" s="445">
        <v>0.85801499999999997</v>
      </c>
      <c r="Q351" s="445">
        <v>0.85963199999999995</v>
      </c>
      <c r="R351" s="445">
        <v>0.85611599999999999</v>
      </c>
      <c r="S351" s="445">
        <v>0.85169499999999998</v>
      </c>
      <c r="T351" s="445">
        <v>0.84863299999999997</v>
      </c>
      <c r="U351" s="445">
        <v>0.84667700000000001</v>
      </c>
      <c r="V351" s="445">
        <v>0.84506300000000001</v>
      </c>
      <c r="W351" s="445">
        <v>0.84379700000000002</v>
      </c>
      <c r="X351" s="445">
        <v>0.84307299999999996</v>
      </c>
      <c r="Y351" s="445">
        <v>0.84178399999999998</v>
      </c>
      <c r="Z351" s="445">
        <v>0.84014900000000003</v>
      </c>
      <c r="AA351" s="445">
        <v>0.83801000000000003</v>
      </c>
      <c r="AB351" s="445">
        <v>0.83479099999999995</v>
      </c>
      <c r="AC351" s="445">
        <v>0.833677</v>
      </c>
    </row>
    <row r="352" spans="1:29" x14ac:dyDescent="0.25">
      <c r="A352" s="445" t="s">
        <v>4089</v>
      </c>
      <c r="B352" s="445" t="s">
        <v>4473</v>
      </c>
      <c r="C352" s="445" t="s">
        <v>4471</v>
      </c>
      <c r="D352" s="445">
        <v>3.1791200000000002</v>
      </c>
      <c r="E352" s="445">
        <v>3.2262200000000001</v>
      </c>
      <c r="F352" s="445">
        <v>3.31</v>
      </c>
      <c r="G352" s="445">
        <v>3.4192900000000002</v>
      </c>
      <c r="H352" s="445">
        <v>3.4770300000000001</v>
      </c>
      <c r="I352" s="445">
        <v>3.5702099999999999</v>
      </c>
      <c r="J352" s="445">
        <v>3.6081099999999999</v>
      </c>
      <c r="K352" s="445">
        <v>3.6670799999999999</v>
      </c>
      <c r="L352" s="445">
        <v>3.7266699999999999</v>
      </c>
      <c r="M352" s="445">
        <v>3.7977699999999999</v>
      </c>
      <c r="N352" s="445">
        <v>3.84788</v>
      </c>
      <c r="O352" s="445">
        <v>3.9408500000000002</v>
      </c>
      <c r="P352" s="445">
        <v>3.9803299999999999</v>
      </c>
      <c r="Q352" s="445">
        <v>4.0422599999999997</v>
      </c>
      <c r="R352" s="445">
        <v>4.1183300000000003</v>
      </c>
      <c r="S352" s="445">
        <v>4.1850800000000001</v>
      </c>
      <c r="T352" s="445">
        <v>4.2062299999999997</v>
      </c>
      <c r="U352" s="445">
        <v>4.2784800000000001</v>
      </c>
      <c r="V352" s="445">
        <v>4.3130100000000002</v>
      </c>
      <c r="W352" s="445">
        <v>4.3550800000000001</v>
      </c>
      <c r="X352" s="445">
        <v>4.4086600000000002</v>
      </c>
      <c r="Y352" s="445">
        <v>4.4724500000000003</v>
      </c>
      <c r="Z352" s="445">
        <v>4.5113200000000004</v>
      </c>
      <c r="AA352" s="445">
        <v>4.58575</v>
      </c>
      <c r="AB352" s="445">
        <v>4.6445400000000001</v>
      </c>
      <c r="AC352" s="445">
        <v>4.7203200000000001</v>
      </c>
    </row>
    <row r="353" spans="1:29" x14ac:dyDescent="0.25">
      <c r="A353" s="445" t="s">
        <v>4089</v>
      </c>
      <c r="B353" s="445" t="s">
        <v>2485</v>
      </c>
      <c r="C353" s="445" t="s">
        <v>4471</v>
      </c>
      <c r="D353" s="445">
        <v>0</v>
      </c>
      <c r="E353" s="445">
        <v>0</v>
      </c>
      <c r="F353" s="445">
        <v>0</v>
      </c>
      <c r="G353" s="445">
        <v>0</v>
      </c>
      <c r="H353" s="445">
        <v>0</v>
      </c>
      <c r="I353" s="445">
        <v>0</v>
      </c>
      <c r="J353" s="445">
        <v>0</v>
      </c>
      <c r="K353" s="445">
        <v>0</v>
      </c>
      <c r="L353" s="445">
        <v>0</v>
      </c>
      <c r="M353" s="445">
        <v>0</v>
      </c>
      <c r="N353" s="445">
        <v>0</v>
      </c>
      <c r="O353" s="445">
        <v>0</v>
      </c>
      <c r="P353" s="445">
        <v>0</v>
      </c>
      <c r="Q353" s="445">
        <v>0</v>
      </c>
      <c r="R353" s="445">
        <v>0</v>
      </c>
      <c r="S353" s="445">
        <v>0</v>
      </c>
      <c r="T353" s="445">
        <v>0</v>
      </c>
      <c r="U353" s="445">
        <v>0</v>
      </c>
      <c r="V353" s="445">
        <v>0</v>
      </c>
      <c r="W353" s="445">
        <v>0</v>
      </c>
      <c r="X353" s="445">
        <v>0</v>
      </c>
      <c r="Y353" s="445">
        <v>0</v>
      </c>
      <c r="Z353" s="445">
        <v>0</v>
      </c>
      <c r="AA353" s="445">
        <v>0</v>
      </c>
      <c r="AB353" s="445">
        <v>0</v>
      </c>
      <c r="AC353" s="445">
        <v>0</v>
      </c>
    </row>
    <row r="354" spans="1:29" x14ac:dyDescent="0.25">
      <c r="A354" s="445" t="s">
        <v>4089</v>
      </c>
      <c r="B354" s="445" t="s">
        <v>2425</v>
      </c>
      <c r="C354" s="445" t="s">
        <v>4471</v>
      </c>
      <c r="D354" s="445">
        <v>-5.5821100000000001</v>
      </c>
      <c r="E354" s="445">
        <v>-5.5821100000000001</v>
      </c>
      <c r="F354" s="445">
        <v>-5.5821100000000001</v>
      </c>
      <c r="G354" s="445">
        <v>-5.5821100000000001</v>
      </c>
      <c r="H354" s="445">
        <v>-5.5821100000000001</v>
      </c>
      <c r="I354" s="445">
        <v>-5.5821100000000001</v>
      </c>
      <c r="J354" s="445">
        <v>-5.5821100000000001</v>
      </c>
      <c r="K354" s="445">
        <v>-5.5821100000000001</v>
      </c>
      <c r="L354" s="445">
        <v>-5.5821100000000001</v>
      </c>
      <c r="M354" s="445">
        <v>-5.5821100000000001</v>
      </c>
      <c r="N354" s="445">
        <v>-5.5821100000000001</v>
      </c>
      <c r="O354" s="445">
        <v>-5.5821100000000001</v>
      </c>
      <c r="P354" s="445">
        <v>-5.5821100000000001</v>
      </c>
      <c r="Q354" s="445">
        <v>-5.5821100000000001</v>
      </c>
      <c r="R354" s="445">
        <v>-5.5821100000000001</v>
      </c>
      <c r="S354" s="445">
        <v>-5.5821100000000001</v>
      </c>
      <c r="T354" s="445">
        <v>-5.5821100000000001</v>
      </c>
      <c r="U354" s="445">
        <v>-5.5821100000000001</v>
      </c>
      <c r="V354" s="445">
        <v>-5.5821100000000001</v>
      </c>
      <c r="W354" s="445">
        <v>-5.5821100000000001</v>
      </c>
      <c r="X354" s="445">
        <v>-5.5821100000000001</v>
      </c>
      <c r="Y354" s="445">
        <v>-5.5821100000000001</v>
      </c>
      <c r="Z354" s="445">
        <v>-5.5821100000000001</v>
      </c>
      <c r="AA354" s="445">
        <v>-5.5821100000000001</v>
      </c>
      <c r="AB354" s="445">
        <v>-5.5821100000000001</v>
      </c>
      <c r="AC354" s="445">
        <v>-5.5821100000000001</v>
      </c>
    </row>
    <row r="355" spans="1:29" x14ac:dyDescent="0.25">
      <c r="A355" s="445" t="s">
        <v>4089</v>
      </c>
      <c r="B355" s="445" t="s">
        <v>4472</v>
      </c>
      <c r="C355" s="445" t="s">
        <v>4471</v>
      </c>
      <c r="D355" s="445">
        <v>0</v>
      </c>
      <c r="E355" s="445">
        <v>0</v>
      </c>
      <c r="F355" s="445">
        <v>0</v>
      </c>
      <c r="G355" s="445">
        <v>0</v>
      </c>
      <c r="H355" s="445">
        <v>0</v>
      </c>
      <c r="I355" s="445">
        <v>0</v>
      </c>
      <c r="J355" s="445">
        <v>0</v>
      </c>
      <c r="K355" s="445">
        <v>0</v>
      </c>
      <c r="L355" s="445">
        <v>0</v>
      </c>
      <c r="M355" s="445">
        <v>0</v>
      </c>
      <c r="N355" s="445">
        <v>0</v>
      </c>
      <c r="O355" s="445">
        <v>0</v>
      </c>
      <c r="P355" s="445">
        <v>0</v>
      </c>
      <c r="Q355" s="445">
        <v>0</v>
      </c>
      <c r="R355" s="445">
        <v>0</v>
      </c>
      <c r="S355" s="445">
        <v>0</v>
      </c>
      <c r="T355" s="445">
        <v>0</v>
      </c>
      <c r="U355" s="445">
        <v>0</v>
      </c>
      <c r="V355" s="445">
        <v>0</v>
      </c>
      <c r="W355" s="445">
        <v>0</v>
      </c>
      <c r="X355" s="445">
        <v>0</v>
      </c>
      <c r="Y355" s="445">
        <v>0</v>
      </c>
      <c r="Z355" s="445">
        <v>0</v>
      </c>
      <c r="AA355" s="445">
        <v>0</v>
      </c>
      <c r="AB355" s="445">
        <v>0</v>
      </c>
      <c r="AC355" s="445">
        <v>0</v>
      </c>
    </row>
    <row r="356" spans="1:29" x14ac:dyDescent="0.25">
      <c r="A356" s="445" t="s">
        <v>4091</v>
      </c>
      <c r="B356" s="445" t="s">
        <v>2426</v>
      </c>
      <c r="C356" s="445" t="s">
        <v>4471</v>
      </c>
      <c r="D356" s="445">
        <v>41.184899999999999</v>
      </c>
      <c r="E356" s="445">
        <v>41.066499999999998</v>
      </c>
      <c r="F356" s="445">
        <v>40.256999999999998</v>
      </c>
      <c r="G356" s="445">
        <v>39.312600000000003</v>
      </c>
      <c r="H356" s="445">
        <v>38.407800000000002</v>
      </c>
      <c r="I356" s="445">
        <v>37.552100000000003</v>
      </c>
      <c r="J356" s="445">
        <v>36.752200000000002</v>
      </c>
      <c r="K356" s="445">
        <v>35.964300000000001</v>
      </c>
      <c r="L356" s="445">
        <v>35.155299999999997</v>
      </c>
      <c r="M356" s="445">
        <v>34.263199999999998</v>
      </c>
      <c r="N356" s="445">
        <v>33.474299999999999</v>
      </c>
      <c r="O356" s="445">
        <v>32.568100000000001</v>
      </c>
      <c r="P356" s="445">
        <v>31.623100000000001</v>
      </c>
      <c r="Q356" s="445">
        <v>30.7028</v>
      </c>
      <c r="R356" s="445">
        <v>30.892099999999999</v>
      </c>
      <c r="S356" s="445">
        <v>30.619499999999999</v>
      </c>
      <c r="T356" s="445">
        <v>29.609000000000002</v>
      </c>
      <c r="U356" s="445">
        <v>28.811499999999999</v>
      </c>
      <c r="V356" s="445">
        <v>28.191199999999998</v>
      </c>
      <c r="W356" s="445">
        <v>27.67</v>
      </c>
      <c r="X356" s="445">
        <v>27.282699999999998</v>
      </c>
      <c r="Y356" s="445">
        <v>27.048300000000001</v>
      </c>
      <c r="Z356" s="445">
        <v>26.910399999999999</v>
      </c>
      <c r="AA356" s="445">
        <v>26.847300000000001</v>
      </c>
      <c r="AB356" s="445">
        <v>26.890799999999999</v>
      </c>
      <c r="AC356" s="445">
        <v>27.100200000000001</v>
      </c>
    </row>
    <row r="357" spans="1:29" x14ac:dyDescent="0.25">
      <c r="A357" s="445" t="s">
        <v>4091</v>
      </c>
      <c r="B357" s="445" t="s">
        <v>2424</v>
      </c>
      <c r="C357" s="445" t="s">
        <v>4471</v>
      </c>
      <c r="D357" s="445">
        <v>9.8621599999999994</v>
      </c>
      <c r="E357" s="445">
        <v>5.1894</v>
      </c>
      <c r="F357" s="445">
        <v>5.2006800000000002</v>
      </c>
      <c r="G357" s="445">
        <v>5.1015699999999997</v>
      </c>
      <c r="H357" s="445">
        <v>4.9004099999999999</v>
      </c>
      <c r="I357" s="445">
        <v>3.9474200000000002</v>
      </c>
      <c r="J357" s="445">
        <v>3.2798099999999999</v>
      </c>
      <c r="K357" s="445">
        <v>3.3336999999999999</v>
      </c>
      <c r="L357" s="445">
        <v>3.5872000000000002</v>
      </c>
      <c r="M357" s="445">
        <v>3.74993</v>
      </c>
      <c r="N357" s="445">
        <v>3.8219799999999999</v>
      </c>
      <c r="O357" s="445">
        <v>4.0907299999999998</v>
      </c>
      <c r="P357" s="445">
        <v>4.5174099999999999</v>
      </c>
      <c r="Q357" s="445">
        <v>4.7503099999999998</v>
      </c>
      <c r="R357" s="445">
        <v>4.7062499999999998</v>
      </c>
      <c r="S357" s="445">
        <v>4.7044199999999998</v>
      </c>
      <c r="T357" s="445">
        <v>4.93133</v>
      </c>
      <c r="U357" s="445">
        <v>5.1838800000000003</v>
      </c>
      <c r="V357" s="445">
        <v>4.7545400000000004</v>
      </c>
      <c r="W357" s="445">
        <v>4.42218</v>
      </c>
      <c r="X357" s="445">
        <v>3.22376</v>
      </c>
      <c r="Y357" s="445">
        <v>2.57572</v>
      </c>
      <c r="Z357" s="445">
        <v>1.7654000000000001</v>
      </c>
      <c r="AA357" s="445">
        <v>1.8799699999999999</v>
      </c>
      <c r="AB357" s="445">
        <v>1.8289800000000001</v>
      </c>
      <c r="AC357" s="445">
        <v>1.8574999999999999</v>
      </c>
    </row>
    <row r="358" spans="1:29" x14ac:dyDescent="0.25">
      <c r="A358" s="445" t="s">
        <v>4091</v>
      </c>
      <c r="B358" s="445" t="s">
        <v>4475</v>
      </c>
      <c r="C358" s="445" t="s">
        <v>4471</v>
      </c>
      <c r="D358" s="445">
        <v>5.7491399999999997</v>
      </c>
      <c r="E358" s="445">
        <v>5.5698600000000003</v>
      </c>
      <c r="F358" s="445">
        <v>5.7547100000000002</v>
      </c>
      <c r="G358" s="445">
        <v>5.79122</v>
      </c>
      <c r="H358" s="445">
        <v>5.7875500000000004</v>
      </c>
      <c r="I358" s="445">
        <v>5.7745199999999999</v>
      </c>
      <c r="J358" s="445">
        <v>5.75237</v>
      </c>
      <c r="K358" s="445">
        <v>5.7389900000000003</v>
      </c>
      <c r="L358" s="445">
        <v>5.7285500000000003</v>
      </c>
      <c r="M358" s="445">
        <v>5.72532</v>
      </c>
      <c r="N358" s="445">
        <v>5.7190399999999997</v>
      </c>
      <c r="O358" s="445">
        <v>5.71014</v>
      </c>
      <c r="P358" s="445">
        <v>5.6971299999999996</v>
      </c>
      <c r="Q358" s="445">
        <v>5.68323</v>
      </c>
      <c r="R358" s="445">
        <v>5.6533600000000002</v>
      </c>
      <c r="S358" s="445">
        <v>5.6216100000000004</v>
      </c>
      <c r="T358" s="445">
        <v>5.59694</v>
      </c>
      <c r="U358" s="445">
        <v>5.5841700000000003</v>
      </c>
      <c r="V358" s="445">
        <v>5.5756100000000002</v>
      </c>
      <c r="W358" s="445">
        <v>5.5705299999999998</v>
      </c>
      <c r="X358" s="445">
        <v>5.5682400000000003</v>
      </c>
      <c r="Y358" s="445">
        <v>5.56182</v>
      </c>
      <c r="Z358" s="445">
        <v>5.5517500000000002</v>
      </c>
      <c r="AA358" s="445">
        <v>5.5408299999999997</v>
      </c>
      <c r="AB358" s="445">
        <v>5.5248100000000004</v>
      </c>
      <c r="AC358" s="445">
        <v>5.5179900000000002</v>
      </c>
    </row>
    <row r="359" spans="1:29" x14ac:dyDescent="0.25">
      <c r="A359" s="445" t="s">
        <v>4091</v>
      </c>
      <c r="B359" s="445" t="s">
        <v>4474</v>
      </c>
      <c r="C359" s="445" t="s">
        <v>4471</v>
      </c>
      <c r="D359" s="445">
        <v>4.7754200000000004</v>
      </c>
      <c r="E359" s="445">
        <v>4.8608599999999997</v>
      </c>
      <c r="F359" s="445">
        <v>4.9629300000000001</v>
      </c>
      <c r="G359" s="445">
        <v>5.0232999999999999</v>
      </c>
      <c r="H359" s="445">
        <v>5.0603400000000001</v>
      </c>
      <c r="I359" s="445">
        <v>5.0934499999999998</v>
      </c>
      <c r="J359" s="445">
        <v>5.1071900000000001</v>
      </c>
      <c r="K359" s="445">
        <v>5.1436500000000001</v>
      </c>
      <c r="L359" s="445">
        <v>5.1949300000000003</v>
      </c>
      <c r="M359" s="445">
        <v>5.2411399999999997</v>
      </c>
      <c r="N359" s="445">
        <v>5.2858200000000002</v>
      </c>
      <c r="O359" s="445">
        <v>5.3284599999999998</v>
      </c>
      <c r="P359" s="445">
        <v>5.3653399999999998</v>
      </c>
      <c r="Q359" s="445">
        <v>5.4044600000000003</v>
      </c>
      <c r="R359" s="445">
        <v>5.4084300000000001</v>
      </c>
      <c r="S359" s="445">
        <v>5.4076199999999996</v>
      </c>
      <c r="T359" s="445">
        <v>5.4227800000000004</v>
      </c>
      <c r="U359" s="445">
        <v>5.4519399999999996</v>
      </c>
      <c r="V359" s="445">
        <v>5.4853899999999998</v>
      </c>
      <c r="W359" s="445">
        <v>5.5252100000000004</v>
      </c>
      <c r="X359" s="445">
        <v>5.5683800000000003</v>
      </c>
      <c r="Y359" s="445">
        <v>5.6038300000000003</v>
      </c>
      <c r="Z359" s="445">
        <v>5.6344399999999997</v>
      </c>
      <c r="AA359" s="445">
        <v>5.6614899999999997</v>
      </c>
      <c r="AB359" s="445">
        <v>5.6779999999999999</v>
      </c>
      <c r="AC359" s="445">
        <v>5.7128899999999998</v>
      </c>
    </row>
    <row r="360" spans="1:29" x14ac:dyDescent="0.25">
      <c r="A360" s="445" t="s">
        <v>4091</v>
      </c>
      <c r="B360" s="445" t="s">
        <v>4473</v>
      </c>
      <c r="C360" s="445" t="s">
        <v>4471</v>
      </c>
      <c r="D360" s="445">
        <v>28.575299999999999</v>
      </c>
      <c r="E360" s="445">
        <v>28.414000000000001</v>
      </c>
      <c r="F360" s="445">
        <v>28.466799999999999</v>
      </c>
      <c r="G360" s="445">
        <v>28.492100000000001</v>
      </c>
      <c r="H360" s="445">
        <v>28.520199999999999</v>
      </c>
      <c r="I360" s="445">
        <v>28.5595</v>
      </c>
      <c r="J360" s="445">
        <v>28.617100000000001</v>
      </c>
      <c r="K360" s="445">
        <v>28.721699999999998</v>
      </c>
      <c r="L360" s="445">
        <v>28.793800000000001</v>
      </c>
      <c r="M360" s="445">
        <v>28.931100000000001</v>
      </c>
      <c r="N360" s="445">
        <v>29.014299999999999</v>
      </c>
      <c r="O360" s="445">
        <v>29.176300000000001</v>
      </c>
      <c r="P360" s="445">
        <v>29.306699999999999</v>
      </c>
      <c r="Q360" s="445">
        <v>29.47</v>
      </c>
      <c r="R360" s="445">
        <v>29.6282</v>
      </c>
      <c r="S360" s="445">
        <v>29.686599999999999</v>
      </c>
      <c r="T360" s="445">
        <v>29.791</v>
      </c>
      <c r="U360" s="445">
        <v>29.8873</v>
      </c>
      <c r="V360" s="445">
        <v>30.075500000000002</v>
      </c>
      <c r="W360" s="445">
        <v>30.138400000000001</v>
      </c>
      <c r="X360" s="445">
        <v>30.177600000000002</v>
      </c>
      <c r="Y360" s="445">
        <v>30.255199999999999</v>
      </c>
      <c r="Z360" s="445">
        <v>30.386800000000001</v>
      </c>
      <c r="AA360" s="445">
        <v>30.3096</v>
      </c>
      <c r="AB360" s="445">
        <v>30.407</v>
      </c>
      <c r="AC360" s="445">
        <v>30.5532</v>
      </c>
    </row>
    <row r="361" spans="1:29" x14ac:dyDescent="0.25">
      <c r="A361" s="445" t="s">
        <v>4091</v>
      </c>
      <c r="B361" s="445" t="s">
        <v>2485</v>
      </c>
      <c r="C361" s="445" t="s">
        <v>4471</v>
      </c>
      <c r="D361" s="445">
        <v>0.92588700000000002</v>
      </c>
      <c r="E361" s="445">
        <v>0.87862200000000001</v>
      </c>
      <c r="F361" s="445">
        <v>0.78520500000000004</v>
      </c>
      <c r="G361" s="445">
        <v>0.70511100000000004</v>
      </c>
      <c r="H361" s="445">
        <v>0.62985899999999995</v>
      </c>
      <c r="I361" s="445">
        <v>0.56652599999999997</v>
      </c>
      <c r="J361" s="445">
        <v>0.53282200000000002</v>
      </c>
      <c r="K361" s="445">
        <v>0.49906200000000001</v>
      </c>
      <c r="L361" s="445">
        <v>0.46522799999999997</v>
      </c>
      <c r="M361" s="445">
        <v>0.43129499999999998</v>
      </c>
      <c r="N361" s="445">
        <v>0.39697399999999999</v>
      </c>
      <c r="O361" s="445">
        <v>0.39785399999999999</v>
      </c>
      <c r="P361" s="445">
        <v>0.39823500000000001</v>
      </c>
      <c r="Q361" s="445">
        <v>0.39855499999999999</v>
      </c>
      <c r="R361" s="445">
        <v>0.39946399999999999</v>
      </c>
      <c r="S361" s="445">
        <v>0.40001999999999999</v>
      </c>
      <c r="T361" s="445">
        <v>0.40030500000000002</v>
      </c>
      <c r="U361" s="445">
        <v>0.400032</v>
      </c>
      <c r="V361" s="445">
        <v>0.39987499999999998</v>
      </c>
      <c r="W361" s="445">
        <v>0.400038</v>
      </c>
      <c r="X361" s="445">
        <v>0.400507</v>
      </c>
      <c r="Y361" s="445">
        <v>0.52429300000000001</v>
      </c>
      <c r="Z361" s="445">
        <v>0.65551499999999996</v>
      </c>
      <c r="AA361" s="445">
        <v>0.62841000000000002</v>
      </c>
      <c r="AB361" s="445">
        <v>0.59698899999999999</v>
      </c>
      <c r="AC361" s="445">
        <v>0.84186899999999998</v>
      </c>
    </row>
    <row r="362" spans="1:29" x14ac:dyDescent="0.25">
      <c r="A362" s="445" t="s">
        <v>4091</v>
      </c>
      <c r="B362" s="445" t="s">
        <v>2425</v>
      </c>
      <c r="C362" s="445" t="s">
        <v>4471</v>
      </c>
      <c r="D362" s="445">
        <v>-18.555900000000001</v>
      </c>
      <c r="E362" s="445">
        <v>-18.555900000000001</v>
      </c>
      <c r="F362" s="445">
        <v>-18.555900000000001</v>
      </c>
      <c r="G362" s="445">
        <v>-18.555900000000001</v>
      </c>
      <c r="H362" s="445">
        <v>-18.555900000000001</v>
      </c>
      <c r="I362" s="445">
        <v>-18.555900000000001</v>
      </c>
      <c r="J362" s="445">
        <v>-18.555900000000001</v>
      </c>
      <c r="K362" s="445">
        <v>-18.555900000000001</v>
      </c>
      <c r="L362" s="445">
        <v>-18.555900000000001</v>
      </c>
      <c r="M362" s="445">
        <v>-18.555900000000001</v>
      </c>
      <c r="N362" s="445">
        <v>-18.555900000000001</v>
      </c>
      <c r="O362" s="445">
        <v>-18.555900000000001</v>
      </c>
      <c r="P362" s="445">
        <v>-18.555900000000001</v>
      </c>
      <c r="Q362" s="445">
        <v>-18.555900000000001</v>
      </c>
      <c r="R362" s="445">
        <v>-18.555900000000001</v>
      </c>
      <c r="S362" s="445">
        <v>-18.555900000000001</v>
      </c>
      <c r="T362" s="445">
        <v>-18.555900000000001</v>
      </c>
      <c r="U362" s="445">
        <v>-18.555900000000001</v>
      </c>
      <c r="V362" s="445">
        <v>-18.555900000000001</v>
      </c>
      <c r="W362" s="445">
        <v>-18.555900000000001</v>
      </c>
      <c r="X362" s="445">
        <v>-18.555900000000001</v>
      </c>
      <c r="Y362" s="445">
        <v>-18.555900000000001</v>
      </c>
      <c r="Z362" s="445">
        <v>-18.555900000000001</v>
      </c>
      <c r="AA362" s="445">
        <v>-18.555900000000001</v>
      </c>
      <c r="AB362" s="445">
        <v>-18.555900000000001</v>
      </c>
      <c r="AC362" s="445">
        <v>-18.555900000000001</v>
      </c>
    </row>
    <row r="363" spans="1:29" x14ac:dyDescent="0.25">
      <c r="A363" s="445" t="s">
        <v>4091</v>
      </c>
      <c r="B363" s="445" t="s">
        <v>4472</v>
      </c>
      <c r="C363" s="445" t="s">
        <v>4471</v>
      </c>
      <c r="D363" s="445">
        <v>0</v>
      </c>
      <c r="E363" s="445">
        <v>0</v>
      </c>
      <c r="F363" s="445">
        <v>0</v>
      </c>
      <c r="G363" s="445">
        <v>0</v>
      </c>
      <c r="H363" s="445">
        <v>0</v>
      </c>
      <c r="I363" s="445">
        <v>0</v>
      </c>
      <c r="J363" s="445">
        <v>0</v>
      </c>
      <c r="K363" s="445">
        <v>0</v>
      </c>
      <c r="L363" s="445">
        <v>0</v>
      </c>
      <c r="M363" s="445">
        <v>0</v>
      </c>
      <c r="N363" s="445">
        <v>0</v>
      </c>
      <c r="O363" s="445">
        <v>0</v>
      </c>
      <c r="P363" s="445">
        <v>0</v>
      </c>
      <c r="Q363" s="445">
        <v>0</v>
      </c>
      <c r="R363" s="445">
        <v>0</v>
      </c>
      <c r="S363" s="445">
        <v>0</v>
      </c>
      <c r="T363" s="445">
        <v>0</v>
      </c>
      <c r="U363" s="445">
        <v>0</v>
      </c>
      <c r="V363" s="445">
        <v>0</v>
      </c>
      <c r="W363" s="445">
        <v>0</v>
      </c>
      <c r="X363" s="445">
        <v>0</v>
      </c>
      <c r="Y363" s="445">
        <v>0</v>
      </c>
      <c r="Z363" s="445">
        <v>0</v>
      </c>
      <c r="AA363" s="445">
        <v>0</v>
      </c>
      <c r="AB363" s="445">
        <v>0</v>
      </c>
      <c r="AC363" s="445">
        <v>0</v>
      </c>
    </row>
    <row r="364" spans="1:29" x14ac:dyDescent="0.25">
      <c r="A364" s="445" t="s">
        <v>4093</v>
      </c>
      <c r="B364" s="445" t="s">
        <v>2426</v>
      </c>
      <c r="C364" s="445" t="s">
        <v>4471</v>
      </c>
      <c r="D364" s="445">
        <v>27.874099999999999</v>
      </c>
      <c r="E364" s="445">
        <v>27.662299999999998</v>
      </c>
      <c r="F364" s="445">
        <v>27.323599999999999</v>
      </c>
      <c r="G364" s="445">
        <v>26.827100000000002</v>
      </c>
      <c r="H364" s="445">
        <v>26.250299999999999</v>
      </c>
      <c r="I364" s="445">
        <v>25.625699999999998</v>
      </c>
      <c r="J364" s="445">
        <v>24.817499999999999</v>
      </c>
      <c r="K364" s="445">
        <v>23.9099</v>
      </c>
      <c r="L364" s="445">
        <v>23.005600000000001</v>
      </c>
      <c r="M364" s="445">
        <v>22.049600000000002</v>
      </c>
      <c r="N364" s="445">
        <v>21.15</v>
      </c>
      <c r="O364" s="445">
        <v>20.247</v>
      </c>
      <c r="P364" s="445">
        <v>19.352599999999999</v>
      </c>
      <c r="Q364" s="445">
        <v>18.488099999999999</v>
      </c>
      <c r="R364" s="445">
        <v>17.597200000000001</v>
      </c>
      <c r="S364" s="445">
        <v>16.708500000000001</v>
      </c>
      <c r="T364" s="445">
        <v>15.8292</v>
      </c>
      <c r="U364" s="445">
        <v>15.0068</v>
      </c>
      <c r="V364" s="445">
        <v>14.217499999999999</v>
      </c>
      <c r="W364" s="445">
        <v>13.651</v>
      </c>
      <c r="X364" s="445">
        <v>13.1532</v>
      </c>
      <c r="Y364" s="445">
        <v>12.7705</v>
      </c>
      <c r="Z364" s="445">
        <v>12.471500000000001</v>
      </c>
      <c r="AA364" s="445">
        <v>12.246</v>
      </c>
      <c r="AB364" s="445">
        <v>12.0908</v>
      </c>
      <c r="AC364" s="445">
        <v>11.966100000000001</v>
      </c>
    </row>
    <row r="365" spans="1:29" x14ac:dyDescent="0.25">
      <c r="A365" s="445" t="s">
        <v>4093</v>
      </c>
      <c r="B365" s="445" t="s">
        <v>2424</v>
      </c>
      <c r="C365" s="445" t="s">
        <v>4471</v>
      </c>
      <c r="D365" s="445">
        <v>31.2105</v>
      </c>
      <c r="E365" s="445">
        <v>32.363900000000001</v>
      </c>
      <c r="F365" s="445">
        <v>31.8432</v>
      </c>
      <c r="G365" s="445">
        <v>31.926100000000002</v>
      </c>
      <c r="H365" s="445">
        <v>29.227900000000002</v>
      </c>
      <c r="I365" s="445">
        <v>29.023800000000001</v>
      </c>
      <c r="J365" s="445">
        <v>27.551200000000001</v>
      </c>
      <c r="K365" s="445">
        <v>24.917999999999999</v>
      </c>
      <c r="L365" s="445">
        <v>21.389099999999999</v>
      </c>
      <c r="M365" s="445">
        <v>17.606300000000001</v>
      </c>
      <c r="N365" s="445">
        <v>13.4793</v>
      </c>
      <c r="O365" s="445">
        <v>11.431100000000001</v>
      </c>
      <c r="P365" s="445">
        <v>10.087300000000001</v>
      </c>
      <c r="Q365" s="445">
        <v>9.1399500000000007</v>
      </c>
      <c r="R365" s="445">
        <v>8.5918600000000005</v>
      </c>
      <c r="S365" s="445">
        <v>9.4524000000000008</v>
      </c>
      <c r="T365" s="445">
        <v>9.9370700000000003</v>
      </c>
      <c r="U365" s="445">
        <v>10.1128</v>
      </c>
      <c r="V365" s="445">
        <v>10.1859</v>
      </c>
      <c r="W365" s="445">
        <v>9.8378800000000002</v>
      </c>
      <c r="X365" s="445">
        <v>9.8405799999999992</v>
      </c>
      <c r="Y365" s="445">
        <v>10.008100000000001</v>
      </c>
      <c r="Z365" s="445">
        <v>9.6927400000000006</v>
      </c>
      <c r="AA365" s="445">
        <v>9.7336100000000005</v>
      </c>
      <c r="AB365" s="445">
        <v>9.8505000000000003</v>
      </c>
      <c r="AC365" s="445">
        <v>9.8385999999999996</v>
      </c>
    </row>
    <row r="366" spans="1:29" x14ac:dyDescent="0.25">
      <c r="A366" s="445" t="s">
        <v>4093</v>
      </c>
      <c r="B366" s="445" t="s">
        <v>4475</v>
      </c>
      <c r="C366" s="445" t="s">
        <v>4471</v>
      </c>
      <c r="D366" s="445">
        <v>8.7084399999999995</v>
      </c>
      <c r="E366" s="445">
        <v>8.3067100000000007</v>
      </c>
      <c r="F366" s="445">
        <v>8.4360499999999998</v>
      </c>
      <c r="G366" s="445">
        <v>8.3869100000000003</v>
      </c>
      <c r="H366" s="445">
        <v>8.2848400000000009</v>
      </c>
      <c r="I366" s="445">
        <v>8.17239</v>
      </c>
      <c r="J366" s="445">
        <v>8.0470199999999998</v>
      </c>
      <c r="K366" s="445">
        <v>7.9371700000000001</v>
      </c>
      <c r="L366" s="445">
        <v>7.8328199999999999</v>
      </c>
      <c r="M366" s="445">
        <v>7.74139</v>
      </c>
      <c r="N366" s="445">
        <v>7.64757</v>
      </c>
      <c r="O366" s="445">
        <v>7.55199</v>
      </c>
      <c r="P366" s="445">
        <v>7.4527900000000002</v>
      </c>
      <c r="Q366" s="445">
        <v>7.3557199999999998</v>
      </c>
      <c r="R366" s="445">
        <v>7.2382600000000004</v>
      </c>
      <c r="S366" s="445">
        <v>7.1208799999999997</v>
      </c>
      <c r="T366" s="445">
        <v>7.0097800000000001</v>
      </c>
      <c r="U366" s="445">
        <v>6.9169200000000002</v>
      </c>
      <c r="V366" s="445">
        <v>6.8316999999999997</v>
      </c>
      <c r="W366" s="445">
        <v>6.7528800000000002</v>
      </c>
      <c r="X366" s="445">
        <v>6.6798099999999998</v>
      </c>
      <c r="Y366" s="445">
        <v>6.6035899999999996</v>
      </c>
      <c r="Z366" s="445">
        <v>6.5247999999999999</v>
      </c>
      <c r="AA366" s="445">
        <v>6.4465300000000001</v>
      </c>
      <c r="AB366" s="445">
        <v>6.3631000000000002</v>
      </c>
      <c r="AC366" s="445">
        <v>6.2918000000000003</v>
      </c>
    </row>
    <row r="367" spans="1:29" x14ac:dyDescent="0.25">
      <c r="A367" s="445" t="s">
        <v>4093</v>
      </c>
      <c r="B367" s="445" t="s">
        <v>4474</v>
      </c>
      <c r="C367" s="445" t="s">
        <v>4471</v>
      </c>
      <c r="D367" s="445">
        <v>6.81426</v>
      </c>
      <c r="E367" s="445">
        <v>6.7883599999999999</v>
      </c>
      <c r="F367" s="445">
        <v>6.8184199999999997</v>
      </c>
      <c r="G367" s="445">
        <v>6.8115899999999998</v>
      </c>
      <c r="H367" s="445">
        <v>6.7797799999999997</v>
      </c>
      <c r="I367" s="445">
        <v>6.7663099999999998</v>
      </c>
      <c r="J367" s="445">
        <v>6.7198500000000001</v>
      </c>
      <c r="K367" s="445">
        <v>6.71624</v>
      </c>
      <c r="L367" s="445">
        <v>6.7380000000000004</v>
      </c>
      <c r="M367" s="445">
        <v>6.7683900000000001</v>
      </c>
      <c r="N367" s="445">
        <v>6.7871699999999997</v>
      </c>
      <c r="O367" s="445">
        <v>6.7758099999999999</v>
      </c>
      <c r="P367" s="445">
        <v>6.7555699999999996</v>
      </c>
      <c r="Q367" s="445">
        <v>6.7327199999999996</v>
      </c>
      <c r="R367" s="445">
        <v>6.6555400000000002</v>
      </c>
      <c r="S367" s="445">
        <v>6.57667</v>
      </c>
      <c r="T367" s="445">
        <v>6.5128199999999996</v>
      </c>
      <c r="U367" s="445">
        <v>6.4765300000000003</v>
      </c>
      <c r="V367" s="445">
        <v>6.4492500000000001</v>
      </c>
      <c r="W367" s="445">
        <v>6.4299900000000001</v>
      </c>
      <c r="X367" s="445">
        <v>6.4154400000000003</v>
      </c>
      <c r="Y367" s="445">
        <v>6.3892699999999998</v>
      </c>
      <c r="Z367" s="445">
        <v>6.3567099999999996</v>
      </c>
      <c r="AA367" s="445">
        <v>6.3207500000000003</v>
      </c>
      <c r="AB367" s="445">
        <v>6.27</v>
      </c>
      <c r="AC367" s="445">
        <v>6.2440100000000003</v>
      </c>
    </row>
    <row r="368" spans="1:29" x14ac:dyDescent="0.25">
      <c r="A368" s="445" t="s">
        <v>4093</v>
      </c>
      <c r="B368" s="445" t="s">
        <v>4473</v>
      </c>
      <c r="C368" s="445" t="s">
        <v>4471</v>
      </c>
      <c r="D368" s="445">
        <v>38.995899999999999</v>
      </c>
      <c r="E368" s="445">
        <v>38.902200000000001</v>
      </c>
      <c r="F368" s="445">
        <v>39.080500000000001</v>
      </c>
      <c r="G368" s="445">
        <v>39.142800000000001</v>
      </c>
      <c r="H368" s="445">
        <v>39.111400000000003</v>
      </c>
      <c r="I368" s="445">
        <v>38.976100000000002</v>
      </c>
      <c r="J368" s="445">
        <v>38.971699999999998</v>
      </c>
      <c r="K368" s="445">
        <v>38.9056</v>
      </c>
      <c r="L368" s="445">
        <v>38.8309</v>
      </c>
      <c r="M368" s="445">
        <v>38.869599999999998</v>
      </c>
      <c r="N368" s="445">
        <v>38.930999999999997</v>
      </c>
      <c r="O368" s="445">
        <v>39.016300000000001</v>
      </c>
      <c r="P368" s="445">
        <v>39.037399999999998</v>
      </c>
      <c r="Q368" s="445">
        <v>39.064900000000002</v>
      </c>
      <c r="R368" s="445">
        <v>39.1706</v>
      </c>
      <c r="S368" s="445">
        <v>39.229100000000003</v>
      </c>
      <c r="T368" s="445">
        <v>39.320900000000002</v>
      </c>
      <c r="U368" s="445">
        <v>39.421399999999998</v>
      </c>
      <c r="V368" s="445">
        <v>39.517299999999999</v>
      </c>
      <c r="W368" s="445">
        <v>39.595799999999997</v>
      </c>
      <c r="X368" s="445">
        <v>39.710500000000003</v>
      </c>
      <c r="Y368" s="445">
        <v>39.7958</v>
      </c>
      <c r="Z368" s="445">
        <v>39.881</v>
      </c>
      <c r="AA368" s="445">
        <v>39.988</v>
      </c>
      <c r="AB368" s="445">
        <v>40.075699999999998</v>
      </c>
      <c r="AC368" s="445">
        <v>40.209299999999999</v>
      </c>
    </row>
    <row r="369" spans="1:29" x14ac:dyDescent="0.25">
      <c r="A369" s="445" t="s">
        <v>4093</v>
      </c>
      <c r="B369" s="445" t="s">
        <v>2485</v>
      </c>
      <c r="C369" s="445" t="s">
        <v>4471</v>
      </c>
      <c r="D369" s="446">
        <v>6.9700000000000002E-6</v>
      </c>
      <c r="E369" s="445">
        <v>0</v>
      </c>
      <c r="F369" s="445">
        <v>0</v>
      </c>
      <c r="G369" s="445">
        <v>0</v>
      </c>
      <c r="H369" s="446">
        <v>1.4810000000000001E-5</v>
      </c>
      <c r="I369" s="446">
        <v>2.6679999999999999E-5</v>
      </c>
      <c r="J369" s="446">
        <v>3.7540000000000003E-5</v>
      </c>
      <c r="K369" s="446">
        <v>4.6690000000000002E-5</v>
      </c>
      <c r="L369" s="446">
        <v>5.4379999999999998E-5</v>
      </c>
      <c r="M369" s="446">
        <v>6.0000000000000002E-5</v>
      </c>
      <c r="N369" s="446">
        <v>6.4209999999999997E-5</v>
      </c>
      <c r="O369" s="446">
        <v>6.402E-5</v>
      </c>
      <c r="P369" s="446">
        <v>6.3750000000000005E-5</v>
      </c>
      <c r="Q369" s="446">
        <v>6.3730000000000001E-5</v>
      </c>
      <c r="R369" s="446">
        <v>6.3590000000000006E-5</v>
      </c>
      <c r="S369" s="446">
        <v>6.3380000000000006E-5</v>
      </c>
      <c r="T369" s="446">
        <v>5.418E-5</v>
      </c>
      <c r="U369" s="446">
        <v>4.5019999999999999E-5</v>
      </c>
      <c r="V369" s="446">
        <v>3.591E-5</v>
      </c>
      <c r="W369" s="446">
        <v>2.686E-5</v>
      </c>
      <c r="X369" s="446">
        <v>1.7859999999999998E-5</v>
      </c>
      <c r="Y369" s="446">
        <v>8.9099999999999994E-6</v>
      </c>
      <c r="Z369" s="445">
        <v>0</v>
      </c>
      <c r="AA369" s="445">
        <v>0</v>
      </c>
      <c r="AB369" s="445">
        <v>0</v>
      </c>
      <c r="AC369" s="445">
        <v>0</v>
      </c>
    </row>
    <row r="370" spans="1:29" x14ac:dyDescent="0.25">
      <c r="A370" s="445" t="s">
        <v>4093</v>
      </c>
      <c r="B370" s="445" t="s">
        <v>2425</v>
      </c>
      <c r="C370" s="445" t="s">
        <v>4471</v>
      </c>
      <c r="D370" s="445">
        <v>-21.990500000000001</v>
      </c>
      <c r="E370" s="445">
        <v>-21.990500000000001</v>
      </c>
      <c r="F370" s="445">
        <v>-21.990500000000001</v>
      </c>
      <c r="G370" s="445">
        <v>-21.990500000000001</v>
      </c>
      <c r="H370" s="445">
        <v>-21.990500000000001</v>
      </c>
      <c r="I370" s="445">
        <v>-21.990500000000001</v>
      </c>
      <c r="J370" s="445">
        <v>-21.990500000000001</v>
      </c>
      <c r="K370" s="445">
        <v>-21.990500000000001</v>
      </c>
      <c r="L370" s="445">
        <v>-21.990500000000001</v>
      </c>
      <c r="M370" s="445">
        <v>-21.990500000000001</v>
      </c>
      <c r="N370" s="445">
        <v>-21.990500000000001</v>
      </c>
      <c r="O370" s="445">
        <v>-21.990500000000001</v>
      </c>
      <c r="P370" s="445">
        <v>-21.990500000000001</v>
      </c>
      <c r="Q370" s="445">
        <v>-21.990500000000001</v>
      </c>
      <c r="R370" s="445">
        <v>-21.990500000000001</v>
      </c>
      <c r="S370" s="445">
        <v>-21.990500000000001</v>
      </c>
      <c r="T370" s="445">
        <v>-21.990500000000001</v>
      </c>
      <c r="U370" s="445">
        <v>-21.990500000000001</v>
      </c>
      <c r="V370" s="445">
        <v>-21.990500000000001</v>
      </c>
      <c r="W370" s="445">
        <v>-21.990500000000001</v>
      </c>
      <c r="X370" s="445">
        <v>-21.990500000000001</v>
      </c>
      <c r="Y370" s="445">
        <v>-21.990500000000001</v>
      </c>
      <c r="Z370" s="445">
        <v>-21.990500000000001</v>
      </c>
      <c r="AA370" s="445">
        <v>-21.990500000000001</v>
      </c>
      <c r="AB370" s="445">
        <v>-21.990500000000001</v>
      </c>
      <c r="AC370" s="445">
        <v>-21.990500000000001</v>
      </c>
    </row>
    <row r="371" spans="1:29" x14ac:dyDescent="0.25">
      <c r="A371" s="445" t="s">
        <v>4093</v>
      </c>
      <c r="B371" s="445" t="s">
        <v>4472</v>
      </c>
      <c r="C371" s="445" t="s">
        <v>4471</v>
      </c>
      <c r="D371" s="445">
        <v>0</v>
      </c>
      <c r="E371" s="445">
        <v>0</v>
      </c>
      <c r="F371" s="445">
        <v>0</v>
      </c>
      <c r="G371" s="445">
        <v>0</v>
      </c>
      <c r="H371" s="445">
        <v>0</v>
      </c>
      <c r="I371" s="445">
        <v>0</v>
      </c>
      <c r="J371" s="445">
        <v>0</v>
      </c>
      <c r="K371" s="445">
        <v>0</v>
      </c>
      <c r="L371" s="445">
        <v>0</v>
      </c>
      <c r="M371" s="445">
        <v>0</v>
      </c>
      <c r="N371" s="445">
        <v>0</v>
      </c>
      <c r="O371" s="445">
        <v>0</v>
      </c>
      <c r="P371" s="445">
        <v>0</v>
      </c>
      <c r="Q371" s="445">
        <v>0</v>
      </c>
      <c r="R371" s="445">
        <v>0</v>
      </c>
      <c r="S371" s="445">
        <v>0</v>
      </c>
      <c r="T371" s="445">
        <v>0</v>
      </c>
      <c r="U371" s="445">
        <v>0</v>
      </c>
      <c r="V371" s="445">
        <v>0</v>
      </c>
      <c r="W371" s="445">
        <v>0</v>
      </c>
      <c r="X371" s="445">
        <v>0</v>
      </c>
      <c r="Y371" s="445">
        <v>0</v>
      </c>
      <c r="Z371" s="445">
        <v>0</v>
      </c>
      <c r="AA371" s="445">
        <v>0</v>
      </c>
      <c r="AB371" s="445">
        <v>0</v>
      </c>
      <c r="AC371" s="445">
        <v>0</v>
      </c>
    </row>
    <row r="372" spans="1:29" x14ac:dyDescent="0.25">
      <c r="A372" s="445" t="s">
        <v>4095</v>
      </c>
      <c r="B372" s="445" t="s">
        <v>2426</v>
      </c>
      <c r="C372" s="445" t="s">
        <v>4471</v>
      </c>
      <c r="D372" s="445">
        <v>9.9044100000000004</v>
      </c>
      <c r="E372" s="445">
        <v>9.7965300000000006</v>
      </c>
      <c r="F372" s="445">
        <v>9.6738700000000009</v>
      </c>
      <c r="G372" s="445">
        <v>9.4809099999999997</v>
      </c>
      <c r="H372" s="445">
        <v>9.2637499999999999</v>
      </c>
      <c r="I372" s="445">
        <v>9.0380800000000008</v>
      </c>
      <c r="J372" s="445">
        <v>8.7168700000000001</v>
      </c>
      <c r="K372" s="445">
        <v>8.3701399999999992</v>
      </c>
      <c r="L372" s="445">
        <v>8.0303000000000004</v>
      </c>
      <c r="M372" s="445">
        <v>7.6665700000000001</v>
      </c>
      <c r="N372" s="445">
        <v>7.3310399999999998</v>
      </c>
      <c r="O372" s="445">
        <v>6.9960500000000003</v>
      </c>
      <c r="P372" s="445">
        <v>6.6690899999999997</v>
      </c>
      <c r="Q372" s="445">
        <v>6.3560400000000001</v>
      </c>
      <c r="R372" s="445">
        <v>6.0367499999999996</v>
      </c>
      <c r="S372" s="445">
        <v>5.7168700000000001</v>
      </c>
      <c r="T372" s="445">
        <v>5.4056100000000002</v>
      </c>
      <c r="U372" s="445">
        <v>5.1098600000000003</v>
      </c>
      <c r="V372" s="445">
        <v>4.81806</v>
      </c>
      <c r="W372" s="445">
        <v>4.6029600000000004</v>
      </c>
      <c r="X372" s="445">
        <v>4.4132800000000003</v>
      </c>
      <c r="Y372" s="445">
        <v>4.2743099999999998</v>
      </c>
      <c r="Z372" s="445">
        <v>4.1486999999999998</v>
      </c>
      <c r="AA372" s="445">
        <v>4.0207600000000001</v>
      </c>
      <c r="AB372" s="445">
        <v>3.9360200000000001</v>
      </c>
      <c r="AC372" s="445">
        <v>3.8559899999999998</v>
      </c>
    </row>
    <row r="373" spans="1:29" x14ac:dyDescent="0.25">
      <c r="A373" s="445" t="s">
        <v>4095</v>
      </c>
      <c r="B373" s="445" t="s">
        <v>2424</v>
      </c>
      <c r="C373" s="445" t="s">
        <v>4471</v>
      </c>
      <c r="D373" s="445">
        <v>48.2258</v>
      </c>
      <c r="E373" s="445">
        <v>42.801400000000001</v>
      </c>
      <c r="F373" s="445">
        <v>36.377099999999999</v>
      </c>
      <c r="G373" s="445">
        <v>30.0762</v>
      </c>
      <c r="H373" s="445">
        <v>29.505600000000001</v>
      </c>
      <c r="I373" s="445">
        <v>29.5686</v>
      </c>
      <c r="J373" s="445">
        <v>29.430299999999999</v>
      </c>
      <c r="K373" s="445">
        <v>29.247499999999999</v>
      </c>
      <c r="L373" s="445">
        <v>28.798100000000002</v>
      </c>
      <c r="M373" s="445">
        <v>28.2377</v>
      </c>
      <c r="N373" s="445">
        <v>13.3315</v>
      </c>
      <c r="O373" s="445">
        <v>12.6874</v>
      </c>
      <c r="P373" s="445">
        <v>12.3538</v>
      </c>
      <c r="Q373" s="445">
        <v>12.011799999999999</v>
      </c>
      <c r="R373" s="445">
        <v>12.6252</v>
      </c>
      <c r="S373" s="445">
        <v>12.836499999999999</v>
      </c>
      <c r="T373" s="445">
        <v>13.0009</v>
      </c>
      <c r="U373" s="445">
        <v>13.173299999999999</v>
      </c>
      <c r="V373" s="445">
        <v>13.2308</v>
      </c>
      <c r="W373" s="445">
        <v>13.129200000000001</v>
      </c>
      <c r="X373" s="445">
        <v>16.831399999999999</v>
      </c>
      <c r="Y373" s="445">
        <v>16.907699999999998</v>
      </c>
      <c r="Z373" s="445">
        <v>16.662099999999999</v>
      </c>
      <c r="AA373" s="445">
        <v>16.271999999999998</v>
      </c>
      <c r="AB373" s="445">
        <v>16.1556</v>
      </c>
      <c r="AC373" s="445">
        <v>15.9329</v>
      </c>
    </row>
    <row r="374" spans="1:29" x14ac:dyDescent="0.25">
      <c r="A374" s="445" t="s">
        <v>4095</v>
      </c>
      <c r="B374" s="445" t="s">
        <v>4475</v>
      </c>
      <c r="C374" s="445" t="s">
        <v>4471</v>
      </c>
      <c r="D374" s="445">
        <v>1.4654100000000001</v>
      </c>
      <c r="E374" s="445">
        <v>1.38992</v>
      </c>
      <c r="F374" s="445">
        <v>1.4096</v>
      </c>
      <c r="G374" s="445">
        <v>1.3937299999999999</v>
      </c>
      <c r="H374" s="445">
        <v>1.3693200000000001</v>
      </c>
      <c r="I374" s="445">
        <v>1.3435299999999999</v>
      </c>
      <c r="J374" s="445">
        <v>1.31443</v>
      </c>
      <c r="K374" s="445">
        <v>1.2880799999999999</v>
      </c>
      <c r="L374" s="445">
        <v>1.2628299999999999</v>
      </c>
      <c r="M374" s="445">
        <v>1.2399</v>
      </c>
      <c r="N374" s="445">
        <v>1.21648</v>
      </c>
      <c r="O374" s="445">
        <v>1.1929799999999999</v>
      </c>
      <c r="P374" s="445">
        <v>1.1691100000000001</v>
      </c>
      <c r="Q374" s="445">
        <v>1.1456200000000001</v>
      </c>
      <c r="R374" s="445">
        <v>1.11911</v>
      </c>
      <c r="S374" s="445">
        <v>1.0928500000000001</v>
      </c>
      <c r="T374" s="445">
        <v>1.0684800000000001</v>
      </c>
      <c r="U374" s="445">
        <v>1.04714</v>
      </c>
      <c r="V374" s="445">
        <v>1.02711</v>
      </c>
      <c r="W374" s="445">
        <v>1.0082</v>
      </c>
      <c r="X374" s="445">
        <v>0.99025700000000005</v>
      </c>
      <c r="Y374" s="445">
        <v>0.97193799999999997</v>
      </c>
      <c r="Z374" s="445">
        <v>0.95334799999999997</v>
      </c>
      <c r="AA374" s="445">
        <v>0.93498099999999995</v>
      </c>
      <c r="AB374" s="445">
        <v>0.91599200000000003</v>
      </c>
      <c r="AC374" s="445">
        <v>0.89894700000000005</v>
      </c>
    </row>
    <row r="375" spans="1:29" x14ac:dyDescent="0.25">
      <c r="A375" s="445" t="s">
        <v>4095</v>
      </c>
      <c r="B375" s="445" t="s">
        <v>4474</v>
      </c>
      <c r="C375" s="445" t="s">
        <v>4471</v>
      </c>
      <c r="D375" s="445">
        <v>1.53569</v>
      </c>
      <c r="E375" s="445">
        <v>1.5233699999999999</v>
      </c>
      <c r="F375" s="445">
        <v>1.52077</v>
      </c>
      <c r="G375" s="445">
        <v>1.5075799999999999</v>
      </c>
      <c r="H375" s="445">
        <v>1.48715</v>
      </c>
      <c r="I375" s="445">
        <v>1.4689099999999999</v>
      </c>
      <c r="J375" s="445">
        <v>1.4483299999999999</v>
      </c>
      <c r="K375" s="445">
        <v>1.43642</v>
      </c>
      <c r="L375" s="445">
        <v>1.4296599999999999</v>
      </c>
      <c r="M375" s="445">
        <v>1.4233199999999999</v>
      </c>
      <c r="N375" s="445">
        <v>1.41547</v>
      </c>
      <c r="O375" s="445">
        <v>1.40554</v>
      </c>
      <c r="P375" s="445">
        <v>1.3935299999999999</v>
      </c>
      <c r="Q375" s="445">
        <v>1.38154</v>
      </c>
      <c r="R375" s="445">
        <v>1.35842</v>
      </c>
      <c r="S375" s="445">
        <v>1.33429</v>
      </c>
      <c r="T375" s="445">
        <v>1.3150500000000001</v>
      </c>
      <c r="U375" s="445">
        <v>1.3008200000000001</v>
      </c>
      <c r="V375" s="445">
        <v>1.28853</v>
      </c>
      <c r="W375" s="445">
        <v>1.2778499999999999</v>
      </c>
      <c r="X375" s="445">
        <v>1.26816</v>
      </c>
      <c r="Y375" s="445">
        <v>1.2562199999999999</v>
      </c>
      <c r="Z375" s="445">
        <v>1.24299</v>
      </c>
      <c r="AA375" s="445">
        <v>1.22898</v>
      </c>
      <c r="AB375" s="445">
        <v>1.21204</v>
      </c>
      <c r="AC375" s="445">
        <v>1.2003299999999999</v>
      </c>
    </row>
    <row r="376" spans="1:29" x14ac:dyDescent="0.25">
      <c r="A376" s="445" t="s">
        <v>4095</v>
      </c>
      <c r="B376" s="445" t="s">
        <v>4473</v>
      </c>
      <c r="C376" s="445" t="s">
        <v>4471</v>
      </c>
      <c r="D376" s="445">
        <v>46.696300000000001</v>
      </c>
      <c r="E376" s="445">
        <v>45.589500000000001</v>
      </c>
      <c r="F376" s="445">
        <v>44.259500000000003</v>
      </c>
      <c r="G376" s="445">
        <v>42.105800000000002</v>
      </c>
      <c r="H376" s="445">
        <v>39.9009</v>
      </c>
      <c r="I376" s="445">
        <v>38.6661</v>
      </c>
      <c r="J376" s="445">
        <v>38.247199999999999</v>
      </c>
      <c r="K376" s="445">
        <v>38.103999999999999</v>
      </c>
      <c r="L376" s="445">
        <v>38.120699999999999</v>
      </c>
      <c r="M376" s="445">
        <v>37.879399999999997</v>
      </c>
      <c r="N376" s="445">
        <v>37.272799999999997</v>
      </c>
      <c r="O376" s="445">
        <v>37.258899999999997</v>
      </c>
      <c r="P376" s="445">
        <v>37.217199999999998</v>
      </c>
      <c r="Q376" s="445">
        <v>37.284799999999997</v>
      </c>
      <c r="R376" s="445">
        <v>36.014200000000002</v>
      </c>
      <c r="S376" s="445">
        <v>36.214500000000001</v>
      </c>
      <c r="T376" s="445">
        <v>36.435699999999997</v>
      </c>
      <c r="U376" s="445">
        <v>36.6312</v>
      </c>
      <c r="V376" s="445">
        <v>36.644300000000001</v>
      </c>
      <c r="W376" s="445">
        <v>36.550199999999997</v>
      </c>
      <c r="X376" s="445">
        <v>36.755899999999997</v>
      </c>
      <c r="Y376" s="445">
        <v>37.018099999999997</v>
      </c>
      <c r="Z376" s="445">
        <v>37.263100000000001</v>
      </c>
      <c r="AA376" s="445">
        <v>37.674399999999999</v>
      </c>
      <c r="AB376" s="445">
        <v>37.754199999999997</v>
      </c>
      <c r="AC376" s="445">
        <v>37.859400000000001</v>
      </c>
    </row>
    <row r="377" spans="1:29" x14ac:dyDescent="0.25">
      <c r="A377" s="445" t="s">
        <v>4095</v>
      </c>
      <c r="B377" s="445" t="s">
        <v>2485</v>
      </c>
      <c r="C377" s="445" t="s">
        <v>4471</v>
      </c>
      <c r="D377" s="445">
        <v>5.3812599999999997E-3</v>
      </c>
      <c r="E377" s="445">
        <v>5.1266000000000003E-3</v>
      </c>
      <c r="F377" s="445">
        <v>4.5847199999999996E-3</v>
      </c>
      <c r="G377" s="445">
        <v>4.1035200000000003E-3</v>
      </c>
      <c r="H377" s="445">
        <v>3.6717899999999999E-3</v>
      </c>
      <c r="I377" s="445">
        <v>3.2975600000000002E-3</v>
      </c>
      <c r="J377" s="445">
        <v>3.0911699999999999E-3</v>
      </c>
      <c r="K377" s="445">
        <v>2.8869899999999999E-3</v>
      </c>
      <c r="L377" s="445">
        <v>2.6825E-3</v>
      </c>
      <c r="M377" s="445">
        <v>2.4790300000000001E-3</v>
      </c>
      <c r="N377" s="445">
        <v>2.2753999999999999E-3</v>
      </c>
      <c r="O377" s="445">
        <v>2.2728700000000002E-3</v>
      </c>
      <c r="P377" s="445">
        <v>2.2702400000000002E-3</v>
      </c>
      <c r="Q377" s="445">
        <v>2.2677800000000001E-3</v>
      </c>
      <c r="R377" s="445">
        <v>2.26531E-3</v>
      </c>
      <c r="S377" s="445">
        <v>2.26311E-3</v>
      </c>
      <c r="T377" s="445">
        <v>2.2607899999999999E-3</v>
      </c>
      <c r="U377" s="445">
        <v>2.25844E-3</v>
      </c>
      <c r="V377" s="445">
        <v>2.2558000000000001E-3</v>
      </c>
      <c r="W377" s="445">
        <v>2.25318E-3</v>
      </c>
      <c r="X377" s="445">
        <v>2.25172E-3</v>
      </c>
      <c r="Y377" s="445">
        <v>2.25033E-3</v>
      </c>
      <c r="Z377" s="445">
        <v>2.2499500000000001E-3</v>
      </c>
      <c r="AA377" s="445">
        <v>2.25004E-3</v>
      </c>
      <c r="AB377" s="445">
        <v>2.25049E-3</v>
      </c>
      <c r="AC377" s="445">
        <v>2.2516099999999998E-3</v>
      </c>
    </row>
    <row r="378" spans="1:29" x14ac:dyDescent="0.25">
      <c r="A378" s="445" t="s">
        <v>4095</v>
      </c>
      <c r="B378" s="445" t="s">
        <v>2425</v>
      </c>
      <c r="C378" s="445" t="s">
        <v>4471</v>
      </c>
      <c r="D378" s="445">
        <v>-27.687799999999999</v>
      </c>
      <c r="E378" s="445">
        <v>-27.687799999999999</v>
      </c>
      <c r="F378" s="445">
        <v>-27.687799999999999</v>
      </c>
      <c r="G378" s="445">
        <v>-27.687799999999999</v>
      </c>
      <c r="H378" s="445">
        <v>-27.687799999999999</v>
      </c>
      <c r="I378" s="445">
        <v>-27.687799999999999</v>
      </c>
      <c r="J378" s="445">
        <v>-27.687799999999999</v>
      </c>
      <c r="K378" s="445">
        <v>-27.687799999999999</v>
      </c>
      <c r="L378" s="445">
        <v>-27.687799999999999</v>
      </c>
      <c r="M378" s="445">
        <v>-27.687799999999999</v>
      </c>
      <c r="N378" s="445">
        <v>-27.687799999999999</v>
      </c>
      <c r="O378" s="445">
        <v>-27.687799999999999</v>
      </c>
      <c r="P378" s="445">
        <v>-27.687799999999999</v>
      </c>
      <c r="Q378" s="445">
        <v>-27.687799999999999</v>
      </c>
      <c r="R378" s="445">
        <v>-27.687799999999999</v>
      </c>
      <c r="S378" s="445">
        <v>-27.687799999999999</v>
      </c>
      <c r="T378" s="445">
        <v>-27.687799999999999</v>
      </c>
      <c r="U378" s="445">
        <v>-27.687799999999999</v>
      </c>
      <c r="V378" s="445">
        <v>-27.687799999999999</v>
      </c>
      <c r="W378" s="445">
        <v>-27.687799999999999</v>
      </c>
      <c r="X378" s="445">
        <v>-27.687799999999999</v>
      </c>
      <c r="Y378" s="445">
        <v>-27.687799999999999</v>
      </c>
      <c r="Z378" s="445">
        <v>-27.687799999999999</v>
      </c>
      <c r="AA378" s="445">
        <v>-27.687799999999999</v>
      </c>
      <c r="AB378" s="445">
        <v>-27.687799999999999</v>
      </c>
      <c r="AC378" s="445">
        <v>-27.687799999999999</v>
      </c>
    </row>
    <row r="379" spans="1:29" x14ac:dyDescent="0.25">
      <c r="A379" s="445" t="s">
        <v>4095</v>
      </c>
      <c r="B379" s="445" t="s">
        <v>4472</v>
      </c>
      <c r="C379" s="445" t="s">
        <v>4471</v>
      </c>
      <c r="D379" s="445">
        <v>0</v>
      </c>
      <c r="E379" s="445">
        <v>0</v>
      </c>
      <c r="F379" s="445">
        <v>0</v>
      </c>
      <c r="G379" s="445">
        <v>0</v>
      </c>
      <c r="H379" s="445">
        <v>0</v>
      </c>
      <c r="I379" s="445">
        <v>0</v>
      </c>
      <c r="J379" s="445">
        <v>0</v>
      </c>
      <c r="K379" s="445">
        <v>0</v>
      </c>
      <c r="L379" s="445">
        <v>0</v>
      </c>
      <c r="M379" s="445">
        <v>0</v>
      </c>
      <c r="N379" s="445">
        <v>0</v>
      </c>
      <c r="O379" s="445">
        <v>0</v>
      </c>
      <c r="P379" s="445">
        <v>0</v>
      </c>
      <c r="Q379" s="445">
        <v>0</v>
      </c>
      <c r="R379" s="445">
        <v>0</v>
      </c>
      <c r="S379" s="445">
        <v>0</v>
      </c>
      <c r="T379" s="445">
        <v>0</v>
      </c>
      <c r="U379" s="445">
        <v>0</v>
      </c>
      <c r="V379" s="445">
        <v>0</v>
      </c>
      <c r="W379" s="445">
        <v>0</v>
      </c>
      <c r="X379" s="445">
        <v>0</v>
      </c>
      <c r="Y379" s="445">
        <v>0</v>
      </c>
      <c r="Z379" s="445">
        <v>0</v>
      </c>
      <c r="AA379" s="445">
        <v>0</v>
      </c>
      <c r="AB379" s="445">
        <v>0</v>
      </c>
      <c r="AC379" s="445">
        <v>0</v>
      </c>
    </row>
    <row r="380" spans="1:29" x14ac:dyDescent="0.25">
      <c r="A380" s="445" t="s">
        <v>4097</v>
      </c>
      <c r="B380" s="445" t="s">
        <v>2426</v>
      </c>
      <c r="C380" s="445" t="s">
        <v>4471</v>
      </c>
      <c r="D380" s="445">
        <v>6.7893299999999996</v>
      </c>
      <c r="E380" s="445">
        <v>6.7054099999999996</v>
      </c>
      <c r="F380" s="445">
        <v>6.6928099999999997</v>
      </c>
      <c r="G380" s="445">
        <v>6.5673399999999997</v>
      </c>
      <c r="H380" s="445">
        <v>6.4494100000000003</v>
      </c>
      <c r="I380" s="445">
        <v>6.3472299999999997</v>
      </c>
      <c r="J380" s="445">
        <v>6.1679300000000001</v>
      </c>
      <c r="K380" s="445">
        <v>6.0098399999999996</v>
      </c>
      <c r="L380" s="445">
        <v>5.8625699999999998</v>
      </c>
      <c r="M380" s="445">
        <v>5.6739499999999996</v>
      </c>
      <c r="N380" s="445">
        <v>5.5184499999999996</v>
      </c>
      <c r="O380" s="445">
        <v>5.3601999999999999</v>
      </c>
      <c r="P380" s="445">
        <v>5.2028699999999999</v>
      </c>
      <c r="Q380" s="445">
        <v>5.0515699999999999</v>
      </c>
      <c r="R380" s="445">
        <v>4.8856299999999999</v>
      </c>
      <c r="S380" s="445">
        <v>4.7219800000000003</v>
      </c>
      <c r="T380" s="445">
        <v>4.5566800000000001</v>
      </c>
      <c r="U380" s="445">
        <v>4.3989099999999999</v>
      </c>
      <c r="V380" s="445">
        <v>4.24322</v>
      </c>
      <c r="W380" s="445">
        <v>4.1339199999999998</v>
      </c>
      <c r="X380" s="445">
        <v>4.0371300000000003</v>
      </c>
      <c r="Y380" s="445">
        <v>3.9601899999999999</v>
      </c>
      <c r="Z380" s="445">
        <v>3.90279</v>
      </c>
      <c r="AA380" s="445">
        <v>3.8390200000000001</v>
      </c>
      <c r="AB380" s="445">
        <v>3.7922500000000001</v>
      </c>
      <c r="AC380" s="445">
        <v>3.74681</v>
      </c>
    </row>
    <row r="381" spans="1:29" x14ac:dyDescent="0.25">
      <c r="A381" s="445" t="s">
        <v>4097</v>
      </c>
      <c r="B381" s="445" t="s">
        <v>2424</v>
      </c>
      <c r="C381" s="445" t="s">
        <v>4471</v>
      </c>
      <c r="D381" s="445">
        <v>31.6937</v>
      </c>
      <c r="E381" s="445">
        <v>32.306699999999999</v>
      </c>
      <c r="F381" s="445">
        <v>26.239000000000001</v>
      </c>
      <c r="G381" s="445">
        <v>20.808199999999999</v>
      </c>
      <c r="H381" s="445">
        <v>15.865600000000001</v>
      </c>
      <c r="I381" s="445">
        <v>11.2532</v>
      </c>
      <c r="J381" s="445">
        <v>10.4598</v>
      </c>
      <c r="K381" s="445">
        <v>10.552199999999999</v>
      </c>
      <c r="L381" s="445">
        <v>10.6069</v>
      </c>
      <c r="M381" s="445">
        <v>10.607799999999999</v>
      </c>
      <c r="N381" s="445">
        <v>3.4563700000000002</v>
      </c>
      <c r="O381" s="445">
        <v>3.4843000000000002</v>
      </c>
      <c r="P381" s="445">
        <v>3.4377499999999999</v>
      </c>
      <c r="Q381" s="445">
        <v>3.4857800000000001</v>
      </c>
      <c r="R381" s="445">
        <v>3.5649799999999998</v>
      </c>
      <c r="S381" s="445">
        <v>3.6663000000000001</v>
      </c>
      <c r="T381" s="445">
        <v>3.6757900000000001</v>
      </c>
      <c r="U381" s="445">
        <v>3.6024500000000002</v>
      </c>
      <c r="V381" s="445">
        <v>3.4776199999999999</v>
      </c>
      <c r="W381" s="445">
        <v>3.3540100000000002</v>
      </c>
      <c r="X381" s="445">
        <v>3.5927199999999999</v>
      </c>
      <c r="Y381" s="445">
        <v>3.51532</v>
      </c>
      <c r="Z381" s="445">
        <v>3.5283500000000001</v>
      </c>
      <c r="AA381" s="445">
        <v>3.3321999999999998</v>
      </c>
      <c r="AB381" s="445">
        <v>2.9144999999999999</v>
      </c>
      <c r="AC381" s="445">
        <v>2.9321899999999999</v>
      </c>
    </row>
    <row r="382" spans="1:29" x14ac:dyDescent="0.25">
      <c r="A382" s="445" t="s">
        <v>4097</v>
      </c>
      <c r="B382" s="445" t="s">
        <v>4475</v>
      </c>
      <c r="C382" s="445" t="s">
        <v>4471</v>
      </c>
      <c r="D382" s="445">
        <v>0.87246699999999999</v>
      </c>
      <c r="E382" s="445">
        <v>0.83451299999999995</v>
      </c>
      <c r="F382" s="445">
        <v>0.841673</v>
      </c>
      <c r="G382" s="445">
        <v>0.83520899999999998</v>
      </c>
      <c r="H382" s="445">
        <v>0.82290099999999999</v>
      </c>
      <c r="I382" s="445">
        <v>0.80960799999999999</v>
      </c>
      <c r="J382" s="445">
        <v>0.79652599999999996</v>
      </c>
      <c r="K382" s="445">
        <v>0.78500999999999999</v>
      </c>
      <c r="L382" s="445">
        <v>0.77401500000000001</v>
      </c>
      <c r="M382" s="445">
        <v>0.76438499999999998</v>
      </c>
      <c r="N382" s="445">
        <v>0.75477799999999995</v>
      </c>
      <c r="O382" s="445">
        <v>0.74493699999999996</v>
      </c>
      <c r="P382" s="445">
        <v>0.73469899999999999</v>
      </c>
      <c r="Q382" s="445">
        <v>0.72466600000000003</v>
      </c>
      <c r="R382" s="445">
        <v>0.71271600000000002</v>
      </c>
      <c r="S382" s="445">
        <v>0.70076099999999997</v>
      </c>
      <c r="T382" s="445">
        <v>0.68936799999999998</v>
      </c>
      <c r="U382" s="445">
        <v>0.67963700000000005</v>
      </c>
      <c r="V382" s="445">
        <v>0.67060399999999998</v>
      </c>
      <c r="W382" s="445">
        <v>0.66214700000000004</v>
      </c>
      <c r="X382" s="445">
        <v>0.65418900000000002</v>
      </c>
      <c r="Y382" s="445">
        <v>0.64589700000000005</v>
      </c>
      <c r="Z382" s="445">
        <v>0.637347</v>
      </c>
      <c r="AA382" s="445">
        <v>0.62883800000000001</v>
      </c>
      <c r="AB382" s="445">
        <v>0.61987499999999995</v>
      </c>
      <c r="AC382" s="445">
        <v>0.61210100000000001</v>
      </c>
    </row>
    <row r="383" spans="1:29" x14ac:dyDescent="0.25">
      <c r="A383" s="445" t="s">
        <v>4097</v>
      </c>
      <c r="B383" s="445" t="s">
        <v>4474</v>
      </c>
      <c r="C383" s="445" t="s">
        <v>4471</v>
      </c>
      <c r="D383" s="445">
        <v>0.98959699999999995</v>
      </c>
      <c r="E383" s="445">
        <v>1.0327999999999999</v>
      </c>
      <c r="F383" s="445">
        <v>1.08561</v>
      </c>
      <c r="G383" s="445">
        <v>1.1398299999999999</v>
      </c>
      <c r="H383" s="445">
        <v>1.1972499999999999</v>
      </c>
      <c r="I383" s="445">
        <v>1.2614799999999999</v>
      </c>
      <c r="J383" s="445">
        <v>1.2728900000000001</v>
      </c>
      <c r="K383" s="445">
        <v>1.2894099999999999</v>
      </c>
      <c r="L383" s="445">
        <v>1.30843</v>
      </c>
      <c r="M383" s="445">
        <v>1.3266199999999999</v>
      </c>
      <c r="N383" s="445">
        <v>1.3431900000000001</v>
      </c>
      <c r="O383" s="445">
        <v>1.3431200000000001</v>
      </c>
      <c r="P383" s="445">
        <v>1.3419099999999999</v>
      </c>
      <c r="Q383" s="445">
        <v>1.3411200000000001</v>
      </c>
      <c r="R383" s="445">
        <v>1.33344</v>
      </c>
      <c r="S383" s="445">
        <v>1.32487</v>
      </c>
      <c r="T383" s="445">
        <v>1.31847</v>
      </c>
      <c r="U383" s="445">
        <v>1.3149299999999999</v>
      </c>
      <c r="V383" s="445">
        <v>1.31237</v>
      </c>
      <c r="W383" s="445">
        <v>1.3106899999999999</v>
      </c>
      <c r="X383" s="445">
        <v>1.3097000000000001</v>
      </c>
      <c r="Y383" s="445">
        <v>1.3073399999999999</v>
      </c>
      <c r="Z383" s="445">
        <v>1.30427</v>
      </c>
      <c r="AA383" s="445">
        <v>1.30067</v>
      </c>
      <c r="AB383" s="445">
        <v>1.29514</v>
      </c>
      <c r="AC383" s="445">
        <v>1.29271</v>
      </c>
    </row>
    <row r="384" spans="1:29" x14ac:dyDescent="0.25">
      <c r="A384" s="445" t="s">
        <v>4097</v>
      </c>
      <c r="B384" s="445" t="s">
        <v>4473</v>
      </c>
      <c r="C384" s="445" t="s">
        <v>4471</v>
      </c>
      <c r="D384" s="445">
        <v>37.287999999999997</v>
      </c>
      <c r="E384" s="445">
        <v>36.669199999999996</v>
      </c>
      <c r="F384" s="445">
        <v>36.134900000000002</v>
      </c>
      <c r="G384" s="445">
        <v>35.373800000000003</v>
      </c>
      <c r="H384" s="445">
        <v>34.4482</v>
      </c>
      <c r="I384" s="445">
        <v>33.905099999999997</v>
      </c>
      <c r="J384" s="445">
        <v>33.676299999999998</v>
      </c>
      <c r="K384" s="445">
        <v>33.581600000000002</v>
      </c>
      <c r="L384" s="445">
        <v>33.629600000000003</v>
      </c>
      <c r="M384" s="445">
        <v>33.664700000000003</v>
      </c>
      <c r="N384" s="445">
        <v>33.587200000000003</v>
      </c>
      <c r="O384" s="445">
        <v>33.810400000000001</v>
      </c>
      <c r="P384" s="445">
        <v>33.988399999999999</v>
      </c>
      <c r="Q384" s="445">
        <v>34.124200000000002</v>
      </c>
      <c r="R384" s="445">
        <v>33.7699</v>
      </c>
      <c r="S384" s="445">
        <v>33.9405</v>
      </c>
      <c r="T384" s="445">
        <v>34.043599999999998</v>
      </c>
      <c r="U384" s="445">
        <v>34.096299999999999</v>
      </c>
      <c r="V384" s="445">
        <v>34.0578</v>
      </c>
      <c r="W384" s="445">
        <v>33.964700000000001</v>
      </c>
      <c r="X384" s="445">
        <v>34.023099999999999</v>
      </c>
      <c r="Y384" s="445">
        <v>34.1693</v>
      </c>
      <c r="Z384" s="445">
        <v>34.300199999999997</v>
      </c>
      <c r="AA384" s="445">
        <v>34.484699999999997</v>
      </c>
      <c r="AB384" s="445">
        <v>34.565300000000001</v>
      </c>
      <c r="AC384" s="445">
        <v>34.587800000000001</v>
      </c>
    </row>
    <row r="385" spans="1:29" x14ac:dyDescent="0.25">
      <c r="A385" s="445" t="s">
        <v>4097</v>
      </c>
      <c r="B385" s="445" t="s">
        <v>2485</v>
      </c>
      <c r="C385" s="445" t="s">
        <v>4471</v>
      </c>
      <c r="D385" s="445">
        <v>0.38472299999999998</v>
      </c>
      <c r="E385" s="445">
        <v>0.36652299999999999</v>
      </c>
      <c r="F385" s="445">
        <v>0.32779199999999997</v>
      </c>
      <c r="G385" s="445">
        <v>0.29343200000000003</v>
      </c>
      <c r="H385" s="445">
        <v>0.26266099999999998</v>
      </c>
      <c r="I385" s="445">
        <v>0.235932</v>
      </c>
      <c r="J385" s="445">
        <v>0.22121099999999999</v>
      </c>
      <c r="K385" s="445">
        <v>0.20657900000000001</v>
      </c>
      <c r="L385" s="445">
        <v>0.19188</v>
      </c>
      <c r="M385" s="445">
        <v>0.17732000000000001</v>
      </c>
      <c r="N385" s="445">
        <v>0.162685</v>
      </c>
      <c r="O385" s="445">
        <v>0.16251399999999999</v>
      </c>
      <c r="P385" s="445">
        <v>0.16233800000000001</v>
      </c>
      <c r="Q385" s="445">
        <v>0.162193</v>
      </c>
      <c r="R385" s="445">
        <v>0.162076</v>
      </c>
      <c r="S385" s="445">
        <v>0.16192999999999999</v>
      </c>
      <c r="T385" s="445">
        <v>0.16175600000000001</v>
      </c>
      <c r="U385" s="445">
        <v>0.16159599999999999</v>
      </c>
      <c r="V385" s="445">
        <v>0.161437</v>
      </c>
      <c r="W385" s="445">
        <v>0.16131899999999999</v>
      </c>
      <c r="X385" s="445">
        <v>0.161246</v>
      </c>
      <c r="Y385" s="445">
        <v>0.161165</v>
      </c>
      <c r="Z385" s="445">
        <v>0.16109899999999999</v>
      </c>
      <c r="AA385" s="445">
        <v>0.161131</v>
      </c>
      <c r="AB385" s="445">
        <v>0.16111800000000001</v>
      </c>
      <c r="AC385" s="445">
        <v>0.16121099999999999</v>
      </c>
    </row>
    <row r="386" spans="1:29" x14ac:dyDescent="0.25">
      <c r="A386" s="445" t="s">
        <v>4097</v>
      </c>
      <c r="B386" s="445" t="s">
        <v>2425</v>
      </c>
      <c r="C386" s="445" t="s">
        <v>4471</v>
      </c>
      <c r="D386" s="445">
        <v>1.5739399999999999</v>
      </c>
      <c r="E386" s="445">
        <v>1.5739399999999999</v>
      </c>
      <c r="F386" s="445">
        <v>1.5739399999999999</v>
      </c>
      <c r="G386" s="445">
        <v>1.5739399999999999</v>
      </c>
      <c r="H386" s="445">
        <v>1.5739399999999999</v>
      </c>
      <c r="I386" s="445">
        <v>1.5739399999999999</v>
      </c>
      <c r="J386" s="445">
        <v>1.5739399999999999</v>
      </c>
      <c r="K386" s="445">
        <v>1.5739399999999999</v>
      </c>
      <c r="L386" s="445">
        <v>1.5739399999999999</v>
      </c>
      <c r="M386" s="445">
        <v>1.5739399999999999</v>
      </c>
      <c r="N386" s="445">
        <v>1.5739399999999999</v>
      </c>
      <c r="O386" s="445">
        <v>1.5739399999999999</v>
      </c>
      <c r="P386" s="445">
        <v>1.5739399999999999</v>
      </c>
      <c r="Q386" s="445">
        <v>1.5739399999999999</v>
      </c>
      <c r="R386" s="445">
        <v>1.5739399999999999</v>
      </c>
      <c r="S386" s="445">
        <v>1.5739399999999999</v>
      </c>
      <c r="T386" s="445">
        <v>1.5739399999999999</v>
      </c>
      <c r="U386" s="445">
        <v>1.5739399999999999</v>
      </c>
      <c r="V386" s="445">
        <v>1.5739399999999999</v>
      </c>
      <c r="W386" s="445">
        <v>1.5739399999999999</v>
      </c>
      <c r="X386" s="445">
        <v>1.5739399999999999</v>
      </c>
      <c r="Y386" s="445">
        <v>1.5739399999999999</v>
      </c>
      <c r="Z386" s="445">
        <v>1.5739399999999999</v>
      </c>
      <c r="AA386" s="445">
        <v>1.5739399999999999</v>
      </c>
      <c r="AB386" s="445">
        <v>1.5739399999999999</v>
      </c>
      <c r="AC386" s="445">
        <v>1.5739399999999999</v>
      </c>
    </row>
    <row r="387" spans="1:29" x14ac:dyDescent="0.25">
      <c r="A387" s="445" t="s">
        <v>4097</v>
      </c>
      <c r="B387" s="445" t="s">
        <v>4472</v>
      </c>
      <c r="C387" s="445" t="s">
        <v>4471</v>
      </c>
      <c r="D387" s="445">
        <v>0</v>
      </c>
      <c r="E387" s="445">
        <v>0</v>
      </c>
      <c r="F387" s="445">
        <v>0</v>
      </c>
      <c r="G387" s="445">
        <v>0</v>
      </c>
      <c r="H387" s="445">
        <v>0</v>
      </c>
      <c r="I387" s="445">
        <v>0</v>
      </c>
      <c r="J387" s="445">
        <v>0</v>
      </c>
      <c r="K387" s="445">
        <v>0</v>
      </c>
      <c r="L387" s="445">
        <v>0</v>
      </c>
      <c r="M387" s="445">
        <v>0</v>
      </c>
      <c r="N387" s="445">
        <v>0</v>
      </c>
      <c r="O387" s="445">
        <v>0</v>
      </c>
      <c r="P387" s="445">
        <v>0</v>
      </c>
      <c r="Q387" s="445">
        <v>0</v>
      </c>
      <c r="R387" s="445">
        <v>0</v>
      </c>
      <c r="S387" s="445">
        <v>0</v>
      </c>
      <c r="T387" s="445">
        <v>0</v>
      </c>
      <c r="U387" s="445">
        <v>0</v>
      </c>
      <c r="V387" s="445">
        <v>0</v>
      </c>
      <c r="W387" s="445">
        <v>0</v>
      </c>
      <c r="X387" s="445">
        <v>0</v>
      </c>
      <c r="Y387" s="445">
        <v>0</v>
      </c>
      <c r="Z387" s="445">
        <v>0</v>
      </c>
      <c r="AA387" s="445">
        <v>0</v>
      </c>
      <c r="AB387" s="445">
        <v>0</v>
      </c>
      <c r="AC387" s="445">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50% below 2005 levels by 2050</v>
      </c>
      <c r="C2" s="1">
        <f>IF(INDEX('State Targets'!I:I,MATCH(About!$C$2,'State Targets'!$B:$B,0))=0,"",INDEX('State Targets'!I:I,MATCH(About!$C$2,'State Targets'!$B:$B,0)))</f>
        <v>2030</v>
      </c>
      <c r="D2" s="1">
        <f>INDEX('State Targets'!J:J,MATCH(About!$C$2,'State Targets'!$B:$B,0))</f>
        <v>52.5</v>
      </c>
      <c r="E2" s="1">
        <f>INDEX('State Targets'!K:K,MATCH(About!$C$2,'State Targets'!$B:$B,0))</f>
        <v>52.5</v>
      </c>
      <c r="F2" s="1" t="str">
        <f>IF(INDEX('State Targets'!C:C,MATCH(About!$C$2,'State Targets'!$B:$B,0))=0,"",INDEX('State Targets'!C:C,MATCH(About!$C$2,'State Targets'!$B:$B,0)))</f>
        <v>Minnesota enacted statutory targets in 2023 to reduce emissions below 2005 levels by 30% by 2025, 50% by 2030, and to achieve net-zero emissions by 2050.</v>
      </c>
    </row>
    <row r="3" spans="1:6" x14ac:dyDescent="0.25">
      <c r="A3" s="1" t="s">
        <v>3519</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Minnesota enacted statutory targets in 2023 to reduce emissions below 2005 levels by 30% by 2025, 50% by 2030, and to achieve net-zero emissions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105</v>
      </c>
      <c r="H25" s="398" t="s">
        <v>4433</v>
      </c>
      <c r="I25" s="413">
        <v>2030</v>
      </c>
      <c r="J25">
        <f>IF($E25="","",(1-$E25)*$G25)</f>
        <v>52.5</v>
      </c>
      <c r="K25">
        <f t="shared" si="1"/>
        <v>52.5</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MN</v>
      </c>
      <c r="C1" s="419">
        <f>SUM(C4:C87)</f>
        <v>80.832011568372536</v>
      </c>
      <c r="D1" s="419">
        <f t="shared" ref="D1:AG1" si="0">SUM(D4:D87)</f>
        <v>80.286838127960038</v>
      </c>
      <c r="E1" s="419">
        <f t="shared" si="0"/>
        <v>81.457642897189274</v>
      </c>
      <c r="F1" s="419">
        <f t="shared" si="0"/>
        <v>86.101071606156225</v>
      </c>
      <c r="G1" s="419">
        <f t="shared" si="0"/>
        <v>87.996216573080218</v>
      </c>
      <c r="H1" s="419">
        <f t="shared" si="0"/>
        <v>91.486916334299679</v>
      </c>
      <c r="I1" s="419">
        <f t="shared" si="0"/>
        <v>96.759337334979975</v>
      </c>
      <c r="J1" s="419">
        <f t="shared" si="0"/>
        <v>95.255388280526219</v>
      </c>
      <c r="K1" s="419">
        <f t="shared" si="0"/>
        <v>95.878365804197813</v>
      </c>
      <c r="L1" s="419">
        <f t="shared" si="0"/>
        <v>96.363689721957201</v>
      </c>
      <c r="M1" s="419">
        <f t="shared" si="0"/>
        <v>101.9964136990581</v>
      </c>
      <c r="N1" s="419">
        <f t="shared" si="0"/>
        <v>99.180533588940619</v>
      </c>
      <c r="O1" s="419">
        <f t="shared" si="0"/>
        <v>101.58286567503862</v>
      </c>
      <c r="P1" s="419">
        <f t="shared" si="0"/>
        <v>106.47526583696545</v>
      </c>
      <c r="Q1" s="419">
        <f t="shared" si="0"/>
        <v>104.88518665738744</v>
      </c>
      <c r="R1" s="419">
        <f t="shared" si="0"/>
        <v>105.13118879067659</v>
      </c>
      <c r="S1" s="419">
        <f t="shared" si="0"/>
        <v>103.21583317537295</v>
      </c>
      <c r="T1" s="419">
        <f t="shared" si="0"/>
        <v>104.59146118199267</v>
      </c>
      <c r="U1" s="419">
        <f t="shared" si="0"/>
        <v>104.12165115796138</v>
      </c>
      <c r="V1" s="419">
        <f t="shared" si="0"/>
        <v>96.618620871027673</v>
      </c>
      <c r="W1" s="419">
        <f t="shared" si="0"/>
        <v>111.42085711277923</v>
      </c>
      <c r="X1" s="419">
        <f t="shared" si="0"/>
        <v>110.75676279913843</v>
      </c>
      <c r="Y1" s="419">
        <f t="shared" si="0"/>
        <v>106.47922334573826</v>
      </c>
      <c r="Z1" s="419">
        <f t="shared" si="0"/>
        <v>110.20023428706007</v>
      </c>
      <c r="AA1" s="419">
        <f t="shared" si="0"/>
        <v>116.62033625704957</v>
      </c>
      <c r="AB1" s="419">
        <f t="shared" si="0"/>
        <v>103.05910589826932</v>
      </c>
      <c r="AC1" s="419">
        <f t="shared" si="0"/>
        <v>104.92227498411765</v>
      </c>
      <c r="AD1" s="419">
        <f t="shared" si="0"/>
        <v>105.76376517593515</v>
      </c>
      <c r="AE1" s="419">
        <f t="shared" si="0"/>
        <v>110.66764337527796</v>
      </c>
      <c r="AF1" s="419">
        <f t="shared" si="0"/>
        <v>107.20019413660017</v>
      </c>
      <c r="AG1" s="419">
        <f t="shared" si="0"/>
        <v>93.283446841306699</v>
      </c>
      <c r="AH1" s="419">
        <f>SUM(AH4:AH87)</f>
        <v>97.963497339907761</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29.1599510845931</v>
      </c>
      <c r="D4">
        <f>SUMIFS('EPA Export Aggregation'!G:G,'EPA Export Aggregation'!$A:$A,$B4,'EPA Export Aggregation'!$D:$D,$A$1)*IF($A4="CH4",About!$D$58,IF($A4="N2O",About!$D$59,1))</f>
        <v>28.0475833646375</v>
      </c>
      <c r="E4">
        <f>SUMIFS('EPA Export Aggregation'!H:H,'EPA Export Aggregation'!$A:$A,$B4,'EPA Export Aggregation'!$D:$D,$A$1)*IF($A4="CH4",About!$D$58,IF($A4="N2O",About!$D$59,1))</f>
        <v>27.6890424610426</v>
      </c>
      <c r="F4">
        <f>SUMIFS('EPA Export Aggregation'!I:I,'EPA Export Aggregation'!$A:$A,$B4,'EPA Export Aggregation'!$D:$D,$A$1)*IF($A4="CH4",About!$D$58,IF($A4="N2O",About!$D$59,1))</f>
        <v>29.288613262163501</v>
      </c>
      <c r="G4">
        <f>SUMIFS('EPA Export Aggregation'!J:J,'EPA Export Aggregation'!$A:$A,$B4,'EPA Export Aggregation'!$D:$D,$A$1)*IF($A4="CH4",About!$D$58,IF($A4="N2O",About!$D$59,1))</f>
        <v>29.5764023472125</v>
      </c>
      <c r="H4">
        <f>SUMIFS('EPA Export Aggregation'!K:K,'EPA Export Aggregation'!$A:$A,$B4,'EPA Export Aggregation'!$D:$D,$A$1)*IF($A4="CH4",About!$D$58,IF($A4="N2O",About!$D$59,1))</f>
        <v>30.0483040450289</v>
      </c>
      <c r="I4">
        <f>SUMIFS('EPA Export Aggregation'!L:L,'EPA Export Aggregation'!$A:$A,$B4,'EPA Export Aggregation'!$D:$D,$A$1)*IF($A4="CH4",About!$D$58,IF($A4="N2O",About!$D$59,1))</f>
        <v>30.635412708170001</v>
      </c>
      <c r="J4">
        <f>SUMIFS('EPA Export Aggregation'!M:M,'EPA Export Aggregation'!$A:$A,$B4,'EPA Export Aggregation'!$D:$D,$A$1)*IF($A4="CH4",About!$D$58,IF($A4="N2O",About!$D$59,1))</f>
        <v>30.806673551985899</v>
      </c>
      <c r="K4">
        <f>SUMIFS('EPA Export Aggregation'!N:N,'EPA Export Aggregation'!$A:$A,$B4,'EPA Export Aggregation'!$D:$D,$A$1)*IF($A4="CH4",About!$D$58,IF($A4="N2O",About!$D$59,1))</f>
        <v>31.7474473741776</v>
      </c>
      <c r="L4">
        <f>SUMIFS('EPA Export Aggregation'!O:O,'EPA Export Aggregation'!$A:$A,$B4,'EPA Export Aggregation'!$D:$D,$A$1)*IF($A4="CH4",About!$D$58,IF($A4="N2O",About!$D$59,1))</f>
        <v>30.500558297344799</v>
      </c>
      <c r="M4">
        <f>SUMIFS('EPA Export Aggregation'!P:P,'EPA Export Aggregation'!$A:$A,$B4,'EPA Export Aggregation'!$D:$D,$A$1)*IF($A4="CH4",About!$D$58,IF($A4="N2O",About!$D$59,1))</f>
        <v>33.060470351166302</v>
      </c>
      <c r="N4">
        <f>SUMIFS('EPA Export Aggregation'!Q:Q,'EPA Export Aggregation'!$A:$A,$B4,'EPA Export Aggregation'!$D:$D,$A$1)*IF($A4="CH4",About!$D$58,IF($A4="N2O",About!$D$59,1))</f>
        <v>32.620116175463501</v>
      </c>
      <c r="O4">
        <f>SUMIFS('EPA Export Aggregation'!R:R,'EPA Export Aggregation'!$A:$A,$B4,'EPA Export Aggregation'!$D:$D,$A$1)*IF($A4="CH4",About!$D$58,IF($A4="N2O",About!$D$59,1))</f>
        <v>33.341843234494704</v>
      </c>
      <c r="P4">
        <f>SUMIFS('EPA Export Aggregation'!S:S,'EPA Export Aggregation'!$A:$A,$B4,'EPA Export Aggregation'!$D:$D,$A$1)*IF($A4="CH4",About!$D$58,IF($A4="N2O",About!$D$59,1))</f>
        <v>36.866715667930599</v>
      </c>
      <c r="Q4">
        <f>SUMIFS('EPA Export Aggregation'!T:T,'EPA Export Aggregation'!$A:$A,$B4,'EPA Export Aggregation'!$D:$D,$A$1)*IF($A4="CH4",About!$D$58,IF($A4="N2O",About!$D$59,1))</f>
        <v>35.315298137499298</v>
      </c>
      <c r="R4">
        <f>SUMIFS('EPA Export Aggregation'!U:U,'EPA Export Aggregation'!$A:$A,$B4,'EPA Export Aggregation'!$D:$D,$A$1)*IF($A4="CH4",About!$D$58,IF($A4="N2O",About!$D$59,1))</f>
        <v>35.930805202229301</v>
      </c>
      <c r="S4">
        <f>SUMIFS('EPA Export Aggregation'!V:V,'EPA Export Aggregation'!$A:$A,$B4,'EPA Export Aggregation'!$D:$D,$A$1)*IF($A4="CH4",About!$D$58,IF($A4="N2O",About!$D$59,1))</f>
        <v>34.784402551875502</v>
      </c>
      <c r="T4">
        <f>SUMIFS('EPA Export Aggregation'!W:W,'EPA Export Aggregation'!$A:$A,$B4,'EPA Export Aggregation'!$D:$D,$A$1)*IF($A4="CH4",About!$D$58,IF($A4="N2O",About!$D$59,1))</f>
        <v>34.638910026951699</v>
      </c>
      <c r="U4">
        <f>SUMIFS('EPA Export Aggregation'!X:X,'EPA Export Aggregation'!$A:$A,$B4,'EPA Export Aggregation'!$D:$D,$A$1)*IF($A4="CH4",About!$D$58,IF($A4="N2O",About!$D$59,1))</f>
        <v>33.291423883260599</v>
      </c>
      <c r="V4">
        <f>SUMIFS('EPA Export Aggregation'!Y:Y,'EPA Export Aggregation'!$A:$A,$B4,'EPA Export Aggregation'!$D:$D,$A$1)*IF($A4="CH4",About!$D$58,IF($A4="N2O",About!$D$59,1))</f>
        <v>30.476007201912299</v>
      </c>
      <c r="W4">
        <f>SUMIFS('EPA Export Aggregation'!Z:Z,'EPA Export Aggregation'!$A:$A,$B4,'EPA Export Aggregation'!$D:$D,$A$1)*IF($A4="CH4",About!$D$58,IF($A4="N2O",About!$D$59,1))</f>
        <v>29.630328178636301</v>
      </c>
      <c r="X4">
        <f>SUMIFS('EPA Export Aggregation'!AA:AA,'EPA Export Aggregation'!$A:$A,$B4,'EPA Export Aggregation'!$D:$D,$A$1)*IF($A4="CH4",About!$D$58,IF($A4="N2O",About!$D$59,1))</f>
        <v>29.249029174339</v>
      </c>
      <c r="Y4">
        <f>SUMIFS('EPA Export Aggregation'!AB:AB,'EPA Export Aggregation'!$A:$A,$B4,'EPA Export Aggregation'!$D:$D,$A$1)*IF($A4="CH4",About!$D$58,IF($A4="N2O",About!$D$59,1))</f>
        <v>25.705293072432099</v>
      </c>
      <c r="Z4">
        <f>SUMIFS('EPA Export Aggregation'!AC:AC,'EPA Export Aggregation'!$A:$A,$B4,'EPA Export Aggregation'!$D:$D,$A$1)*IF($A4="CH4",About!$D$58,IF($A4="N2O",About!$D$59,1))</f>
        <v>25.987259028622301</v>
      </c>
      <c r="AA4">
        <f>SUMIFS('EPA Export Aggregation'!AD:AD,'EPA Export Aggregation'!$A:$A,$B4,'EPA Export Aggregation'!$D:$D,$A$1)*IF($A4="CH4",About!$D$58,IF($A4="N2O",About!$D$59,1))</f>
        <v>29.386942594159599</v>
      </c>
      <c r="AB4">
        <f>SUMIFS('EPA Export Aggregation'!AE:AE,'EPA Export Aggregation'!$A:$A,$B4,'EPA Export Aggregation'!$D:$D,$A$1)*IF($A4="CH4",About!$D$58,IF($A4="N2O",About!$D$59,1))</f>
        <v>27.2513955520702</v>
      </c>
      <c r="AC4">
        <f>SUMIFS('EPA Export Aggregation'!AF:AF,'EPA Export Aggregation'!$A:$A,$B4,'EPA Export Aggregation'!$D:$D,$A$1)*IF($A4="CH4",About!$D$58,IF($A4="N2O",About!$D$59,1))</f>
        <v>26.717873880517601</v>
      </c>
      <c r="AD4">
        <f>SUMIFS('EPA Export Aggregation'!AG:AG,'EPA Export Aggregation'!$A:$A,$B4,'EPA Export Aggregation'!$D:$D,$A$1)*IF($A4="CH4",About!$D$58,IF($A4="N2O",About!$D$59,1))</f>
        <v>25.274520913001901</v>
      </c>
      <c r="AE4">
        <f>SUMIFS('EPA Export Aggregation'!AH:AH,'EPA Export Aggregation'!$A:$A,$B4,'EPA Export Aggregation'!$D:$D,$A$1)*IF($A4="CH4",About!$D$58,IF($A4="N2O",About!$D$59,1))</f>
        <v>26.7311020473526</v>
      </c>
      <c r="AF4">
        <f>SUMIFS('EPA Export Aggregation'!AI:AI,'EPA Export Aggregation'!$A:$A,$B4,'EPA Export Aggregation'!$D:$D,$A$1)*IF($A4="CH4",About!$D$58,IF($A4="N2O",About!$D$59,1))</f>
        <v>22.856938855487702</v>
      </c>
      <c r="AG4">
        <f>SUMIFS('EPA Export Aggregation'!AJ:AJ,'EPA Export Aggregation'!$A:$A,$B4,'EPA Export Aggregation'!$D:$D,$A$1)*IF($A4="CH4",About!$D$58,IF($A4="N2O",About!$D$59,1))</f>
        <v>19.208011423435298</v>
      </c>
      <c r="AH4">
        <f>SUMIFS('EPA Export Aggregation'!AK:AK,'EPA Export Aggregation'!$A:$A,$B4,'EPA Export Aggregation'!$D:$D,$A$1)*IF($A4="CH4",About!$D$58,IF($A4="N2O",About!$D$59,1))</f>
        <v>21.2057188877112</v>
      </c>
    </row>
    <row r="5" spans="1:34" x14ac:dyDescent="0.25">
      <c r="A5" s="423" t="s">
        <v>2216</v>
      </c>
      <c r="B5" s="424" t="s">
        <v>4212</v>
      </c>
      <c r="C5">
        <f>SUMIFS('EPA Export Aggregation'!F:F,'EPA Export Aggregation'!$A:$A,$B5,'EPA Export Aggregation'!$D:$D,$A$1)*IF($A5="CH4",About!$D$58,IF($A5="N2O",About!$D$59,1))</f>
        <v>23.038042840671299</v>
      </c>
      <c r="D5">
        <f>SUMIFS('EPA Export Aggregation'!G:G,'EPA Export Aggregation'!$A:$A,$B5,'EPA Export Aggregation'!$D:$D,$A$1)*IF($A5="CH4",About!$D$58,IF($A5="N2O",About!$D$59,1))</f>
        <v>23.605257302939499</v>
      </c>
      <c r="E5">
        <f>SUMIFS('EPA Export Aggregation'!H:H,'EPA Export Aggregation'!$A:$A,$B5,'EPA Export Aggregation'!$D:$D,$A$1)*IF($A5="CH4",About!$D$58,IF($A5="N2O",About!$D$59,1))</f>
        <v>25.121365305332102</v>
      </c>
      <c r="F5">
        <f>SUMIFS('EPA Export Aggregation'!I:I,'EPA Export Aggregation'!$A:$A,$B5,'EPA Export Aggregation'!$D:$D,$A$1)*IF($A5="CH4",About!$D$58,IF($A5="N2O",About!$D$59,1))</f>
        <v>26.888071624603</v>
      </c>
      <c r="G5">
        <f>SUMIFS('EPA Export Aggregation'!J:J,'EPA Export Aggregation'!$A:$A,$B5,'EPA Export Aggregation'!$D:$D,$A$1)*IF($A5="CH4",About!$D$58,IF($A5="N2O",About!$D$59,1))</f>
        <v>28.034603228489999</v>
      </c>
      <c r="H5">
        <f>SUMIFS('EPA Export Aggregation'!K:K,'EPA Export Aggregation'!$A:$A,$B5,'EPA Export Aggregation'!$D:$D,$A$1)*IF($A5="CH4",About!$D$58,IF($A5="N2O",About!$D$59,1))</f>
        <v>29.055231160657002</v>
      </c>
      <c r="I5">
        <f>SUMIFS('EPA Export Aggregation'!L:L,'EPA Export Aggregation'!$A:$A,$B5,'EPA Export Aggregation'!$D:$D,$A$1)*IF($A5="CH4",About!$D$58,IF($A5="N2O",About!$D$59,1))</f>
        <v>30.3478799795434</v>
      </c>
      <c r="J5">
        <f>SUMIFS('EPA Export Aggregation'!M:M,'EPA Export Aggregation'!$A:$A,$B5,'EPA Export Aggregation'!$D:$D,$A$1)*IF($A5="CH4",About!$D$58,IF($A5="N2O",About!$D$59,1))</f>
        <v>29.964453672886901</v>
      </c>
      <c r="K5">
        <f>SUMIFS('EPA Export Aggregation'!N:N,'EPA Export Aggregation'!$A:$A,$B5,'EPA Export Aggregation'!$D:$D,$A$1)*IF($A5="CH4",About!$D$58,IF($A5="N2O",About!$D$59,1))</f>
        <v>31.5902971710358</v>
      </c>
      <c r="L5">
        <f>SUMIFS('EPA Export Aggregation'!O:O,'EPA Export Aggregation'!$A:$A,$B5,'EPA Export Aggregation'!$D:$D,$A$1)*IF($A5="CH4",About!$D$58,IF($A5="N2O",About!$D$59,1))</f>
        <v>33.733752168409097</v>
      </c>
      <c r="M5">
        <f>SUMIFS('EPA Export Aggregation'!P:P,'EPA Export Aggregation'!$A:$A,$B5,'EPA Export Aggregation'!$D:$D,$A$1)*IF($A5="CH4",About!$D$58,IF($A5="N2O",About!$D$59,1))</f>
        <v>35.059816305085</v>
      </c>
      <c r="N5">
        <f>SUMIFS('EPA Export Aggregation'!Q:Q,'EPA Export Aggregation'!$A:$A,$B5,'EPA Export Aggregation'!$D:$D,$A$1)*IF($A5="CH4",About!$D$58,IF($A5="N2O",About!$D$59,1))</f>
        <v>34.431515752909903</v>
      </c>
      <c r="O5">
        <f>SUMIFS('EPA Export Aggregation'!R:R,'EPA Export Aggregation'!$A:$A,$B5,'EPA Export Aggregation'!$D:$D,$A$1)*IF($A5="CH4",About!$D$58,IF($A5="N2O",About!$D$59,1))</f>
        <v>34.985496242012701</v>
      </c>
      <c r="P5">
        <f>SUMIFS('EPA Export Aggregation'!S:S,'EPA Export Aggregation'!$A:$A,$B5,'EPA Export Aggregation'!$D:$D,$A$1)*IF($A5="CH4",About!$D$58,IF($A5="N2O",About!$D$59,1))</f>
        <v>35.407876034814798</v>
      </c>
      <c r="Q5">
        <f>SUMIFS('EPA Export Aggregation'!T:T,'EPA Export Aggregation'!$A:$A,$B5,'EPA Export Aggregation'!$D:$D,$A$1)*IF($A5="CH4",About!$D$58,IF($A5="N2O",About!$D$59,1))</f>
        <v>35.743631545777397</v>
      </c>
      <c r="R5">
        <f>SUMIFS('EPA Export Aggregation'!U:U,'EPA Export Aggregation'!$A:$A,$B5,'EPA Export Aggregation'!$D:$D,$A$1)*IF($A5="CH4",About!$D$58,IF($A5="N2O",About!$D$59,1))</f>
        <v>35.301859361493896</v>
      </c>
      <c r="S5">
        <f>SUMIFS('EPA Export Aggregation'!V:V,'EPA Export Aggregation'!$A:$A,$B5,'EPA Export Aggregation'!$D:$D,$A$1)*IF($A5="CH4",About!$D$58,IF($A5="N2O",About!$D$59,1))</f>
        <v>34.074870938283503</v>
      </c>
      <c r="T5">
        <f>SUMIFS('EPA Export Aggregation'!W:W,'EPA Export Aggregation'!$A:$A,$B5,'EPA Export Aggregation'!$D:$D,$A$1)*IF($A5="CH4",About!$D$58,IF($A5="N2O",About!$D$59,1))</f>
        <v>33.769188770422602</v>
      </c>
      <c r="U5">
        <f>SUMIFS('EPA Export Aggregation'!X:X,'EPA Export Aggregation'!$A:$A,$B5,'EPA Export Aggregation'!$D:$D,$A$1)*IF($A5="CH4",About!$D$58,IF($A5="N2O",About!$D$59,1))</f>
        <v>32.4511005195397</v>
      </c>
      <c r="V5">
        <f>SUMIFS('EPA Export Aggregation'!Y:Y,'EPA Export Aggregation'!$A:$A,$B5,'EPA Export Aggregation'!$D:$D,$A$1)*IF($A5="CH4",About!$D$58,IF($A5="N2O",About!$D$59,1))</f>
        <v>30.199193226710999</v>
      </c>
      <c r="W5">
        <f>SUMIFS('EPA Export Aggregation'!Z:Z,'EPA Export Aggregation'!$A:$A,$B5,'EPA Export Aggregation'!$D:$D,$A$1)*IF($A5="CH4",About!$D$58,IF($A5="N2O",About!$D$59,1))</f>
        <v>30.204590763159601</v>
      </c>
      <c r="X5">
        <f>SUMIFS('EPA Export Aggregation'!AA:AA,'EPA Export Aggregation'!$A:$A,$B5,'EPA Export Aggregation'!$D:$D,$A$1)*IF($A5="CH4",About!$D$58,IF($A5="N2O",About!$D$59,1))</f>
        <v>29.4782377997754</v>
      </c>
      <c r="Y5">
        <f>SUMIFS('EPA Export Aggregation'!AB:AB,'EPA Export Aggregation'!$A:$A,$B5,'EPA Export Aggregation'!$D:$D,$A$1)*IF($A5="CH4",About!$D$58,IF($A5="N2O",About!$D$59,1))</f>
        <v>30.0768412889364</v>
      </c>
      <c r="Z5">
        <f>SUMIFS('EPA Export Aggregation'!AC:AC,'EPA Export Aggregation'!$A:$A,$B5,'EPA Export Aggregation'!$D:$D,$A$1)*IF($A5="CH4",About!$D$58,IF($A5="N2O",About!$D$59,1))</f>
        <v>29.445220523967301</v>
      </c>
      <c r="AA5">
        <f>SUMIFS('EPA Export Aggregation'!AD:AD,'EPA Export Aggregation'!$A:$A,$B5,'EPA Export Aggregation'!$D:$D,$A$1)*IF($A5="CH4",About!$D$58,IF($A5="N2O",About!$D$59,1))</f>
        <v>30.116736488828199</v>
      </c>
      <c r="AB5">
        <f>SUMIFS('EPA Export Aggregation'!AE:AE,'EPA Export Aggregation'!$A:$A,$B5,'EPA Export Aggregation'!$D:$D,$A$1)*IF($A5="CH4",About!$D$58,IF($A5="N2O",About!$D$59,1))</f>
        <v>29.313963426535</v>
      </c>
      <c r="AC5">
        <f>SUMIFS('EPA Export Aggregation'!AF:AF,'EPA Export Aggregation'!$A:$A,$B5,'EPA Export Aggregation'!$D:$D,$A$1)*IF($A5="CH4",About!$D$58,IF($A5="N2O",About!$D$59,1))</f>
        <v>31.80492525463</v>
      </c>
      <c r="AD5">
        <f>SUMIFS('EPA Export Aggregation'!AG:AG,'EPA Export Aggregation'!$A:$A,$B5,'EPA Export Aggregation'!$D:$D,$A$1)*IF($A5="CH4",About!$D$58,IF($A5="N2O",About!$D$59,1))</f>
        <v>32.101195077387302</v>
      </c>
      <c r="AE5">
        <f>SUMIFS('EPA Export Aggregation'!AH:AH,'EPA Export Aggregation'!$A:$A,$B5,'EPA Export Aggregation'!$D:$D,$A$1)*IF($A5="CH4",About!$D$58,IF($A5="N2O",About!$D$59,1))</f>
        <v>32.387458521795601</v>
      </c>
      <c r="AF5">
        <f>SUMIFS('EPA Export Aggregation'!AI:AI,'EPA Export Aggregation'!$A:$A,$B5,'EPA Export Aggregation'!$D:$D,$A$1)*IF($A5="CH4",About!$D$58,IF($A5="N2O",About!$D$59,1))</f>
        <v>32.334243039766001</v>
      </c>
      <c r="AG5">
        <f>SUMIFS('EPA Export Aggregation'!AJ:AJ,'EPA Export Aggregation'!$A:$A,$B5,'EPA Export Aggregation'!$D:$D,$A$1)*IF($A5="CH4",About!$D$58,IF($A5="N2O",About!$D$59,1))</f>
        <v>26.368100240467399</v>
      </c>
      <c r="AH5">
        <f>SUMIFS('EPA Export Aggregation'!AK:AK,'EPA Export Aggregation'!$A:$A,$B5,'EPA Export Aggregation'!$D:$D,$A$1)*IF($A5="CH4",About!$D$58,IF($A5="N2O",About!$D$59,1))</f>
        <v>28.5649134671472</v>
      </c>
    </row>
    <row r="6" spans="1:34" x14ac:dyDescent="0.25">
      <c r="A6" s="423" t="s">
        <v>2216</v>
      </c>
      <c r="B6" s="424" t="s">
        <v>4216</v>
      </c>
      <c r="C6">
        <f>SUMIFS('EPA Export Aggregation'!F:F,'EPA Export Aggregation'!$A:$A,$B6,'EPA Export Aggregation'!$D:$D,$A$1)*IF($A6="CH4",About!$D$58,IF($A6="N2O",About!$D$59,1))</f>
        <v>12.0485885369824</v>
      </c>
      <c r="D6">
        <f>SUMIFS('EPA Export Aggregation'!G:G,'EPA Export Aggregation'!$A:$A,$B6,'EPA Export Aggregation'!$D:$D,$A$1)*IF($A6="CH4",About!$D$58,IF($A6="N2O",About!$D$59,1))</f>
        <v>11.792523165048699</v>
      </c>
      <c r="E6">
        <f>SUMIFS('EPA Export Aggregation'!H:H,'EPA Export Aggregation'!$A:$A,$B6,'EPA Export Aggregation'!$D:$D,$A$1)*IF($A6="CH4",About!$D$58,IF($A6="N2O",About!$D$59,1))</f>
        <v>12.438954044457301</v>
      </c>
      <c r="F6">
        <f>SUMIFS('EPA Export Aggregation'!I:I,'EPA Export Aggregation'!$A:$A,$B6,'EPA Export Aggregation'!$D:$D,$A$1)*IF($A6="CH4",About!$D$58,IF($A6="N2O",About!$D$59,1))</f>
        <v>12.8962072004018</v>
      </c>
      <c r="G6">
        <f>SUMIFS('EPA Export Aggregation'!J:J,'EPA Export Aggregation'!$A:$A,$B6,'EPA Export Aggregation'!$D:$D,$A$1)*IF($A6="CH4",About!$D$58,IF($A6="N2O",About!$D$59,1))</f>
        <v>13.053465209668801</v>
      </c>
      <c r="H6">
        <f>SUMIFS('EPA Export Aggregation'!K:K,'EPA Export Aggregation'!$A:$A,$B6,'EPA Export Aggregation'!$D:$D,$A$1)*IF($A6="CH4",About!$D$58,IF($A6="N2O",About!$D$59,1))</f>
        <v>13.605620044726001</v>
      </c>
      <c r="I6">
        <f>SUMIFS('EPA Export Aggregation'!L:L,'EPA Export Aggregation'!$A:$A,$B6,'EPA Export Aggregation'!$D:$D,$A$1)*IF($A6="CH4",About!$D$58,IF($A6="N2O",About!$D$59,1))</f>
        <v>15.1349171958084</v>
      </c>
      <c r="J6">
        <f>SUMIFS('EPA Export Aggregation'!M:M,'EPA Export Aggregation'!$A:$A,$B6,'EPA Export Aggregation'!$D:$D,$A$1)*IF($A6="CH4",About!$D$58,IF($A6="N2O",About!$D$59,1))</f>
        <v>14.5805787658624</v>
      </c>
      <c r="K6">
        <f>SUMIFS('EPA Export Aggregation'!N:N,'EPA Export Aggregation'!$A:$A,$B6,'EPA Export Aggregation'!$D:$D,$A$1)*IF($A6="CH4",About!$D$58,IF($A6="N2O",About!$D$59,1))</f>
        <v>14.751372050083001</v>
      </c>
      <c r="L6">
        <f>SUMIFS('EPA Export Aggregation'!O:O,'EPA Export Aggregation'!$A:$A,$B6,'EPA Export Aggregation'!$D:$D,$A$1)*IF($A6="CH4",About!$D$58,IF($A6="N2O",About!$D$59,1))</f>
        <v>13.8283156392366</v>
      </c>
      <c r="M6">
        <f>SUMIFS('EPA Export Aggregation'!P:P,'EPA Export Aggregation'!$A:$A,$B6,'EPA Export Aggregation'!$D:$D,$A$1)*IF($A6="CH4",About!$D$58,IF($A6="N2O",About!$D$59,1))</f>
        <v>14.42026836901</v>
      </c>
      <c r="N6">
        <f>SUMIFS('EPA Export Aggregation'!Q:Q,'EPA Export Aggregation'!$A:$A,$B6,'EPA Export Aggregation'!$D:$D,$A$1)*IF($A6="CH4",About!$D$58,IF($A6="N2O",About!$D$59,1))</f>
        <v>12.9374647729371</v>
      </c>
      <c r="O6">
        <f>SUMIFS('EPA Export Aggregation'!R:R,'EPA Export Aggregation'!$A:$A,$B6,'EPA Export Aggregation'!$D:$D,$A$1)*IF($A6="CH4",About!$D$58,IF($A6="N2O",About!$D$59,1))</f>
        <v>12.891214847454201</v>
      </c>
      <c r="P6">
        <f>SUMIFS('EPA Export Aggregation'!S:S,'EPA Export Aggregation'!$A:$A,$B6,'EPA Export Aggregation'!$D:$D,$A$1)*IF($A6="CH4",About!$D$58,IF($A6="N2O",About!$D$59,1))</f>
        <v>13.2687293247387</v>
      </c>
      <c r="Q6">
        <f>SUMIFS('EPA Export Aggregation'!T:T,'EPA Export Aggregation'!$A:$A,$B6,'EPA Export Aggregation'!$D:$D,$A$1)*IF($A6="CH4",About!$D$58,IF($A6="N2O",About!$D$59,1))</f>
        <v>13.631440824826599</v>
      </c>
      <c r="R6">
        <f>SUMIFS('EPA Export Aggregation'!U:U,'EPA Export Aggregation'!$A:$A,$B6,'EPA Export Aggregation'!$D:$D,$A$1)*IF($A6="CH4",About!$D$58,IF($A6="N2O",About!$D$59,1))</f>
        <v>14.001117481323099</v>
      </c>
      <c r="S6">
        <f>SUMIFS('EPA Export Aggregation'!V:V,'EPA Export Aggregation'!$A:$A,$B6,'EPA Export Aggregation'!$D:$D,$A$1)*IF($A6="CH4",About!$D$58,IF($A6="N2O",About!$D$59,1))</f>
        <v>14.2819265461016</v>
      </c>
      <c r="T6">
        <f>SUMIFS('EPA Export Aggregation'!W:W,'EPA Export Aggregation'!$A:$A,$B6,'EPA Export Aggregation'!$D:$D,$A$1)*IF($A6="CH4",About!$D$58,IF($A6="N2O",About!$D$59,1))</f>
        <v>15.4223594829107</v>
      </c>
      <c r="U6">
        <f>SUMIFS('EPA Export Aggregation'!X:X,'EPA Export Aggregation'!$A:$A,$B6,'EPA Export Aggregation'!$D:$D,$A$1)*IF($A6="CH4",About!$D$58,IF($A6="N2O",About!$D$59,1))</f>
        <v>16.377242139597701</v>
      </c>
      <c r="V6">
        <f>SUMIFS('EPA Export Aggregation'!Y:Y,'EPA Export Aggregation'!$A:$A,$B6,'EPA Export Aggregation'!$D:$D,$A$1)*IF($A6="CH4",About!$D$58,IF($A6="N2O",About!$D$59,1))</f>
        <v>14.800398139313801</v>
      </c>
      <c r="W6">
        <f>SUMIFS('EPA Export Aggregation'!Z:Z,'EPA Export Aggregation'!$A:$A,$B6,'EPA Export Aggregation'!$D:$D,$A$1)*IF($A6="CH4",About!$D$58,IF($A6="N2O",About!$D$59,1))</f>
        <v>14.7192398093433</v>
      </c>
      <c r="X6">
        <f>SUMIFS('EPA Export Aggregation'!AA:AA,'EPA Export Aggregation'!$A:$A,$B6,'EPA Export Aggregation'!$D:$D,$A$1)*IF($A6="CH4",About!$D$58,IF($A6="N2O",About!$D$59,1))</f>
        <v>14.655072132140999</v>
      </c>
      <c r="Y6">
        <f>SUMIFS('EPA Export Aggregation'!AB:AB,'EPA Export Aggregation'!$A:$A,$B6,'EPA Export Aggregation'!$D:$D,$A$1)*IF($A6="CH4",About!$D$58,IF($A6="N2O",About!$D$59,1))</f>
        <v>13.5107351726747</v>
      </c>
      <c r="Z6">
        <f>SUMIFS('EPA Export Aggregation'!AC:AC,'EPA Export Aggregation'!$A:$A,$B6,'EPA Export Aggregation'!$D:$D,$A$1)*IF($A6="CH4",About!$D$58,IF($A6="N2O",About!$D$59,1))</f>
        <v>14.568292469525</v>
      </c>
      <c r="AA6">
        <f>SUMIFS('EPA Export Aggregation'!AD:AD,'EPA Export Aggregation'!$A:$A,$B6,'EPA Export Aggregation'!$D:$D,$A$1)*IF($A6="CH4",About!$D$58,IF($A6="N2O",About!$D$59,1))</f>
        <v>14.4275908517799</v>
      </c>
      <c r="AB6">
        <f>SUMIFS('EPA Export Aggregation'!AE:AE,'EPA Export Aggregation'!$A:$A,$B6,'EPA Export Aggregation'!$D:$D,$A$1)*IF($A6="CH4",About!$D$58,IF($A6="N2O",About!$D$59,1))</f>
        <v>13.6437996009898</v>
      </c>
      <c r="AC6">
        <f>SUMIFS('EPA Export Aggregation'!AF:AF,'EPA Export Aggregation'!$A:$A,$B6,'EPA Export Aggregation'!$D:$D,$A$1)*IF($A6="CH4",About!$D$58,IF($A6="N2O",About!$D$59,1))</f>
        <v>14.3868693233967</v>
      </c>
      <c r="AD6">
        <f>SUMIFS('EPA Export Aggregation'!AG:AG,'EPA Export Aggregation'!$A:$A,$B6,'EPA Export Aggregation'!$D:$D,$A$1)*IF($A6="CH4",About!$D$58,IF($A6="N2O",About!$D$59,1))</f>
        <v>14.2930676330078</v>
      </c>
      <c r="AE6">
        <f>SUMIFS('EPA Export Aggregation'!AH:AH,'EPA Export Aggregation'!$A:$A,$B6,'EPA Export Aggregation'!$D:$D,$A$1)*IF($A6="CH4",About!$D$58,IF($A6="N2O",About!$D$59,1))</f>
        <v>13.8904899843252</v>
      </c>
      <c r="AF6">
        <f>SUMIFS('EPA Export Aggregation'!AI:AI,'EPA Export Aggregation'!$A:$A,$B6,'EPA Export Aggregation'!$D:$D,$A$1)*IF($A6="CH4",About!$D$58,IF($A6="N2O",About!$D$59,1))</f>
        <v>14.3911722784171</v>
      </c>
      <c r="AG6">
        <f>SUMIFS('EPA Export Aggregation'!AJ:AJ,'EPA Export Aggregation'!$A:$A,$B6,'EPA Export Aggregation'!$D:$D,$A$1)*IF($A6="CH4",About!$D$58,IF($A6="N2O",About!$D$59,1))</f>
        <v>13.091903515366299</v>
      </c>
      <c r="AH6">
        <f>SUMIFS('EPA Export Aggregation'!AK:AK,'EPA Export Aggregation'!$A:$A,$B6,'EPA Export Aggregation'!$D:$D,$A$1)*IF($A6="CH4",About!$D$58,IF($A6="N2O",About!$D$59,1))</f>
        <v>13.198818124050099</v>
      </c>
    </row>
    <row r="7" spans="1:34" x14ac:dyDescent="0.25">
      <c r="A7" s="423" t="s">
        <v>2216</v>
      </c>
      <c r="B7" s="424" t="s">
        <v>4218</v>
      </c>
      <c r="C7">
        <f>SUMIFS('EPA Export Aggregation'!F:F,'EPA Export Aggregation'!$A:$A,$B7,'EPA Export Aggregation'!$D:$D,$A$1)*IF($A7="CH4",About!$D$58,IF($A7="N2O",About!$D$59,1))</f>
        <v>8.0889503103863998</v>
      </c>
      <c r="D7">
        <f>SUMIFS('EPA Export Aggregation'!G:G,'EPA Export Aggregation'!$A:$A,$B7,'EPA Export Aggregation'!$D:$D,$A$1)*IF($A7="CH4",About!$D$58,IF($A7="N2O",About!$D$59,1))</f>
        <v>8.9120732051591993</v>
      </c>
      <c r="E7">
        <f>SUMIFS('EPA Export Aggregation'!H:H,'EPA Export Aggregation'!$A:$A,$B7,'EPA Export Aggregation'!$D:$D,$A$1)*IF($A7="CH4",About!$D$58,IF($A7="N2O",About!$D$59,1))</f>
        <v>8.4152589641528994</v>
      </c>
      <c r="F7">
        <f>SUMIFS('EPA Export Aggregation'!I:I,'EPA Export Aggregation'!$A:$A,$B7,'EPA Export Aggregation'!$D:$D,$A$1)*IF($A7="CH4",About!$D$58,IF($A7="N2O",About!$D$59,1))</f>
        <v>9.0127333034721993</v>
      </c>
      <c r="G7">
        <f>SUMIFS('EPA Export Aggregation'!J:J,'EPA Export Aggregation'!$A:$A,$B7,'EPA Export Aggregation'!$D:$D,$A$1)*IF($A7="CH4",About!$D$58,IF($A7="N2O",About!$D$59,1))</f>
        <v>8.9042083524737006</v>
      </c>
      <c r="H7">
        <f>SUMIFS('EPA Export Aggregation'!K:K,'EPA Export Aggregation'!$A:$A,$B7,'EPA Export Aggregation'!$D:$D,$A$1)*IF($A7="CH4",About!$D$58,IF($A7="N2O",About!$D$59,1))</f>
        <v>9.2779778491357003</v>
      </c>
      <c r="I7">
        <f>SUMIFS('EPA Export Aggregation'!L:L,'EPA Export Aggregation'!$A:$A,$B7,'EPA Export Aggregation'!$D:$D,$A$1)*IF($A7="CH4",About!$D$58,IF($A7="N2O",About!$D$59,1))</f>
        <v>10.5565461183455</v>
      </c>
      <c r="J7">
        <f>SUMIFS('EPA Export Aggregation'!M:M,'EPA Export Aggregation'!$A:$A,$B7,'EPA Export Aggregation'!$D:$D,$A$1)*IF($A7="CH4",About!$D$58,IF($A7="N2O",About!$D$59,1))</f>
        <v>9.5375330819416995</v>
      </c>
      <c r="K7">
        <f>SUMIFS('EPA Export Aggregation'!N:N,'EPA Export Aggregation'!$A:$A,$B7,'EPA Export Aggregation'!$D:$D,$A$1)*IF($A7="CH4",About!$D$58,IF($A7="N2O",About!$D$59,1))</f>
        <v>7.9377921672689</v>
      </c>
      <c r="L7">
        <f>SUMIFS('EPA Export Aggregation'!O:O,'EPA Export Aggregation'!$A:$A,$B7,'EPA Export Aggregation'!$D:$D,$A$1)*IF($A7="CH4",About!$D$58,IF($A7="N2O",About!$D$59,1))</f>
        <v>8.4314465511322005</v>
      </c>
      <c r="M7">
        <f>SUMIFS('EPA Export Aggregation'!P:P,'EPA Export Aggregation'!$A:$A,$B7,'EPA Export Aggregation'!$D:$D,$A$1)*IF($A7="CH4",About!$D$58,IF($A7="N2O",About!$D$59,1))</f>
        <v>9.2517259844908004</v>
      </c>
      <c r="N7">
        <f>SUMIFS('EPA Export Aggregation'!Q:Q,'EPA Export Aggregation'!$A:$A,$B7,'EPA Export Aggregation'!$D:$D,$A$1)*IF($A7="CH4",About!$D$58,IF($A7="N2O",About!$D$59,1))</f>
        <v>8.8979816991373006</v>
      </c>
      <c r="O7">
        <f>SUMIFS('EPA Export Aggregation'!R:R,'EPA Export Aggregation'!$A:$A,$B7,'EPA Export Aggregation'!$D:$D,$A$1)*IF($A7="CH4",About!$D$58,IF($A7="N2O",About!$D$59,1))</f>
        <v>9.2579319550078996</v>
      </c>
      <c r="P7">
        <f>SUMIFS('EPA Export Aggregation'!S:S,'EPA Export Aggregation'!$A:$A,$B7,'EPA Export Aggregation'!$D:$D,$A$1)*IF($A7="CH4",About!$D$58,IF($A7="N2O",About!$D$59,1))</f>
        <v>9.7712140935795002</v>
      </c>
      <c r="Q7">
        <f>SUMIFS('EPA Export Aggregation'!T:T,'EPA Export Aggregation'!$A:$A,$B7,'EPA Export Aggregation'!$D:$D,$A$1)*IF($A7="CH4",About!$D$58,IF($A7="N2O",About!$D$59,1))</f>
        <v>9.3857831073461</v>
      </c>
      <c r="R7">
        <f>SUMIFS('EPA Export Aggregation'!U:U,'EPA Export Aggregation'!$A:$A,$B7,'EPA Export Aggregation'!$D:$D,$A$1)*IF($A7="CH4",About!$D$58,IF($A7="N2O",About!$D$59,1))</f>
        <v>8.9566110270843993</v>
      </c>
      <c r="S7">
        <f>SUMIFS('EPA Export Aggregation'!V:V,'EPA Export Aggregation'!$A:$A,$B7,'EPA Export Aggregation'!$D:$D,$A$1)*IF($A7="CH4",About!$D$58,IF($A7="N2O",About!$D$59,1))</f>
        <v>8.1794146643933008</v>
      </c>
      <c r="T7">
        <f>SUMIFS('EPA Export Aggregation'!W:W,'EPA Export Aggregation'!$A:$A,$B7,'EPA Export Aggregation'!$D:$D,$A$1)*IF($A7="CH4",About!$D$58,IF($A7="N2O",About!$D$59,1))</f>
        <v>8.8504327350909993</v>
      </c>
      <c r="U7">
        <f>SUMIFS('EPA Export Aggregation'!X:X,'EPA Export Aggregation'!$A:$A,$B7,'EPA Export Aggregation'!$D:$D,$A$1)*IF($A7="CH4",About!$D$58,IF($A7="N2O",About!$D$59,1))</f>
        <v>9.4765703503996992</v>
      </c>
      <c r="V7">
        <f>SUMIFS('EPA Export Aggregation'!Y:Y,'EPA Export Aggregation'!$A:$A,$B7,'EPA Export Aggregation'!$D:$D,$A$1)*IF($A7="CH4",About!$D$58,IF($A7="N2O",About!$D$59,1))</f>
        <v>9.0092904853595002</v>
      </c>
      <c r="W7">
        <f>SUMIFS('EPA Export Aggregation'!Z:Z,'EPA Export Aggregation'!$A:$A,$B7,'EPA Export Aggregation'!$D:$D,$A$1)*IF($A7="CH4",About!$D$58,IF($A7="N2O",About!$D$59,1))</f>
        <v>8.3205556540226002</v>
      </c>
      <c r="X7">
        <f>SUMIFS('EPA Export Aggregation'!AA:AA,'EPA Export Aggregation'!$A:$A,$B7,'EPA Export Aggregation'!$D:$D,$A$1)*IF($A7="CH4",About!$D$58,IF($A7="N2O",About!$D$59,1))</f>
        <v>8.3706394919647007</v>
      </c>
      <c r="Y7">
        <f>SUMIFS('EPA Export Aggregation'!AB:AB,'EPA Export Aggregation'!$A:$A,$B7,'EPA Export Aggregation'!$D:$D,$A$1)*IF($A7="CH4",About!$D$58,IF($A7="N2O",About!$D$59,1))</f>
        <v>7.2847394467928002</v>
      </c>
      <c r="Z7">
        <f>SUMIFS('EPA Export Aggregation'!AC:AC,'EPA Export Aggregation'!$A:$A,$B7,'EPA Export Aggregation'!$D:$D,$A$1)*IF($A7="CH4",About!$D$58,IF($A7="N2O",About!$D$59,1))</f>
        <v>9.2066124596949006</v>
      </c>
      <c r="AA7">
        <f>SUMIFS('EPA Export Aggregation'!AD:AD,'EPA Export Aggregation'!$A:$A,$B7,'EPA Export Aggregation'!$D:$D,$A$1)*IF($A7="CH4",About!$D$58,IF($A7="N2O",About!$D$59,1))</f>
        <v>9.8628476625431993</v>
      </c>
      <c r="AB7">
        <f>SUMIFS('EPA Export Aggregation'!AE:AE,'EPA Export Aggregation'!$A:$A,$B7,'EPA Export Aggregation'!$D:$D,$A$1)*IF($A7="CH4",About!$D$58,IF($A7="N2O",About!$D$59,1))</f>
        <v>8.0322367649135007</v>
      </c>
      <c r="AC7">
        <f>SUMIFS('EPA Export Aggregation'!AF:AF,'EPA Export Aggregation'!$A:$A,$B7,'EPA Export Aggregation'!$D:$D,$A$1)*IF($A7="CH4",About!$D$58,IF($A7="N2O",About!$D$59,1))</f>
        <v>7.9880552276715999</v>
      </c>
      <c r="AD7">
        <f>SUMIFS('EPA Export Aggregation'!AG:AG,'EPA Export Aggregation'!$A:$A,$B7,'EPA Export Aggregation'!$D:$D,$A$1)*IF($A7="CH4",About!$D$58,IF($A7="N2O",About!$D$59,1))</f>
        <v>8.5120163731552996</v>
      </c>
      <c r="AE7">
        <f>SUMIFS('EPA Export Aggregation'!AH:AH,'EPA Export Aggregation'!$A:$A,$B7,'EPA Export Aggregation'!$D:$D,$A$1)*IF($A7="CH4",About!$D$58,IF($A7="N2O",About!$D$59,1))</f>
        <v>9.8291672451825001</v>
      </c>
      <c r="AF7">
        <f>SUMIFS('EPA Export Aggregation'!AI:AI,'EPA Export Aggregation'!$A:$A,$B7,'EPA Export Aggregation'!$D:$D,$A$1)*IF($A7="CH4",About!$D$58,IF($A7="N2O",About!$D$59,1))</f>
        <v>10.167899062055801</v>
      </c>
      <c r="AG7">
        <f>SUMIFS('EPA Export Aggregation'!AJ:AJ,'EPA Export Aggregation'!$A:$A,$B7,'EPA Export Aggregation'!$D:$D,$A$1)*IF($A7="CH4",About!$D$58,IF($A7="N2O",About!$D$59,1))</f>
        <v>9.1637418092799994</v>
      </c>
      <c r="AH7">
        <f>SUMIFS('EPA Export Aggregation'!AK:AK,'EPA Export Aggregation'!$A:$A,$B7,'EPA Export Aggregation'!$D:$D,$A$1)*IF($A7="CH4",About!$D$58,IF($A7="N2O",About!$D$59,1))</f>
        <v>9.1639263970432996</v>
      </c>
    </row>
    <row r="8" spans="1:34" x14ac:dyDescent="0.25">
      <c r="A8" s="423" t="s">
        <v>2216</v>
      </c>
      <c r="B8" s="424" t="s">
        <v>4220</v>
      </c>
      <c r="C8">
        <f>SUMIFS('EPA Export Aggregation'!F:F,'EPA Export Aggregation'!$A:$A,$B8,'EPA Export Aggregation'!$D:$D,$A$1)*IF($A8="CH4",About!$D$58,IF($A8="N2O",About!$D$59,1))</f>
        <v>5.9133904658973</v>
      </c>
      <c r="D8">
        <f>SUMIFS('EPA Export Aggregation'!G:G,'EPA Export Aggregation'!$A:$A,$B8,'EPA Export Aggregation'!$D:$D,$A$1)*IF($A8="CH4",About!$D$58,IF($A8="N2O",About!$D$59,1))</f>
        <v>5.5490832820106002</v>
      </c>
      <c r="E8">
        <f>SUMIFS('EPA Export Aggregation'!H:H,'EPA Export Aggregation'!$A:$A,$B8,'EPA Export Aggregation'!$D:$D,$A$1)*IF($A8="CH4",About!$D$58,IF($A8="N2O",About!$D$59,1))</f>
        <v>5.0598965024656</v>
      </c>
      <c r="F8">
        <f>SUMIFS('EPA Export Aggregation'!I:I,'EPA Export Aggregation'!$A:$A,$B8,'EPA Export Aggregation'!$D:$D,$A$1)*IF($A8="CH4",About!$D$58,IF($A8="N2O",About!$D$59,1))</f>
        <v>5.3100935143813004</v>
      </c>
      <c r="G8">
        <f>SUMIFS('EPA Export Aggregation'!J:J,'EPA Export Aggregation'!$A:$A,$B8,'EPA Export Aggregation'!$D:$D,$A$1)*IF($A8="CH4",About!$D$58,IF($A8="N2O",About!$D$59,1))</f>
        <v>5.4508830568156004</v>
      </c>
      <c r="H8">
        <f>SUMIFS('EPA Export Aggregation'!K:K,'EPA Export Aggregation'!$A:$A,$B8,'EPA Export Aggregation'!$D:$D,$A$1)*IF($A8="CH4",About!$D$58,IF($A8="N2O",About!$D$59,1))</f>
        <v>5.9032396998932004</v>
      </c>
      <c r="I8">
        <f>SUMIFS('EPA Export Aggregation'!L:L,'EPA Export Aggregation'!$A:$A,$B8,'EPA Export Aggregation'!$D:$D,$A$1)*IF($A8="CH4",About!$D$58,IF($A8="N2O",About!$D$59,1))</f>
        <v>6.2602554288491001</v>
      </c>
      <c r="J8">
        <f>SUMIFS('EPA Export Aggregation'!M:M,'EPA Export Aggregation'!$A:$A,$B8,'EPA Export Aggregation'!$D:$D,$A$1)*IF($A8="CH4",About!$D$58,IF($A8="N2O",About!$D$59,1))</f>
        <v>6.2621647976592003</v>
      </c>
      <c r="K8">
        <f>SUMIFS('EPA Export Aggregation'!N:N,'EPA Export Aggregation'!$A:$A,$B8,'EPA Export Aggregation'!$D:$D,$A$1)*IF($A8="CH4",About!$D$58,IF($A8="N2O",About!$D$59,1))</f>
        <v>5.5861935257594002</v>
      </c>
      <c r="L8">
        <f>SUMIFS('EPA Export Aggregation'!O:O,'EPA Export Aggregation'!$A:$A,$B8,'EPA Export Aggregation'!$D:$D,$A$1)*IF($A8="CH4",About!$D$58,IF($A8="N2O",About!$D$59,1))</f>
        <v>5.3863753891453996</v>
      </c>
      <c r="M8">
        <f>SUMIFS('EPA Export Aggregation'!P:P,'EPA Export Aggregation'!$A:$A,$B8,'EPA Export Aggregation'!$D:$D,$A$1)*IF($A8="CH4",About!$D$58,IF($A8="N2O",About!$D$59,1))</f>
        <v>5.8033487140386999</v>
      </c>
      <c r="N8">
        <f>SUMIFS('EPA Export Aggregation'!Q:Q,'EPA Export Aggregation'!$A:$A,$B8,'EPA Export Aggregation'!$D:$D,$A$1)*IF($A8="CH4",About!$D$58,IF($A8="N2O",About!$D$59,1))</f>
        <v>5.8164671923322002</v>
      </c>
      <c r="O8">
        <f>SUMIFS('EPA Export Aggregation'!R:R,'EPA Export Aggregation'!$A:$A,$B8,'EPA Export Aggregation'!$D:$D,$A$1)*IF($A8="CH4",About!$D$58,IF($A8="N2O",About!$D$59,1))</f>
        <v>6.3533049586021999</v>
      </c>
      <c r="P8">
        <f>SUMIFS('EPA Export Aggregation'!S:S,'EPA Export Aggregation'!$A:$A,$B8,'EPA Export Aggregation'!$D:$D,$A$1)*IF($A8="CH4",About!$D$58,IF($A8="N2O",About!$D$59,1))</f>
        <v>6.5329020477153001</v>
      </c>
      <c r="Q8">
        <f>SUMIFS('EPA Export Aggregation'!T:T,'EPA Export Aggregation'!$A:$A,$B8,'EPA Export Aggregation'!$D:$D,$A$1)*IF($A8="CH4",About!$D$58,IF($A8="N2O",About!$D$59,1))</f>
        <v>5.9185402628970998</v>
      </c>
      <c r="R8">
        <f>SUMIFS('EPA Export Aggregation'!U:U,'EPA Export Aggregation'!$A:$A,$B8,'EPA Export Aggregation'!$D:$D,$A$1)*IF($A8="CH4",About!$D$58,IF($A8="N2O",About!$D$59,1))</f>
        <v>6.0277777808061002</v>
      </c>
      <c r="S8">
        <f>SUMIFS('EPA Export Aggregation'!V:V,'EPA Export Aggregation'!$A:$A,$B8,'EPA Export Aggregation'!$D:$D,$A$1)*IF($A8="CH4",About!$D$58,IF($A8="N2O",About!$D$59,1))</f>
        <v>6.6344396858546997</v>
      </c>
      <c r="T8">
        <f>SUMIFS('EPA Export Aggregation'!W:W,'EPA Export Aggregation'!$A:$A,$B8,'EPA Export Aggregation'!$D:$D,$A$1)*IF($A8="CH4",About!$D$58,IF($A8="N2O",About!$D$59,1))</f>
        <v>6.4663442731952001</v>
      </c>
      <c r="U8">
        <f>SUMIFS('EPA Export Aggregation'!X:X,'EPA Export Aggregation'!$A:$A,$B8,'EPA Export Aggregation'!$D:$D,$A$1)*IF($A8="CH4",About!$D$58,IF($A8="N2O",About!$D$59,1))</f>
        <v>7.0879428823895001</v>
      </c>
      <c r="V8">
        <f>SUMIFS('EPA Export Aggregation'!Y:Y,'EPA Export Aggregation'!$A:$A,$B8,'EPA Export Aggregation'!$D:$D,$A$1)*IF($A8="CH4",About!$D$58,IF($A8="N2O",About!$D$59,1))</f>
        <v>6.6833722589526001</v>
      </c>
      <c r="W8">
        <f>SUMIFS('EPA Export Aggregation'!Z:Z,'EPA Export Aggregation'!$A:$A,$B8,'EPA Export Aggregation'!$D:$D,$A$1)*IF($A8="CH4",About!$D$58,IF($A8="N2O",About!$D$59,1))</f>
        <v>6.0072886795824996</v>
      </c>
      <c r="X8">
        <f>SUMIFS('EPA Export Aggregation'!AA:AA,'EPA Export Aggregation'!$A:$A,$B8,'EPA Export Aggregation'!$D:$D,$A$1)*IF($A8="CH4",About!$D$58,IF($A8="N2O",About!$D$59,1))</f>
        <v>6.2245097775703</v>
      </c>
      <c r="Y8">
        <f>SUMIFS('EPA Export Aggregation'!AB:AB,'EPA Export Aggregation'!$A:$A,$B8,'EPA Export Aggregation'!$D:$D,$A$1)*IF($A8="CH4",About!$D$58,IF($A8="N2O",About!$D$59,1))</f>
        <v>5.4595094852047996</v>
      </c>
      <c r="Z8">
        <f>SUMIFS('EPA Export Aggregation'!AC:AC,'EPA Export Aggregation'!$A:$A,$B8,'EPA Export Aggregation'!$D:$D,$A$1)*IF($A8="CH4",About!$D$58,IF($A8="N2O",About!$D$59,1))</f>
        <v>6.9607636506365997</v>
      </c>
      <c r="AA8">
        <f>SUMIFS('EPA Export Aggregation'!AD:AD,'EPA Export Aggregation'!$A:$A,$B8,'EPA Export Aggregation'!$D:$D,$A$1)*IF($A8="CH4",About!$D$58,IF($A8="N2O",About!$D$59,1))</f>
        <v>7.0641125183698996</v>
      </c>
      <c r="AB8">
        <f>SUMIFS('EPA Export Aggregation'!AE:AE,'EPA Export Aggregation'!$A:$A,$B8,'EPA Export Aggregation'!$D:$D,$A$1)*IF($A8="CH4",About!$D$58,IF($A8="N2O",About!$D$59,1))</f>
        <v>6.4242809674145001</v>
      </c>
      <c r="AC8">
        <f>SUMIFS('EPA Export Aggregation'!AF:AF,'EPA Export Aggregation'!$A:$A,$B8,'EPA Export Aggregation'!$D:$D,$A$1)*IF($A8="CH4",About!$D$58,IF($A8="N2O",About!$D$59,1))</f>
        <v>6.3058246265357996</v>
      </c>
      <c r="AD8">
        <f>SUMIFS('EPA Export Aggregation'!AG:AG,'EPA Export Aggregation'!$A:$A,$B8,'EPA Export Aggregation'!$D:$D,$A$1)*IF($A8="CH4",About!$D$58,IF($A8="N2O",About!$D$59,1))</f>
        <v>6.5098026317317998</v>
      </c>
      <c r="AE8">
        <f>SUMIFS('EPA Export Aggregation'!AH:AH,'EPA Export Aggregation'!$A:$A,$B8,'EPA Export Aggregation'!$D:$D,$A$1)*IF($A8="CH4",About!$D$58,IF($A8="N2O",About!$D$59,1))</f>
        <v>7.0702211332878004</v>
      </c>
      <c r="AF8">
        <f>SUMIFS('EPA Export Aggregation'!AI:AI,'EPA Export Aggregation'!$A:$A,$B8,'EPA Export Aggregation'!$D:$D,$A$1)*IF($A8="CH4",About!$D$58,IF($A8="N2O",About!$D$59,1))</f>
        <v>7.2632847240169003</v>
      </c>
      <c r="AG8">
        <f>SUMIFS('EPA Export Aggregation'!AJ:AJ,'EPA Export Aggregation'!$A:$A,$B8,'EPA Export Aggregation'!$D:$D,$A$1)*IF($A8="CH4",About!$D$58,IF($A8="N2O",About!$D$59,1))</f>
        <v>6.5484993440452</v>
      </c>
      <c r="AH8">
        <f>SUMIFS('EPA Export Aggregation'!AK:AK,'EPA Export Aggregation'!$A:$A,$B8,'EPA Export Aggregation'!$D:$D,$A$1)*IF($A8="CH4",About!$D$58,IF($A8="N2O",About!$D$59,1))</f>
        <v>6.6224383228394004</v>
      </c>
    </row>
    <row r="9" spans="1:34" x14ac:dyDescent="0.25">
      <c r="A9" s="423" t="s">
        <v>2216</v>
      </c>
      <c r="B9" s="424" t="s">
        <v>4230</v>
      </c>
      <c r="C9">
        <f>SUMIFS('EPA Export Aggregation'!F:F,'EPA Export Aggregation'!$A:$A,$B9,'EPA Export Aggregation'!$D:$D,$A$1)*IF($A9="CH4",About!$D$58,IF($A9="N2O",About!$D$59,1))</f>
        <v>0.74778526820250002</v>
      </c>
      <c r="D9">
        <f>SUMIFS('EPA Export Aggregation'!G:G,'EPA Export Aggregation'!$A:$A,$B9,'EPA Export Aggregation'!$D:$D,$A$1)*IF($A9="CH4",About!$D$58,IF($A9="N2O",About!$D$59,1))</f>
        <v>0.73798100548349999</v>
      </c>
      <c r="E9">
        <f>SUMIFS('EPA Export Aggregation'!H:H,'EPA Export Aggregation'!$A:$A,$B9,'EPA Export Aggregation'!$D:$D,$A$1)*IF($A9="CH4",About!$D$58,IF($A9="N2O",About!$D$59,1))</f>
        <v>0.86667054426949997</v>
      </c>
      <c r="F9">
        <f>SUMIFS('EPA Export Aggregation'!I:I,'EPA Export Aggregation'!$A:$A,$B9,'EPA Export Aggregation'!$D:$D,$A$1)*IF($A9="CH4",About!$D$58,IF($A9="N2O",About!$D$59,1))</f>
        <v>0.81681182894439996</v>
      </c>
      <c r="G9">
        <f>SUMIFS('EPA Export Aggregation'!J:J,'EPA Export Aggregation'!$A:$A,$B9,'EPA Export Aggregation'!$D:$D,$A$1)*IF($A9="CH4",About!$D$58,IF($A9="N2O",About!$D$59,1))</f>
        <v>0.91434569585970005</v>
      </c>
      <c r="H9">
        <f>SUMIFS('EPA Export Aggregation'!K:K,'EPA Export Aggregation'!$A:$A,$B9,'EPA Export Aggregation'!$D:$D,$A$1)*IF($A9="CH4",About!$D$58,IF($A9="N2O",About!$D$59,1))</f>
        <v>0.89571389840180005</v>
      </c>
      <c r="I9">
        <f>SUMIFS('EPA Export Aggregation'!L:L,'EPA Export Aggregation'!$A:$A,$B9,'EPA Export Aggregation'!$D:$D,$A$1)*IF($A9="CH4",About!$D$58,IF($A9="N2O",About!$D$59,1))</f>
        <v>0.88416372539809995</v>
      </c>
      <c r="J9">
        <f>SUMIFS('EPA Export Aggregation'!M:M,'EPA Export Aggregation'!$A:$A,$B9,'EPA Export Aggregation'!$D:$D,$A$1)*IF($A9="CH4",About!$D$58,IF($A9="N2O",About!$D$59,1))</f>
        <v>0.81051122768380002</v>
      </c>
      <c r="K9">
        <f>SUMIFS('EPA Export Aggregation'!N:N,'EPA Export Aggregation'!$A:$A,$B9,'EPA Export Aggregation'!$D:$D,$A$1)*IF($A9="CH4",About!$D$58,IF($A9="N2O",About!$D$59,1))</f>
        <v>0.81926677108320001</v>
      </c>
      <c r="L9">
        <f>SUMIFS('EPA Export Aggregation'!O:O,'EPA Export Aggregation'!$A:$A,$B9,'EPA Export Aggregation'!$D:$D,$A$1)*IF($A9="CH4",About!$D$58,IF($A9="N2O",About!$D$59,1))</f>
        <v>0.92221580747849996</v>
      </c>
      <c r="M9">
        <f>SUMIFS('EPA Export Aggregation'!P:P,'EPA Export Aggregation'!$A:$A,$B9,'EPA Export Aggregation'!$D:$D,$A$1)*IF($A9="CH4",About!$D$58,IF($A9="N2O",About!$D$59,1))</f>
        <v>0.78233874052450003</v>
      </c>
      <c r="N9">
        <f>SUMIFS('EPA Export Aggregation'!Q:Q,'EPA Export Aggregation'!$A:$A,$B9,'EPA Export Aggregation'!$D:$D,$A$1)*IF($A9="CH4",About!$D$58,IF($A9="N2O",About!$D$59,1))</f>
        <v>0.83448988766120002</v>
      </c>
      <c r="O9">
        <f>SUMIFS('EPA Export Aggregation'!R:R,'EPA Export Aggregation'!$A:$A,$B9,'EPA Export Aggregation'!$D:$D,$A$1)*IF($A9="CH4",About!$D$58,IF($A9="N2O",About!$D$59,1))</f>
        <v>0.97310763905130004</v>
      </c>
      <c r="P9">
        <f>SUMIFS('EPA Export Aggregation'!S:S,'EPA Export Aggregation'!$A:$A,$B9,'EPA Export Aggregation'!$D:$D,$A$1)*IF($A9="CH4",About!$D$58,IF($A9="N2O",About!$D$59,1))</f>
        <v>0.78912055087330002</v>
      </c>
      <c r="Q9">
        <f>SUMIFS('EPA Export Aggregation'!T:T,'EPA Export Aggregation'!$A:$A,$B9,'EPA Export Aggregation'!$D:$D,$A$1)*IF($A9="CH4",About!$D$58,IF($A9="N2O",About!$D$59,1))</f>
        <v>0.93233787195210005</v>
      </c>
      <c r="R9">
        <f>SUMIFS('EPA Export Aggregation'!U:U,'EPA Export Aggregation'!$A:$A,$B9,'EPA Export Aggregation'!$D:$D,$A$1)*IF($A9="CH4",About!$D$58,IF($A9="N2O",About!$D$59,1))</f>
        <v>0.9435468480775</v>
      </c>
      <c r="S9">
        <f>SUMIFS('EPA Export Aggregation'!V:V,'EPA Export Aggregation'!$A:$A,$B9,'EPA Export Aggregation'!$D:$D,$A$1)*IF($A9="CH4",About!$D$58,IF($A9="N2O",About!$D$59,1))</f>
        <v>0.93132856635890005</v>
      </c>
      <c r="T9">
        <f>SUMIFS('EPA Export Aggregation'!W:W,'EPA Export Aggregation'!$A:$A,$B9,'EPA Export Aggregation'!$D:$D,$A$1)*IF($A9="CH4",About!$D$58,IF($A9="N2O",About!$D$59,1))</f>
        <v>0.87731776244360005</v>
      </c>
      <c r="U9">
        <f>SUMIFS('EPA Export Aggregation'!X:X,'EPA Export Aggregation'!$A:$A,$B9,'EPA Export Aggregation'!$D:$D,$A$1)*IF($A9="CH4",About!$D$58,IF($A9="N2O",About!$D$59,1))</f>
        <v>0.79918196674319997</v>
      </c>
      <c r="V9">
        <f>SUMIFS('EPA Export Aggregation'!Y:Y,'EPA Export Aggregation'!$A:$A,$B9,'EPA Export Aggregation'!$D:$D,$A$1)*IF($A9="CH4",About!$D$58,IF($A9="N2O",About!$D$59,1))</f>
        <v>0.79593227173600001</v>
      </c>
      <c r="W9">
        <f>SUMIFS('EPA Export Aggregation'!Z:Z,'EPA Export Aggregation'!$A:$A,$B9,'EPA Export Aggregation'!$D:$D,$A$1)*IF($A9="CH4",About!$D$58,IF($A9="N2O",About!$D$59,1))</f>
        <v>0.60031952001440003</v>
      </c>
      <c r="X9">
        <f>SUMIFS('EPA Export Aggregation'!AA:AA,'EPA Export Aggregation'!$A:$A,$B9,'EPA Export Aggregation'!$D:$D,$A$1)*IF($A9="CH4",About!$D$58,IF($A9="N2O",About!$D$59,1))</f>
        <v>0.564202160216</v>
      </c>
      <c r="Y9">
        <f>SUMIFS('EPA Export Aggregation'!AB:AB,'EPA Export Aggregation'!$A:$A,$B9,'EPA Export Aggregation'!$D:$D,$A$1)*IF($A9="CH4",About!$D$58,IF($A9="N2O",About!$D$59,1))</f>
        <v>0.52792618443219996</v>
      </c>
      <c r="Z9">
        <f>SUMIFS('EPA Export Aggregation'!AC:AC,'EPA Export Aggregation'!$A:$A,$B9,'EPA Export Aggregation'!$D:$D,$A$1)*IF($A9="CH4",About!$D$58,IF($A9="N2O",About!$D$59,1))</f>
        <v>0.67752832305970001</v>
      </c>
      <c r="AA9">
        <f>SUMIFS('EPA Export Aggregation'!AD:AD,'EPA Export Aggregation'!$A:$A,$B9,'EPA Export Aggregation'!$D:$D,$A$1)*IF($A9="CH4",About!$D$58,IF($A9="N2O",About!$D$59,1))</f>
        <v>0.74197835888719998</v>
      </c>
      <c r="AB9">
        <f>SUMIFS('EPA Export Aggregation'!AE:AE,'EPA Export Aggregation'!$A:$A,$B9,'EPA Export Aggregation'!$D:$D,$A$1)*IF($A9="CH4",About!$D$58,IF($A9="N2O",About!$D$59,1))</f>
        <v>0.64242746203510004</v>
      </c>
      <c r="AC9">
        <f>SUMIFS('EPA Export Aggregation'!AF:AF,'EPA Export Aggregation'!$A:$A,$B9,'EPA Export Aggregation'!$D:$D,$A$1)*IF($A9="CH4",About!$D$58,IF($A9="N2O",About!$D$59,1))</f>
        <v>0.62072628312339995</v>
      </c>
      <c r="AD9">
        <f>SUMIFS('EPA Export Aggregation'!AG:AG,'EPA Export Aggregation'!$A:$A,$B9,'EPA Export Aggregation'!$D:$D,$A$1)*IF($A9="CH4",About!$D$58,IF($A9="N2O",About!$D$59,1))</f>
        <v>0.62084861194969998</v>
      </c>
      <c r="AE9">
        <f>SUMIFS('EPA Export Aggregation'!AH:AH,'EPA Export Aggregation'!$A:$A,$B9,'EPA Export Aggregation'!$D:$D,$A$1)*IF($A9="CH4",About!$D$58,IF($A9="N2O",About!$D$59,1))</f>
        <v>0.66376504300649997</v>
      </c>
      <c r="AF9">
        <f>SUMIFS('EPA Export Aggregation'!AI:AI,'EPA Export Aggregation'!$A:$A,$B9,'EPA Export Aggregation'!$D:$D,$A$1)*IF($A9="CH4",About!$D$58,IF($A9="N2O",About!$D$59,1))</f>
        <v>0.7198476841607</v>
      </c>
      <c r="AG9">
        <f>SUMIFS('EPA Export Aggregation'!AJ:AJ,'EPA Export Aggregation'!$A:$A,$B9,'EPA Export Aggregation'!$D:$D,$A$1)*IF($A9="CH4",About!$D$58,IF($A9="N2O",About!$D$59,1))</f>
        <v>0.62723924661870001</v>
      </c>
      <c r="AH9">
        <f>SUMIFS('EPA Export Aggregation'!AK:AK,'EPA Export Aggregation'!$A:$A,$B9,'EPA Export Aggregation'!$D:$D,$A$1)*IF($A9="CH4",About!$D$58,IF($A9="N2O",About!$D$59,1))</f>
        <v>0.66218417159919996</v>
      </c>
    </row>
    <row r="10" spans="1:34" x14ac:dyDescent="0.25">
      <c r="A10" s="423" t="s">
        <v>2216</v>
      </c>
      <c r="B10" s="424" t="s">
        <v>4239</v>
      </c>
      <c r="C10">
        <f>SUMIFS('EPA Export Aggregation'!F:F,'EPA Export Aggregation'!$A:$A,$B10,'EPA Export Aggregation'!$D:$D,$A$1)*IF($A10="CH4",About!$D$58,IF($A10="N2O",About!$D$59,1))</f>
        <v>4.0865919581999999E-3</v>
      </c>
      <c r="D10">
        <f>SUMIFS('EPA Export Aggregation'!G:G,'EPA Export Aggregation'!$A:$A,$B10,'EPA Export Aggregation'!$D:$D,$A$1)*IF($A10="CH4",About!$D$58,IF($A10="N2O",About!$D$59,1))</f>
        <v>4.1161611463E-3</v>
      </c>
      <c r="E10">
        <f>SUMIFS('EPA Export Aggregation'!H:H,'EPA Export Aggregation'!$A:$A,$B10,'EPA Export Aggregation'!$D:$D,$A$1)*IF($A10="CH4",About!$D$58,IF($A10="N2O",About!$D$59,1))</f>
        <v>4.1089834013000003E-3</v>
      </c>
      <c r="F10">
        <f>SUMIFS('EPA Export Aggregation'!I:I,'EPA Export Aggregation'!$A:$A,$B10,'EPA Export Aggregation'!$D:$D,$A$1)*IF($A10="CH4",About!$D$58,IF($A10="N2O",About!$D$59,1))</f>
        <v>4.0652099069999996E-3</v>
      </c>
      <c r="G10">
        <f>SUMIFS('EPA Export Aggregation'!J:J,'EPA Export Aggregation'!$A:$A,$B10,'EPA Export Aggregation'!$D:$D,$A$1)*IF($A10="CH4",About!$D$58,IF($A10="N2O",About!$D$59,1))</f>
        <v>4.0442639416000004E-3</v>
      </c>
      <c r="H10">
        <f>SUMIFS('EPA Export Aggregation'!K:K,'EPA Export Aggregation'!$A:$A,$B10,'EPA Export Aggregation'!$D:$D,$A$1)*IF($A10="CH4",About!$D$58,IF($A10="N2O",About!$D$59,1))</f>
        <v>3.9639805985000002E-3</v>
      </c>
      <c r="I10">
        <f>SUMIFS('EPA Export Aggregation'!L:L,'EPA Export Aggregation'!$A:$A,$B10,'EPA Export Aggregation'!$D:$D,$A$1)*IF($A10="CH4",About!$D$58,IF($A10="N2O",About!$D$59,1))</f>
        <v>3.8836349270000002E-3</v>
      </c>
      <c r="J10">
        <f>SUMIFS('EPA Export Aggregation'!M:M,'EPA Export Aggregation'!$A:$A,$B10,'EPA Export Aggregation'!$D:$D,$A$1)*IF($A10="CH4",About!$D$58,IF($A10="N2O",About!$D$59,1))</f>
        <v>3.8434604936000002E-3</v>
      </c>
      <c r="K10">
        <f>SUMIFS('EPA Export Aggregation'!N:N,'EPA Export Aggregation'!$A:$A,$B10,'EPA Export Aggregation'!$D:$D,$A$1)*IF($A10="CH4",About!$D$58,IF($A10="N2O",About!$D$59,1))</f>
        <v>3.7935938424000001E-3</v>
      </c>
      <c r="L10">
        <f>SUMIFS('EPA Export Aggregation'!O:O,'EPA Export Aggregation'!$A:$A,$B10,'EPA Export Aggregation'!$D:$D,$A$1)*IF($A10="CH4",About!$D$58,IF($A10="N2O",About!$D$59,1))</f>
        <v>3.718135752E-3</v>
      </c>
      <c r="M10">
        <f>SUMIFS('EPA Export Aggregation'!P:P,'EPA Export Aggregation'!$A:$A,$B10,'EPA Export Aggregation'!$D:$D,$A$1)*IF($A10="CH4",About!$D$58,IF($A10="N2O",About!$D$59,1))</f>
        <v>3.6613084139E-3</v>
      </c>
      <c r="N10">
        <f>SUMIFS('EPA Export Aggregation'!Q:Q,'EPA Export Aggregation'!$A:$A,$B10,'EPA Export Aggregation'!$D:$D,$A$1)*IF($A10="CH4",About!$D$58,IF($A10="N2O",About!$D$59,1))</f>
        <v>3.7414277983000002E-3</v>
      </c>
      <c r="O10">
        <f>SUMIFS('EPA Export Aggregation'!R:R,'EPA Export Aggregation'!$A:$A,$B10,'EPA Export Aggregation'!$D:$D,$A$1)*IF($A10="CH4",About!$D$58,IF($A10="N2O",About!$D$59,1))</f>
        <v>3.5476762386E-3</v>
      </c>
      <c r="P10">
        <f>SUMIFS('EPA Export Aggregation'!S:S,'EPA Export Aggregation'!$A:$A,$B10,'EPA Export Aggregation'!$D:$D,$A$1)*IF($A10="CH4",About!$D$58,IF($A10="N2O",About!$D$59,1))</f>
        <v>3.6778913117999999E-3</v>
      </c>
      <c r="Q10">
        <f>SUMIFS('EPA Export Aggregation'!T:T,'EPA Export Aggregation'!$A:$A,$B10,'EPA Export Aggregation'!$D:$D,$A$1)*IF($A10="CH4",About!$D$58,IF($A10="N2O",About!$D$59,1))</f>
        <v>3.6360380045999999E-3</v>
      </c>
      <c r="R10">
        <f>SUMIFS('EPA Export Aggregation'!U:U,'EPA Export Aggregation'!$A:$A,$B10,'EPA Export Aggregation'!$D:$D,$A$1)*IF($A10="CH4",About!$D$58,IF($A10="N2O",About!$D$59,1))</f>
        <v>3.7240289166000002E-3</v>
      </c>
      <c r="S10">
        <f>SUMIFS('EPA Export Aggregation'!V:V,'EPA Export Aggregation'!$A:$A,$B10,'EPA Export Aggregation'!$D:$D,$A$1)*IF($A10="CH4",About!$D$58,IF($A10="N2O",About!$D$59,1))</f>
        <v>3.7121969563000002E-3</v>
      </c>
      <c r="T10">
        <f>SUMIFS('EPA Export Aggregation'!W:W,'EPA Export Aggregation'!$A:$A,$B10,'EPA Export Aggregation'!$D:$D,$A$1)*IF($A10="CH4",About!$D$58,IF($A10="N2O",About!$D$59,1))</f>
        <v>3.6036939038999998E-3</v>
      </c>
      <c r="U10">
        <f>SUMIFS('EPA Export Aggregation'!X:X,'EPA Export Aggregation'!$A:$A,$B10,'EPA Export Aggregation'!$D:$D,$A$1)*IF($A10="CH4",About!$D$58,IF($A10="N2O",About!$D$59,1))</f>
        <v>3.9863572048000001E-3</v>
      </c>
      <c r="V10">
        <f>SUMIFS('EPA Export Aggregation'!Y:Y,'EPA Export Aggregation'!$A:$A,$B10,'EPA Export Aggregation'!$D:$D,$A$1)*IF($A10="CH4",About!$D$58,IF($A10="N2O",About!$D$59,1))</f>
        <v>4.0577633908999997E-3</v>
      </c>
      <c r="W10">
        <f>SUMIFS('EPA Export Aggregation'!Z:Z,'EPA Export Aggregation'!$A:$A,$B10,'EPA Export Aggregation'!$D:$D,$A$1)*IF($A10="CH4",About!$D$58,IF($A10="N2O",About!$D$59,1))</f>
        <v>4.3045390616999997E-3</v>
      </c>
      <c r="X10">
        <f>SUMIFS('EPA Export Aggregation'!AA:AA,'EPA Export Aggregation'!$A:$A,$B10,'EPA Export Aggregation'!$D:$D,$A$1)*IF($A10="CH4",About!$D$58,IF($A10="N2O",About!$D$59,1))</f>
        <v>4.3645034982E-3</v>
      </c>
      <c r="Y10">
        <f>SUMIFS('EPA Export Aggregation'!AB:AB,'EPA Export Aggregation'!$A:$A,$B10,'EPA Export Aggregation'!$D:$D,$A$1)*IF($A10="CH4",About!$D$58,IF($A10="N2O",About!$D$59,1))</f>
        <v>4.5198090276E-3</v>
      </c>
      <c r="Z10">
        <f>SUMIFS('EPA Export Aggregation'!AC:AC,'EPA Export Aggregation'!$A:$A,$B10,'EPA Export Aggregation'!$D:$D,$A$1)*IF($A10="CH4",About!$D$58,IF($A10="N2O",About!$D$59,1))</f>
        <v>4.4534194502999997E-3</v>
      </c>
      <c r="AA10">
        <f>SUMIFS('EPA Export Aggregation'!AD:AD,'EPA Export Aggregation'!$A:$A,$B10,'EPA Export Aggregation'!$D:$D,$A$1)*IF($A10="CH4",About!$D$58,IF($A10="N2O",About!$D$59,1))</f>
        <v>4.5475716168000002E-3</v>
      </c>
      <c r="AB10">
        <f>SUMIFS('EPA Export Aggregation'!AE:AE,'EPA Export Aggregation'!$A:$A,$B10,'EPA Export Aggregation'!$D:$D,$A$1)*IF($A10="CH4",About!$D$58,IF($A10="N2O",About!$D$59,1))</f>
        <v>4.5293102948000003E-3</v>
      </c>
      <c r="AC10">
        <f>SUMIFS('EPA Export Aggregation'!AF:AF,'EPA Export Aggregation'!$A:$A,$B10,'EPA Export Aggregation'!$D:$D,$A$1)*IF($A10="CH4",About!$D$58,IF($A10="N2O",About!$D$59,1))</f>
        <v>6.5917235801E-3</v>
      </c>
      <c r="AD10">
        <f>SUMIFS('EPA Export Aggregation'!AG:AG,'EPA Export Aggregation'!$A:$A,$B10,'EPA Export Aggregation'!$D:$D,$A$1)*IF($A10="CH4",About!$D$58,IF($A10="N2O",About!$D$59,1))</f>
        <v>9.4717551514000003E-3</v>
      </c>
      <c r="AE10">
        <f>SUMIFS('EPA Export Aggregation'!AH:AH,'EPA Export Aggregation'!$A:$A,$B10,'EPA Export Aggregation'!$D:$D,$A$1)*IF($A10="CH4",About!$D$58,IF($A10="N2O",About!$D$59,1))</f>
        <v>1.0365026275600001E-2</v>
      </c>
      <c r="AF10">
        <f>SUMIFS('EPA Export Aggregation'!AI:AI,'EPA Export Aggregation'!$A:$A,$B10,'EPA Export Aggregation'!$D:$D,$A$1)*IF($A10="CH4",About!$D$58,IF($A10="N2O",About!$D$59,1))</f>
        <v>2.3172136645000001E-2</v>
      </c>
      <c r="AG10">
        <f>SUMIFS('EPA Export Aggregation'!AJ:AJ,'EPA Export Aggregation'!$A:$A,$B10,'EPA Export Aggregation'!$D:$D,$A$1)*IF($A10="CH4",About!$D$58,IF($A10="N2O",About!$D$59,1))</f>
        <v>3.78788134342E-2</v>
      </c>
      <c r="AH10">
        <f>SUMIFS('EPA Export Aggregation'!AK:AK,'EPA Export Aggregation'!$A:$A,$B10,'EPA Export Aggregation'!$D:$D,$A$1)*IF($A10="CH4",About!$D$58,IF($A10="N2O",About!$D$59,1))</f>
        <v>1.6645918848499999E-2</v>
      </c>
    </row>
    <row r="11" spans="1:34" x14ac:dyDescent="0.25">
      <c r="A11" s="423" t="s">
        <v>2216</v>
      </c>
      <c r="B11" s="424" t="s">
        <v>4234</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23" t="s">
        <v>2216</v>
      </c>
      <c r="B12" s="424" t="s">
        <v>4245</v>
      </c>
      <c r="C12">
        <f>SUMIFS('EPA Export Aggregation'!F:F,'EPA Export Aggregation'!$A:$A,$B12,'EPA Export Aggregation'!$D:$D,$A$1)*IF($A12="CH4",About!$D$58,IF($A12="N2O",About!$D$59,1))</f>
        <v>0.49488313587479998</v>
      </c>
      <c r="D12">
        <f>SUMIFS('EPA Export Aggregation'!G:G,'EPA Export Aggregation'!$A:$A,$B12,'EPA Export Aggregation'!$D:$D,$A$1)*IF($A12="CH4",About!$D$58,IF($A12="N2O",About!$D$59,1))</f>
        <v>0.3869274334692</v>
      </c>
      <c r="E12">
        <f>SUMIFS('EPA Export Aggregation'!H:H,'EPA Export Aggregation'!$A:$A,$B12,'EPA Export Aggregation'!$D:$D,$A$1)*IF($A12="CH4",About!$D$58,IF($A12="N2O",About!$D$59,1))</f>
        <v>0.39815558021859998</v>
      </c>
      <c r="F12">
        <f>SUMIFS('EPA Export Aggregation'!I:I,'EPA Export Aggregation'!$A:$A,$B12,'EPA Export Aggregation'!$D:$D,$A$1)*IF($A12="CH4",About!$D$58,IF($A12="N2O",About!$D$59,1))</f>
        <v>0.40973143073250001</v>
      </c>
      <c r="G12">
        <f>SUMIFS('EPA Export Aggregation'!J:J,'EPA Export Aggregation'!$A:$A,$B12,'EPA Export Aggregation'!$D:$D,$A$1)*IF($A12="CH4",About!$D$58,IF($A12="N2O",About!$D$59,1))</f>
        <v>0.43602741974749998</v>
      </c>
      <c r="H12">
        <f>SUMIFS('EPA Export Aggregation'!K:K,'EPA Export Aggregation'!$A:$A,$B12,'EPA Export Aggregation'!$D:$D,$A$1)*IF($A12="CH4",About!$D$58,IF($A12="N2O",About!$D$59,1))</f>
        <v>0.47007279442970001</v>
      </c>
      <c r="I12">
        <f>SUMIFS('EPA Export Aggregation'!L:L,'EPA Export Aggregation'!$A:$A,$B12,'EPA Export Aggregation'!$D:$D,$A$1)*IF($A12="CH4",About!$D$58,IF($A12="N2O",About!$D$59,1))</f>
        <v>0.4948561016595</v>
      </c>
      <c r="J12">
        <f>SUMIFS('EPA Export Aggregation'!M:M,'EPA Export Aggregation'!$A:$A,$B12,'EPA Export Aggregation'!$D:$D,$A$1)*IF($A12="CH4",About!$D$58,IF($A12="N2O",About!$D$59,1))</f>
        <v>0.51040229461109998</v>
      </c>
      <c r="K12">
        <f>SUMIFS('EPA Export Aggregation'!N:N,'EPA Export Aggregation'!$A:$A,$B12,'EPA Export Aggregation'!$D:$D,$A$1)*IF($A12="CH4",About!$D$58,IF($A12="N2O",About!$D$59,1))</f>
        <v>0.51317467671439998</v>
      </c>
      <c r="L12">
        <f>SUMIFS('EPA Export Aggregation'!O:O,'EPA Export Aggregation'!$A:$A,$B12,'EPA Export Aggregation'!$D:$D,$A$1)*IF($A12="CH4",About!$D$58,IF($A12="N2O",About!$D$59,1))</f>
        <v>0.49043794716389999</v>
      </c>
      <c r="M12">
        <f>SUMIFS('EPA Export Aggregation'!P:P,'EPA Export Aggregation'!$A:$A,$B12,'EPA Export Aggregation'!$D:$D,$A$1)*IF($A12="CH4",About!$D$58,IF($A12="N2O",About!$D$59,1))</f>
        <v>0.48802608678289999</v>
      </c>
      <c r="N12">
        <f>SUMIFS('EPA Export Aggregation'!Q:Q,'EPA Export Aggregation'!$A:$A,$B12,'EPA Export Aggregation'!$D:$D,$A$1)*IF($A12="CH4",About!$D$58,IF($A12="N2O",About!$D$59,1))</f>
        <v>0.49099774782830002</v>
      </c>
      <c r="O12">
        <f>SUMIFS('EPA Export Aggregation'!R:R,'EPA Export Aggregation'!$A:$A,$B12,'EPA Export Aggregation'!$D:$D,$A$1)*IF($A12="CH4",About!$D$58,IF($A12="N2O",About!$D$59,1))</f>
        <v>0.49298993853849998</v>
      </c>
      <c r="P12">
        <f>SUMIFS('EPA Export Aggregation'!S:S,'EPA Export Aggregation'!$A:$A,$B12,'EPA Export Aggregation'!$D:$D,$A$1)*IF($A12="CH4",About!$D$58,IF($A12="N2O",About!$D$59,1))</f>
        <v>0.53405616933129996</v>
      </c>
      <c r="Q12">
        <f>SUMIFS('EPA Export Aggregation'!T:T,'EPA Export Aggregation'!$A:$A,$B12,'EPA Export Aggregation'!$D:$D,$A$1)*IF($A12="CH4",About!$D$58,IF($A12="N2O",About!$D$59,1))</f>
        <v>0.59425411149130003</v>
      </c>
      <c r="R12">
        <f>SUMIFS('EPA Export Aggregation'!U:U,'EPA Export Aggregation'!$A:$A,$B12,'EPA Export Aggregation'!$D:$D,$A$1)*IF($A12="CH4",About!$D$58,IF($A12="N2O",About!$D$59,1))</f>
        <v>0.56945635843249998</v>
      </c>
      <c r="S12">
        <f>SUMIFS('EPA Export Aggregation'!V:V,'EPA Export Aggregation'!$A:$A,$B12,'EPA Export Aggregation'!$D:$D,$A$1)*IF($A12="CH4",About!$D$58,IF($A12="N2O",About!$D$59,1))</f>
        <v>0.61826375081090001</v>
      </c>
      <c r="T12">
        <f>SUMIFS('EPA Export Aggregation'!W:W,'EPA Export Aggregation'!$A:$A,$B12,'EPA Export Aggregation'!$D:$D,$A$1)*IF($A12="CH4",About!$D$58,IF($A12="N2O",About!$D$59,1))</f>
        <v>0.61260580350409999</v>
      </c>
      <c r="U12">
        <f>SUMIFS('EPA Export Aggregation'!X:X,'EPA Export Aggregation'!$A:$A,$B12,'EPA Export Aggregation'!$D:$D,$A$1)*IF($A12="CH4",About!$D$58,IF($A12="N2O",About!$D$59,1))</f>
        <v>0.59783692203560002</v>
      </c>
      <c r="V12">
        <f>SUMIFS('EPA Export Aggregation'!Y:Y,'EPA Export Aggregation'!$A:$A,$B12,'EPA Export Aggregation'!$D:$D,$A$1)*IF($A12="CH4",About!$D$58,IF($A12="N2O",About!$D$59,1))</f>
        <v>0.53094971226679999</v>
      </c>
      <c r="W12">
        <f>SUMIFS('EPA Export Aggregation'!Z:Z,'EPA Export Aggregation'!$A:$A,$B12,'EPA Export Aggregation'!$D:$D,$A$1)*IF($A12="CH4",About!$D$58,IF($A12="N2O",About!$D$59,1))</f>
        <v>3.1609661607499999E-2</v>
      </c>
      <c r="X12">
        <f>SUMIFS('EPA Export Aggregation'!AA:AA,'EPA Export Aggregation'!$A:$A,$B12,'EPA Export Aggregation'!$D:$D,$A$1)*IF($A12="CH4",About!$D$58,IF($A12="N2O",About!$D$59,1))</f>
        <v>3.2047778493900003E-2</v>
      </c>
      <c r="Y12">
        <f>SUMIFS('EPA Export Aggregation'!AB:AB,'EPA Export Aggregation'!$A:$A,$B12,'EPA Export Aggregation'!$D:$D,$A$1)*IF($A12="CH4",About!$D$58,IF($A12="N2O",About!$D$59,1))</f>
        <v>2.6158577983599999E-2</v>
      </c>
      <c r="Z12">
        <f>SUMIFS('EPA Export Aggregation'!AC:AC,'EPA Export Aggregation'!$A:$A,$B12,'EPA Export Aggregation'!$D:$D,$A$1)*IF($A12="CH4",About!$D$58,IF($A12="N2O",About!$D$59,1))</f>
        <v>3.2145545063100002E-2</v>
      </c>
      <c r="AA12">
        <f>SUMIFS('EPA Export Aggregation'!AD:AD,'EPA Export Aggregation'!$A:$A,$B12,'EPA Export Aggregation'!$D:$D,$A$1)*IF($A12="CH4",About!$D$58,IF($A12="N2O",About!$D$59,1))</f>
        <v>3.4249576058800003E-2</v>
      </c>
      <c r="AB12">
        <f>SUMIFS('EPA Export Aggregation'!AE:AE,'EPA Export Aggregation'!$A:$A,$B12,'EPA Export Aggregation'!$D:$D,$A$1)*IF($A12="CH4",About!$D$58,IF($A12="N2O",About!$D$59,1))</f>
        <v>4.3441212230999997E-3</v>
      </c>
      <c r="AC12">
        <f>SUMIFS('EPA Export Aggregation'!AF:AF,'EPA Export Aggregation'!$A:$A,$B12,'EPA Export Aggregation'!$D:$D,$A$1)*IF($A12="CH4",About!$D$58,IF($A12="N2O",About!$D$59,1))</f>
        <v>4.4452441387400003E-2</v>
      </c>
      <c r="AD12">
        <f>SUMIFS('EPA Export Aggregation'!AG:AG,'EPA Export Aggregation'!$A:$A,$B12,'EPA Export Aggregation'!$D:$D,$A$1)*IF($A12="CH4",About!$D$58,IF($A12="N2O",About!$D$59,1))</f>
        <v>3.7527439640300003E-2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4249</v>
      </c>
      <c r="C13">
        <f>SUMIFS('EPA Export Aggregation'!F:F,'EPA Export Aggregation'!$A:$A,$B13,'EPA Export Aggregation'!$D:$D,$A$1)*IF($A13="CH4",About!$D$58,IF($A13="N2O",About!$D$59,1))</f>
        <v>0.107947122852</v>
      </c>
      <c r="D13">
        <f>SUMIFS('EPA Export Aggregation'!G:G,'EPA Export Aggregation'!$A:$A,$B13,'EPA Export Aggregation'!$D:$D,$A$1)*IF($A13="CH4",About!$D$58,IF($A13="N2O",About!$D$59,1))</f>
        <v>9.6995334346700005E-2</v>
      </c>
      <c r="E13">
        <f>SUMIFS('EPA Export Aggregation'!H:H,'EPA Export Aggregation'!$A:$A,$B13,'EPA Export Aggregation'!$D:$D,$A$1)*IF($A13="CH4",About!$D$58,IF($A13="N2O",About!$D$59,1))</f>
        <v>9.5877826289599996E-2</v>
      </c>
      <c r="F13">
        <f>SUMIFS('EPA Export Aggregation'!I:I,'EPA Export Aggregation'!$A:$A,$B13,'EPA Export Aggregation'!$D:$D,$A$1)*IF($A13="CH4",About!$D$58,IF($A13="N2O",About!$D$59,1))</f>
        <v>8.9255333597700007E-2</v>
      </c>
      <c r="G13">
        <f>SUMIFS('EPA Export Aggregation'!J:J,'EPA Export Aggregation'!$A:$A,$B13,'EPA Export Aggregation'!$D:$D,$A$1)*IF($A13="CH4",About!$D$58,IF($A13="N2O",About!$D$59,1))</f>
        <v>9.40786042686E-2</v>
      </c>
      <c r="H13">
        <f>SUMIFS('EPA Export Aggregation'!K:K,'EPA Export Aggregation'!$A:$A,$B13,'EPA Export Aggregation'!$D:$D,$A$1)*IF($A13="CH4",About!$D$58,IF($A13="N2O",About!$D$59,1))</f>
        <v>0.12668797105890001</v>
      </c>
      <c r="I13">
        <f>SUMIFS('EPA Export Aggregation'!L:L,'EPA Export Aggregation'!$A:$A,$B13,'EPA Export Aggregation'!$D:$D,$A$1)*IF($A13="CH4",About!$D$58,IF($A13="N2O",About!$D$59,1))</f>
        <v>0.1371129294283</v>
      </c>
      <c r="J13">
        <f>SUMIFS('EPA Export Aggregation'!M:M,'EPA Export Aggregation'!$A:$A,$B13,'EPA Export Aggregation'!$D:$D,$A$1)*IF($A13="CH4",About!$D$58,IF($A13="N2O",About!$D$59,1))</f>
        <v>0.132387985924</v>
      </c>
      <c r="K13">
        <f>SUMIFS('EPA Export Aggregation'!N:N,'EPA Export Aggregation'!$A:$A,$B13,'EPA Export Aggregation'!$D:$D,$A$1)*IF($A13="CH4",About!$D$58,IF($A13="N2O",About!$D$59,1))</f>
        <v>0.1349265139394</v>
      </c>
      <c r="L13">
        <f>SUMIFS('EPA Export Aggregation'!O:O,'EPA Export Aggregation'!$A:$A,$B13,'EPA Export Aggregation'!$D:$D,$A$1)*IF($A13="CH4",About!$D$58,IF($A13="N2O",About!$D$59,1))</f>
        <v>0.14860546111520001</v>
      </c>
      <c r="M13">
        <f>SUMIFS('EPA Export Aggregation'!P:P,'EPA Export Aggregation'!$A:$A,$B13,'EPA Export Aggregation'!$D:$D,$A$1)*IF($A13="CH4",About!$D$58,IF($A13="N2O",About!$D$59,1))</f>
        <v>9.9282525621600004E-2</v>
      </c>
      <c r="N13">
        <f>SUMIFS('EPA Export Aggregation'!Q:Q,'EPA Export Aggregation'!$A:$A,$B13,'EPA Export Aggregation'!$D:$D,$A$1)*IF($A13="CH4",About!$D$58,IF($A13="N2O",About!$D$59,1))</f>
        <v>0.1030257061085</v>
      </c>
      <c r="O13">
        <f>SUMIFS('EPA Export Aggregation'!R:R,'EPA Export Aggregation'!$A:$A,$B13,'EPA Export Aggregation'!$D:$D,$A$1)*IF($A13="CH4",About!$D$58,IF($A13="N2O",About!$D$59,1))</f>
        <v>0.108000048386</v>
      </c>
      <c r="P13">
        <f>SUMIFS('EPA Export Aggregation'!S:S,'EPA Export Aggregation'!$A:$A,$B13,'EPA Export Aggregation'!$D:$D,$A$1)*IF($A13="CH4",About!$D$58,IF($A13="N2O",About!$D$59,1))</f>
        <v>8.3578803459600004E-2</v>
      </c>
      <c r="Q13">
        <f>SUMIFS('EPA Export Aggregation'!T:T,'EPA Export Aggregation'!$A:$A,$B13,'EPA Export Aggregation'!$D:$D,$A$1)*IF($A13="CH4",About!$D$58,IF($A13="N2O",About!$D$59,1))</f>
        <v>0.1146155505109</v>
      </c>
      <c r="R13">
        <f>SUMIFS('EPA Export Aggregation'!U:U,'EPA Export Aggregation'!$A:$A,$B13,'EPA Export Aggregation'!$D:$D,$A$1)*IF($A13="CH4",About!$D$58,IF($A13="N2O",About!$D$59,1))</f>
        <v>0.12740858609770001</v>
      </c>
      <c r="S13">
        <f>SUMIFS('EPA Export Aggregation'!V:V,'EPA Export Aggregation'!$A:$A,$B13,'EPA Export Aggregation'!$D:$D,$A$1)*IF($A13="CH4",About!$D$58,IF($A13="N2O",About!$D$59,1))</f>
        <v>0.1460755214608</v>
      </c>
      <c r="T13">
        <f>SUMIFS('EPA Export Aggregation'!W:W,'EPA Export Aggregation'!$A:$A,$B13,'EPA Export Aggregation'!$D:$D,$A$1)*IF($A13="CH4",About!$D$58,IF($A13="N2O",About!$D$59,1))</f>
        <v>0.1341287506055</v>
      </c>
      <c r="U13">
        <f>SUMIFS('EPA Export Aggregation'!X:X,'EPA Export Aggregation'!$A:$A,$B13,'EPA Export Aggregation'!$D:$D,$A$1)*IF($A13="CH4",About!$D$58,IF($A13="N2O",About!$D$59,1))</f>
        <v>0.1140705950266</v>
      </c>
      <c r="V13">
        <f>SUMIFS('EPA Export Aggregation'!Y:Y,'EPA Export Aggregation'!$A:$A,$B13,'EPA Export Aggregation'!$D:$D,$A$1)*IF($A13="CH4",About!$D$58,IF($A13="N2O",About!$D$59,1))</f>
        <v>0.1469741496284</v>
      </c>
      <c r="W13">
        <f>SUMIFS('EPA Export Aggregation'!Z:Z,'EPA Export Aggregation'!$A:$A,$B13,'EPA Export Aggregation'!$D:$D,$A$1)*IF($A13="CH4",About!$D$58,IF($A13="N2O",About!$D$59,1))</f>
        <v>0.1798626420552</v>
      </c>
      <c r="X13">
        <f>SUMIFS('EPA Export Aggregation'!AA:AA,'EPA Export Aggregation'!$A:$A,$B13,'EPA Export Aggregation'!$D:$D,$A$1)*IF($A13="CH4",About!$D$58,IF($A13="N2O",About!$D$59,1))</f>
        <v>0.16465442504460001</v>
      </c>
      <c r="Y13">
        <f>SUMIFS('EPA Export Aggregation'!AB:AB,'EPA Export Aggregation'!$A:$A,$B13,'EPA Export Aggregation'!$D:$D,$A$1)*IF($A13="CH4",About!$D$58,IF($A13="N2O",About!$D$59,1))</f>
        <v>0.15119264012979999</v>
      </c>
      <c r="Z13">
        <f>SUMIFS('EPA Export Aggregation'!AC:AC,'EPA Export Aggregation'!$A:$A,$B13,'EPA Export Aggregation'!$D:$D,$A$1)*IF($A13="CH4",About!$D$58,IF($A13="N2O",About!$D$59,1))</f>
        <v>0.18436742792499999</v>
      </c>
      <c r="AA13">
        <f>SUMIFS('EPA Export Aggregation'!AD:AD,'EPA Export Aggregation'!$A:$A,$B13,'EPA Export Aggregation'!$D:$D,$A$1)*IF($A13="CH4",About!$D$58,IF($A13="N2O",About!$D$59,1))</f>
        <v>0.2128527645105</v>
      </c>
      <c r="AB13">
        <f>SUMIFS('EPA Export Aggregation'!AE:AE,'EPA Export Aggregation'!$A:$A,$B13,'EPA Export Aggregation'!$D:$D,$A$1)*IF($A13="CH4",About!$D$58,IF($A13="N2O",About!$D$59,1))</f>
        <v>0.2051689735884</v>
      </c>
      <c r="AC13">
        <f>SUMIFS('EPA Export Aggregation'!AF:AF,'EPA Export Aggregation'!$A:$A,$B13,'EPA Export Aggregation'!$D:$D,$A$1)*IF($A13="CH4",About!$D$58,IF($A13="N2O",About!$D$59,1))</f>
        <v>0.1827859388602</v>
      </c>
      <c r="AD13">
        <f>SUMIFS('EPA Export Aggregation'!AG:AG,'EPA Export Aggregation'!$A:$A,$B13,'EPA Export Aggregation'!$D:$D,$A$1)*IF($A13="CH4",About!$D$58,IF($A13="N2O",About!$D$59,1))</f>
        <v>0.1671471453085</v>
      </c>
      <c r="AE13">
        <f>SUMIFS('EPA Export Aggregation'!AH:AH,'EPA Export Aggregation'!$A:$A,$B13,'EPA Export Aggregation'!$D:$D,$A$1)*IF($A13="CH4",About!$D$58,IF($A13="N2O",About!$D$59,1))</f>
        <v>0.1247929656807</v>
      </c>
      <c r="AF13">
        <f>SUMIFS('EPA Export Aggregation'!AI:AI,'EPA Export Aggregation'!$A:$A,$B13,'EPA Export Aggregation'!$D:$D,$A$1)*IF($A13="CH4",About!$D$58,IF($A13="N2O",About!$D$59,1))</f>
        <v>0.14311201579259999</v>
      </c>
      <c r="AG13">
        <f>SUMIFS('EPA Export Aggregation'!AJ:AJ,'EPA Export Aggregation'!$A:$A,$B13,'EPA Export Aggregation'!$D:$D,$A$1)*IF($A13="CH4",About!$D$58,IF($A13="N2O",About!$D$59,1))</f>
        <v>0.1430252452354</v>
      </c>
      <c r="AH13">
        <f>SUMIFS('EPA Export Aggregation'!AK:AK,'EPA Export Aggregation'!$A:$A,$B13,'EPA Export Aggregation'!$D:$D,$A$1)*IF($A13="CH4",About!$D$58,IF($A13="N2O",About!$D$59,1))</f>
        <v>0.1352533725258</v>
      </c>
    </row>
    <row r="14" spans="1:34" x14ac:dyDescent="0.25">
      <c r="A14" s="423" t="s">
        <v>2216</v>
      </c>
      <c r="B14" s="42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3.13664968404E-2</v>
      </c>
      <c r="X14">
        <f>SUMIFS('EPA Export Aggregation'!AA:AA,'EPA Export Aggregation'!$A:$A,$B14,'EPA Export Aggregation'!$D:$D,$A$1)*IF($A14="CH4",About!$D$58,IF($A14="N2O",About!$D$59,1))</f>
        <v>2.98712954085E-2</v>
      </c>
      <c r="Y14">
        <f>SUMIFS('EPA Export Aggregation'!AB:AB,'EPA Export Aggregation'!$A:$A,$B14,'EPA Export Aggregation'!$D:$D,$A$1)*IF($A14="CH4",About!$D$58,IF($A14="N2O",About!$D$59,1))</f>
        <v>4.0322340367300001E-2</v>
      </c>
      <c r="Z14">
        <f>SUMIFS('EPA Export Aggregation'!AC:AC,'EPA Export Aggregation'!$A:$A,$B14,'EPA Export Aggregation'!$D:$D,$A$1)*IF($A14="CH4",About!$D$58,IF($A14="N2O",About!$D$59,1))</f>
        <v>2.6601769322899999E-2</v>
      </c>
      <c r="AA14">
        <f>SUMIFS('EPA Export Aggregation'!AD:AD,'EPA Export Aggregation'!$A:$A,$B14,'EPA Export Aggregation'!$D:$D,$A$1)*IF($A14="CH4",About!$D$58,IF($A14="N2O",About!$D$59,1))</f>
        <v>2.7996165367499999E-2</v>
      </c>
      <c r="AB14">
        <f>SUMIFS('EPA Export Aggregation'!AE:AE,'EPA Export Aggregation'!$A:$A,$B14,'EPA Export Aggregation'!$D:$D,$A$1)*IF($A14="CH4",About!$D$58,IF($A14="N2O",About!$D$59,1))</f>
        <v>2.9505878661000001E-2</v>
      </c>
      <c r="AC14">
        <f>SUMIFS('EPA Export Aggregation'!AF:AF,'EPA Export Aggregation'!$A:$A,$B14,'EPA Export Aggregation'!$D:$D,$A$1)*IF($A14="CH4",About!$D$58,IF($A14="N2O",About!$D$59,1))</f>
        <v>2.8826333593099999E-2</v>
      </c>
      <c r="AD14">
        <f>SUMIFS('EPA Export Aggregation'!AG:AG,'EPA Export Aggregation'!$A:$A,$B14,'EPA Export Aggregation'!$D:$D,$A$1)*IF($A14="CH4",About!$D$58,IF($A14="N2O",About!$D$59,1))</f>
        <v>2.7667596600899999E-2</v>
      </c>
      <c r="AE14">
        <f>SUMIFS('EPA Export Aggregation'!AH:AH,'EPA Export Aggregation'!$A:$A,$B14,'EPA Export Aggregation'!$D:$D,$A$1)*IF($A14="CH4",About!$D$58,IF($A14="N2O",About!$D$59,1))</f>
        <v>2.88965575265E-2</v>
      </c>
      <c r="AF14">
        <f>SUMIFS('EPA Export Aggregation'!AI:AI,'EPA Export Aggregation'!$A:$A,$B14,'EPA Export Aggregation'!$D:$D,$A$1)*IF($A14="CH4",About!$D$58,IF($A14="N2O",About!$D$59,1))</f>
        <v>3.0436249723900001E-2</v>
      </c>
      <c r="AG14">
        <f>SUMIFS('EPA Export Aggregation'!AJ:AJ,'EPA Export Aggregation'!$A:$A,$B14,'EPA Export Aggregation'!$D:$D,$A$1)*IF($A14="CH4",About!$D$58,IF($A14="N2O",About!$D$59,1))</f>
        <v>3.0541179103800001E-2</v>
      </c>
      <c r="AH14">
        <f>SUMIFS('EPA Export Aggregation'!AK:AK,'EPA Export Aggregation'!$A:$A,$B14,'EPA Export Aggregation'!$D:$D,$A$1)*IF($A14="CH4",About!$D$58,IF($A14="N2O",About!$D$59,1))</f>
        <v>2.8860781718500001E-2</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2.5489699169299999E-2</v>
      </c>
      <c r="D16">
        <f>SUMIFS('EPA Export Aggregation'!G:G,'EPA Export Aggregation'!$A:$A,$B16,'EPA Export Aggregation'!$D:$D,$A$1)*IF($A16="CH4",About!$D$58,IF($A16="N2O",About!$D$59,1))</f>
        <v>2.5402401629399999E-2</v>
      </c>
      <c r="E16">
        <f>SUMIFS('EPA Export Aggregation'!H:H,'EPA Export Aggregation'!$A:$A,$B16,'EPA Export Aggregation'!$D:$D,$A$1)*IF($A16="CH4",About!$D$58,IF($A16="N2O",About!$D$59,1))</f>
        <v>2.5250525439299999E-2</v>
      </c>
      <c r="F16">
        <f>SUMIFS('EPA Export Aggregation'!I:I,'EPA Export Aggregation'!$A:$A,$B16,'EPA Export Aggregation'!$D:$D,$A$1)*IF($A16="CH4",About!$D$58,IF($A16="N2O",About!$D$59,1))</f>
        <v>2.53790767291E-2</v>
      </c>
      <c r="G16">
        <f>SUMIFS('EPA Export Aggregation'!J:J,'EPA Export Aggregation'!$A:$A,$B16,'EPA Export Aggregation'!$D:$D,$A$1)*IF($A16="CH4",About!$D$58,IF($A16="N2O",About!$D$59,1))</f>
        <v>2.5483448535200001E-2</v>
      </c>
      <c r="H16">
        <f>SUMIFS('EPA Export Aggregation'!K:K,'EPA Export Aggregation'!$A:$A,$B16,'EPA Export Aggregation'!$D:$D,$A$1)*IF($A16="CH4",About!$D$58,IF($A16="N2O",About!$D$59,1))</f>
        <v>2.5471779524199999E-2</v>
      </c>
      <c r="I16">
        <f>SUMIFS('EPA Export Aggregation'!L:L,'EPA Export Aggregation'!$A:$A,$B16,'EPA Export Aggregation'!$D:$D,$A$1)*IF($A16="CH4",About!$D$58,IF($A16="N2O",About!$D$59,1))</f>
        <v>2.5608346648600001E-2</v>
      </c>
      <c r="J16">
        <f>SUMIFS('EPA Export Aggregation'!M:M,'EPA Export Aggregation'!$A:$A,$B16,'EPA Export Aggregation'!$D:$D,$A$1)*IF($A16="CH4",About!$D$58,IF($A16="N2O",About!$D$59,1))</f>
        <v>2.55457379456E-2</v>
      </c>
      <c r="K16">
        <f>SUMIFS('EPA Export Aggregation'!N:N,'EPA Export Aggregation'!$A:$A,$B16,'EPA Export Aggregation'!$D:$D,$A$1)*IF($A16="CH4",About!$D$58,IF($A16="N2O",About!$D$59,1))</f>
        <v>2.5465200334600001E-2</v>
      </c>
      <c r="L16">
        <f>SUMIFS('EPA Export Aggregation'!O:O,'EPA Export Aggregation'!$A:$A,$B16,'EPA Export Aggregation'!$D:$D,$A$1)*IF($A16="CH4",About!$D$58,IF($A16="N2O",About!$D$59,1))</f>
        <v>2.5453876211399998E-2</v>
      </c>
      <c r="M16">
        <f>SUMIFS('EPA Export Aggregation'!P:P,'EPA Export Aggregation'!$A:$A,$B16,'EPA Export Aggregation'!$D:$D,$A$1)*IF($A16="CH4",About!$D$58,IF($A16="N2O",About!$D$59,1))</f>
        <v>2.54623293472E-2</v>
      </c>
      <c r="N16">
        <f>SUMIFS('EPA Export Aggregation'!Q:Q,'EPA Export Aggregation'!$A:$A,$B16,'EPA Export Aggregation'!$D:$D,$A$1)*IF($A16="CH4",About!$D$58,IF($A16="N2O",About!$D$59,1))</f>
        <v>1.5395980900900001E-2</v>
      </c>
      <c r="O16">
        <f>SUMIFS('EPA Export Aggregation'!R:R,'EPA Export Aggregation'!$A:$A,$B16,'EPA Export Aggregation'!$D:$D,$A$1)*IF($A16="CH4",About!$D$58,IF($A16="N2O",About!$D$59,1))</f>
        <v>1.80097739864E-2</v>
      </c>
      <c r="P16">
        <f>SUMIFS('EPA Export Aggregation'!S:S,'EPA Export Aggregation'!$A:$A,$B16,'EPA Export Aggregation'!$D:$D,$A$1)*IF($A16="CH4",About!$D$58,IF($A16="N2O",About!$D$59,1))</f>
        <v>2.34321842619E-2</v>
      </c>
      <c r="Q16">
        <f>SUMIFS('EPA Export Aggregation'!T:T,'EPA Export Aggregation'!$A:$A,$B16,'EPA Export Aggregation'!$D:$D,$A$1)*IF($A16="CH4",About!$D$58,IF($A16="N2O",About!$D$59,1))</f>
        <v>2.1571450616E-2</v>
      </c>
      <c r="R16">
        <f>SUMIFS('EPA Export Aggregation'!U:U,'EPA Export Aggregation'!$A:$A,$B16,'EPA Export Aggregation'!$D:$D,$A$1)*IF($A16="CH4",About!$D$58,IF($A16="N2O",About!$D$59,1))</f>
        <v>2.3482747746099999E-2</v>
      </c>
      <c r="S16">
        <f>SUMIFS('EPA Export Aggregation'!V:V,'EPA Export Aggregation'!$A:$A,$B16,'EPA Export Aggregation'!$D:$D,$A$1)*IF($A16="CH4",About!$D$58,IF($A16="N2O",About!$D$59,1))</f>
        <v>3.00029597545E-2</v>
      </c>
      <c r="T16">
        <f>SUMIFS('EPA Export Aggregation'!W:W,'EPA Export Aggregation'!$A:$A,$B16,'EPA Export Aggregation'!$D:$D,$A$1)*IF($A16="CH4",About!$D$58,IF($A16="N2O",About!$D$59,1))</f>
        <v>3.2766185955900001E-2</v>
      </c>
      <c r="U16">
        <f>SUMIFS('EPA Export Aggregation'!X:X,'EPA Export Aggregation'!$A:$A,$B16,'EPA Export Aggregation'!$D:$D,$A$1)*IF($A16="CH4",About!$D$58,IF($A16="N2O",About!$D$59,1))</f>
        <v>3.1211855599399999E-2</v>
      </c>
      <c r="V16">
        <f>SUMIFS('EPA Export Aggregation'!Y:Y,'EPA Export Aggregation'!$A:$A,$B16,'EPA Export Aggregation'!$D:$D,$A$1)*IF($A16="CH4",About!$D$58,IF($A16="N2O",About!$D$59,1))</f>
        <v>3.0487841751899999E-2</v>
      </c>
      <c r="W16">
        <f>SUMIFS('EPA Export Aggregation'!Z:Z,'EPA Export Aggregation'!$A:$A,$B16,'EPA Export Aggregation'!$D:$D,$A$1)*IF($A16="CH4",About!$D$58,IF($A16="N2O",About!$D$59,1))</f>
        <v>7.4981816750500002E-2</v>
      </c>
      <c r="X16">
        <f>SUMIFS('EPA Export Aggregation'!AA:AA,'EPA Export Aggregation'!$A:$A,$B16,'EPA Export Aggregation'!$D:$D,$A$1)*IF($A16="CH4",About!$D$58,IF($A16="N2O",About!$D$59,1))</f>
        <v>6.9159973544399997E-2</v>
      </c>
      <c r="Y16">
        <f>SUMIFS('EPA Export Aggregation'!AB:AB,'EPA Export Aggregation'!$A:$A,$B16,'EPA Export Aggregation'!$D:$D,$A$1)*IF($A16="CH4",About!$D$58,IF($A16="N2O",About!$D$59,1))</f>
        <v>6.7987132752899998E-2</v>
      </c>
      <c r="Z16">
        <f>SUMIFS('EPA Export Aggregation'!AC:AC,'EPA Export Aggregation'!$A:$A,$B16,'EPA Export Aggregation'!$D:$D,$A$1)*IF($A16="CH4",About!$D$58,IF($A16="N2O",About!$D$59,1))</f>
        <v>7.0849359348400004E-2</v>
      </c>
      <c r="AA16">
        <f>SUMIFS('EPA Export Aggregation'!AD:AD,'EPA Export Aggregation'!$A:$A,$B16,'EPA Export Aggregation'!$D:$D,$A$1)*IF($A16="CH4",About!$D$58,IF($A16="N2O",About!$D$59,1))</f>
        <v>7.5643787778599994E-2</v>
      </c>
      <c r="AB16">
        <f>SUMIFS('EPA Export Aggregation'!AE:AE,'EPA Export Aggregation'!$A:$A,$B16,'EPA Export Aggregation'!$D:$D,$A$1)*IF($A16="CH4",About!$D$58,IF($A16="N2O",About!$D$59,1))</f>
        <v>8.3461742323700003E-2</v>
      </c>
      <c r="AC16">
        <f>SUMIFS('EPA Export Aggregation'!AF:AF,'EPA Export Aggregation'!$A:$A,$B16,'EPA Export Aggregation'!$D:$D,$A$1)*IF($A16="CH4",About!$D$58,IF($A16="N2O",About!$D$59,1))</f>
        <v>7.8436989350299996E-2</v>
      </c>
      <c r="AD16">
        <f>SUMIFS('EPA Export Aggregation'!AG:AG,'EPA Export Aggregation'!$A:$A,$B16,'EPA Export Aggregation'!$D:$D,$A$1)*IF($A16="CH4",About!$D$58,IF($A16="N2O",About!$D$59,1))</f>
        <v>7.7571105534600004E-2</v>
      </c>
      <c r="AE16">
        <f>SUMIFS('EPA Export Aggregation'!AH:AH,'EPA Export Aggregation'!$A:$A,$B16,'EPA Export Aggregation'!$D:$D,$A$1)*IF($A16="CH4",About!$D$58,IF($A16="N2O",About!$D$59,1))</f>
        <v>7.01078170768E-2</v>
      </c>
      <c r="AF16">
        <f>SUMIFS('EPA Export Aggregation'!AI:AI,'EPA Export Aggregation'!$A:$A,$B16,'EPA Export Aggregation'!$D:$D,$A$1)*IF($A16="CH4",About!$D$58,IF($A16="N2O",About!$D$59,1))</f>
        <v>8.2757321788400007E-2</v>
      </c>
      <c r="AG16">
        <f>SUMIFS('EPA Export Aggregation'!AJ:AJ,'EPA Export Aggregation'!$A:$A,$B16,'EPA Export Aggregation'!$D:$D,$A$1)*IF($A16="CH4",About!$D$58,IF($A16="N2O",About!$D$59,1))</f>
        <v>8.4630905865399994E-2</v>
      </c>
      <c r="AH16">
        <f>SUMIFS('EPA Export Aggregation'!AK:AK,'EPA Export Aggregation'!$A:$A,$B16,'EPA Export Aggregation'!$D:$D,$A$1)*IF($A16="CH4",About!$D$58,IF($A16="N2O",About!$D$59,1))</f>
        <v>8.4880261013900005E-2</v>
      </c>
    </row>
    <row r="17" spans="1:34" x14ac:dyDescent="0.25">
      <c r="A17" s="423" t="s">
        <v>2216</v>
      </c>
      <c r="B17" s="424" t="s">
        <v>4247</v>
      </c>
      <c r="C17">
        <f>SUMIFS('EPA Export Aggregation'!F:F,'EPA Export Aggregation'!$A:$A,$B17,'EPA Export Aggregation'!$D:$D,$A$1)*IF($A17="CH4",About!$D$58,IF($A17="N2O",About!$D$59,1))</f>
        <v>0.49712568630710002</v>
      </c>
      <c r="D17">
        <f>SUMIFS('EPA Export Aggregation'!G:G,'EPA Export Aggregation'!$A:$A,$B17,'EPA Export Aggregation'!$D:$D,$A$1)*IF($A17="CH4",About!$D$58,IF($A17="N2O",About!$D$59,1))</f>
        <v>0.44583224011290001</v>
      </c>
      <c r="E17">
        <f>SUMIFS('EPA Export Aggregation'!H:H,'EPA Export Aggregation'!$A:$A,$B17,'EPA Export Aggregation'!$D:$D,$A$1)*IF($A17="CH4",About!$D$58,IF($A17="N2O",About!$D$59,1))</f>
        <v>0.61575291259410003</v>
      </c>
      <c r="F17">
        <f>SUMIFS('EPA Export Aggregation'!I:I,'EPA Export Aggregation'!$A:$A,$B17,'EPA Export Aggregation'!$D:$D,$A$1)*IF($A17="CH4",About!$D$58,IF($A17="N2O",About!$D$59,1))</f>
        <v>0.52440817092610004</v>
      </c>
      <c r="G17">
        <f>SUMIFS('EPA Export Aggregation'!J:J,'EPA Export Aggregation'!$A:$A,$B17,'EPA Export Aggregation'!$D:$D,$A$1)*IF($A17="CH4",About!$D$58,IF($A17="N2O",About!$D$59,1))</f>
        <v>0.46961857776280003</v>
      </c>
      <c r="H17">
        <f>SUMIFS('EPA Export Aggregation'!K:K,'EPA Export Aggregation'!$A:$A,$B17,'EPA Export Aggregation'!$D:$D,$A$1)*IF($A17="CH4",About!$D$58,IF($A17="N2O",About!$D$59,1))</f>
        <v>0.66257482371859999</v>
      </c>
      <c r="I17">
        <f>SUMIFS('EPA Export Aggregation'!L:L,'EPA Export Aggregation'!$A:$A,$B17,'EPA Export Aggregation'!$D:$D,$A$1)*IF($A17="CH4",About!$D$58,IF($A17="N2O",About!$D$59,1))</f>
        <v>0.64834905302839996</v>
      </c>
      <c r="J17">
        <f>SUMIFS('EPA Export Aggregation'!M:M,'EPA Export Aggregation'!$A:$A,$B17,'EPA Export Aggregation'!$D:$D,$A$1)*IF($A17="CH4",About!$D$58,IF($A17="N2O",About!$D$59,1))</f>
        <v>0.72679886269490002</v>
      </c>
      <c r="K17">
        <f>SUMIFS('EPA Export Aggregation'!N:N,'EPA Export Aggregation'!$A:$A,$B17,'EPA Export Aggregation'!$D:$D,$A$1)*IF($A17="CH4",About!$D$58,IF($A17="N2O",About!$D$59,1))</f>
        <v>0.63980223861219998</v>
      </c>
      <c r="L17">
        <f>SUMIFS('EPA Export Aggregation'!O:O,'EPA Export Aggregation'!$A:$A,$B17,'EPA Export Aggregation'!$D:$D,$A$1)*IF($A17="CH4",About!$D$58,IF($A17="N2O",About!$D$59,1))</f>
        <v>0.62778403890269996</v>
      </c>
      <c r="M17">
        <f>SUMIFS('EPA Export Aggregation'!P:P,'EPA Export Aggregation'!$A:$A,$B17,'EPA Export Aggregation'!$D:$D,$A$1)*IF($A17="CH4",About!$D$58,IF($A17="N2O",About!$D$59,1))</f>
        <v>0.60917991028590002</v>
      </c>
      <c r="N17">
        <f>SUMIFS('EPA Export Aggregation'!Q:Q,'EPA Export Aggregation'!$A:$A,$B17,'EPA Export Aggregation'!$D:$D,$A$1)*IF($A17="CH4",About!$D$58,IF($A17="N2O",About!$D$59,1))</f>
        <v>0.59455918833629995</v>
      </c>
      <c r="O17">
        <f>SUMIFS('EPA Export Aggregation'!R:R,'EPA Export Aggregation'!$A:$A,$B17,'EPA Export Aggregation'!$D:$D,$A$1)*IF($A17="CH4",About!$D$58,IF($A17="N2O",About!$D$59,1))</f>
        <v>0.59896874527080002</v>
      </c>
      <c r="P17">
        <f>SUMIFS('EPA Export Aggregation'!S:S,'EPA Export Aggregation'!$A:$A,$B17,'EPA Export Aggregation'!$D:$D,$A$1)*IF($A17="CH4",About!$D$58,IF($A17="N2O",About!$D$59,1))</f>
        <v>0.53560352390840005</v>
      </c>
      <c r="Q17">
        <f>SUMIFS('EPA Export Aggregation'!T:T,'EPA Export Aggregation'!$A:$A,$B17,'EPA Export Aggregation'!$D:$D,$A$1)*IF($A17="CH4",About!$D$58,IF($A17="N2O",About!$D$59,1))</f>
        <v>0.46964588380920003</v>
      </c>
      <c r="R17">
        <f>SUMIFS('EPA Export Aggregation'!U:U,'EPA Export Aggregation'!$A:$A,$B17,'EPA Export Aggregation'!$D:$D,$A$1)*IF($A17="CH4",About!$D$58,IF($A17="N2O",About!$D$59,1))</f>
        <v>0.4906068041753</v>
      </c>
      <c r="S17">
        <f>SUMIFS('EPA Export Aggregation'!V:V,'EPA Export Aggregation'!$A:$A,$B17,'EPA Export Aggregation'!$D:$D,$A$1)*IF($A17="CH4",About!$D$58,IF($A17="N2O",About!$D$59,1))</f>
        <v>0.59326465906930004</v>
      </c>
      <c r="T17">
        <f>SUMIFS('EPA Export Aggregation'!W:W,'EPA Export Aggregation'!$A:$A,$B17,'EPA Export Aggregation'!$D:$D,$A$1)*IF($A17="CH4",About!$D$58,IF($A17="N2O",About!$D$59,1))</f>
        <v>0.64722315966849997</v>
      </c>
      <c r="U17">
        <f>SUMIFS('EPA Export Aggregation'!X:X,'EPA Export Aggregation'!$A:$A,$B17,'EPA Export Aggregation'!$D:$D,$A$1)*IF($A17="CH4",About!$D$58,IF($A17="N2O",About!$D$59,1))</f>
        <v>0.66749787440560004</v>
      </c>
      <c r="V17">
        <f>SUMIFS('EPA Export Aggregation'!Y:Y,'EPA Export Aggregation'!$A:$A,$B17,'EPA Export Aggregation'!$D:$D,$A$1)*IF($A17="CH4",About!$D$58,IF($A17="N2O",About!$D$59,1))</f>
        <v>0.574666107541</v>
      </c>
      <c r="W17">
        <f>SUMIFS('EPA Export Aggregation'!Z:Z,'EPA Export Aggregation'!$A:$A,$B17,'EPA Export Aggregation'!$D:$D,$A$1)*IF($A17="CH4",About!$D$58,IF($A17="N2O",About!$D$59,1))</f>
        <v>0.53919844855169996</v>
      </c>
      <c r="X17">
        <f>SUMIFS('EPA Export Aggregation'!AA:AA,'EPA Export Aggregation'!$A:$A,$B17,'EPA Export Aggregation'!$D:$D,$A$1)*IF($A17="CH4",About!$D$58,IF($A17="N2O",About!$D$59,1))</f>
        <v>0.49012754272969999</v>
      </c>
      <c r="Y17">
        <f>SUMIFS('EPA Export Aggregation'!AB:AB,'EPA Export Aggregation'!$A:$A,$B17,'EPA Export Aggregation'!$D:$D,$A$1)*IF($A17="CH4",About!$D$58,IF($A17="N2O",About!$D$59,1))</f>
        <v>0.58504386298150002</v>
      </c>
      <c r="Z17">
        <f>SUMIFS('EPA Export Aggregation'!AC:AC,'EPA Export Aggregation'!$A:$A,$B17,'EPA Export Aggregation'!$D:$D,$A$1)*IF($A17="CH4",About!$D$58,IF($A17="N2O",About!$D$59,1))</f>
        <v>0.63513276819690001</v>
      </c>
      <c r="AA17">
        <f>SUMIFS('EPA Export Aggregation'!AD:AD,'EPA Export Aggregation'!$A:$A,$B17,'EPA Export Aggregation'!$D:$D,$A$1)*IF($A17="CH4",About!$D$58,IF($A17="N2O",About!$D$59,1))</f>
        <v>0.62789437498800005</v>
      </c>
      <c r="AB17">
        <f>SUMIFS('EPA Export Aggregation'!AE:AE,'EPA Export Aggregation'!$A:$A,$B17,'EPA Export Aggregation'!$D:$D,$A$1)*IF($A17="CH4",About!$D$58,IF($A17="N2O",About!$D$59,1))</f>
        <v>0.64172400183709999</v>
      </c>
      <c r="AC17">
        <f>SUMIFS('EPA Export Aggregation'!AF:AF,'EPA Export Aggregation'!$A:$A,$B17,'EPA Export Aggregation'!$D:$D,$A$1)*IF($A17="CH4",About!$D$58,IF($A17="N2O",About!$D$59,1))</f>
        <v>0.67827180042699997</v>
      </c>
      <c r="AD17">
        <f>SUMIFS('EPA Export Aggregation'!AG:AG,'EPA Export Aggregation'!$A:$A,$B17,'EPA Export Aggregation'!$D:$D,$A$1)*IF($A17="CH4",About!$D$58,IF($A17="N2O",About!$D$59,1))</f>
        <v>0.63334395170070001</v>
      </c>
      <c r="AE17">
        <f>SUMIFS('EPA Export Aggregation'!AH:AH,'EPA Export Aggregation'!$A:$A,$B17,'EPA Export Aggregation'!$D:$D,$A$1)*IF($A17="CH4",About!$D$58,IF($A17="N2O",About!$D$59,1))</f>
        <v>0.65364658410370002</v>
      </c>
      <c r="AF17">
        <f>SUMIFS('EPA Export Aggregation'!AI:AI,'EPA Export Aggregation'!$A:$A,$B17,'EPA Export Aggregation'!$D:$D,$A$1)*IF($A17="CH4",About!$D$58,IF($A17="N2O",About!$D$59,1))</f>
        <v>0.4938619926583</v>
      </c>
      <c r="AG17">
        <f>SUMIFS('EPA Export Aggregation'!AJ:AJ,'EPA Export Aggregation'!$A:$A,$B17,'EPA Export Aggregation'!$D:$D,$A$1)*IF($A17="CH4",About!$D$58,IF($A17="N2O",About!$D$59,1))</f>
        <v>0.50951271182680002</v>
      </c>
      <c r="AH17">
        <f>SUMIFS('EPA Export Aggregation'!AK:AK,'EPA Export Aggregation'!$A:$A,$B17,'EPA Export Aggregation'!$D:$D,$A$1)*IF($A17="CH4",About!$D$58,IF($A17="N2O",About!$D$59,1))</f>
        <v>0.4794706992451</v>
      </c>
    </row>
    <row r="18" spans="1:34" x14ac:dyDescent="0.25">
      <c r="A18" s="423" t="s">
        <v>2216</v>
      </c>
      <c r="B18" s="424" t="s">
        <v>4263</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4265</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4232</v>
      </c>
      <c r="C20">
        <f>SUMIFS('EPA Export Aggregation'!F:F,'EPA Export Aggregation'!$A:$A,$B20,'EPA Export Aggregation'!$D:$D,$A$1)*IF($A20="CH4",About!$D$58,IF($A20="N2O",About!$D$59,1))</f>
        <v>0.2095042900163</v>
      </c>
      <c r="D20">
        <f>SUMIFS('EPA Export Aggregation'!G:G,'EPA Export Aggregation'!$A:$A,$B20,'EPA Export Aggregation'!$D:$D,$A$1)*IF($A20="CH4",About!$D$58,IF($A20="N2O",About!$D$59,1))</f>
        <v>0.1905054045383</v>
      </c>
      <c r="E20">
        <f>SUMIFS('EPA Export Aggregation'!H:H,'EPA Export Aggregation'!$A:$A,$B20,'EPA Export Aggregation'!$D:$D,$A$1)*IF($A20="CH4",About!$D$58,IF($A20="N2O",About!$D$59,1))</f>
        <v>0.19440655535990001</v>
      </c>
      <c r="F20">
        <f>SUMIFS('EPA Export Aggregation'!I:I,'EPA Export Aggregation'!$A:$A,$B20,'EPA Export Aggregation'!$D:$D,$A$1)*IF($A20="CH4",About!$D$58,IF($A20="N2O",About!$D$59,1))</f>
        <v>0.1874479973697</v>
      </c>
      <c r="G20">
        <f>SUMIFS('EPA Export Aggregation'!J:J,'EPA Export Aggregation'!$A:$A,$B20,'EPA Export Aggregation'!$D:$D,$A$1)*IF($A20="CH4",About!$D$58,IF($A20="N2O",About!$D$59,1))</f>
        <v>0.18885530553480001</v>
      </c>
      <c r="H20">
        <f>SUMIFS('EPA Export Aggregation'!K:K,'EPA Export Aggregation'!$A:$A,$B20,'EPA Export Aggregation'!$D:$D,$A$1)*IF($A20="CH4",About!$D$58,IF($A20="N2O",About!$D$59,1))</f>
        <v>0.19691908962429999</v>
      </c>
      <c r="I20">
        <f>SUMIFS('EPA Export Aggregation'!L:L,'EPA Export Aggregation'!$A:$A,$B20,'EPA Export Aggregation'!$D:$D,$A$1)*IF($A20="CH4",About!$D$58,IF($A20="N2O",About!$D$59,1))</f>
        <v>0.1944394877468</v>
      </c>
      <c r="J20">
        <f>SUMIFS('EPA Export Aggregation'!M:M,'EPA Export Aggregation'!$A:$A,$B20,'EPA Export Aggregation'!$D:$D,$A$1)*IF($A20="CH4",About!$D$58,IF($A20="N2O",About!$D$59,1))</f>
        <v>0.19826943684750001</v>
      </c>
      <c r="K20">
        <f>SUMIFS('EPA Export Aggregation'!N:N,'EPA Export Aggregation'!$A:$A,$B20,'EPA Export Aggregation'!$D:$D,$A$1)*IF($A20="CH4",About!$D$58,IF($A20="N2O",About!$D$59,1))</f>
        <v>0.20180905116190001</v>
      </c>
      <c r="L20">
        <f>SUMIFS('EPA Export Aggregation'!O:O,'EPA Export Aggregation'!$A:$A,$B20,'EPA Export Aggregation'!$D:$D,$A$1)*IF($A20="CH4",About!$D$58,IF($A20="N2O",About!$D$59,1))</f>
        <v>0.20131120792179999</v>
      </c>
      <c r="M20">
        <f>SUMIFS('EPA Export Aggregation'!P:P,'EPA Export Aggregation'!$A:$A,$B20,'EPA Export Aggregation'!$D:$D,$A$1)*IF($A20="CH4",About!$D$58,IF($A20="N2O",About!$D$59,1))</f>
        <v>0.2006895933756</v>
      </c>
      <c r="N20">
        <f>SUMIFS('EPA Export Aggregation'!Q:Q,'EPA Export Aggregation'!$A:$A,$B20,'EPA Export Aggregation'!$D:$D,$A$1)*IF($A20="CH4",About!$D$58,IF($A20="N2O",About!$D$59,1))</f>
        <v>0.156031009626</v>
      </c>
      <c r="O20">
        <f>SUMIFS('EPA Export Aggregation'!R:R,'EPA Export Aggregation'!$A:$A,$B20,'EPA Export Aggregation'!$D:$D,$A$1)*IF($A20="CH4",About!$D$58,IF($A20="N2O",About!$D$59,1))</f>
        <v>0.1512816142824</v>
      </c>
      <c r="P20">
        <f>SUMIFS('EPA Export Aggregation'!S:S,'EPA Export Aggregation'!$A:$A,$B20,'EPA Export Aggregation'!$D:$D,$A$1)*IF($A20="CH4",About!$D$58,IF($A20="N2O",About!$D$59,1))</f>
        <v>0.14998632531110001</v>
      </c>
      <c r="Q20">
        <f>SUMIFS('EPA Export Aggregation'!T:T,'EPA Export Aggregation'!$A:$A,$B20,'EPA Export Aggregation'!$D:$D,$A$1)*IF($A20="CH4",About!$D$58,IF($A20="N2O",About!$D$59,1))</f>
        <v>0.1427994129056</v>
      </c>
      <c r="R20">
        <f>SUMIFS('EPA Export Aggregation'!U:U,'EPA Export Aggregation'!$A:$A,$B20,'EPA Export Aggregation'!$D:$D,$A$1)*IF($A20="CH4",About!$D$58,IF($A20="N2O",About!$D$59,1))</f>
        <v>0.1252563194123</v>
      </c>
      <c r="S20">
        <f>SUMIFS('EPA Export Aggregation'!V:V,'EPA Export Aggregation'!$A:$A,$B20,'EPA Export Aggregation'!$D:$D,$A$1)*IF($A20="CH4",About!$D$58,IF($A20="N2O",About!$D$59,1))</f>
        <v>0.13606779495599999</v>
      </c>
      <c r="T20">
        <f>SUMIFS('EPA Export Aggregation'!W:W,'EPA Export Aggregation'!$A:$A,$B20,'EPA Export Aggregation'!$D:$D,$A$1)*IF($A20="CH4",About!$D$58,IF($A20="N2O",About!$D$59,1))</f>
        <v>0.14272911861900001</v>
      </c>
      <c r="U20">
        <f>SUMIFS('EPA Export Aggregation'!X:X,'EPA Export Aggregation'!$A:$A,$B20,'EPA Export Aggregation'!$D:$D,$A$1)*IF($A20="CH4",About!$D$58,IF($A20="N2O",About!$D$59,1))</f>
        <v>0.12557280268509999</v>
      </c>
      <c r="V20">
        <f>SUMIFS('EPA Export Aggregation'!Y:Y,'EPA Export Aggregation'!$A:$A,$B20,'EPA Export Aggregation'!$D:$D,$A$1)*IF($A20="CH4",About!$D$58,IF($A20="N2O",About!$D$59,1))</f>
        <v>7.9846630376300007E-2</v>
      </c>
      <c r="W20">
        <f>SUMIFS('EPA Export Aggregation'!Z:Z,'EPA Export Aggregation'!$A:$A,$B20,'EPA Export Aggregation'!$D:$D,$A$1)*IF($A20="CH4",About!$D$58,IF($A20="N2O",About!$D$59,1))</f>
        <v>17.563309951333999</v>
      </c>
      <c r="X20">
        <f>SUMIFS('EPA Export Aggregation'!AA:AA,'EPA Export Aggregation'!$A:$A,$B20,'EPA Export Aggregation'!$D:$D,$A$1)*IF($A20="CH4",About!$D$58,IF($A20="N2O",About!$D$59,1))</f>
        <v>17.665522836874601</v>
      </c>
      <c r="Y20">
        <f>SUMIFS('EPA Export Aggregation'!AB:AB,'EPA Export Aggregation'!$A:$A,$B20,'EPA Export Aggregation'!$D:$D,$A$1)*IF($A20="CH4",About!$D$58,IF($A20="N2O",About!$D$59,1))</f>
        <v>19.047559696356799</v>
      </c>
      <c r="Z20">
        <f>SUMIFS('EPA Export Aggregation'!AC:AC,'EPA Export Aggregation'!$A:$A,$B20,'EPA Export Aggregation'!$D:$D,$A$1)*IF($A20="CH4",About!$D$58,IF($A20="N2O",About!$D$59,1))</f>
        <v>18.461862801655499</v>
      </c>
      <c r="AA20">
        <f>SUMIFS('EPA Export Aggregation'!AD:AD,'EPA Export Aggregation'!$A:$A,$B20,'EPA Export Aggregation'!$D:$D,$A$1)*IF($A20="CH4",About!$D$58,IF($A20="N2O",About!$D$59,1))</f>
        <v>20.459421943424299</v>
      </c>
      <c r="AB20">
        <f>SUMIFS('EPA Export Aggregation'!AE:AE,'EPA Export Aggregation'!$A:$A,$B20,'EPA Export Aggregation'!$D:$D,$A$1)*IF($A20="CH4",About!$D$58,IF($A20="N2O",About!$D$59,1))</f>
        <v>12.868509043886</v>
      </c>
      <c r="AC20">
        <f>SUMIFS('EPA Export Aggregation'!AF:AF,'EPA Export Aggregation'!$A:$A,$B20,'EPA Export Aggregation'!$D:$D,$A$1)*IF($A20="CH4",About!$D$58,IF($A20="N2O",About!$D$59,1))</f>
        <v>12.376725336959</v>
      </c>
      <c r="AD20">
        <f>SUMIFS('EPA Export Aggregation'!AG:AG,'EPA Export Aggregation'!$A:$A,$B20,'EPA Export Aggregation'!$D:$D,$A$1)*IF($A20="CH4",About!$D$58,IF($A20="N2O",About!$D$59,1))</f>
        <v>13.5441793513361</v>
      </c>
      <c r="AE20">
        <f>SUMIFS('EPA Export Aggregation'!AH:AH,'EPA Export Aggregation'!$A:$A,$B20,'EPA Export Aggregation'!$D:$D,$A$1)*IF($A20="CH4",About!$D$58,IF($A20="N2O",About!$D$59,1))</f>
        <v>15.643142846950401</v>
      </c>
      <c r="AF20">
        <f>SUMIFS('EPA Export Aggregation'!AI:AI,'EPA Export Aggregation'!$A:$A,$B20,'EPA Export Aggregation'!$D:$D,$A$1)*IF($A20="CH4",About!$D$58,IF($A20="N2O",About!$D$59,1))</f>
        <v>15.0628383863876</v>
      </c>
      <c r="AG20">
        <f>SUMIFS('EPA Export Aggregation'!AJ:AJ,'EPA Export Aggregation'!$A:$A,$B20,'EPA Export Aggregation'!$D:$D,$A$1)*IF($A20="CH4",About!$D$58,IF($A20="N2O",About!$D$59,1))</f>
        <v>14.0159517229282</v>
      </c>
      <c r="AH20">
        <f>SUMIFS('EPA Export Aggregation'!AK:AK,'EPA Export Aggregation'!$A:$A,$B20,'EPA Export Aggregation'!$D:$D,$A$1)*IF($A20="CH4",About!$D$58,IF($A20="N2O",About!$D$59,1))</f>
        <v>14.2470216327789</v>
      </c>
    </row>
    <row r="21" spans="1:34" x14ac:dyDescent="0.25">
      <c r="A21" s="423" t="s">
        <v>2216</v>
      </c>
      <c r="B21" s="424" t="s">
        <v>4259</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4255</v>
      </c>
      <c r="C23">
        <f>SUMIFS('EPA Export Aggregation'!F:F,'EPA Export Aggregation'!$A:$A,$B23,'EPA Export Aggregation'!$D:$D,$A$1)*IF($A23="CH4",About!$D$58,IF($A23="N2O",About!$D$59,1))</f>
        <v>6.5534420593199999E-2</v>
      </c>
      <c r="D23">
        <f>SUMIFS('EPA Export Aggregation'!G:G,'EPA Export Aggregation'!$A:$A,$B23,'EPA Export Aggregation'!$D:$D,$A$1)*IF($A23="CH4",About!$D$58,IF($A23="N2O",About!$D$59,1))</f>
        <v>6.0527617106799998E-2</v>
      </c>
      <c r="E23">
        <f>SUMIFS('EPA Export Aggregation'!H:H,'EPA Export Aggregation'!$A:$A,$B23,'EPA Export Aggregation'!$D:$D,$A$1)*IF($A23="CH4",About!$D$58,IF($A23="N2O",About!$D$59,1))</f>
        <v>6.6678350570199996E-2</v>
      </c>
      <c r="F23">
        <f>SUMIFS('EPA Export Aggregation'!I:I,'EPA Export Aggregation'!$A:$A,$B23,'EPA Export Aggregation'!$D:$D,$A$1)*IF($A23="CH4",About!$D$58,IF($A23="N2O",About!$D$59,1))</f>
        <v>7.8878035878599997E-2</v>
      </c>
      <c r="G23">
        <f>SUMIFS('EPA Export Aggregation'!J:J,'EPA Export Aggregation'!$A:$A,$B23,'EPA Export Aggregation'!$D:$D,$A$1)*IF($A23="CH4",About!$D$58,IF($A23="N2O",About!$D$59,1))</f>
        <v>7.3668541863499998E-2</v>
      </c>
      <c r="H23">
        <f>SUMIFS('EPA Export Aggregation'!K:K,'EPA Export Aggregation'!$A:$A,$B23,'EPA Export Aggregation'!$D:$D,$A$1)*IF($A23="CH4",About!$D$58,IF($A23="N2O",About!$D$59,1))</f>
        <v>7.3352648776000007E-2</v>
      </c>
      <c r="I23">
        <f>SUMIFS('EPA Export Aggregation'!L:L,'EPA Export Aggregation'!$A:$A,$B23,'EPA Export Aggregation'!$D:$D,$A$1)*IF($A23="CH4",About!$D$58,IF($A23="N2O",About!$D$59,1))</f>
        <v>6.6513624950699998E-2</v>
      </c>
      <c r="J23">
        <f>SUMIFS('EPA Export Aggregation'!M:M,'EPA Export Aggregation'!$A:$A,$B23,'EPA Export Aggregation'!$D:$D,$A$1)*IF($A23="CH4",About!$D$58,IF($A23="N2O",About!$D$59,1))</f>
        <v>6.7665833483799995E-2</v>
      </c>
      <c r="K23">
        <f>SUMIFS('EPA Export Aggregation'!N:N,'EPA Export Aggregation'!$A:$A,$B23,'EPA Export Aggregation'!$D:$D,$A$1)*IF($A23="CH4",About!$D$58,IF($A23="N2O",About!$D$59,1))</f>
        <v>8.3275853148600004E-2</v>
      </c>
      <c r="L23">
        <f>SUMIFS('EPA Export Aggregation'!O:O,'EPA Export Aggregation'!$A:$A,$B23,'EPA Export Aggregation'!$D:$D,$A$1)*IF($A23="CH4",About!$D$58,IF($A23="N2O",About!$D$59,1))</f>
        <v>8.0019582356299995E-2</v>
      </c>
      <c r="M23">
        <f>SUMIFS('EPA Export Aggregation'!P:P,'EPA Export Aggregation'!$A:$A,$B23,'EPA Export Aggregation'!$D:$D,$A$1)*IF($A23="CH4",About!$D$58,IF($A23="N2O",About!$D$59,1))</f>
        <v>7.2888408366700005E-2</v>
      </c>
      <c r="N23">
        <f>SUMIFS('EPA Export Aggregation'!Q:Q,'EPA Export Aggregation'!$A:$A,$B23,'EPA Export Aggregation'!$D:$D,$A$1)*IF($A23="CH4",About!$D$58,IF($A23="N2O",About!$D$59,1))</f>
        <v>7.0161125700999999E-2</v>
      </c>
      <c r="O23">
        <f>SUMIFS('EPA Export Aggregation'!R:R,'EPA Export Aggregation'!$A:$A,$B23,'EPA Export Aggregation'!$D:$D,$A$1)*IF($A23="CH4",About!$D$58,IF($A23="N2O",About!$D$59,1))</f>
        <v>6.3630383844399993E-2</v>
      </c>
      <c r="P23">
        <f>SUMIFS('EPA Export Aggregation'!S:S,'EPA Export Aggregation'!$A:$A,$B23,'EPA Export Aggregation'!$D:$D,$A$1)*IF($A23="CH4",About!$D$58,IF($A23="N2O",About!$D$59,1))</f>
        <v>6.1085212295400003E-2</v>
      </c>
      <c r="Q23">
        <f>SUMIFS('EPA Export Aggregation'!T:T,'EPA Export Aggregation'!$A:$A,$B23,'EPA Export Aggregation'!$D:$D,$A$1)*IF($A23="CH4",About!$D$58,IF($A23="N2O",About!$D$59,1))</f>
        <v>6.2915185867600004E-2</v>
      </c>
      <c r="R23">
        <f>SUMIFS('EPA Export Aggregation'!U:U,'EPA Export Aggregation'!$A:$A,$B23,'EPA Export Aggregation'!$D:$D,$A$1)*IF($A23="CH4",About!$D$58,IF($A23="N2O",About!$D$59,1))</f>
        <v>6.2394648302799997E-2</v>
      </c>
      <c r="S23">
        <f>SUMIFS('EPA Export Aggregation'!V:V,'EPA Export Aggregation'!$A:$A,$B23,'EPA Export Aggregation'!$D:$D,$A$1)*IF($A23="CH4",About!$D$58,IF($A23="N2O",About!$D$59,1))</f>
        <v>6.0054696040299997E-2</v>
      </c>
      <c r="T23">
        <f>SUMIFS('EPA Export Aggregation'!W:W,'EPA Export Aggregation'!$A:$A,$B23,'EPA Export Aggregation'!$D:$D,$A$1)*IF($A23="CH4",About!$D$58,IF($A23="N2O",About!$D$59,1))</f>
        <v>8.4289515823600003E-2</v>
      </c>
      <c r="U23">
        <f>SUMIFS('EPA Export Aggregation'!X:X,'EPA Export Aggregation'!$A:$A,$B23,'EPA Export Aggregation'!$D:$D,$A$1)*IF($A23="CH4",About!$D$58,IF($A23="N2O",About!$D$59,1))</f>
        <v>6.9192864050200004E-2</v>
      </c>
      <c r="V23">
        <f>SUMIFS('EPA Export Aggregation'!Y:Y,'EPA Export Aggregation'!$A:$A,$B23,'EPA Export Aggregation'!$D:$D,$A$1)*IF($A23="CH4",About!$D$58,IF($A23="N2O",About!$D$59,1))</f>
        <v>5.8215091823199998E-2</v>
      </c>
      <c r="W23">
        <f>SUMIFS('EPA Export Aggregation'!Z:Z,'EPA Export Aggregation'!$A:$A,$B23,'EPA Export Aggregation'!$D:$D,$A$1)*IF($A23="CH4",About!$D$58,IF($A23="N2O",About!$D$59,1))</f>
        <v>8.0148052814199996E-2</v>
      </c>
      <c r="X23">
        <f>SUMIFS('EPA Export Aggregation'!AA:AA,'EPA Export Aggregation'!$A:$A,$B23,'EPA Export Aggregation'!$D:$D,$A$1)*IF($A23="CH4",About!$D$58,IF($A23="N2O",About!$D$59,1))</f>
        <v>8.6272173331600005E-2</v>
      </c>
      <c r="Y23">
        <f>SUMIFS('EPA Export Aggregation'!AB:AB,'EPA Export Aggregation'!$A:$A,$B23,'EPA Export Aggregation'!$D:$D,$A$1)*IF($A23="CH4",About!$D$58,IF($A23="N2O",About!$D$59,1))</f>
        <v>8.1530154743999994E-2</v>
      </c>
      <c r="Z23">
        <f>SUMIFS('EPA Export Aggregation'!AC:AC,'EPA Export Aggregation'!$A:$A,$B23,'EPA Export Aggregation'!$D:$D,$A$1)*IF($A23="CH4",About!$D$58,IF($A23="N2O",About!$D$59,1))</f>
        <v>7.7090928562499994E-2</v>
      </c>
      <c r="AA23">
        <f>SUMIFS('EPA Export Aggregation'!AD:AD,'EPA Export Aggregation'!$A:$A,$B23,'EPA Export Aggregation'!$D:$D,$A$1)*IF($A23="CH4",About!$D$58,IF($A23="N2O",About!$D$59,1))</f>
        <v>3.06011495271E-2</v>
      </c>
      <c r="AB23">
        <f>SUMIFS('EPA Export Aggregation'!AE:AE,'EPA Export Aggregation'!$A:$A,$B23,'EPA Export Aggregation'!$D:$D,$A$1)*IF($A23="CH4",About!$D$58,IF($A23="N2O",About!$D$59,1))</f>
        <v>7.8165615035399996E-2</v>
      </c>
      <c r="AC23">
        <f>SUMIFS('EPA Export Aggregation'!AF:AF,'EPA Export Aggregation'!$A:$A,$B23,'EPA Export Aggregation'!$D:$D,$A$1)*IF($A23="CH4",About!$D$58,IF($A23="N2O",About!$D$59,1))</f>
        <v>8.9411247757900006E-2</v>
      </c>
      <c r="AD23">
        <f>SUMIFS('EPA Export Aggregation'!AG:AG,'EPA Export Aggregation'!$A:$A,$B23,'EPA Export Aggregation'!$D:$D,$A$1)*IF($A23="CH4",About!$D$58,IF($A23="N2O",About!$D$59,1))</f>
        <v>8.7410677042000007E-2</v>
      </c>
      <c r="AE23">
        <f>SUMIFS('EPA Export Aggregation'!AH:AH,'EPA Export Aggregation'!$A:$A,$B23,'EPA Export Aggregation'!$D:$D,$A$1)*IF($A23="CH4",About!$D$58,IF($A23="N2O",About!$D$59,1))</f>
        <v>0.1037289061365</v>
      </c>
      <c r="AF23">
        <f>SUMIFS('EPA Export Aggregation'!AI:AI,'EPA Export Aggregation'!$A:$A,$B23,'EPA Export Aggregation'!$D:$D,$A$1)*IF($A23="CH4",About!$D$58,IF($A23="N2O",About!$D$59,1))</f>
        <v>0.10457387937070001</v>
      </c>
      <c r="AG23">
        <f>SUMIFS('EPA Export Aggregation'!AJ:AJ,'EPA Export Aggregation'!$A:$A,$B23,'EPA Export Aggregation'!$D:$D,$A$1)*IF($A23="CH4",About!$D$58,IF($A23="N2O",About!$D$59,1))</f>
        <v>9.9007523920599999E-2</v>
      </c>
      <c r="AH23">
        <f>SUMIFS('EPA Export Aggregation'!AK:AK,'EPA Export Aggregation'!$A:$A,$B23,'EPA Export Aggregation'!$D:$D,$A$1)*IF($A23="CH4",About!$D$58,IF($A23="N2O",About!$D$59,1))</f>
        <v>8.48675490831E-2</v>
      </c>
    </row>
    <row r="24" spans="1:34" x14ac:dyDescent="0.25">
      <c r="A24" s="423" t="s">
        <v>2216</v>
      </c>
      <c r="B24" s="424" t="s">
        <v>4271</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4275</v>
      </c>
      <c r="C26">
        <f>SUMIFS('EPA Export Aggregation'!F:F,'EPA Export Aggregation'!$A:$A,$B26,'EPA Export Aggregation'!$D:$D,$A$1)*IF($A26="CH4",About!$D$58,IF($A26="N2O",About!$D$59,1))</f>
        <v>1.2614821321E-3</v>
      </c>
      <c r="D26">
        <f>SUMIFS('EPA Export Aggregation'!G:G,'EPA Export Aggregation'!$A:$A,$B26,'EPA Export Aggregation'!$D:$D,$A$1)*IF($A26="CH4",About!$D$58,IF($A26="N2O",About!$D$59,1))</f>
        <v>9.3881028960000001E-4</v>
      </c>
      <c r="E26">
        <f>SUMIFS('EPA Export Aggregation'!H:H,'EPA Export Aggregation'!$A:$A,$B26,'EPA Export Aggregation'!$D:$D,$A$1)*IF($A26="CH4",About!$D$58,IF($A26="N2O",About!$D$59,1))</f>
        <v>1.144795738E-3</v>
      </c>
      <c r="F26">
        <f>SUMIFS('EPA Export Aggregation'!I:I,'EPA Export Aggregation'!$A:$A,$B26,'EPA Export Aggregation'!$D:$D,$A$1)*IF($A26="CH4",About!$D$58,IF($A26="N2O",About!$D$59,1))</f>
        <v>1.2685516434000001E-3</v>
      </c>
      <c r="G26">
        <f>SUMIFS('EPA Export Aggregation'!J:J,'EPA Export Aggregation'!$A:$A,$B26,'EPA Export Aggregation'!$D:$D,$A$1)*IF($A26="CH4",About!$D$58,IF($A26="N2O",About!$D$59,1))</f>
        <v>1.3226829453000001E-3</v>
      </c>
      <c r="H26">
        <f>SUMIFS('EPA Export Aggregation'!K:K,'EPA Export Aggregation'!$A:$A,$B26,'EPA Export Aggregation'!$D:$D,$A$1)*IF($A26="CH4",About!$D$58,IF($A26="N2O",About!$D$59,1))</f>
        <v>1.7823850539E-3</v>
      </c>
      <c r="I26">
        <f>SUMIFS('EPA Export Aggregation'!L:L,'EPA Export Aggregation'!$A:$A,$B26,'EPA Export Aggregation'!$D:$D,$A$1)*IF($A26="CH4",About!$D$58,IF($A26="N2O",About!$D$59,1))</f>
        <v>1.9871851418999998E-3</v>
      </c>
      <c r="J26">
        <f>SUMIFS('EPA Export Aggregation'!M:M,'EPA Export Aggregation'!$A:$A,$B26,'EPA Export Aggregation'!$D:$D,$A$1)*IF($A26="CH4",About!$D$58,IF($A26="N2O",About!$D$59,1))</f>
        <v>2.4692249506000001E-3</v>
      </c>
      <c r="K26">
        <f>SUMIFS('EPA Export Aggregation'!N:N,'EPA Export Aggregation'!$A:$A,$B26,'EPA Export Aggregation'!$D:$D,$A$1)*IF($A26="CH4",About!$D$58,IF($A26="N2O",About!$D$59,1))</f>
        <v>2.8105730420999999E-3</v>
      </c>
      <c r="L26">
        <f>SUMIFS('EPA Export Aggregation'!O:O,'EPA Export Aggregation'!$A:$A,$B26,'EPA Export Aggregation'!$D:$D,$A$1)*IF($A26="CH4",About!$D$58,IF($A26="N2O",About!$D$59,1))</f>
        <v>1.8312466210999999E-3</v>
      </c>
      <c r="M26">
        <f>SUMIFS('EPA Export Aggregation'!P:P,'EPA Export Aggregation'!$A:$A,$B26,'EPA Export Aggregation'!$D:$D,$A$1)*IF($A26="CH4",About!$D$58,IF($A26="N2O",About!$D$59,1))</f>
        <v>2.0092553735000002E-3</v>
      </c>
      <c r="N26">
        <f>SUMIFS('EPA Export Aggregation'!Q:Q,'EPA Export Aggregation'!$A:$A,$B26,'EPA Export Aggregation'!$D:$D,$A$1)*IF($A26="CH4",About!$D$58,IF($A26="N2O",About!$D$59,1))</f>
        <v>1.464727884E-3</v>
      </c>
      <c r="O26">
        <f>SUMIFS('EPA Export Aggregation'!R:R,'EPA Export Aggregation'!$A:$A,$B26,'EPA Export Aggregation'!$D:$D,$A$1)*IF($A26="CH4",About!$D$58,IF($A26="N2O",About!$D$59,1))</f>
        <v>1.7135202228000001E-3</v>
      </c>
      <c r="P26">
        <f>SUMIFS('EPA Export Aggregation'!S:S,'EPA Export Aggregation'!$A:$A,$B26,'EPA Export Aggregation'!$D:$D,$A$1)*IF($A26="CH4",About!$D$58,IF($A26="N2O",About!$D$59,1))</f>
        <v>1.8018996582E-3</v>
      </c>
      <c r="Q26">
        <f>SUMIFS('EPA Export Aggregation'!T:T,'EPA Export Aggregation'!$A:$A,$B26,'EPA Export Aggregation'!$D:$D,$A$1)*IF($A26="CH4",About!$D$58,IF($A26="N2O",About!$D$59,1))</f>
        <v>2.1635016090000001E-3</v>
      </c>
      <c r="R26">
        <f>SUMIFS('EPA Export Aggregation'!U:U,'EPA Export Aggregation'!$A:$A,$B26,'EPA Export Aggregation'!$D:$D,$A$1)*IF($A26="CH4",About!$D$58,IF($A26="N2O",About!$D$59,1))</f>
        <v>2.0677610454000002E-3</v>
      </c>
      <c r="S26">
        <f>SUMIFS('EPA Export Aggregation'!V:V,'EPA Export Aggregation'!$A:$A,$B26,'EPA Export Aggregation'!$D:$D,$A$1)*IF($A26="CH4",About!$D$58,IF($A26="N2O",About!$D$59,1))</f>
        <v>1.8761906832000001E-3</v>
      </c>
      <c r="T26">
        <f>SUMIFS('EPA Export Aggregation'!W:W,'EPA Export Aggregation'!$A:$A,$B26,'EPA Export Aggregation'!$D:$D,$A$1)*IF($A26="CH4",About!$D$58,IF($A26="N2O",About!$D$59,1))</f>
        <v>1.6851536880000001E-3</v>
      </c>
      <c r="U26">
        <f>SUMIFS('EPA Export Aggregation'!X:X,'EPA Export Aggregation'!$A:$A,$B26,'EPA Export Aggregation'!$D:$D,$A$1)*IF($A26="CH4",About!$D$58,IF($A26="N2O",About!$D$59,1))</f>
        <v>1.3565218316000001E-3</v>
      </c>
      <c r="V26">
        <f>SUMIFS('EPA Export Aggregation'!Y:Y,'EPA Export Aggregation'!$A:$A,$B26,'EPA Export Aggregation'!$D:$D,$A$1)*IF($A26="CH4",About!$D$58,IF($A26="N2O",About!$D$59,1))</f>
        <v>8.6192636229999995E-4</v>
      </c>
      <c r="W26">
        <f>SUMIFS('EPA Export Aggregation'!Z:Z,'EPA Export Aggregation'!$A:$A,$B26,'EPA Export Aggregation'!$D:$D,$A$1)*IF($A26="CH4",About!$D$58,IF($A26="N2O",About!$D$59,1))</f>
        <v>1.4398215627000001E-3</v>
      </c>
      <c r="X26">
        <f>SUMIFS('EPA Export Aggregation'!AA:AA,'EPA Export Aggregation'!$A:$A,$B26,'EPA Export Aggregation'!$D:$D,$A$1)*IF($A26="CH4",About!$D$58,IF($A26="N2O",About!$D$59,1))</f>
        <v>1.2687129485000001E-3</v>
      </c>
      <c r="Y26">
        <f>SUMIFS('EPA Export Aggregation'!AB:AB,'EPA Export Aggregation'!$A:$A,$B26,'EPA Export Aggregation'!$D:$D,$A$1)*IF($A26="CH4",About!$D$58,IF($A26="N2O",About!$D$59,1))</f>
        <v>1.0627782869E-3</v>
      </c>
      <c r="Z26">
        <f>SUMIFS('EPA Export Aggregation'!AC:AC,'EPA Export Aggregation'!$A:$A,$B26,'EPA Export Aggregation'!$D:$D,$A$1)*IF($A26="CH4",About!$D$58,IF($A26="N2O",About!$D$59,1))</f>
        <v>1.2470649843E-3</v>
      </c>
      <c r="AA26">
        <f>SUMIFS('EPA Export Aggregation'!AD:AD,'EPA Export Aggregation'!$A:$A,$B26,'EPA Export Aggregation'!$D:$D,$A$1)*IF($A26="CH4",About!$D$58,IF($A26="N2O",About!$D$59,1))</f>
        <v>1.3090731076000001E-3</v>
      </c>
      <c r="AB26">
        <f>SUMIFS('EPA Export Aggregation'!AE:AE,'EPA Export Aggregation'!$A:$A,$B26,'EPA Export Aggregation'!$D:$D,$A$1)*IF($A26="CH4",About!$D$58,IF($A26="N2O",About!$D$59,1))</f>
        <v>1.4256461645E-3</v>
      </c>
      <c r="AC26">
        <f>SUMIFS('EPA Export Aggregation'!AF:AF,'EPA Export Aggregation'!$A:$A,$B26,'EPA Export Aggregation'!$D:$D,$A$1)*IF($A26="CH4",About!$D$58,IF($A26="N2O",About!$D$59,1))</f>
        <v>1.3207515043E-3</v>
      </c>
      <c r="AD26">
        <f>SUMIFS('EPA Export Aggregation'!AG:AG,'EPA Export Aggregation'!$A:$A,$B26,'EPA Export Aggregation'!$D:$D,$A$1)*IF($A26="CH4",About!$D$58,IF($A26="N2O",About!$D$59,1))</f>
        <v>1.5224383564000001E-3</v>
      </c>
      <c r="AE26">
        <f>SUMIFS('EPA Export Aggregation'!AH:AH,'EPA Export Aggregation'!$A:$A,$B26,'EPA Export Aggregation'!$D:$D,$A$1)*IF($A26="CH4",About!$D$58,IF($A26="N2O",About!$D$59,1))</f>
        <v>1.5728475922E-3</v>
      </c>
      <c r="AF26">
        <f>SUMIFS('EPA Export Aggregation'!AI:AI,'EPA Export Aggregation'!$A:$A,$B26,'EPA Export Aggregation'!$D:$D,$A$1)*IF($A26="CH4",About!$D$58,IF($A26="N2O",About!$D$59,1))</f>
        <v>1.4239606931000001E-3</v>
      </c>
      <c r="AG26">
        <f>SUMIFS('EPA Export Aggregation'!AJ:AJ,'EPA Export Aggregation'!$A:$A,$B26,'EPA Export Aggregation'!$D:$D,$A$1)*IF($A26="CH4",About!$D$58,IF($A26="N2O",About!$D$59,1))</f>
        <v>1.0649792106000001E-3</v>
      </c>
      <c r="AH26">
        <f>SUMIFS('EPA Export Aggregation'!AK:AK,'EPA Export Aggregation'!$A:$A,$B26,'EPA Export Aggregation'!$D:$D,$A$1)*IF($A26="CH4",About!$D$58,IF($A26="N2O",About!$D$59,1))</f>
        <v>1.3682891876E-3</v>
      </c>
    </row>
    <row r="27" spans="1:34" x14ac:dyDescent="0.25">
      <c r="A27" s="423" t="s">
        <v>2216</v>
      </c>
      <c r="B27" s="424" t="s">
        <v>4273</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3.2738259635299999E-2</v>
      </c>
      <c r="X27">
        <f>SUMIFS('EPA Export Aggregation'!AA:AA,'EPA Export Aggregation'!$A:$A,$B27,'EPA Export Aggregation'!$D:$D,$A$1)*IF($A27="CH4",About!$D$58,IF($A27="N2O",About!$D$59,1))</f>
        <v>3.6234679694400002E-2</v>
      </c>
      <c r="Y27">
        <f>SUMIFS('EPA Export Aggregation'!AB:AB,'EPA Export Aggregation'!$A:$A,$B27,'EPA Export Aggregation'!$D:$D,$A$1)*IF($A27="CH4",About!$D$58,IF($A27="N2O",About!$D$59,1))</f>
        <v>3.6464800044200003E-2</v>
      </c>
      <c r="Z27">
        <f>SUMIFS('EPA Export Aggregation'!AC:AC,'EPA Export Aggregation'!$A:$A,$B27,'EPA Export Aggregation'!$D:$D,$A$1)*IF($A27="CH4",About!$D$58,IF($A27="N2O",About!$D$59,1))</f>
        <v>5.9559658151599998E-2</v>
      </c>
      <c r="AA27">
        <f>SUMIFS('EPA Export Aggregation'!AD:AD,'EPA Export Aggregation'!$A:$A,$B27,'EPA Export Aggregation'!$D:$D,$A$1)*IF($A27="CH4",About!$D$58,IF($A27="N2O",About!$D$59,1))</f>
        <v>6.5580996150000001E-2</v>
      </c>
      <c r="AB27">
        <f>SUMIFS('EPA Export Aggregation'!AE:AE,'EPA Export Aggregation'!$A:$A,$B27,'EPA Export Aggregation'!$D:$D,$A$1)*IF($A27="CH4",About!$D$58,IF($A27="N2O",About!$D$59,1))</f>
        <v>7.6713152246999997E-2</v>
      </c>
      <c r="AC27">
        <f>SUMIFS('EPA Export Aggregation'!AF:AF,'EPA Export Aggregation'!$A:$A,$B27,'EPA Export Aggregation'!$D:$D,$A$1)*IF($A27="CH4",About!$D$58,IF($A27="N2O",About!$D$59,1))</f>
        <v>7.2302908393800006E-2</v>
      </c>
      <c r="AD27">
        <f>SUMIFS('EPA Export Aggregation'!AG:AG,'EPA Export Aggregation'!$A:$A,$B27,'EPA Export Aggregation'!$D:$D,$A$1)*IF($A27="CH4",About!$D$58,IF($A27="N2O",About!$D$59,1))</f>
        <v>0.1247307124236</v>
      </c>
      <c r="AE27">
        <f>SUMIFS('EPA Export Aggregation'!AH:AH,'EPA Export Aggregation'!$A:$A,$B27,'EPA Export Aggregation'!$D:$D,$A$1)*IF($A27="CH4",About!$D$58,IF($A27="N2O",About!$D$59,1))</f>
        <v>9.3497587688200004E-2</v>
      </c>
      <c r="AF27">
        <f>SUMIFS('EPA Export Aggregation'!AI:AI,'EPA Export Aggregation'!$A:$A,$B27,'EPA Export Aggregation'!$D:$D,$A$1)*IF($A27="CH4",About!$D$58,IF($A27="N2O",About!$D$59,1))</f>
        <v>9.2286853717100006E-2</v>
      </c>
      <c r="AG27">
        <f>SUMIFS('EPA Export Aggregation'!AJ:AJ,'EPA Export Aggregation'!$A:$A,$B27,'EPA Export Aggregation'!$D:$D,$A$1)*IF($A27="CH4",About!$D$58,IF($A27="N2O",About!$D$59,1))</f>
        <v>5.0504522889400001E-2</v>
      </c>
      <c r="AH27">
        <f>SUMIFS('EPA Export Aggregation'!AK:AK,'EPA Export Aggregation'!$A:$A,$B27,'EPA Export Aggregation'!$D:$D,$A$1)*IF($A27="CH4",About!$D$58,IF($A27="N2O",About!$D$59,1))</f>
        <v>5.8982463891800001E-2</v>
      </c>
    </row>
    <row r="28" spans="1:34" x14ac:dyDescent="0.25">
      <c r="A28" s="423" t="s">
        <v>2216</v>
      </c>
      <c r="B28" s="424" t="s">
        <v>4269</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4236</v>
      </c>
      <c r="C29">
        <f>SUMIFS('EPA Export Aggregation'!F:F,'EPA Export Aggregation'!$A:$A,$B29,'EPA Export Aggregation'!$D:$D,$A$1)*IF($A29="CH4",About!$D$58,IF($A29="N2O",About!$D$59,1))</f>
        <v>5.4978355174200001E-2</v>
      </c>
      <c r="D29">
        <f>SUMIFS('EPA Export Aggregation'!G:G,'EPA Export Aggregation'!$A:$A,$B29,'EPA Export Aggregation'!$D:$D,$A$1)*IF($A29="CH4",About!$D$58,IF($A29="N2O",About!$D$59,1))</f>
        <v>5.8182283608300002E-2</v>
      </c>
      <c r="E29">
        <f>SUMIFS('EPA Export Aggregation'!H:H,'EPA Export Aggregation'!$A:$A,$B29,'EPA Export Aggregation'!$D:$D,$A$1)*IF($A29="CH4",About!$D$58,IF($A29="N2O",About!$D$59,1))</f>
        <v>5.8798004705800003E-2</v>
      </c>
      <c r="F29">
        <f>SUMIFS('EPA Export Aggregation'!I:I,'EPA Export Aggregation'!$A:$A,$B29,'EPA Export Aggregation'!$D:$D,$A$1)*IF($A29="CH4",About!$D$58,IF($A29="N2O",About!$D$59,1))</f>
        <v>6.0276785654900002E-2</v>
      </c>
      <c r="G29">
        <f>SUMIFS('EPA Export Aggregation'!J:J,'EPA Export Aggregation'!$A:$A,$B29,'EPA Export Aggregation'!$D:$D,$A$1)*IF($A29="CH4",About!$D$58,IF($A29="N2O",About!$D$59,1))</f>
        <v>6.63195620919E-2</v>
      </c>
      <c r="H29">
        <f>SUMIFS('EPA Export Aggregation'!K:K,'EPA Export Aggregation'!$A:$A,$B29,'EPA Export Aggregation'!$D:$D,$A$1)*IF($A29="CH4",About!$D$58,IF($A29="N2O",About!$D$59,1))</f>
        <v>6.7432798938500002E-2</v>
      </c>
      <c r="I29">
        <f>SUMIFS('EPA Export Aggregation'!L:L,'EPA Export Aggregation'!$A:$A,$B29,'EPA Export Aggregation'!$D:$D,$A$1)*IF($A29="CH4",About!$D$58,IF($A29="N2O",About!$D$59,1))</f>
        <v>6.8688023825299996E-2</v>
      </c>
      <c r="J29">
        <f>SUMIFS('EPA Export Aggregation'!M:M,'EPA Export Aggregation'!$A:$A,$B29,'EPA Export Aggregation'!$D:$D,$A$1)*IF($A29="CH4",About!$D$58,IF($A29="N2O",About!$D$59,1))</f>
        <v>7.5536699920300002E-2</v>
      </c>
      <c r="K29">
        <f>SUMIFS('EPA Export Aggregation'!N:N,'EPA Export Aggregation'!$A:$A,$B29,'EPA Export Aggregation'!$D:$D,$A$1)*IF($A29="CH4",About!$D$58,IF($A29="N2O",About!$D$59,1))</f>
        <v>7.6707008728699996E-2</v>
      </c>
      <c r="L29">
        <f>SUMIFS('EPA Export Aggregation'!O:O,'EPA Export Aggregation'!$A:$A,$B29,'EPA Export Aggregation'!$D:$D,$A$1)*IF($A29="CH4",About!$D$58,IF($A29="N2O",About!$D$59,1))</f>
        <v>7.4510597282000005E-2</v>
      </c>
      <c r="M29">
        <f>SUMIFS('EPA Export Aggregation'!P:P,'EPA Export Aggregation'!$A:$A,$B29,'EPA Export Aggregation'!$D:$D,$A$1)*IF($A29="CH4",About!$D$58,IF($A29="N2O",About!$D$59,1))</f>
        <v>7.4859017258600002E-2</v>
      </c>
      <c r="N29">
        <f>SUMIFS('EPA Export Aggregation'!Q:Q,'EPA Export Aggregation'!$A:$A,$B29,'EPA Export Aggregation'!$D:$D,$A$1)*IF($A29="CH4",About!$D$58,IF($A29="N2O",About!$D$59,1))</f>
        <v>7.6068813777199998E-2</v>
      </c>
      <c r="O29">
        <f>SUMIFS('EPA Export Aggregation'!R:R,'EPA Export Aggregation'!$A:$A,$B29,'EPA Export Aggregation'!$D:$D,$A$1)*IF($A29="CH4",About!$D$58,IF($A29="N2O",About!$D$59,1))</f>
        <v>7.5499878385200003E-2</v>
      </c>
      <c r="P29">
        <f>SUMIFS('EPA Export Aggregation'!S:S,'EPA Export Aggregation'!$A:$A,$B29,'EPA Export Aggregation'!$D:$D,$A$1)*IF($A29="CH4",About!$D$58,IF($A29="N2O",About!$D$59,1))</f>
        <v>7.6189028319699995E-2</v>
      </c>
      <c r="Q29">
        <f>SUMIFS('EPA Export Aggregation'!T:T,'EPA Export Aggregation'!$A:$A,$B29,'EPA Export Aggregation'!$D:$D,$A$1)*IF($A29="CH4",About!$D$58,IF($A29="N2O",About!$D$59,1))</f>
        <v>7.5983386520000001E-2</v>
      </c>
      <c r="R29">
        <f>SUMIFS('EPA Export Aggregation'!U:U,'EPA Export Aggregation'!$A:$A,$B29,'EPA Export Aggregation'!$D:$D,$A$1)*IF($A29="CH4",About!$D$58,IF($A29="N2O",About!$D$59,1))</f>
        <v>7.3445163161399998E-2</v>
      </c>
      <c r="S29">
        <f>SUMIFS('EPA Export Aggregation'!V:V,'EPA Export Aggregation'!$A:$A,$B29,'EPA Export Aggregation'!$D:$D,$A$1)*IF($A29="CH4",About!$D$58,IF($A29="N2O",About!$D$59,1))</f>
        <v>7.9424779345900004E-2</v>
      </c>
      <c r="T29">
        <f>SUMIFS('EPA Export Aggregation'!W:W,'EPA Export Aggregation'!$A:$A,$B29,'EPA Export Aggregation'!$D:$D,$A$1)*IF($A29="CH4",About!$D$58,IF($A29="N2O",About!$D$59,1))</f>
        <v>7.6298138619099995E-2</v>
      </c>
      <c r="U29">
        <f>SUMIFS('EPA Export Aggregation'!X:X,'EPA Export Aggregation'!$A:$A,$B29,'EPA Export Aggregation'!$D:$D,$A$1)*IF($A29="CH4",About!$D$58,IF($A29="N2O",About!$D$59,1))</f>
        <v>7.5647975588800001E-2</v>
      </c>
      <c r="V29">
        <f>SUMIFS('EPA Export Aggregation'!Y:Y,'EPA Export Aggregation'!$A:$A,$B29,'EPA Export Aggregation'!$D:$D,$A$1)*IF($A29="CH4",About!$D$58,IF($A29="N2O",About!$D$59,1))</f>
        <v>7.1907111449299996E-2</v>
      </c>
      <c r="W29">
        <f>SUMIFS('EPA Export Aggregation'!Z:Z,'EPA Export Aggregation'!$A:$A,$B29,'EPA Export Aggregation'!$D:$D,$A$1)*IF($A29="CH4",About!$D$58,IF($A29="N2O",About!$D$59,1))</f>
        <v>6.1481509152100003E-2</v>
      </c>
      <c r="X29">
        <f>SUMIFS('EPA Export Aggregation'!AA:AA,'EPA Export Aggregation'!$A:$A,$B29,'EPA Export Aggregation'!$D:$D,$A$1)*IF($A29="CH4",About!$D$58,IF($A29="N2O",About!$D$59,1))</f>
        <v>6.0069309708300003E-2</v>
      </c>
      <c r="Y29">
        <f>SUMIFS('EPA Export Aggregation'!AB:AB,'EPA Export Aggregation'!$A:$A,$B29,'EPA Export Aggregation'!$D:$D,$A$1)*IF($A29="CH4",About!$D$58,IF($A29="N2O",About!$D$59,1))</f>
        <v>5.3514904188799998E-2</v>
      </c>
      <c r="Z29">
        <f>SUMIFS('EPA Export Aggregation'!AC:AC,'EPA Export Aggregation'!$A:$A,$B29,'EPA Export Aggregation'!$D:$D,$A$1)*IF($A29="CH4",About!$D$58,IF($A29="N2O",About!$D$59,1))</f>
        <v>5.6712058652599998E-2</v>
      </c>
      <c r="AA29">
        <f>SUMIFS('EPA Export Aggregation'!AD:AD,'EPA Export Aggregation'!$A:$A,$B29,'EPA Export Aggregation'!$D:$D,$A$1)*IF($A29="CH4",About!$D$58,IF($A29="N2O",About!$D$59,1))</f>
        <v>5.1889492274599998E-2</v>
      </c>
      <c r="AB29">
        <f>SUMIFS('EPA Export Aggregation'!AE:AE,'EPA Export Aggregation'!$A:$A,$B29,'EPA Export Aggregation'!$D:$D,$A$1)*IF($A29="CH4",About!$D$58,IF($A29="N2O",About!$D$59,1))</f>
        <v>6.3860353880200005E-2</v>
      </c>
      <c r="AC29">
        <f>SUMIFS('EPA Export Aggregation'!AF:AF,'EPA Export Aggregation'!$A:$A,$B29,'EPA Export Aggregation'!$D:$D,$A$1)*IF($A29="CH4",About!$D$58,IF($A29="N2O",About!$D$59,1))</f>
        <v>6.3999231904900006E-2</v>
      </c>
      <c r="AD29">
        <f>SUMIFS('EPA Export Aggregation'!AG:AG,'EPA Export Aggregation'!$A:$A,$B29,'EPA Export Aggregation'!$D:$D,$A$1)*IF($A29="CH4",About!$D$58,IF($A29="N2O",About!$D$59,1))</f>
        <v>6.0838307069499997E-2</v>
      </c>
      <c r="AE29">
        <f>SUMIFS('EPA Export Aggregation'!AH:AH,'EPA Export Aggregation'!$A:$A,$B29,'EPA Export Aggregation'!$D:$D,$A$1)*IF($A29="CH4",About!$D$58,IF($A29="N2O",About!$D$59,1))</f>
        <v>6.1902074992199997E-2</v>
      </c>
      <c r="AF29">
        <f>SUMIFS('EPA Export Aggregation'!AI:AI,'EPA Export Aggregation'!$A:$A,$B29,'EPA Export Aggregation'!$D:$D,$A$1)*IF($A29="CH4",About!$D$58,IF($A29="N2O",About!$D$59,1))</f>
        <v>8.2198710610000003E-2</v>
      </c>
      <c r="AG29">
        <f>SUMIFS('EPA Export Aggregation'!AJ:AJ,'EPA Export Aggregation'!$A:$A,$B29,'EPA Export Aggregation'!$D:$D,$A$1)*IF($A29="CH4",About!$D$58,IF($A29="N2O",About!$D$59,1))</f>
        <v>8.0996229719000001E-2</v>
      </c>
      <c r="AH29">
        <f>SUMIFS('EPA Export Aggregation'!AK:AK,'EPA Export Aggregation'!$A:$A,$B29,'EPA Export Aggregation'!$D:$D,$A$1)*IF($A29="CH4",About!$D$58,IF($A29="N2O",About!$D$59,1))</f>
        <v>8.4341028341099994E-2</v>
      </c>
    </row>
    <row r="30" spans="1:34" x14ac:dyDescent="0.25">
      <c r="A30" s="423" t="s">
        <v>2216</v>
      </c>
      <c r="B30" s="424" t="s">
        <v>4280</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4257</v>
      </c>
      <c r="C33">
        <f>SUMIFS('EPA Export Aggregation'!F:F,'EPA Export Aggregation'!$A:$A,$B33,'EPA Export Aggregation'!$D:$D,$A$1)*IF($A33="CH4",About!$D$58,IF($A33="N2O",About!$D$59,1))</f>
        <v>7.5192668089300002E-2</v>
      </c>
      <c r="D33">
        <f>SUMIFS('EPA Export Aggregation'!G:G,'EPA Export Aggregation'!$A:$A,$B33,'EPA Export Aggregation'!$D:$D,$A$1)*IF($A33="CH4",About!$D$58,IF($A33="N2O",About!$D$59,1))</f>
        <v>8.0319608916399998E-2</v>
      </c>
      <c r="E33">
        <f>SUMIFS('EPA Export Aggregation'!H:H,'EPA Export Aggregation'!$A:$A,$B33,'EPA Export Aggregation'!$D:$D,$A$1)*IF($A33="CH4",About!$D$58,IF($A33="N2O",About!$D$59,1))</f>
        <v>7.1128199543899998E-2</v>
      </c>
      <c r="F33">
        <f>SUMIFS('EPA Export Aggregation'!I:I,'EPA Export Aggregation'!$A:$A,$B33,'EPA Export Aggregation'!$D:$D,$A$1)*IF($A33="CH4",About!$D$58,IF($A33="N2O",About!$D$59,1))</f>
        <v>6.0952497401500001E-2</v>
      </c>
      <c r="G33" s="425">
        <f>SUMIFS('EPA Export Aggregation'!J:J,'EPA Export Aggregation'!$A:$A,$B33,'EPA Export Aggregation'!$D:$D,$A$1)*IF($A33="CH4",About!$D$58,IF($A33="N2O",About!$D$59,1))</f>
        <v>4.9282612173399999E-2</v>
      </c>
      <c r="H33">
        <f>SUMIFS('EPA Export Aggregation'!K:K,'EPA Export Aggregation'!$A:$A,$B33,'EPA Export Aggregation'!$D:$D,$A$1)*IF($A33="CH4",About!$D$58,IF($A33="N2O",About!$D$59,1))</f>
        <v>4.8763442290999999E-2</v>
      </c>
      <c r="I33">
        <f>SUMIFS('EPA Export Aggregation'!L:L,'EPA Export Aggregation'!$A:$A,$B33,'EPA Export Aggregation'!$D:$D,$A$1)*IF($A33="CH4",About!$D$58,IF($A33="N2O",About!$D$59,1))</f>
        <v>6.4053317316400002E-2</v>
      </c>
      <c r="J33">
        <f>SUMIFS('EPA Export Aggregation'!M:M,'EPA Export Aggregation'!$A:$A,$B33,'EPA Export Aggregation'!$D:$D,$A$1)*IF($A33="CH4",About!$D$58,IF($A33="N2O",About!$D$59,1))</f>
        <v>7.8465974204800004E-2</v>
      </c>
      <c r="K33">
        <f>SUMIFS('EPA Export Aggregation'!N:N,'EPA Export Aggregation'!$A:$A,$B33,'EPA Export Aggregation'!$D:$D,$A$1)*IF($A33="CH4",About!$D$58,IF($A33="N2O",About!$D$59,1))</f>
        <v>0.1036871778012</v>
      </c>
      <c r="L33">
        <f>SUMIFS('EPA Export Aggregation'!O:O,'EPA Export Aggregation'!$A:$A,$B33,'EPA Export Aggregation'!$D:$D,$A$1)*IF($A33="CH4",About!$D$58,IF($A33="N2O",About!$D$59,1))</f>
        <v>0.11571450990279999</v>
      </c>
      <c r="M33">
        <f>SUMIFS('EPA Export Aggregation'!P:P,'EPA Export Aggregation'!$A:$A,$B33,'EPA Export Aggregation'!$D:$D,$A$1)*IF($A33="CH4",About!$D$58,IF($A33="N2O",About!$D$59,1))</f>
        <v>0.108899199758</v>
      </c>
      <c r="N33">
        <f>SUMIFS('EPA Export Aggregation'!Q:Q,'EPA Export Aggregation'!$A:$A,$B33,'EPA Export Aggregation'!$D:$D,$A$1)*IF($A33="CH4",About!$D$58,IF($A33="N2O",About!$D$59,1))</f>
        <v>7.8991482773299995E-2</v>
      </c>
      <c r="O33" s="425">
        <f>SUMIFS('EPA Export Aggregation'!R:R,'EPA Export Aggregation'!$A:$A,$B33,'EPA Export Aggregation'!$D:$D,$A$1)*IF($A33="CH4",About!$D$58,IF($A33="N2O",About!$D$59,1))</f>
        <v>7.3051594619100005E-2</v>
      </c>
      <c r="P33" s="425">
        <f>SUMIFS('EPA Export Aggregation'!S:S,'EPA Export Aggregation'!$A:$A,$B33,'EPA Export Aggregation'!$D:$D,$A$1)*IF($A33="CH4",About!$D$58,IF($A33="N2O",About!$D$59,1))</f>
        <v>5.5765936625599997E-2</v>
      </c>
      <c r="Q33">
        <f>SUMIFS('EPA Export Aggregation'!T:T,'EPA Export Aggregation'!$A:$A,$B33,'EPA Export Aggregation'!$D:$D,$A$1)*IF($A33="CH4",About!$D$58,IF($A33="N2O",About!$D$59,1))</f>
        <v>6.0160991052199998E-2</v>
      </c>
      <c r="R33" s="425">
        <f>SUMIFS('EPA Export Aggregation'!U:U,'EPA Export Aggregation'!$A:$A,$B33,'EPA Export Aggregation'!$D:$D,$A$1)*IF($A33="CH4",About!$D$58,IF($A33="N2O",About!$D$59,1))</f>
        <v>2.2468433504100001E-2</v>
      </c>
      <c r="S33" s="425">
        <f>SUMIFS('EPA Export Aggregation'!V:V,'EPA Export Aggregation'!$A:$A,$B33,'EPA Export Aggregation'!$D:$D,$A$1)*IF($A33="CH4",About!$D$58,IF($A33="N2O",About!$D$59,1))</f>
        <v>5.31918058734E-2</v>
      </c>
      <c r="T33" s="425">
        <f>SUMIFS('EPA Export Aggregation'!W:W,'EPA Export Aggregation'!$A:$A,$B33,'EPA Export Aggregation'!$D:$D,$A$1)*IF($A33="CH4",About!$D$58,IF($A33="N2O",About!$D$59,1))</f>
        <v>5.9527793221199998E-2</v>
      </c>
      <c r="U33">
        <f>SUMIFS('EPA Export Aggregation'!X:X,'EPA Export Aggregation'!$A:$A,$B33,'EPA Export Aggregation'!$D:$D,$A$1)*IF($A33="CH4",About!$D$58,IF($A33="N2O",About!$D$59,1))</f>
        <v>4.2650876823700001E-2</v>
      </c>
      <c r="V33" s="425">
        <f>SUMIFS('EPA Export Aggregation'!Y:Y,'EPA Export Aggregation'!$A:$A,$B33,'EPA Export Aggregation'!$D:$D,$A$1)*IF($A33="CH4",About!$D$58,IF($A33="N2O",About!$D$59,1))</f>
        <v>0.1012918649853</v>
      </c>
      <c r="W33">
        <f>SUMIFS('EPA Export Aggregation'!Z:Z,'EPA Export Aggregation'!$A:$A,$B33,'EPA Export Aggregation'!$D:$D,$A$1)*IF($A33="CH4",About!$D$58,IF($A33="N2O",About!$D$59,1))</f>
        <v>4.6867540764600001E-2</v>
      </c>
      <c r="X33">
        <f>SUMIFS('EPA Export Aggregation'!AA:AA,'EPA Export Aggregation'!$A:$A,$B33,'EPA Export Aggregation'!$D:$D,$A$1)*IF($A33="CH4",About!$D$58,IF($A33="N2O",About!$D$59,1))</f>
        <v>2.72046863397E-2</v>
      </c>
      <c r="Y33" s="425">
        <f>SUMIFS('EPA Export Aggregation'!AB:AB,'EPA Export Aggregation'!$A:$A,$B33,'EPA Export Aggregation'!$D:$D,$A$1)*IF($A33="CH4",About!$D$58,IF($A33="N2O",About!$D$59,1))</f>
        <v>0.13035155200939999</v>
      </c>
      <c r="Z33">
        <f>SUMIFS('EPA Export Aggregation'!AC:AC,'EPA Export Aggregation'!$A:$A,$B33,'EPA Export Aggregation'!$D:$D,$A$1)*IF($A33="CH4",About!$D$58,IF($A33="N2O",About!$D$59,1))</f>
        <v>7.0161727711999994E-2</v>
      </c>
      <c r="AA33" s="425">
        <f>SUMIFS('EPA Export Aggregation'!AD:AD,'EPA Export Aggregation'!$A:$A,$B33,'EPA Export Aggregation'!$D:$D,$A$1)*IF($A33="CH4",About!$D$58,IF($A33="N2O",About!$D$59,1))</f>
        <v>1.9066398850399999E-2</v>
      </c>
      <c r="AB33" s="425">
        <f>SUMIFS('EPA Export Aggregation'!AE:AE,'EPA Export Aggregation'!$A:$A,$B33,'EPA Export Aggregation'!$D:$D,$A$1)*IF($A33="CH4",About!$D$58,IF($A33="N2O",About!$D$59,1))</f>
        <v>4.3592551100299998E-2</v>
      </c>
      <c r="AC33" s="425">
        <f>SUMIFS('EPA Export Aggregation'!AF:AF,'EPA Export Aggregation'!$A:$A,$B33,'EPA Export Aggregation'!$D:$D,$A$1)*IF($A33="CH4",About!$D$58,IF($A33="N2O",About!$D$59,1))</f>
        <v>2.6145555717099998E-2</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v>
      </c>
      <c r="AG33" s="425">
        <f>SUMIFS('EPA Export Aggregation'!AJ:AJ,'EPA Export Aggregation'!$A:$A,$B33,'EPA Export Aggregation'!$D:$D,$A$1)*IF($A33="CH4",About!$D$58,IF($A33="N2O",About!$D$59,1))</f>
        <v>4.2958578264E-2</v>
      </c>
      <c r="AH33" s="425">
        <f>SUMIFS('EPA Export Aggregation'!AK:AK,'EPA Export Aggregation'!$A:$A,$B33,'EPA Export Aggregation'!$D:$D,$A$1)*IF($A33="CH4",About!$D$58,IF($A33="N2O",About!$D$59,1))</f>
        <v>4.4897124077799999E-2</v>
      </c>
    </row>
    <row r="34" spans="1:34" x14ac:dyDescent="0.25">
      <c r="A34" s="423" t="s">
        <v>2216</v>
      </c>
      <c r="B34" s="424" t="s">
        <v>4251</v>
      </c>
      <c r="C34">
        <f>SUMIFS('EPA Export Aggregation'!F:F,'EPA Export Aggregation'!$A:$A,$B34,'EPA Export Aggregation'!$D:$D,$A$1)*IF($A34="CH4",About!$D$58,IF($A34="N2O",About!$D$59,1))</f>
        <v>0.21518140857000001</v>
      </c>
      <c r="D34">
        <f>SUMIFS('EPA Export Aggregation'!G:G,'EPA Export Aggregation'!$A:$A,$B34,'EPA Export Aggregation'!$D:$D,$A$1)*IF($A34="CH4",About!$D$58,IF($A34="N2O",About!$D$59,1))</f>
        <v>0.2060483436451</v>
      </c>
      <c r="E34">
        <f>SUMIFS('EPA Export Aggregation'!H:H,'EPA Export Aggregation'!$A:$A,$B34,'EPA Export Aggregation'!$D:$D,$A$1)*IF($A34="CH4",About!$D$58,IF($A34="N2O",About!$D$59,1))</f>
        <v>0.2263256270223</v>
      </c>
      <c r="F34">
        <f>SUMIFS('EPA Export Aggregation'!I:I,'EPA Export Aggregation'!$A:$A,$B34,'EPA Export Aggregation'!$D:$D,$A$1)*IF($A34="CH4",About!$D$58,IF($A34="N2O",About!$D$59,1))</f>
        <v>0.25133111748159997</v>
      </c>
      <c r="G34">
        <f>SUMIFS('EPA Export Aggregation'!J:J,'EPA Export Aggregation'!$A:$A,$B34,'EPA Export Aggregation'!$D:$D,$A$1)*IF($A34="CH4",About!$D$58,IF($A34="N2O",About!$D$59,1))</f>
        <v>0.29235384801480002</v>
      </c>
      <c r="H34">
        <f>SUMIFS('EPA Export Aggregation'!K:K,'EPA Export Aggregation'!$A:$A,$B34,'EPA Export Aggregation'!$D:$D,$A$1)*IF($A34="CH4",About!$D$58,IF($A34="N2O",About!$D$59,1))</f>
        <v>0.32732234273790001</v>
      </c>
      <c r="I34">
        <f>SUMIFS('EPA Export Aggregation'!L:L,'EPA Export Aggregation'!$A:$A,$B34,'EPA Export Aggregation'!$D:$D,$A$1)*IF($A34="CH4",About!$D$58,IF($A34="N2O",About!$D$59,1))</f>
        <v>0.30585638077959998</v>
      </c>
      <c r="J34">
        <f>SUMIFS('EPA Export Aggregation'!M:M,'EPA Export Aggregation'!$A:$A,$B34,'EPA Export Aggregation'!$D:$D,$A$1)*IF($A34="CH4",About!$D$58,IF($A34="N2O",About!$D$59,1))</f>
        <v>0.30305052623299999</v>
      </c>
      <c r="K34">
        <f>SUMIFS('EPA Export Aggregation'!N:N,'EPA Export Aggregation'!$A:$A,$B34,'EPA Export Aggregation'!$D:$D,$A$1)*IF($A34="CH4",About!$D$58,IF($A34="N2O",About!$D$59,1))</f>
        <v>0.31531680522540001</v>
      </c>
      <c r="L34">
        <f>SUMIFS('EPA Export Aggregation'!O:O,'EPA Export Aggregation'!$A:$A,$B34,'EPA Export Aggregation'!$D:$D,$A$1)*IF($A34="CH4",About!$D$58,IF($A34="N2O",About!$D$59,1))</f>
        <v>0.30147681671659998</v>
      </c>
      <c r="M34">
        <f>SUMIFS('EPA Export Aggregation'!P:P,'EPA Export Aggregation'!$A:$A,$B34,'EPA Export Aggregation'!$D:$D,$A$1)*IF($A34="CH4",About!$D$58,IF($A34="N2O",About!$D$59,1))</f>
        <v>0.31141039850009999</v>
      </c>
      <c r="N34">
        <f>SUMIFS('EPA Export Aggregation'!Q:Q,'EPA Export Aggregation'!$A:$A,$B34,'EPA Export Aggregation'!$D:$D,$A$1)*IF($A34="CH4",About!$D$58,IF($A34="N2O",About!$D$59,1))</f>
        <v>0.31692197961840002</v>
      </c>
      <c r="O34">
        <f>SUMIFS('EPA Export Aggregation'!R:R,'EPA Export Aggregation'!$A:$A,$B34,'EPA Export Aggregation'!$D:$D,$A$1)*IF($A34="CH4",About!$D$58,IF($A34="N2O",About!$D$59,1))</f>
        <v>0.33496290834320003</v>
      </c>
      <c r="P34">
        <f>SUMIFS('EPA Export Aggregation'!S:S,'EPA Export Aggregation'!$A:$A,$B34,'EPA Export Aggregation'!$D:$D,$A$1)*IF($A34="CH4",About!$D$58,IF($A34="N2O",About!$D$59,1))</f>
        <v>0.37174255611000001</v>
      </c>
      <c r="Q34">
        <f>SUMIFS('EPA Export Aggregation'!T:T,'EPA Export Aggregation'!$A:$A,$B34,'EPA Export Aggregation'!$D:$D,$A$1)*IF($A34="CH4",About!$D$58,IF($A34="N2O",About!$D$59,1))</f>
        <v>0.39406349971269999</v>
      </c>
      <c r="R34">
        <f>SUMIFS('EPA Export Aggregation'!U:U,'EPA Export Aggregation'!$A:$A,$B34,'EPA Export Aggregation'!$D:$D,$A$1)*IF($A34="CH4",About!$D$58,IF($A34="N2O",About!$D$59,1))</f>
        <v>0.35359959273039998</v>
      </c>
      <c r="S34">
        <f>SUMIFS('EPA Export Aggregation'!V:V,'EPA Export Aggregation'!$A:$A,$B34,'EPA Export Aggregation'!$D:$D,$A$1)*IF($A34="CH4",About!$D$58,IF($A34="N2O",About!$D$59,1))</f>
        <v>0.35772256663340002</v>
      </c>
      <c r="T34">
        <f>SUMIFS('EPA Export Aggregation'!W:W,'EPA Export Aggregation'!$A:$A,$B34,'EPA Export Aggregation'!$D:$D,$A$1)*IF($A34="CH4",About!$D$58,IF($A34="N2O",About!$D$59,1))</f>
        <v>0.39184860419119999</v>
      </c>
      <c r="U34">
        <f>SUMIFS('EPA Export Aggregation'!X:X,'EPA Export Aggregation'!$A:$A,$B34,'EPA Export Aggregation'!$D:$D,$A$1)*IF($A34="CH4",About!$D$58,IF($A34="N2O",About!$D$59,1))</f>
        <v>0.38210930019049999</v>
      </c>
      <c r="V34">
        <f>SUMIFS('EPA Export Aggregation'!Y:Y,'EPA Export Aggregation'!$A:$A,$B34,'EPA Export Aggregation'!$D:$D,$A$1)*IF($A34="CH4",About!$D$58,IF($A34="N2O",About!$D$59,1))</f>
        <v>0.39196639789530002</v>
      </c>
      <c r="W34">
        <f>SUMIFS('EPA Export Aggregation'!Z:Z,'EPA Export Aggregation'!$A:$A,$B34,'EPA Export Aggregation'!$D:$D,$A$1)*IF($A34="CH4",About!$D$58,IF($A34="N2O",About!$D$59,1))</f>
        <v>0.41537129904140002</v>
      </c>
      <c r="X34">
        <f>SUMIFS('EPA Export Aggregation'!AA:AA,'EPA Export Aggregation'!$A:$A,$B34,'EPA Export Aggregation'!$D:$D,$A$1)*IF($A34="CH4",About!$D$58,IF($A34="N2O",About!$D$59,1))</f>
        <v>0.4569371552814</v>
      </c>
      <c r="Y34">
        <f>SUMIFS('EPA Export Aggregation'!AB:AB,'EPA Export Aggregation'!$A:$A,$B34,'EPA Export Aggregation'!$D:$D,$A$1)*IF($A34="CH4",About!$D$58,IF($A34="N2O",About!$D$59,1))</f>
        <v>0.4729048655841</v>
      </c>
      <c r="Z34">
        <f>SUMIFS('EPA Export Aggregation'!AC:AC,'EPA Export Aggregation'!$A:$A,$B34,'EPA Export Aggregation'!$D:$D,$A$1)*IF($A34="CH4",About!$D$58,IF($A34="N2O",About!$D$59,1))</f>
        <v>0.46737199431490001</v>
      </c>
      <c r="AA34">
        <f>SUMIFS('EPA Export Aggregation'!AD:AD,'EPA Export Aggregation'!$A:$A,$B34,'EPA Export Aggregation'!$D:$D,$A$1)*IF($A34="CH4",About!$D$58,IF($A34="N2O",About!$D$59,1))</f>
        <v>0.48451473174269999</v>
      </c>
      <c r="AB34">
        <f>SUMIFS('EPA Export Aggregation'!AE:AE,'EPA Export Aggregation'!$A:$A,$B34,'EPA Export Aggregation'!$D:$D,$A$1)*IF($A34="CH4",About!$D$58,IF($A34="N2O",About!$D$59,1))</f>
        <v>0.51504388206480001</v>
      </c>
      <c r="AC34">
        <f>SUMIFS('EPA Export Aggregation'!AF:AF,'EPA Export Aggregation'!$A:$A,$B34,'EPA Export Aggregation'!$D:$D,$A$1)*IF($A34="CH4",About!$D$58,IF($A34="N2O",About!$D$59,1))</f>
        <v>0.52953967268440005</v>
      </c>
      <c r="AD34">
        <f>SUMIFS('EPA Export Aggregation'!AG:AG,'EPA Export Aggregation'!$A:$A,$B34,'EPA Export Aggregation'!$D:$D,$A$1)*IF($A34="CH4",About!$D$58,IF($A34="N2O",About!$D$59,1))</f>
        <v>0.52001869520840005</v>
      </c>
      <c r="AE34">
        <f>SUMIFS('EPA Export Aggregation'!AH:AH,'EPA Export Aggregation'!$A:$A,$B34,'EPA Export Aggregation'!$D:$D,$A$1)*IF($A34="CH4",About!$D$58,IF($A34="N2O",About!$D$59,1))</f>
        <v>0.54967644419499995</v>
      </c>
      <c r="AF34">
        <f>SUMIFS('EPA Export Aggregation'!AI:AI,'EPA Export Aggregation'!$A:$A,$B34,'EPA Export Aggregation'!$D:$D,$A$1)*IF($A34="CH4",About!$D$58,IF($A34="N2O",About!$D$59,1))</f>
        <v>0.5673701393635</v>
      </c>
      <c r="AG34">
        <f>SUMIFS('EPA Export Aggregation'!AJ:AJ,'EPA Export Aggregation'!$A:$A,$B34,'EPA Export Aggregation'!$D:$D,$A$1)*IF($A34="CH4",About!$D$58,IF($A34="N2O",About!$D$59,1))</f>
        <v>0.58506383453199995</v>
      </c>
      <c r="AH34">
        <f>SUMIFS('EPA Export Aggregation'!AK:AK,'EPA Export Aggregation'!$A:$A,$B34,'EPA Export Aggregation'!$D:$D,$A$1)*IF($A34="CH4",About!$D$58,IF($A34="N2O",About!$D$59,1))</f>
        <v>0.60275752970050001</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4.3773002743999999E-3</v>
      </c>
      <c r="D74">
        <f>SUMIFS('EPA Export Aggregation'!G:G,'EPA Export Aggregation'!$A:$A,$B74,'EPA Export Aggregation'!$D:$D,$A$1)*IF($A74="CH4",About!$D$58,IF($A74="N2O",About!$D$59,1))</f>
        <v>9.1945083673999999E-3</v>
      </c>
      <c r="E74">
        <f>SUMIFS('EPA Export Aggregation'!H:H,'EPA Export Aggregation'!$A:$A,$B74,'EPA Export Aggregation'!$D:$D,$A$1)*IF($A74="CH4",About!$D$58,IF($A74="N2O",About!$D$59,1))</f>
        <v>3.1148031483600003E-2</v>
      </c>
      <c r="F74">
        <f>SUMIFS('EPA Export Aggregation'!I:I,'EPA Export Aggregation'!$A:$A,$B74,'EPA Export Aggregation'!$D:$D,$A$1)*IF($A74="CH4",About!$D$58,IF($A74="N2O",About!$D$59,1))</f>
        <v>0.1083353506136</v>
      </c>
      <c r="G74">
        <f>SUMIFS('EPA Export Aggregation'!J:J,'EPA Export Aggregation'!$A:$A,$B74,'EPA Export Aggregation'!$D:$D,$A$1)*IF($A74="CH4",About!$D$58,IF($A74="N2O",About!$D$59,1))</f>
        <v>0.26748241778439996</v>
      </c>
      <c r="H74">
        <f>SUMIFS('EPA Export Aggregation'!K:K,'EPA Export Aggregation'!$A:$A,$B74,'EPA Export Aggregation'!$D:$D,$A$1)*IF($A74="CH4",About!$D$58,IF($A74="N2O",About!$D$59,1))</f>
        <v>0.58538925667540009</v>
      </c>
      <c r="I74">
        <f>SUMIFS('EPA Export Aggregation'!L:L,'EPA Export Aggregation'!$A:$A,$B74,'EPA Export Aggregation'!$D:$D,$A$1)*IF($A74="CH4",About!$D$58,IF($A74="N2O",About!$D$59,1))</f>
        <v>0.81664871629190006</v>
      </c>
      <c r="J74">
        <f>SUMIFS('EPA Export Aggregation'!M:M,'EPA Export Aggregation'!$A:$A,$B74,'EPA Export Aggregation'!$D:$D,$A$1)*IF($A74="CH4",About!$D$58,IF($A74="N2O",About!$D$59,1))</f>
        <v>1.037806245416</v>
      </c>
      <c r="K74">
        <f>SUMIFS('EPA Export Aggregation'!N:N,'EPA Export Aggregation'!$A:$A,$B74,'EPA Export Aggregation'!$D:$D,$A$1)*IF($A74="CH4",About!$D$58,IF($A74="N2O",About!$D$59,1))</f>
        <v>1.1958787553740999</v>
      </c>
      <c r="L74">
        <f>SUMIFS('EPA Export Aggregation'!O:O,'EPA Export Aggregation'!$A:$A,$B74,'EPA Export Aggregation'!$D:$D,$A$1)*IF($A74="CH4",About!$D$58,IF($A74="N2O",About!$D$59,1))</f>
        <v>1.3641540081528996</v>
      </c>
      <c r="M74">
        <f>SUMIFS('EPA Export Aggregation'!P:P,'EPA Export Aggregation'!$A:$A,$B74,'EPA Export Aggregation'!$D:$D,$A$1)*IF($A74="CH4",About!$D$58,IF($A74="N2O",About!$D$59,1))</f>
        <v>1.5108256601779</v>
      </c>
      <c r="N74">
        <f>SUMIFS('EPA Export Aggregation'!Q:Q,'EPA Export Aggregation'!$A:$A,$B74,'EPA Export Aggregation'!$D:$D,$A$1)*IF($A74="CH4",About!$D$58,IF($A74="N2O",About!$D$59,1))</f>
        <v>1.6499108354682004</v>
      </c>
      <c r="O74">
        <f>SUMIFS('EPA Export Aggregation'!R:R,'EPA Export Aggregation'!$A:$A,$B74,'EPA Export Aggregation'!$D:$D,$A$1)*IF($A74="CH4",About!$D$58,IF($A74="N2O",About!$D$59,1))</f>
        <v>1.7454122608439002</v>
      </c>
      <c r="P74">
        <f>SUMIFS('EPA Export Aggregation'!S:S,'EPA Export Aggregation'!$A:$A,$B74,'EPA Export Aggregation'!$D:$D,$A$1)*IF($A74="CH4",About!$D$58,IF($A74="N2O",About!$D$59,1))</f>
        <v>1.8314280107500001</v>
      </c>
      <c r="Q74">
        <f>SUMIFS('EPA Export Aggregation'!T:T,'EPA Export Aggregation'!$A:$A,$B74,'EPA Export Aggregation'!$D:$D,$A$1)*IF($A74="CH4",About!$D$58,IF($A74="N2O",About!$D$59,1))</f>
        <v>1.9059533813157996</v>
      </c>
      <c r="R74">
        <f>SUMIFS('EPA Export Aggregation'!U:U,'EPA Export Aggregation'!$A:$A,$B74,'EPA Export Aggregation'!$D:$D,$A$1)*IF($A74="CH4",About!$D$58,IF($A74="N2O",About!$D$59,1))</f>
        <v>1.9889815652357001</v>
      </c>
      <c r="S74">
        <f>SUMIFS('EPA Export Aggregation'!V:V,'EPA Export Aggregation'!$A:$A,$B74,'EPA Export Aggregation'!$D:$D,$A$1)*IF($A74="CH4",About!$D$58,IF($A74="N2O",About!$D$59,1))</f>
        <v>2.1133350956419008</v>
      </c>
      <c r="T74">
        <f>SUMIFS('EPA Export Aggregation'!W:W,'EPA Export Aggregation'!$A:$A,$B74,'EPA Export Aggregation'!$D:$D,$A$1)*IF($A74="CH4",About!$D$58,IF($A74="N2O",About!$D$59,1))</f>
        <v>2.2535178149172994</v>
      </c>
      <c r="U74">
        <f>SUMIFS('EPA Export Aggregation'!X:X,'EPA Export Aggregation'!$A:$A,$B74,'EPA Export Aggregation'!$D:$D,$A$1)*IF($A74="CH4",About!$D$58,IF($A74="N2O",About!$D$59,1))</f>
        <v>2.4085029617226001</v>
      </c>
      <c r="V74">
        <f>SUMIFS('EPA Export Aggregation'!Y:Y,'EPA Export Aggregation'!$A:$A,$B74,'EPA Export Aggregation'!$D:$D,$A$1)*IF($A74="CH4",About!$D$58,IF($A74="N2O",About!$D$59,1))</f>
        <v>2.5643297976021002</v>
      </c>
      <c r="W74">
        <f>SUMIFS('EPA Export Aggregation'!Z:Z,'EPA Export Aggregation'!$A:$A,$B74,'EPA Export Aggregation'!$D:$D,$A$1)*IF($A74="CH4",About!$D$58,IF($A74="N2O",About!$D$59,1))</f>
        <v>2.8349120852625003</v>
      </c>
      <c r="X74">
        <f>SUMIFS('EPA Export Aggregation'!AA:AA,'EPA Export Aggregation'!$A:$A,$B74,'EPA Export Aggregation'!$D:$D,$A$1)*IF($A74="CH4",About!$D$58,IF($A74="N2O",About!$D$59,1))</f>
        <v>2.9045134870785998</v>
      </c>
      <c r="Y74">
        <f>SUMIFS('EPA Export Aggregation'!AB:AB,'EPA Export Aggregation'!$A:$A,$B74,'EPA Export Aggregation'!$D:$D,$A$1)*IF($A74="CH4",About!$D$58,IF($A74="N2O",About!$D$59,1))</f>
        <v>3.0235797388260992</v>
      </c>
      <c r="Z74">
        <f>SUMIFS('EPA Export Aggregation'!AC:AC,'EPA Export Aggregation'!$A:$A,$B74,'EPA Export Aggregation'!$D:$D,$A$1)*IF($A74="CH4",About!$D$58,IF($A74="N2O",About!$D$59,1))</f>
        <v>3.005387238139801</v>
      </c>
      <c r="AA74">
        <f>SUMIFS('EPA Export Aggregation'!AD:AD,'EPA Export Aggregation'!$A:$A,$B74,'EPA Export Aggregation'!$D:$D,$A$1)*IF($A74="CH4",About!$D$58,IF($A74="N2O",About!$D$59,1))</f>
        <v>2.7317042535480005</v>
      </c>
      <c r="AB74">
        <f>SUMIFS('EPA Export Aggregation'!AE:AE,'EPA Export Aggregation'!$A:$A,$B74,'EPA Export Aggregation'!$D:$D,$A$1)*IF($A74="CH4",About!$D$58,IF($A74="N2O",About!$D$59,1))</f>
        <v>2.9640356198684006</v>
      </c>
      <c r="AC74">
        <f>SUMIFS('EPA Export Aggregation'!AF:AF,'EPA Export Aggregation'!$A:$A,$B74,'EPA Export Aggregation'!$D:$D,$A$1)*IF($A74="CH4",About!$D$58,IF($A74="N2O",About!$D$59,1))</f>
        <v>2.7903452820739005</v>
      </c>
      <c r="AD74">
        <f>SUMIFS('EPA Export Aggregation'!AG:AG,'EPA Export Aggregation'!$A:$A,$B74,'EPA Export Aggregation'!$D:$D,$A$1)*IF($A74="CH4",About!$D$58,IF($A74="N2O",About!$D$59,1))</f>
        <v>3.0242434075668001</v>
      </c>
      <c r="AE74">
        <f>SUMIFS('EPA Export Aggregation'!AH:AH,'EPA Export Aggregation'!$A:$A,$B74,'EPA Export Aggregation'!$D:$D,$A$1)*IF($A74="CH4",About!$D$58,IF($A74="N2O",About!$D$59,1))</f>
        <v>2.6159247501517</v>
      </c>
      <c r="AF74">
        <f>SUMIFS('EPA Export Aggregation'!AI:AI,'EPA Export Aggregation'!$A:$A,$B74,'EPA Export Aggregation'!$D:$D,$A$1)*IF($A74="CH4",About!$D$58,IF($A74="N2O",About!$D$59,1))</f>
        <v>2.6733475583046005</v>
      </c>
      <c r="AG74">
        <f>SUMIFS('EPA Export Aggregation'!AJ:AJ,'EPA Export Aggregation'!$A:$A,$B74,'EPA Export Aggregation'!$D:$D,$A$1)*IF($A74="CH4",About!$D$58,IF($A74="N2O",About!$D$59,1))</f>
        <v>2.4946699602860996</v>
      </c>
      <c r="AH74">
        <f>SUMIFS('EPA Export Aggregation'!AK:AK,'EPA Export Aggregation'!$A:$A,$B74,'EPA Export Aggregation'!$D:$D,$A$1)*IF($A74="CH4",About!$D$58,IF($A74="N2O",About!$D$59,1))</f>
        <v>2.5550273038780005</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2.1770085171000002E-3</v>
      </c>
      <c r="D76" s="425">
        <f>SUMIFS('EPA Export Aggregation'!G:G,'EPA Export Aggregation'!$A:$A,$B76,'EPA Export Aggregation'!$D:$D,$A$1)*IF($A76="CH4",About!$D$58,IF($A76="N2O",About!$D$59,1))</f>
        <v>2.1770085171000002E-3</v>
      </c>
      <c r="E76" s="425">
        <f>SUMIFS('EPA Export Aggregation'!H:H,'EPA Export Aggregation'!$A:$A,$B76,'EPA Export Aggregation'!$D:$D,$A$1)*IF($A76="CH4",About!$D$58,IF($A76="N2O",About!$D$59,1))</f>
        <v>2.1770085171000002E-3</v>
      </c>
      <c r="F76" s="425">
        <f>SUMIFS('EPA Export Aggregation'!I:I,'EPA Export Aggregation'!$A:$A,$B76,'EPA Export Aggregation'!$D:$D,$A$1)*IF($A76="CH4",About!$D$58,IF($A76="N2O",About!$D$59,1))</f>
        <v>2.7212597275000001E-3</v>
      </c>
      <c r="G76" s="425">
        <f>SUMIFS('EPA Export Aggregation'!J:J,'EPA Export Aggregation'!$A:$A,$B76,'EPA Export Aggregation'!$D:$D,$A$1)*IF($A76="CH4",About!$D$58,IF($A76="N2O",About!$D$59,1))</f>
        <v>2.9933865076999999E-3</v>
      </c>
      <c r="H76" s="425">
        <f>SUMIFS('EPA Export Aggregation'!K:K,'EPA Export Aggregation'!$A:$A,$B76,'EPA Export Aggregation'!$D:$D,$A$1)*IF($A76="CH4",About!$D$58,IF($A76="N2O",About!$D$59,1))</f>
        <v>3.7616709243000002E-3</v>
      </c>
      <c r="I76" s="425">
        <f>SUMIFS('EPA Export Aggregation'!L:L,'EPA Export Aggregation'!$A:$A,$B76,'EPA Export Aggregation'!$D:$D,$A$1)*IF($A76="CH4",About!$D$58,IF($A76="N2O",About!$D$59,1))</f>
        <v>4.1771964707E-3</v>
      </c>
      <c r="J76" s="425">
        <f>SUMIFS('EPA Export Aggregation'!M:M,'EPA Export Aggregation'!$A:$A,$B76,'EPA Export Aggregation'!$D:$D,$A$1)*IF($A76="CH4",About!$D$58,IF($A76="N2O",About!$D$59,1))</f>
        <v>4.4144605511000001E-3</v>
      </c>
      <c r="K76" s="425">
        <f>SUMIFS('EPA Export Aggregation'!N:N,'EPA Export Aggregation'!$A:$A,$B76,'EPA Export Aggregation'!$D:$D,$A$1)*IF($A76="CH4",About!$D$58,IF($A76="N2O",About!$D$59,1))</f>
        <v>5.4129059331E-3</v>
      </c>
      <c r="L76" s="425">
        <f>SUMIFS('EPA Export Aggregation'!O:O,'EPA Export Aggregation'!$A:$A,$B76,'EPA Export Aggregation'!$D:$D,$A$1)*IF($A76="CH4",About!$D$58,IF($A76="N2O",About!$D$59,1))</f>
        <v>5.4927977162000001E-3</v>
      </c>
      <c r="M76" s="425">
        <f>SUMIFS('EPA Export Aggregation'!P:P,'EPA Export Aggregation'!$A:$A,$B76,'EPA Export Aggregation'!$D:$D,$A$1)*IF($A76="CH4",About!$D$58,IF($A76="N2O",About!$D$59,1))</f>
        <v>3.3450354364999999E-3</v>
      </c>
      <c r="N76" s="425">
        <f>SUMIFS('EPA Export Aggregation'!Q:Q,'EPA Export Aggregation'!$A:$A,$B76,'EPA Export Aggregation'!$D:$D,$A$1)*IF($A76="CH4",About!$D$58,IF($A76="N2O",About!$D$59,1))</f>
        <v>2.2228104173000001E-3</v>
      </c>
      <c r="O76" s="425">
        <f>SUMIFS('EPA Export Aggregation'!R:R,'EPA Export Aggregation'!$A:$A,$B76,'EPA Export Aggregation'!$D:$D,$A$1)*IF($A76="CH4",About!$D$58,IF($A76="N2O",About!$D$59,1))</f>
        <v>2.1250342612E-3</v>
      </c>
      <c r="P76" s="425">
        <f>SUMIFS('EPA Export Aggregation'!S:S,'EPA Export Aggregation'!$A:$A,$B76,'EPA Export Aggregation'!$D:$D,$A$1)*IF($A76="CH4",About!$D$58,IF($A76="N2O",About!$D$59,1))</f>
        <v>2.2220986054000001E-3</v>
      </c>
      <c r="Q76" s="425">
        <f>SUMIFS('EPA Export Aggregation'!T:T,'EPA Export Aggregation'!$A:$A,$B76,'EPA Export Aggregation'!$D:$D,$A$1)*IF($A76="CH4",About!$D$58,IF($A76="N2O",About!$D$59,1))</f>
        <v>2.2124393905999999E-3</v>
      </c>
      <c r="R76" s="425">
        <f>SUMIFS('EPA Export Aggregation'!U:U,'EPA Export Aggregation'!$A:$A,$B76,'EPA Export Aggregation'!$D:$D,$A$1)*IF($A76="CH4",About!$D$58,IF($A76="N2O",About!$D$59,1))</f>
        <v>2.1238392888000002E-3</v>
      </c>
      <c r="S76" s="425">
        <f>SUMIFS('EPA Export Aggregation'!V:V,'EPA Export Aggregation'!$A:$A,$B76,'EPA Export Aggregation'!$D:$D,$A$1)*IF($A76="CH4",About!$D$58,IF($A76="N2O",About!$D$59,1))</f>
        <v>2.5286070457000002E-3</v>
      </c>
      <c r="T76" s="425">
        <f>SUMIFS('EPA Export Aggregation'!W:W,'EPA Export Aggregation'!$A:$A,$B76,'EPA Export Aggregation'!$D:$D,$A$1)*IF($A76="CH4",About!$D$58,IF($A76="N2O",About!$D$59,1))</f>
        <v>2.4606234328000002E-3</v>
      </c>
      <c r="U76" s="425">
        <f>SUMIFS('EPA Export Aggregation'!X:X,'EPA Export Aggregation'!$A:$A,$B76,'EPA Export Aggregation'!$D:$D,$A$1)*IF($A76="CH4",About!$D$58,IF($A76="N2O",About!$D$59,1))</f>
        <v>2.325680032E-3</v>
      </c>
      <c r="V76" s="425">
        <f>SUMIFS('EPA Export Aggregation'!Y:Y,'EPA Export Aggregation'!$A:$A,$B76,'EPA Export Aggregation'!$D:$D,$A$1)*IF($A76="CH4",About!$D$58,IF($A76="N2O",About!$D$59,1))</f>
        <v>1.7848713641000001E-3</v>
      </c>
      <c r="W76" s="425">
        <f>SUMIFS('EPA Export Aggregation'!Z:Z,'EPA Export Aggregation'!$A:$A,$B76,'EPA Export Aggregation'!$D:$D,$A$1)*IF($A76="CH4",About!$D$58,IF($A76="N2O",About!$D$59,1))</f>
        <v>2.3845523405999999E-3</v>
      </c>
      <c r="X76" s="425">
        <f>SUMIFS('EPA Export Aggregation'!AA:AA,'EPA Export Aggregation'!$A:$A,$B76,'EPA Export Aggregation'!$D:$D,$A$1)*IF($A76="CH4",About!$D$58,IF($A76="N2O",About!$D$59,1))</f>
        <v>3.0997519330000002E-4</v>
      </c>
      <c r="Y76" s="425">
        <f>SUMIFS('EPA Export Aggregation'!AB:AB,'EPA Export Aggregation'!$A:$A,$B76,'EPA Export Aggregation'!$D:$D,$A$1)*IF($A76="CH4",About!$D$58,IF($A76="N2O",About!$D$59,1))</f>
        <v>3.367218442E-4</v>
      </c>
      <c r="Z76" s="425">
        <f>SUMIFS('EPA Export Aggregation'!AC:AC,'EPA Export Aggregation'!$A:$A,$B76,'EPA Export Aggregation'!$D:$D,$A$1)*IF($A76="CH4",About!$D$58,IF($A76="N2O",About!$D$59,1))</f>
        <v>1.31394457019E-2</v>
      </c>
      <c r="AA76" s="425">
        <f>SUMIFS('EPA Export Aggregation'!AD:AD,'EPA Export Aggregation'!$A:$A,$B76,'EPA Export Aggregation'!$D:$D,$A$1)*IF($A76="CH4",About!$D$58,IF($A76="N2O",About!$D$59,1))</f>
        <v>1.33226617961E-2</v>
      </c>
      <c r="AB76" s="425">
        <f>SUMIFS('EPA Export Aggregation'!AE:AE,'EPA Export Aggregation'!$A:$A,$B76,'EPA Export Aggregation'!$D:$D,$A$1)*IF($A76="CH4",About!$D$58,IF($A76="N2O",About!$D$59,1))</f>
        <v>1.1926544967399999E-2</v>
      </c>
      <c r="AC76" s="425">
        <f>SUMIFS('EPA Export Aggregation'!AF:AF,'EPA Export Aggregation'!$A:$A,$B76,'EPA Export Aggregation'!$D:$D,$A$1)*IF($A76="CH4",About!$D$58,IF($A76="N2O",About!$D$59,1))</f>
        <v>1.17355429566E-2</v>
      </c>
      <c r="AD76" s="425">
        <f>SUMIFS('EPA Export Aggregation'!AG:AG,'EPA Export Aggregation'!$A:$A,$B76,'EPA Export Aggregation'!$D:$D,$A$1)*IF($A76="CH4",About!$D$58,IF($A76="N2O",About!$D$59,1))</f>
        <v>1.3035948170899999E-2</v>
      </c>
      <c r="AE76" s="425">
        <f>SUMIFS('EPA Export Aggregation'!AH:AH,'EPA Export Aggregation'!$A:$A,$B76,'EPA Export Aggregation'!$D:$D,$A$1)*IF($A76="CH4",About!$D$58,IF($A76="N2O",About!$D$59,1))</f>
        <v>1.13893885927E-2</v>
      </c>
      <c r="AF76" s="425">
        <f>SUMIFS('EPA Export Aggregation'!AI:AI,'EPA Export Aggregation'!$A:$A,$B76,'EPA Export Aggregation'!$D:$D,$A$1)*IF($A76="CH4",About!$D$58,IF($A76="N2O",About!$D$59,1))</f>
        <v>8.0050772457999995E-3</v>
      </c>
      <c r="AG76" s="425">
        <f>SUMIFS('EPA Export Aggregation'!AJ:AJ,'EPA Export Aggregation'!$A:$A,$B76,'EPA Export Aggregation'!$D:$D,$A$1)*IF($A76="CH4",About!$D$58,IF($A76="N2O",About!$D$59,1))</f>
        <v>8.9716271564999998E-3</v>
      </c>
      <c r="AH76" s="425">
        <f>SUMIFS('EPA Export Aggregation'!AK:AK,'EPA Export Aggregation'!$A:$A,$B76,'EPA Export Aggregation'!$D:$D,$A$1)*IF($A76="CH4",About!$D$58,IF($A76="N2O",About!$D$59,1))</f>
        <v>1.2439340433999999E-2</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4423</v>
      </c>
      <c r="B80" s="424" t="s">
        <v>4392</v>
      </c>
      <c r="C80" s="425">
        <f>SUMIFS('EPA Export Aggregation'!F:F,'EPA Export Aggregation'!$A:$A,$B80,'EPA Export Aggregation'!$D:$D,$A$1)*IF($A80="CH4",About!$D$58,IF($A80="N2O",About!$D$59,1))</f>
        <v>3.0517608279460502E-2</v>
      </c>
      <c r="D80" s="425">
        <f>SUMIFS('EPA Export Aggregation'!G:G,'EPA Export Aggregation'!$A:$A,$B80,'EPA Export Aggregation'!$D:$D,$A$1)*IF($A80="CH4",About!$D$58,IF($A80="N2O",About!$D$59,1))</f>
        <v>3.0552856620460499E-2</v>
      </c>
      <c r="E80" s="425">
        <f>SUMIFS('EPA Export Aggregation'!H:H,'EPA Export Aggregation'!$A:$A,$B80,'EPA Export Aggregation'!$D:$D,$A$1)*IF($A80="CH4",About!$D$58,IF($A80="N2O",About!$D$59,1))</f>
        <v>3.0588103188460499E-2</v>
      </c>
      <c r="F80" s="425">
        <f>SUMIFS('EPA Export Aggregation'!I:I,'EPA Export Aggregation'!$A:$A,$B80,'EPA Export Aggregation'!$D:$D,$A$1)*IF($A80="CH4",About!$D$58,IF($A80="N2O",About!$D$59,1))</f>
        <v>3.8252753776925698E-2</v>
      </c>
      <c r="G80" s="425">
        <f>SUMIFS('EPA Export Aggregation'!J:J,'EPA Export Aggregation'!$A:$A,$B80,'EPA Export Aggregation'!$D:$D,$A$1)*IF($A80="CH4",About!$D$58,IF($A80="N2O",About!$D$59,1))</f>
        <v>4.2102701654658299E-2</v>
      </c>
      <c r="H80" s="425">
        <f>SUMIFS('EPA Export Aggregation'!K:K,'EPA Export Aggregation'!$A:$A,$B80,'EPA Export Aggregation'!$D:$D,$A$1)*IF($A80="CH4",About!$D$58,IF($A80="N2O",About!$D$59,1))</f>
        <v>5.2907875640502297E-2</v>
      </c>
      <c r="I80" s="425">
        <f>SUMIFS('EPA Export Aggregation'!L:L,'EPA Export Aggregation'!$A:$A,$B80,'EPA Export Aggregation'!$D:$D,$A$1)*IF($A80="CH4",About!$D$58,IF($A80="N2O",About!$D$59,1))</f>
        <v>5.8768010582285798E-2</v>
      </c>
      <c r="J80" s="425">
        <f>SUMIFS('EPA Export Aggregation'!M:M,'EPA Export Aggregation'!$A:$A,$B80,'EPA Export Aggregation'!$D:$D,$A$1)*IF($A80="CH4",About!$D$58,IF($A80="N2O",About!$D$59,1))</f>
        <v>6.2129273676616997E-2</v>
      </c>
      <c r="K80" s="425">
        <f>SUMIFS('EPA Export Aggregation'!N:N,'EPA Export Aggregation'!$A:$A,$B80,'EPA Export Aggregation'!$D:$D,$A$1)*IF($A80="CH4",About!$D$58,IF($A80="N2O",About!$D$59,1))</f>
        <v>7.6160867975310603E-2</v>
      </c>
      <c r="L80" s="425">
        <f>SUMIFS('EPA Export Aggregation'!O:O,'EPA Export Aggregation'!$A:$A,$B80,'EPA Export Aggregation'!$D:$D,$A$1)*IF($A80="CH4",About!$D$58,IF($A80="N2O",About!$D$59,1))</f>
        <v>7.7316048550630401E-2</v>
      </c>
      <c r="M80" s="425">
        <f>SUMIFS('EPA Export Aggregation'!P:P,'EPA Export Aggregation'!$A:$A,$B80,'EPA Export Aggregation'!$D:$D,$A$1)*IF($A80="CH4",About!$D$58,IF($A80="N2O",About!$D$59,1))</f>
        <v>6.6027188396301006E-2</v>
      </c>
      <c r="N80" s="425">
        <f>SUMIFS('EPA Export Aggregation'!Q:Q,'EPA Export Aggregation'!$A:$A,$B80,'EPA Export Aggregation'!$D:$D,$A$1)*IF($A80="CH4",About!$D$58,IF($A80="N2O",About!$D$59,1))</f>
        <v>4.6607890451183201E-2</v>
      </c>
      <c r="O80" s="425">
        <f>SUMIFS('EPA Export Aggregation'!R:R,'EPA Export Aggregation'!$A:$A,$B80,'EPA Export Aggregation'!$D:$D,$A$1)*IF($A80="CH4",About!$D$58,IF($A80="N2O",About!$D$59,1))</f>
        <v>4.57009402097317E-2</v>
      </c>
      <c r="P80" s="425">
        <f>SUMIFS('EPA Export Aggregation'!S:S,'EPA Export Aggregation'!$A:$A,$B80,'EPA Export Aggregation'!$D:$D,$A$1)*IF($A80="CH4",About!$D$58,IF($A80="N2O",About!$D$59,1))</f>
        <v>4.1854838059750502E-2</v>
      </c>
      <c r="Q80" s="425">
        <f>SUMIFS('EPA Export Aggregation'!T:T,'EPA Export Aggregation'!$A:$A,$B80,'EPA Export Aggregation'!$D:$D,$A$1)*IF($A80="CH4",About!$D$58,IF($A80="N2O",About!$D$59,1))</f>
        <v>3.8944347686765197E-2</v>
      </c>
      <c r="R80" s="425">
        <f>SUMIFS('EPA Export Aggregation'!U:U,'EPA Export Aggregation'!$A:$A,$B80,'EPA Export Aggregation'!$D:$D,$A$1)*IF($A80="CH4",About!$D$58,IF($A80="N2O",About!$D$59,1))</f>
        <v>3.5956058653989702E-2</v>
      </c>
      <c r="S80" s="425">
        <f>SUMIFS('EPA Export Aggregation'!V:V,'EPA Export Aggregation'!$A:$A,$B80,'EPA Export Aggregation'!$D:$D,$A$1)*IF($A80="CH4",About!$D$58,IF($A80="N2O",About!$D$59,1))</f>
        <v>3.84151557967089E-2</v>
      </c>
      <c r="T80" s="425">
        <f>SUMIFS('EPA Export Aggregation'!W:W,'EPA Export Aggregation'!$A:$A,$B80,'EPA Export Aggregation'!$D:$D,$A$1)*IF($A80="CH4",About!$D$58,IF($A80="N2O",About!$D$59,1))</f>
        <v>3.6768510364704701E-2</v>
      </c>
      <c r="U80" s="425">
        <f>SUMIFS('EPA Export Aggregation'!X:X,'EPA Export Aggregation'!$A:$A,$B80,'EPA Export Aggregation'!$D:$D,$A$1)*IF($A80="CH4",About!$D$58,IF($A80="N2O",About!$D$59,1))</f>
        <v>3.3503950676307799E-2</v>
      </c>
      <c r="V80" s="425">
        <f>SUMIFS('EPA Export Aggregation'!Y:Y,'EPA Export Aggregation'!$A:$A,$B80,'EPA Export Aggregation'!$D:$D,$A$1)*IF($A80="CH4",About!$D$58,IF($A80="N2O",About!$D$59,1))</f>
        <v>2.3216448103161601E-2</v>
      </c>
      <c r="W80" s="425">
        <f>SUMIFS('EPA Export Aggregation'!Z:Z,'EPA Export Aggregation'!$A:$A,$B80,'EPA Export Aggregation'!$D:$D,$A$1)*IF($A80="CH4",About!$D$58,IF($A80="N2O",About!$D$59,1))</f>
        <v>3.1010462406138799E-2</v>
      </c>
      <c r="X80" s="425">
        <f>SUMIFS('EPA Export Aggregation'!AA:AA,'EPA Export Aggregation'!$A:$A,$B80,'EPA Export Aggregation'!$D:$D,$A$1)*IF($A80="CH4",About!$D$58,IF($A80="N2O",About!$D$59,1))</f>
        <v>0.18186625442234439</v>
      </c>
      <c r="Y80" s="425">
        <f>SUMIFS('EPA Export Aggregation'!AB:AB,'EPA Export Aggregation'!$A:$A,$B80,'EPA Export Aggregation'!$D:$D,$A$1)*IF($A80="CH4",About!$D$58,IF($A80="N2O",About!$D$59,1))</f>
        <v>0.18597251109805971</v>
      </c>
      <c r="Z80" s="425">
        <f>SUMIFS('EPA Export Aggregation'!AC:AC,'EPA Export Aggregation'!$A:$A,$B80,'EPA Export Aggregation'!$D:$D,$A$1)*IF($A80="CH4",About!$D$58,IF($A80="N2O",About!$D$59,1))</f>
        <v>0.18200204448259991</v>
      </c>
      <c r="AA80" s="425">
        <f>SUMIFS('EPA Export Aggregation'!AD:AD,'EPA Export Aggregation'!$A:$A,$B80,'EPA Export Aggregation'!$D:$D,$A$1)*IF($A80="CH4",About!$D$58,IF($A80="N2O",About!$D$59,1))</f>
        <v>0.17123903065056781</v>
      </c>
      <c r="AB80" s="425">
        <f>SUMIFS('EPA Export Aggregation'!AE:AE,'EPA Export Aggregation'!$A:$A,$B80,'EPA Export Aggregation'!$D:$D,$A$1)*IF($A80="CH4",About!$D$58,IF($A80="N2O",About!$D$59,1))</f>
        <v>0.1504675505290968</v>
      </c>
      <c r="AC80" s="425">
        <f>SUMIFS('EPA Export Aggregation'!AF:AF,'EPA Export Aggregation'!$A:$A,$B80,'EPA Export Aggregation'!$D:$D,$A$1)*IF($A80="CH4",About!$D$58,IF($A80="N2O",About!$D$59,1))</f>
        <v>0.1075984777025793</v>
      </c>
      <c r="AD80" s="425">
        <f>SUMIFS('EPA Export Aggregation'!AG:AG,'EPA Export Aggregation'!$A:$A,$B80,'EPA Export Aggregation'!$D:$D,$A$1)*IF($A80="CH4",About!$D$58,IF($A80="N2O",About!$D$59,1))</f>
        <v>0.1143503377512303</v>
      </c>
      <c r="AE80" s="425">
        <f>SUMIFS('EPA Export Aggregation'!AH:AH,'EPA Export Aggregation'!$A:$A,$B80,'EPA Export Aggregation'!$D:$D,$A$1)*IF($A80="CH4",About!$D$58,IF($A80="N2O",About!$D$59,1))</f>
        <v>0.11899693962556331</v>
      </c>
      <c r="AF80" s="425">
        <f>SUMIFS('EPA Export Aggregation'!AI:AI,'EPA Export Aggregation'!$A:$A,$B80,'EPA Export Aggregation'!$D:$D,$A$1)*IF($A80="CH4",About!$D$58,IF($A80="N2O",About!$D$59,1))</f>
        <v>9.5781300355369206E-2</v>
      </c>
      <c r="AG80" s="425">
        <f>SUMIFS('EPA Export Aggregation'!AJ:AJ,'EPA Export Aggregation'!$A:$A,$B80,'EPA Export Aggregation'!$D:$D,$A$1)*IF($A80="CH4",About!$D$58,IF($A80="N2O",About!$D$59,1))</f>
        <v>8.3624145981784401E-2</v>
      </c>
      <c r="AH80" s="425">
        <f>SUMIFS('EPA Export Aggregation'!AK:AK,'EPA Export Aggregation'!$A:$A,$B80,'EPA Export Aggregation'!$D:$D,$A$1)*IF($A80="CH4",About!$D$58,IF($A80="N2O",About!$D$59,1))</f>
        <v>0.1005829433027835</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6.1344963999999998E-3</v>
      </c>
      <c r="D84" s="425">
        <f>SUMIFS('EPA Export Aggregation'!G:G,'EPA Export Aggregation'!$A:$A,$B84,'EPA Export Aggregation'!$D:$D,$A$1)*IF($A84="CH4",About!$D$58,IF($A84="N2O",About!$D$59,1))</f>
        <v>6.1446789500000003E-3</v>
      </c>
      <c r="E84" s="425">
        <f>SUMIFS('EPA Export Aggregation'!H:H,'EPA Export Aggregation'!$A:$A,$B84,'EPA Export Aggregation'!$D:$D,$A$1)*IF($A84="CH4",About!$D$58,IF($A84="N2O",About!$D$59,1))</f>
        <v>6.1548638500000001E-3</v>
      </c>
      <c r="F84" s="425">
        <f>SUMIFS('EPA Export Aggregation'!I:I,'EPA Export Aggregation'!$A:$A,$B84,'EPA Export Aggregation'!$D:$D,$A$1)*IF($A84="CH4",About!$D$58,IF($A84="N2O",About!$D$59,1))</f>
        <v>7.6986705000000001E-3</v>
      </c>
      <c r="G84" s="425">
        <f>SUMIFS('EPA Export Aggregation'!J:J,'EPA Export Aggregation'!$A:$A,$B84,'EPA Export Aggregation'!$D:$D,$A$1)*IF($A84="CH4",About!$D$58,IF($A84="N2O",About!$D$59,1))</f>
        <v>8.4756650999999999E-3</v>
      </c>
      <c r="H84" s="425">
        <f>SUMIFS('EPA Export Aggregation'!K:K,'EPA Export Aggregation'!$A:$A,$B84,'EPA Export Aggregation'!$D:$D,$A$1)*IF($A84="CH4",About!$D$58,IF($A84="N2O",About!$D$59,1))</f>
        <v>1.065076635E-2</v>
      </c>
      <c r="I84" s="425">
        <f>SUMIFS('EPA Export Aggregation'!L:L,'EPA Export Aggregation'!$A:$A,$B84,'EPA Export Aggregation'!$D:$D,$A$1)*IF($A84="CH4",About!$D$58,IF($A84="N2O",About!$D$59,1))</f>
        <v>1.183183875E-2</v>
      </c>
      <c r="J84" s="425">
        <f>SUMIFS('EPA Export Aggregation'!M:M,'EPA Export Aggregation'!$A:$A,$B84,'EPA Export Aggregation'!$D:$D,$A$1)*IF($A84="CH4",About!$D$58,IF($A84="N2O",About!$D$59,1))</f>
        <v>1.251059865E-2</v>
      </c>
      <c r="K84" s="425">
        <f>SUMIFS('EPA Export Aggregation'!N:N,'EPA Export Aggregation'!$A:$A,$B84,'EPA Export Aggregation'!$D:$D,$A$1)*IF($A84="CH4",About!$D$58,IF($A84="N2O",About!$D$59,1))</f>
        <v>1.533425995E-2</v>
      </c>
      <c r="L84" s="425">
        <f>SUMIFS('EPA Export Aggregation'!O:O,'EPA Export Aggregation'!$A:$A,$B84,'EPA Export Aggregation'!$D:$D,$A$1)*IF($A84="CH4",About!$D$58,IF($A84="N2O",About!$D$59,1))</f>
        <v>1.556956545E-2</v>
      </c>
      <c r="M84" s="425">
        <f>SUMIFS('EPA Export Aggregation'!P:P,'EPA Export Aggregation'!$A:$A,$B84,'EPA Export Aggregation'!$D:$D,$A$1)*IF($A84="CH4",About!$D$58,IF($A84="N2O",About!$D$59,1))</f>
        <v>1.261187425E-2</v>
      </c>
      <c r="N84" s="425">
        <f>SUMIFS('EPA Export Aggregation'!Q:Q,'EPA Export Aggregation'!$A:$A,$B84,'EPA Export Aggregation'!$D:$D,$A$1)*IF($A84="CH4",About!$D$58,IF($A84="N2O",About!$D$59,1))</f>
        <v>8.6177813499999992E-3</v>
      </c>
      <c r="O84" s="425">
        <f>SUMIFS('EPA Export Aggregation'!R:R,'EPA Export Aggregation'!$A:$A,$B84,'EPA Export Aggregation'!$D:$D,$A$1)*IF($A84="CH4",About!$D$58,IF($A84="N2O",About!$D$59,1))</f>
        <v>7.6720356E-3</v>
      </c>
      <c r="P84" s="425">
        <f>SUMIFS('EPA Export Aggregation'!S:S,'EPA Export Aggregation'!$A:$A,$B84,'EPA Export Aggregation'!$D:$D,$A$1)*IF($A84="CH4",About!$D$58,IF($A84="N2O",About!$D$59,1))</f>
        <v>9.2277473499999992E-3</v>
      </c>
      <c r="Q84" s="425">
        <f>SUMIFS('EPA Export Aggregation'!T:T,'EPA Export Aggregation'!$A:$A,$B84,'EPA Export Aggregation'!$D:$D,$A$1)*IF($A84="CH4",About!$D$58,IF($A84="N2O",About!$D$59,1))</f>
        <v>8.8735271499999994E-3</v>
      </c>
      <c r="R84" s="425">
        <f>SUMIFS('EPA Export Aggregation'!U:U,'EPA Export Aggregation'!$A:$A,$B84,'EPA Export Aggregation'!$D:$D,$A$1)*IF($A84="CH4",About!$D$58,IF($A84="N2O",About!$D$59,1))</f>
        <v>9.6469309500000003E-3</v>
      </c>
      <c r="S84" s="425">
        <f>SUMIFS('EPA Export Aggregation'!V:V,'EPA Export Aggregation'!$A:$A,$B84,'EPA Export Aggregation'!$D:$D,$A$1)*IF($A84="CH4",About!$D$58,IF($A84="N2O",About!$D$59,1))</f>
        <v>9.3827768499999999E-3</v>
      </c>
      <c r="T84" s="425">
        <f>SUMIFS('EPA Export Aggregation'!W:W,'EPA Export Aggregation'!$A:$A,$B84,'EPA Export Aggregation'!$D:$D,$A$1)*IF($A84="CH4",About!$D$58,IF($A84="N2O",About!$D$59,1))</f>
        <v>7.5911462499999999E-3</v>
      </c>
      <c r="U84" s="425">
        <f>SUMIFS('EPA Export Aggregation'!X:X,'EPA Export Aggregation'!$A:$A,$B84,'EPA Export Aggregation'!$D:$D,$A$1)*IF($A84="CH4",About!$D$58,IF($A84="N2O",About!$D$59,1))</f>
        <v>6.9951157500000001E-3</v>
      </c>
      <c r="V84" s="425">
        <f>SUMIFS('EPA Export Aggregation'!Y:Y,'EPA Export Aggregation'!$A:$A,$B84,'EPA Export Aggregation'!$D:$D,$A$1)*IF($A84="CH4",About!$D$58,IF($A84="N2O",About!$D$59,1))</f>
        <v>5.3983918000000001E-3</v>
      </c>
      <c r="W84" s="425">
        <f>SUMIFS('EPA Export Aggregation'!Z:Z,'EPA Export Aggregation'!$A:$A,$B84,'EPA Export Aggregation'!$D:$D,$A$1)*IF($A84="CH4",About!$D$58,IF($A84="N2O",About!$D$59,1))</f>
        <v>7.00860005E-3</v>
      </c>
      <c r="X84" s="425">
        <f>SUMIFS('EPA Export Aggregation'!AA:AA,'EPA Export Aggregation'!$A:$A,$B84,'EPA Export Aggregation'!$D:$D,$A$1)*IF($A84="CH4",About!$D$58,IF($A84="N2O",About!$D$59,1))</f>
        <v>4.10870475E-3</v>
      </c>
      <c r="Y84" s="425">
        <f>SUMIFS('EPA Export Aggregation'!AB:AB,'EPA Export Aggregation'!$A:$A,$B84,'EPA Export Aggregation'!$D:$D,$A$1)*IF($A84="CH4",About!$D$58,IF($A84="N2O",About!$D$59,1))</f>
        <v>5.1378402500000002E-3</v>
      </c>
      <c r="Z84" s="425">
        <f>SUMIFS('EPA Export Aggregation'!AC:AC,'EPA Export Aggregation'!$A:$A,$B84,'EPA Export Aggregation'!$D:$D,$A$1)*IF($A84="CH4",About!$D$58,IF($A84="N2O",About!$D$59,1))</f>
        <v>5.9338111000000002E-3</v>
      </c>
      <c r="AA84" s="425">
        <f>SUMIFS('EPA Export Aggregation'!AD:AD,'EPA Export Aggregation'!$A:$A,$B84,'EPA Export Aggregation'!$D:$D,$A$1)*IF($A84="CH4",About!$D$58,IF($A84="N2O",About!$D$59,1))</f>
        <v>7.7550422999999999E-3</v>
      </c>
      <c r="AB84" s="425">
        <f>SUMIFS('EPA Export Aggregation'!AE:AE,'EPA Export Aggregation'!$A:$A,$B84,'EPA Export Aggregation'!$D:$D,$A$1)*IF($A84="CH4",About!$D$58,IF($A84="N2O",About!$D$59,1))</f>
        <v>7.9893678499999999E-3</v>
      </c>
      <c r="AC84" s="425">
        <f>SUMIFS('EPA Export Aggregation'!AF:AF,'EPA Export Aggregation'!$A:$A,$B84,'EPA Export Aggregation'!$D:$D,$A$1)*IF($A84="CH4",About!$D$58,IF($A84="N2O",About!$D$59,1))</f>
        <v>8.9723845999999993E-3</v>
      </c>
      <c r="AD84" s="425">
        <f>SUMIFS('EPA Export Aggregation'!AG:AG,'EPA Export Aggregation'!$A:$A,$B84,'EPA Export Aggregation'!$D:$D,$A$1)*IF($A84="CH4",About!$D$58,IF($A84="N2O",About!$D$59,1))</f>
        <v>8.7162980499999997E-3</v>
      </c>
      <c r="AE84" s="425">
        <f>SUMIFS('EPA Export Aggregation'!AH:AH,'EPA Export Aggregation'!$A:$A,$B84,'EPA Export Aggregation'!$D:$D,$A$1)*IF($A84="CH4",About!$D$58,IF($A84="N2O",About!$D$59,1))</f>
        <v>7.2598949499999999E-3</v>
      </c>
      <c r="AF84" s="425">
        <f>SUMIFS('EPA Export Aggregation'!AI:AI,'EPA Export Aggregation'!$A:$A,$B84,'EPA Export Aggregation'!$D:$D,$A$1)*IF($A84="CH4",About!$D$58,IF($A84="N2O",About!$D$59,1))</f>
        <v>5.1041412500000003E-3</v>
      </c>
      <c r="AG84" s="425">
        <f>SUMIFS('EPA Export Aggregation'!AJ:AJ,'EPA Export Aggregation'!$A:$A,$B84,'EPA Export Aggregation'!$D:$D,$A$1)*IF($A84="CH4",About!$D$58,IF($A84="N2O",About!$D$59,1))</f>
        <v>7.0105129499999997E-3</v>
      </c>
      <c r="AH84" s="425">
        <f>SUMIFS('EPA Export Aggregation'!AK:AK,'EPA Export Aggregation'!$A:$A,$B84,'EPA Export Aggregation'!$D:$D,$A$1)*IF($A84="CH4",About!$D$58,IF($A84="N2O",About!$D$59,1))</f>
        <v>7.5629627000000001E-3</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5.3876879E-4</v>
      </c>
      <c r="D87" s="425">
        <f>SUMIFS('EPA Export Aggregation'!$F:$F,'EPA Export Aggregation'!$A:$A,$B87,'EPA Export Aggregation'!$D:$D,$A$1)*IF($A87="CH4",About!$D$58,IF($A87="N2O",About!$D$59,1))</f>
        <v>5.3876879E-4</v>
      </c>
      <c r="E87" s="425">
        <f>SUMIFS('EPA Export Aggregation'!$F:$F,'EPA Export Aggregation'!$A:$A,$B87,'EPA Export Aggregation'!$D:$D,$A$1)*IF($A87="CH4",About!$D$58,IF($A87="N2O",About!$D$59,1))</f>
        <v>5.3876879E-4</v>
      </c>
      <c r="F87" s="425">
        <f>SUMIFS('EPA Export Aggregation'!$F:$F,'EPA Export Aggregation'!$A:$A,$B87,'EPA Export Aggregation'!$D:$D,$A$1)*IF($A87="CH4",About!$D$58,IF($A87="N2O",About!$D$59,1))</f>
        <v>5.3876879E-4</v>
      </c>
      <c r="G87" s="425">
        <f>SUMIFS('EPA Export Aggregation'!$F:$F,'EPA Export Aggregation'!$A:$A,$B87,'EPA Export Aggregation'!$D:$D,$A$1)*IF($A87="CH4",About!$D$58,IF($A87="N2O",About!$D$59,1))</f>
        <v>5.3876879E-4</v>
      </c>
      <c r="H87" s="425">
        <f>SUMIFS('EPA Export Aggregation'!$F:$F,'EPA Export Aggregation'!$A:$A,$B87,'EPA Export Aggregation'!$D:$D,$A$1)*IF($A87="CH4",About!$D$58,IF($A87="N2O",About!$D$59,1))</f>
        <v>5.3876879E-4</v>
      </c>
      <c r="I87" s="425">
        <f>SUMIFS('EPA Export Aggregation'!$F:$F,'EPA Export Aggregation'!$A:$A,$B87,'EPA Export Aggregation'!$D:$D,$A$1)*IF($A87="CH4",About!$D$58,IF($A87="N2O",About!$D$59,1))</f>
        <v>5.3876879E-4</v>
      </c>
      <c r="J87" s="425">
        <f>SUMIFS('EPA Export Aggregation'!$F:$F,'EPA Export Aggregation'!$A:$A,$B87,'EPA Export Aggregation'!$D:$D,$A$1)*IF($A87="CH4",About!$D$58,IF($A87="N2O",About!$D$59,1))</f>
        <v>5.3876879E-4</v>
      </c>
      <c r="K87" s="425">
        <f>SUMIFS('EPA Export Aggregation'!$F:$F,'EPA Export Aggregation'!$A:$A,$B87,'EPA Export Aggregation'!$D:$D,$A$1)*IF($A87="CH4",About!$D$58,IF($A87="N2O",About!$D$59,1))</f>
        <v>5.3876879E-4</v>
      </c>
      <c r="L87" s="425">
        <f>SUMIFS('EPA Export Aggregation'!$F:$F,'EPA Export Aggregation'!$A:$A,$B87,'EPA Export Aggregation'!$D:$D,$A$1)*IF($A87="CH4",About!$D$58,IF($A87="N2O",About!$D$59,1))</f>
        <v>5.3876879E-4</v>
      </c>
      <c r="M87" s="425">
        <f>SUMIFS('EPA Export Aggregation'!$F:$F,'EPA Export Aggregation'!$A:$A,$B87,'EPA Export Aggregation'!$D:$D,$A$1)*IF($A87="CH4",About!$D$58,IF($A87="N2O",About!$D$59,1))</f>
        <v>5.3876879E-4</v>
      </c>
      <c r="N87" s="425">
        <f>SUMIFS('EPA Export Aggregation'!$F:$F,'EPA Export Aggregation'!$A:$A,$B87,'EPA Export Aggregation'!$D:$D,$A$1)*IF($A87="CH4",About!$D$58,IF($A87="N2O",About!$D$59,1))</f>
        <v>5.3876879E-4</v>
      </c>
      <c r="O87" s="425">
        <f>SUMIFS('EPA Export Aggregation'!$F:$F,'EPA Export Aggregation'!$A:$A,$B87,'EPA Export Aggregation'!$D:$D,$A$1)*IF($A87="CH4",About!$D$58,IF($A87="N2O",About!$D$59,1))</f>
        <v>5.3876879E-4</v>
      </c>
      <c r="P87" s="425">
        <f>SUMIFS('EPA Export Aggregation'!$F:$F,'EPA Export Aggregation'!$A:$A,$B87,'EPA Export Aggregation'!$D:$D,$A$1)*IF($A87="CH4",About!$D$58,IF($A87="N2O",About!$D$59,1))</f>
        <v>5.3876879E-4</v>
      </c>
      <c r="Q87" s="425">
        <f>SUMIFS('EPA Export Aggregation'!$F:$F,'EPA Export Aggregation'!$A:$A,$B87,'EPA Export Aggregation'!$D:$D,$A$1)*IF($A87="CH4",About!$D$58,IF($A87="N2O",About!$D$59,1))</f>
        <v>5.3876879E-4</v>
      </c>
      <c r="R87" s="425">
        <f>SUMIFS('EPA Export Aggregation'!$F:$F,'EPA Export Aggregation'!$A:$A,$B87,'EPA Export Aggregation'!$D:$D,$A$1)*IF($A87="CH4",About!$D$58,IF($A87="N2O",About!$D$59,1))</f>
        <v>5.3876879E-4</v>
      </c>
      <c r="S87" s="425">
        <f>SUMIFS('EPA Export Aggregation'!$F:$F,'EPA Export Aggregation'!$A:$A,$B87,'EPA Export Aggregation'!$D:$D,$A$1)*IF($A87="CH4",About!$D$58,IF($A87="N2O",About!$D$59,1))</f>
        <v>5.3876879E-4</v>
      </c>
      <c r="T87" s="425">
        <f>SUMIFS('EPA Export Aggregation'!$F:$F,'EPA Export Aggregation'!$A:$A,$B87,'EPA Export Aggregation'!$D:$D,$A$1)*IF($A87="CH4",About!$D$58,IF($A87="N2O",About!$D$59,1))</f>
        <v>5.3876879E-4</v>
      </c>
      <c r="U87" s="425">
        <f>SUMIFS('EPA Export Aggregation'!$F:$F,'EPA Export Aggregation'!$A:$A,$B87,'EPA Export Aggregation'!$D:$D,$A$1)*IF($A87="CH4",About!$D$58,IF($A87="N2O",About!$D$59,1))</f>
        <v>5.3876879E-4</v>
      </c>
      <c r="V87" s="425">
        <f>SUMIFS('EPA Export Aggregation'!$F:$F,'EPA Export Aggregation'!$A:$A,$B87,'EPA Export Aggregation'!$D:$D,$A$1)*IF($A87="CH4",About!$D$58,IF($A87="N2O",About!$D$59,1))</f>
        <v>5.3876879E-4</v>
      </c>
      <c r="W87" s="425">
        <f>SUMIFS('EPA Export Aggregation'!$F:$F,'EPA Export Aggregation'!$A:$A,$B87,'EPA Export Aggregation'!$D:$D,$A$1)*IF($A87="CH4",About!$D$58,IF($A87="N2O",About!$D$59,1))</f>
        <v>5.3876879E-4</v>
      </c>
      <c r="X87" s="425">
        <f>SUMIFS('EPA Export Aggregation'!$F:$F,'EPA Export Aggregation'!$A:$A,$B87,'EPA Export Aggregation'!$D:$D,$A$1)*IF($A87="CH4",About!$D$58,IF($A87="N2O",About!$D$59,1))</f>
        <v>5.3876879E-4</v>
      </c>
      <c r="Y87" s="425">
        <f>SUMIFS('EPA Export Aggregation'!$F:$F,'EPA Export Aggregation'!$A:$A,$B87,'EPA Export Aggregation'!$D:$D,$A$1)*IF($A87="CH4",About!$D$58,IF($A87="N2O",About!$D$59,1))</f>
        <v>5.3876879E-4</v>
      </c>
      <c r="Z87" s="425">
        <f>SUMIFS('EPA Export Aggregation'!$F:$F,'EPA Export Aggregation'!$A:$A,$B87,'EPA Export Aggregation'!$D:$D,$A$1)*IF($A87="CH4",About!$D$58,IF($A87="N2O",About!$D$59,1))</f>
        <v>5.3876879E-4</v>
      </c>
      <c r="AA87" s="425">
        <f>SUMIFS('EPA Export Aggregation'!$F:$F,'EPA Export Aggregation'!$A:$A,$B87,'EPA Export Aggregation'!$D:$D,$A$1)*IF($A87="CH4",About!$D$58,IF($A87="N2O",About!$D$59,1))</f>
        <v>5.3876879E-4</v>
      </c>
      <c r="AB87" s="425">
        <f>SUMIFS('EPA Export Aggregation'!$F:$F,'EPA Export Aggregation'!$A:$A,$B87,'EPA Export Aggregation'!$D:$D,$A$1)*IF($A87="CH4",About!$D$58,IF($A87="N2O",About!$D$59,1))</f>
        <v>5.3876879E-4</v>
      </c>
      <c r="AC87" s="425">
        <f>SUMIFS('EPA Export Aggregation'!$F:$F,'EPA Export Aggregation'!$A:$A,$B87,'EPA Export Aggregation'!$D:$D,$A$1)*IF($A87="CH4",About!$D$58,IF($A87="N2O",About!$D$59,1))</f>
        <v>5.3876879E-4</v>
      </c>
      <c r="AD87" s="425">
        <f>SUMIFS('EPA Export Aggregation'!$F:$F,'EPA Export Aggregation'!$A:$A,$B87,'EPA Export Aggregation'!$D:$D,$A$1)*IF($A87="CH4",About!$D$58,IF($A87="N2O",About!$D$59,1))</f>
        <v>5.3876879E-4</v>
      </c>
      <c r="AE87" s="425">
        <f>SUMIFS('EPA Export Aggregation'!$F:$F,'EPA Export Aggregation'!$A:$A,$B87,'EPA Export Aggregation'!$D:$D,$A$1)*IF($A87="CH4",About!$D$58,IF($A87="N2O",About!$D$59,1))</f>
        <v>5.3876879E-4</v>
      </c>
      <c r="AF87" s="425">
        <f>SUMIFS('EPA Export Aggregation'!$F:$F,'EPA Export Aggregation'!$A:$A,$B87,'EPA Export Aggregation'!$D:$D,$A$1)*IF($A87="CH4",About!$D$58,IF($A87="N2O",About!$D$59,1))</f>
        <v>5.3876879E-4</v>
      </c>
      <c r="AG87" s="425">
        <f>SUMIFS('EPA Export Aggregation'!$F:$F,'EPA Export Aggregation'!$A:$A,$B87,'EPA Export Aggregation'!$D:$D,$A$1)*IF($A87="CH4",About!$D$58,IF($A87="N2O",About!$D$59,1))</f>
        <v>5.3876879E-4</v>
      </c>
      <c r="AH87" s="425">
        <f>SUMIFS('EPA Export Aggregation'!$F:$F,'EPA Export Aggregation'!$A:$A,$B87,'EPA Export Aggregation'!$D:$D,$A$1)*IF($A87="CH4",About!$D$58,IF($A87="N2O",About!$D$59,1))</f>
        <v>5.3876879E-4</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2026-09-18T19:02:22Z</dcterms:modified>
</cp:coreProperties>
</file>