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bldgs\CiDESCTY\"/>
    </mc:Choice>
  </mc:AlternateContent>
  <xr:revisionPtr revIDLastSave="0" documentId="8_{72372F4B-3B9D-4716-82E0-B05F3013DC2E}"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Z8" i="17"/>
  <c r="I8" i="17"/>
  <c r="S8" i="18"/>
  <c r="J8" i="17"/>
  <c r="T8" i="18"/>
  <c r="H8" i="25"/>
  <c r="G8" i="7" s="1"/>
  <c r="X8" i="25"/>
  <c r="E8" i="19"/>
  <c r="K8" i="19"/>
  <c r="B8" i="18"/>
  <c r="L8" i="19"/>
  <c r="P8" i="23"/>
  <c r="AF8" i="24"/>
  <c r="AE8" i="6" s="1"/>
  <c r="C8" i="18"/>
  <c r="M8" i="19"/>
  <c r="R8" i="23"/>
  <c r="R8" i="18"/>
  <c r="K8" i="17"/>
  <c r="Z8" i="18"/>
  <c r="R8" i="25"/>
  <c r="N64" i="22"/>
  <c r="AD64" i="22"/>
  <c r="AD65" i="22"/>
  <c r="N85" i="22"/>
  <c r="H66" i="22"/>
  <c r="N67" i="22"/>
  <c r="H69" i="22"/>
  <c r="H72" i="22"/>
  <c r="N73" i="22"/>
  <c r="AD73" i="22"/>
  <c r="R74" i="22"/>
  <c r="X79" i="22"/>
  <c r="AD80" i="22"/>
  <c r="X82" i="22"/>
  <c r="AD83" i="22"/>
  <c r="H86" i="22"/>
  <c r="X86" i="22"/>
  <c r="D8" i="23"/>
  <c r="C8" i="10" s="1"/>
  <c r="D8" i="24"/>
  <c r="C8" i="6" s="1"/>
  <c r="D8" i="25"/>
  <c r="T8" i="23"/>
  <c r="T8" i="24"/>
  <c r="T8" i="25"/>
  <c r="S8" i="7" s="1"/>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AD89" i="22"/>
  <c r="AB8" i="23"/>
  <c r="AA8" i="10" s="1"/>
  <c r="AB8" i="24"/>
  <c r="AB8" i="25"/>
  <c r="AA8" i="7" s="1"/>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W8" i="10" l="1"/>
  <c r="AA8" i="6"/>
  <c r="Y8" i="7"/>
  <c r="E8" i="10"/>
  <c r="Q8" i="7"/>
  <c r="O8" i="10"/>
  <c r="O8" i="6"/>
  <c r="G8" i="10"/>
  <c r="M8" i="6"/>
  <c r="M8" i="10"/>
  <c r="S30" i="22"/>
  <c r="AE8" i="10"/>
  <c r="S27" i="22"/>
  <c r="U8" i="7"/>
  <c r="S8" i="6"/>
  <c r="W8" i="7"/>
  <c r="E8" i="6"/>
  <c r="O8" i="7"/>
  <c r="AC8" i="7"/>
  <c r="K8" i="7"/>
  <c r="I8" i="7"/>
  <c r="W8" i="6"/>
  <c r="U8" i="6"/>
  <c r="S8" i="10"/>
  <c r="S30" i="14"/>
  <c r="S27" i="14"/>
  <c r="AC8" i="6"/>
  <c r="K8" i="6"/>
  <c r="I8" i="6"/>
  <c r="U8" i="10"/>
  <c r="C8" i="7"/>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<sst xmlns="http://schemas.openxmlformats.org/spreadsheetml/2006/main" count="55111" uniqueCount="1381">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</sst>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1294</v>
      </c>
      <c r="C1" s="71">
        <v>45686</v>
      </c>
      <c r="D1" s="13"/>
      <c r="E1" s="13"/>
      <c r="F1" s="72" t="s">
        <v>59</v>
      </c>
      <c r="G1" s="72" t="s">
        <v>59</v>
      </c>
    </row>
    <row r="2" spans="1:7" x14ac:dyDescent="0.75">
      <c r="B2" t="str">
        <f>LOOKUP(B1,F2:G51,G2:G51)</f>
        <v>MN</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b">
        <f>IF(A27=About!$B$1,SUM('BDESC-rural-residential'!$AF$8,'BDESC-urban-residential'!$AF$8,'BDESC-commercial'!$AF$8)='REEDS calc'!Q27,"NA")</f>
        <v>1</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b">
        <f>IF(A27=About!$B$1,SUM('DESC-rural-residential'!$AF$8,'DESC-urban-residential'!$AF$8,'DESC-commercial'!$AF$8)='REEDS calc-noIRA'!Q27,"NA")</f>
        <v>1</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MINNESOTA</v>
      </c>
    </row>
    <row r="3" spans="1:7" x14ac:dyDescent="0.65">
      <c r="A3" s="52" t="s">
        <v>1327</v>
      </c>
      <c r="B3" s="52">
        <v>0.59</v>
      </c>
      <c r="C3" s="52">
        <v>0.41</v>
      </c>
      <c r="F3" s="52" t="s">
        <v>10</v>
      </c>
      <c r="G3" s="52">
        <f>SUMIFS(B:B,A:A,G2)</f>
        <v>0.73299999999999998</v>
      </c>
    </row>
    <row r="4" spans="1:7" x14ac:dyDescent="0.65">
      <c r="A4" s="52" t="s">
        <v>1328</v>
      </c>
      <c r="B4" s="52">
        <v>0.66</v>
      </c>
      <c r="C4" s="52">
        <v>0.33999999999999903</v>
      </c>
      <c r="F4" s="52" t="s">
        <v>11</v>
      </c>
      <c r="G4" s="52">
        <f>SUMIFS(C:C,A:A,G2)</f>
        <v>0.26700000000000002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124.39759984015038</v>
      </c>
      <c r="C8" s="65">
        <f>INDEX('REEDS calc'!$C$64:$AG$113,MATCH(About!$B$2,'REEDS calc'!$B$64:$B$113,0),MATCH(C$1,'REEDS calc'!$C$63:$AG$63,0))*SUMIFS('res v com'!$E$3:$E$52,'res v com'!$B$3:$B$52,About!$B$2)*SUMIFS('Urban and Rural'!$C$2:$C$53,'Urban and Rural'!$A$2:$A$53,About!$B$1)</f>
        <v>124.39759984015038</v>
      </c>
      <c r="D8" s="65">
        <f>INDEX('REEDS calc'!$C$64:$AG$113,MATCH(About!$B$2,'REEDS calc'!$B$64:$B$113,0),MATCH(D$1,'REEDS calc'!$C$63:$AG$63,0))*SUMIFS('res v com'!$E$3:$E$52,'res v com'!$B$3:$B$52,About!$B$2)*SUMIFS('Urban and Rural'!$C$2:$C$53,'Urban and Rural'!$A$2:$A$53,About!$B$1)</f>
        <v>124.39759984015038</v>
      </c>
      <c r="E8" s="65">
        <f>INDEX('REEDS calc'!$C$64:$AG$113,MATCH(About!$B$2,'REEDS calc'!$B$64:$B$113,0),MATCH(E$1,'REEDS calc'!$C$63:$AG$63,0))*SUMIFS('res v com'!$E$3:$E$52,'res v com'!$B$3:$B$52,About!$B$2)*SUMIFS('Urban and Rural'!$C$2:$C$53,'Urban and Rural'!$A$2:$A$53,About!$B$1)</f>
        <v>138.45890408765953</v>
      </c>
      <c r="F8" s="65">
        <f>INDEX('REEDS calc'!$C$64:$AG$113,MATCH(About!$B$2,'REEDS calc'!$B$64:$B$113,0),MATCH(F$1,'REEDS calc'!$C$63:$AG$63,0))*SUMIFS('res v com'!$E$3:$E$52,'res v com'!$B$3:$B$52,About!$B$2)*SUMIFS('Urban and Rural'!$C$2:$C$53,'Urban and Rural'!$A$2:$A$53,About!$B$1)</f>
        <v>152.52020833516869</v>
      </c>
      <c r="G8" s="65">
        <f>INDEX('REEDS calc'!$C$64:$AG$113,MATCH(About!$B$2,'REEDS calc'!$B$64:$B$113,0),MATCH(G$1,'REEDS calc'!$C$63:$AG$63,0))*SUMIFS('res v com'!$E$3:$E$52,'res v com'!$B$3:$B$52,About!$B$2)*SUMIFS('Urban and Rural'!$C$2:$C$53,'Urban and Rural'!$A$2:$A$53,About!$B$1)</f>
        <v>173.10620028869221</v>
      </c>
      <c r="H8" s="65">
        <f>INDEX('REEDS calc'!$C$64:$AG$113,MATCH(About!$B$2,'REEDS calc'!$B$64:$B$113,0),MATCH(H$1,'REEDS calc'!$C$63:$AG$63,0))*SUMIFS('res v com'!$E$3:$E$52,'res v com'!$B$3:$B$52,About!$B$2)*SUMIFS('Urban and Rural'!$C$2:$C$53,'Urban and Rural'!$A$2:$A$53,About!$B$1)</f>
        <v>193.69219224221578</v>
      </c>
      <c r="I8" s="65">
        <f>INDEX('REEDS calc'!$C$64:$AG$113,MATCH(About!$B$2,'REEDS calc'!$B$64:$B$113,0),MATCH(I$1,'REEDS calc'!$C$63:$AG$63,0))*SUMIFS('res v com'!$E$3:$E$52,'res v com'!$B$3:$B$52,About!$B$2)*SUMIFS('Urban and Rural'!$C$2:$C$53,'Urban and Rural'!$A$2:$A$53,About!$B$1)</f>
        <v>226.11242562961687</v>
      </c>
      <c r="J8" s="65">
        <f>INDEX('REEDS calc'!$C$64:$AG$113,MATCH(About!$B$2,'REEDS calc'!$B$64:$B$113,0),MATCH(J$1,'REEDS calc'!$C$63:$AG$63,0))*SUMIFS('res v com'!$E$3:$E$52,'res v com'!$B$3:$B$52,About!$B$2)*SUMIFS('Urban and Rural'!$C$2:$C$53,'Urban and Rural'!$A$2:$A$53,About!$B$1)</f>
        <v>258.53265901701803</v>
      </c>
      <c r="K8" s="65">
        <f>INDEX('REEDS calc'!$C$64:$AG$113,MATCH(About!$B$2,'REEDS calc'!$B$64:$B$113,0),MATCH(K$1,'REEDS calc'!$C$63:$AG$63,0))*SUMIFS('res v com'!$E$3:$E$52,'res v com'!$B$3:$B$52,About!$B$2)*SUMIFS('Urban and Rural'!$C$2:$C$53,'Urban and Rural'!$A$2:$A$53,About!$B$1)</f>
        <v>308.97014192941629</v>
      </c>
      <c r="L8" s="65">
        <f>INDEX('REEDS calc'!$C$64:$AG$113,MATCH(About!$B$2,'REEDS calc'!$B$64:$B$113,0),MATCH(L$1,'REEDS calc'!$C$63:$AG$63,0))*SUMIFS('res v com'!$E$3:$E$52,'res v com'!$B$3:$B$52,About!$B$2)*SUMIFS('Urban and Rural'!$C$2:$C$53,'Urban and Rural'!$A$2:$A$53,About!$B$1)</f>
        <v>359.4076248418146</v>
      </c>
      <c r="M8" s="65">
        <f>INDEX('REEDS calc'!$C$64:$AG$113,MATCH(About!$B$2,'REEDS calc'!$B$64:$B$113,0),MATCH(M$1,'REEDS calc'!$C$63:$AG$63,0))*SUMIFS('res v com'!$E$3:$E$52,'res v com'!$B$3:$B$52,About!$B$2)*SUMIFS('Urban and Rural'!$C$2:$C$53,'Urban and Rural'!$A$2:$A$53,About!$B$1)</f>
        <v>416.70410069494471</v>
      </c>
      <c r="N8" s="65">
        <f>INDEX('REEDS calc'!$C$64:$AG$113,MATCH(About!$B$2,'REEDS calc'!$B$64:$B$113,0),MATCH(N$1,'REEDS calc'!$C$63:$AG$63,0))*SUMIFS('res v com'!$E$3:$E$52,'res v com'!$B$3:$B$52,About!$B$2)*SUMIFS('Urban and Rural'!$C$2:$C$53,'Urban and Rural'!$A$2:$A$53,About!$B$1)</f>
        <v>474.00057654807472</v>
      </c>
      <c r="O8" s="65">
        <f>INDEX('REEDS calc'!$C$64:$AG$113,MATCH(About!$B$2,'REEDS calc'!$B$64:$B$113,0),MATCH(O$1,'REEDS calc'!$C$63:$AG$63,0))*SUMIFS('res v com'!$E$3:$E$52,'res v com'!$B$3:$B$52,About!$B$2)*SUMIFS('Urban and Rural'!$C$2:$C$53,'Urban and Rural'!$A$2:$A$53,About!$B$1)</f>
        <v>488.48467859243215</v>
      </c>
      <c r="P8" s="65">
        <f>INDEX('REEDS calc'!$C$64:$AG$113,MATCH(About!$B$2,'REEDS calc'!$B$64:$B$113,0),MATCH(P$1,'REEDS calc'!$C$63:$AG$63,0))*SUMIFS('res v com'!$E$3:$E$52,'res v com'!$B$3:$B$52,About!$B$2)*SUMIFS('Urban and Rural'!$C$2:$C$53,'Urban and Rural'!$A$2:$A$53,About!$B$1)</f>
        <v>502.96878063678952</v>
      </c>
      <c r="Q8" s="65">
        <f>INDEX('REEDS calc'!$C$64:$AG$113,MATCH(About!$B$2,'REEDS calc'!$B$64:$B$113,0),MATCH(Q$1,'REEDS calc'!$C$63:$AG$63,0))*SUMIFS('res v com'!$E$3:$E$52,'res v com'!$B$3:$B$52,About!$B$2)*SUMIFS('Urban and Rural'!$C$2:$C$53,'Urban and Rural'!$A$2:$A$53,About!$B$1)</f>
        <v>505.23107660015842</v>
      </c>
      <c r="R8" s="65">
        <f>INDEX('REEDS calc'!$C$64:$AG$113,MATCH(About!$B$2,'REEDS calc'!$B$64:$B$113,0),MATCH(R$1,'REEDS calc'!$C$63:$AG$63,0))*SUMIFS('res v com'!$E$3:$E$52,'res v com'!$B$3:$B$52,About!$B$2)*SUMIFS('Urban and Rural'!$C$2:$C$53,'Urban and Rural'!$A$2:$A$53,About!$B$1)</f>
        <v>507.49337256352732</v>
      </c>
      <c r="S8" s="65">
        <f>INDEX('REEDS calc'!$C$64:$AG$113,MATCH(About!$B$2,'REEDS calc'!$B$64:$B$113,0),MATCH(S$1,'REEDS calc'!$C$63:$AG$63,0))*SUMIFS('res v com'!$E$3:$E$52,'res v com'!$B$3:$B$52,About!$B$2)*SUMIFS('Urban and Rural'!$C$2:$C$53,'Urban and Rural'!$A$2:$A$53,About!$B$1)</f>
        <v>509.55737963767649</v>
      </c>
      <c r="T8" s="65">
        <f>INDEX('REEDS calc'!$C$64:$AG$113,MATCH(About!$B$2,'REEDS calc'!$B$64:$B$113,0),MATCH(T$1,'REEDS calc'!$C$63:$AG$63,0))*SUMIFS('res v com'!$E$3:$E$52,'res v com'!$B$3:$B$52,About!$B$2)*SUMIFS('Urban and Rural'!$C$2:$C$53,'Urban and Rural'!$A$2:$A$53,About!$B$1)</f>
        <v>511.62138671182572</v>
      </c>
      <c r="U8" s="65">
        <f>INDEX('REEDS calc'!$C$64:$AG$113,MATCH(About!$B$2,'REEDS calc'!$B$64:$B$113,0),MATCH(U$1,'REEDS calc'!$C$63:$AG$63,0))*SUMIFS('res v com'!$E$3:$E$52,'res v com'!$B$3:$B$52,About!$B$2)*SUMIFS('Urban and Rural'!$C$2:$C$53,'Urban and Rural'!$A$2:$A$53,About!$B$1)</f>
        <v>513.57723621003709</v>
      </c>
      <c r="V8" s="65">
        <f>INDEX('REEDS calc'!$C$64:$AG$113,MATCH(About!$B$2,'REEDS calc'!$B$64:$B$113,0),MATCH(V$1,'REEDS calc'!$C$63:$AG$63,0))*SUMIFS('res v com'!$E$3:$E$52,'res v com'!$B$3:$B$52,About!$B$2)*SUMIFS('Urban and Rural'!$C$2:$C$53,'Urban and Rural'!$A$2:$A$53,About!$B$1)</f>
        <v>515.53308570824834</v>
      </c>
      <c r="W8" s="65">
        <f>INDEX('REEDS calc'!$C$64:$AG$113,MATCH(About!$B$2,'REEDS calc'!$B$64:$B$113,0),MATCH(W$1,'REEDS calc'!$C$63:$AG$63,0))*SUMIFS('res v com'!$E$3:$E$52,'res v com'!$B$3:$B$52,About!$B$2)*SUMIFS('Urban and Rural'!$C$2:$C$53,'Urban and Rural'!$A$2:$A$53,About!$B$1)</f>
        <v>517.63314530771027</v>
      </c>
      <c r="X8" s="65">
        <f>INDEX('REEDS calc'!$C$64:$AG$113,MATCH(About!$B$2,'REEDS calc'!$B$64:$B$113,0),MATCH(X$1,'REEDS calc'!$C$63:$AG$63,0))*SUMIFS('res v com'!$E$3:$E$52,'res v com'!$B$3:$B$52,About!$B$2)*SUMIFS('Urban and Rural'!$C$2:$C$53,'Urban and Rural'!$A$2:$A$53,About!$B$1)</f>
        <v>519.73320490717208</v>
      </c>
      <c r="Y8" s="65">
        <f>INDEX('REEDS calc'!$C$64:$AG$113,MATCH(About!$B$2,'REEDS calc'!$B$64:$B$113,0),MATCH(Y$1,'REEDS calc'!$C$63:$AG$63,0))*SUMIFS('res v com'!$E$3:$E$52,'res v com'!$B$3:$B$52,About!$B$2)*SUMIFS('Urban and Rural'!$C$2:$C$53,'Urban and Rural'!$A$2:$A$53,About!$B$1)</f>
        <v>521.97747460788457</v>
      </c>
      <c r="Z8" s="65">
        <f>INDEX('REEDS calc'!$C$64:$AG$113,MATCH(About!$B$2,'REEDS calc'!$B$64:$B$113,0),MATCH(Z$1,'REEDS calc'!$C$63:$AG$63,0))*SUMIFS('res v com'!$E$3:$E$52,'res v com'!$B$3:$B$52,About!$B$2)*SUMIFS('Urban and Rural'!$C$2:$C$53,'Urban and Rural'!$A$2:$A$53,About!$B$1)</f>
        <v>524.22174430859707</v>
      </c>
      <c r="AA8" s="65">
        <f>INDEX('REEDS calc'!$C$64:$AG$113,MATCH(About!$B$2,'REEDS calc'!$B$64:$B$113,0),MATCH(AA$1,'REEDS calc'!$C$63:$AG$63,0))*SUMIFS('res v com'!$E$3:$E$52,'res v com'!$B$3:$B$52,About!$B$2)*SUMIFS('Urban and Rural'!$C$2:$C$53,'Urban and Rural'!$A$2:$A$53,About!$B$1)</f>
        <v>525.88016047297913</v>
      </c>
      <c r="AB8" s="65">
        <f>INDEX('REEDS calc'!$C$64:$AG$113,MATCH(About!$B$2,'REEDS calc'!$B$64:$B$113,0),MATCH(AB$1,'REEDS calc'!$C$63:$AG$63,0))*SUMIFS('res v com'!$E$3:$E$52,'res v com'!$B$3:$B$52,About!$B$2)*SUMIFS('Urban and Rural'!$C$2:$C$53,'Urban and Rural'!$A$2:$A$53,About!$B$1)</f>
        <v>527.53857663736107</v>
      </c>
      <c r="AC8" s="65">
        <f>INDEX('REEDS calc'!$C$64:$AG$113,MATCH(About!$B$2,'REEDS calc'!$B$64:$B$113,0),MATCH(AC$1,'REEDS calc'!$C$63:$AG$63,0))*SUMIFS('res v com'!$E$3:$E$52,'res v com'!$B$3:$B$52,About!$B$2)*SUMIFS('Urban and Rural'!$C$2:$C$53,'Urban and Rural'!$A$2:$A$53,About!$B$1)</f>
        <v>532.04514230144241</v>
      </c>
      <c r="AD8" s="65">
        <f>INDEX('REEDS calc'!$C$64:$AG$113,MATCH(About!$B$2,'REEDS calc'!$B$64:$B$113,0),MATCH(AD$1,'REEDS calc'!$C$63:$AG$63,0))*SUMIFS('res v com'!$E$3:$E$52,'res v com'!$B$3:$B$52,About!$B$2)*SUMIFS('Urban and Rural'!$C$2:$C$53,'Urban and Rural'!$A$2:$A$53,About!$B$1)</f>
        <v>536.55170796552363</v>
      </c>
      <c r="AE8" s="65">
        <f>INDEX('REEDS calc'!$C$64:$AG$113,MATCH(About!$B$2,'REEDS calc'!$B$64:$B$113,0),MATCH(AE$1,'REEDS calc'!$C$63:$AG$63,0))*SUMIFS('res v com'!$E$3:$E$52,'res v com'!$B$3:$B$52,About!$B$2)*SUMIFS('Urban and Rural'!$C$2:$C$53,'Urban and Rural'!$A$2:$A$53,About!$B$1)</f>
        <v>539.63419887975533</v>
      </c>
      <c r="AF8" s="65">
        <f>INDEX('REEDS calc'!$C$64:$AG$113,MATCH(About!$B$2,'REEDS calc'!$B$64:$B$113,0),MATCH(AF$1,'REEDS calc'!$C$63:$AG$63,0))*SUMIFS('res v com'!$E$3:$E$52,'res v com'!$B$3:$B$52,About!$B$2)*SUMIFS('Urban and Rural'!$C$2:$C$53,'Urban and Rural'!$A$2:$A$53,About!$B$1)</f>
        <v>542.71668979398692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341.5110137933716</v>
      </c>
      <c r="C8" s="65">
        <f>INDEX('REEDS calc'!$C$64:$AG$113,MATCH(About!$B$2,'REEDS calc'!$B$64:$B$113,0),MATCH(C$1,'REEDS calc'!$C$63:$AG$63,0))*SUMIFS('res v com'!$E$3:$E$52,'res v com'!$B$3:$B$52,About!$B$2)*SUMIFS('Urban and Rural'!$B$2:$B$53,'Urban and Rural'!$A$2:$A$53,About!$B$1)</f>
        <v>341.5110137933716</v>
      </c>
      <c r="D8" s="65">
        <f>INDEX('REEDS calc'!$C$64:$AG$113,MATCH(About!$B$2,'REEDS calc'!$B$64:$B$113,0),MATCH(D$1,'REEDS calc'!$C$63:$AG$63,0))*SUMIFS('res v com'!$E$3:$E$52,'res v com'!$B$3:$B$52,About!$B$2)*SUMIFS('Urban and Rural'!$B$2:$B$53,'Urban and Rural'!$A$2:$A$53,About!$B$1)</f>
        <v>341.5110137933716</v>
      </c>
      <c r="E8" s="65">
        <f>INDEX('REEDS calc'!$C$64:$AG$113,MATCH(About!$B$2,'REEDS calc'!$B$64:$B$113,0),MATCH(E$1,'REEDS calc'!$C$63:$AG$63,0))*SUMIFS('res v com'!$E$3:$E$52,'res v com'!$B$3:$B$52,About!$B$2)*SUMIFS('Urban and Rural'!$B$2:$B$53,'Urban and Rural'!$A$2:$A$53,About!$B$1)</f>
        <v>380.11377039795667</v>
      </c>
      <c r="F8" s="65">
        <f>INDEX('REEDS calc'!$C$64:$AG$113,MATCH(About!$B$2,'REEDS calc'!$B$64:$B$113,0),MATCH(F$1,'REEDS calc'!$C$63:$AG$63,0))*SUMIFS('res v com'!$E$3:$E$52,'res v com'!$B$3:$B$52,About!$B$2)*SUMIFS('Urban and Rural'!$B$2:$B$53,'Urban and Rural'!$A$2:$A$53,About!$B$1)</f>
        <v>418.71652700254174</v>
      </c>
      <c r="G8" s="65">
        <f>INDEX('REEDS calc'!$C$64:$AG$113,MATCH(About!$B$2,'REEDS calc'!$B$64:$B$113,0),MATCH(G$1,'REEDS calc'!$C$63:$AG$63,0))*SUMIFS('res v com'!$E$3:$E$52,'res v com'!$B$3:$B$52,About!$B$2)*SUMIFS('Urban and Rural'!$B$2:$B$53,'Urban and Rural'!$A$2:$A$53,About!$B$1)</f>
        <v>475.23162850790777</v>
      </c>
      <c r="H8" s="65">
        <f>INDEX('REEDS calc'!$C$64:$AG$113,MATCH(About!$B$2,'REEDS calc'!$B$64:$B$113,0),MATCH(H$1,'REEDS calc'!$C$63:$AG$63,0))*SUMIFS('res v com'!$E$3:$E$52,'res v com'!$B$3:$B$52,About!$B$2)*SUMIFS('Urban and Rural'!$B$2:$B$53,'Urban and Rural'!$A$2:$A$53,About!$B$1)</f>
        <v>531.74673001327392</v>
      </c>
      <c r="I8" s="65">
        <f>INDEX('REEDS calc'!$C$64:$AG$113,MATCH(About!$B$2,'REEDS calc'!$B$64:$B$113,0),MATCH(I$1,'REEDS calc'!$C$63:$AG$63,0))*SUMIFS('res v com'!$E$3:$E$52,'res v com'!$B$3:$B$52,About!$B$2)*SUMIFS('Urban and Rural'!$B$2:$B$53,'Urban and Rural'!$A$2:$A$53,About!$B$1)</f>
        <v>620.75059170977215</v>
      </c>
      <c r="J8" s="65">
        <f>INDEX('REEDS calc'!$C$64:$AG$113,MATCH(About!$B$2,'REEDS calc'!$B$64:$B$113,0),MATCH(J$1,'REEDS calc'!$C$63:$AG$63,0))*SUMIFS('res v com'!$E$3:$E$52,'res v com'!$B$3:$B$52,About!$B$2)*SUMIFS('Urban and Rural'!$B$2:$B$53,'Urban and Rural'!$A$2:$A$53,About!$B$1)</f>
        <v>709.75445340627039</v>
      </c>
      <c r="K8" s="65">
        <f>INDEX('REEDS calc'!$C$64:$AG$113,MATCH(About!$B$2,'REEDS calc'!$B$64:$B$113,0),MATCH(K$1,'REEDS calc'!$C$63:$AG$63,0))*SUMIFS('res v com'!$E$3:$E$52,'res v com'!$B$3:$B$52,About!$B$2)*SUMIFS('Urban and Rural'!$B$2:$B$53,'Urban and Rural'!$A$2:$A$53,About!$B$1)</f>
        <v>848.22140087738626</v>
      </c>
      <c r="L8" s="65">
        <f>INDEX('REEDS calc'!$C$64:$AG$113,MATCH(About!$B$2,'REEDS calc'!$B$64:$B$113,0),MATCH(L$1,'REEDS calc'!$C$63:$AG$63,0))*SUMIFS('res v com'!$E$3:$E$52,'res v com'!$B$3:$B$52,About!$B$2)*SUMIFS('Urban and Rural'!$B$2:$B$53,'Urban and Rural'!$A$2:$A$53,About!$B$1)</f>
        <v>986.68834834850213</v>
      </c>
      <c r="M8" s="65">
        <f>INDEX('REEDS calc'!$C$64:$AG$113,MATCH(About!$B$2,'REEDS calc'!$B$64:$B$113,0),MATCH(M$1,'REEDS calc'!$C$63:$AG$63,0))*SUMIFS('res v com'!$E$3:$E$52,'res v com'!$B$3:$B$52,About!$B$2)*SUMIFS('Urban and Rural'!$B$2:$B$53,'Urban and Rural'!$A$2:$A$53,About!$B$1)</f>
        <v>1143.9854150164585</v>
      </c>
      <c r="N8" s="65">
        <f>INDEX('REEDS calc'!$C$64:$AG$113,MATCH(About!$B$2,'REEDS calc'!$B$64:$B$113,0),MATCH(N$1,'REEDS calc'!$C$63:$AG$63,0))*SUMIFS('res v com'!$E$3:$E$52,'res v com'!$B$3:$B$52,About!$B$2)*SUMIFS('Urban and Rural'!$B$2:$B$53,'Urban and Rural'!$A$2:$A$53,About!$B$1)</f>
        <v>1301.2824816844147</v>
      </c>
      <c r="O8" s="65">
        <f>INDEX('REEDS calc'!$C$64:$AG$113,MATCH(About!$B$2,'REEDS calc'!$B$64:$B$113,0),MATCH(O$1,'REEDS calc'!$C$63:$AG$63,0))*SUMIFS('res v com'!$E$3:$E$52,'res v com'!$B$3:$B$52,About!$B$2)*SUMIFS('Urban and Rural'!$B$2:$B$53,'Urban and Rural'!$A$2:$A$53,About!$B$1)</f>
        <v>1341.0459528398978</v>
      </c>
      <c r="P8" s="65">
        <f>INDEX('REEDS calc'!$C$64:$AG$113,MATCH(About!$B$2,'REEDS calc'!$B$64:$B$113,0),MATCH(P$1,'REEDS calc'!$C$63:$AG$63,0))*SUMIFS('res v com'!$E$3:$E$52,'res v com'!$B$3:$B$52,About!$B$2)*SUMIFS('Urban and Rural'!$B$2:$B$53,'Urban and Rural'!$A$2:$A$53,About!$B$1)</f>
        <v>1380.8094239953809</v>
      </c>
      <c r="Q8" s="65">
        <f>INDEX('REEDS calc'!$C$64:$AG$113,MATCH(About!$B$2,'REEDS calc'!$B$64:$B$113,0),MATCH(Q$1,'REEDS calc'!$C$63:$AG$63,0))*SUMIFS('res v com'!$E$3:$E$52,'res v com'!$B$3:$B$52,About!$B$2)*SUMIFS('Urban and Rural'!$B$2:$B$53,'Urban and Rural'!$A$2:$A$53,About!$B$1)</f>
        <v>1387.0201466214087</v>
      </c>
      <c r="R8" s="65">
        <f>INDEX('REEDS calc'!$C$64:$AG$113,MATCH(About!$B$2,'REEDS calc'!$B$64:$B$113,0),MATCH(R$1,'REEDS calc'!$C$63:$AG$63,0))*SUMIFS('res v com'!$E$3:$E$52,'res v com'!$B$3:$B$52,About!$B$2)*SUMIFS('Urban and Rural'!$B$2:$B$53,'Urban and Rural'!$A$2:$A$53,About!$B$1)</f>
        <v>1393.2308692474362</v>
      </c>
      <c r="S8" s="65">
        <f>INDEX('REEDS calc'!$C$64:$AG$113,MATCH(About!$B$2,'REEDS calc'!$B$64:$B$113,0),MATCH(S$1,'REEDS calc'!$C$63:$AG$63,0))*SUMIFS('res v com'!$E$3:$E$52,'res v com'!$B$3:$B$52,About!$B$2)*SUMIFS('Urban and Rural'!$B$2:$B$53,'Urban and Rural'!$A$2:$A$53,About!$B$1)</f>
        <v>1398.8972257468795</v>
      </c>
      <c r="T8" s="65">
        <f>INDEX('REEDS calc'!$C$64:$AG$113,MATCH(About!$B$2,'REEDS calc'!$B$64:$B$113,0),MATCH(T$1,'REEDS calc'!$C$63:$AG$63,0))*SUMIFS('res v com'!$E$3:$E$52,'res v com'!$B$3:$B$52,About!$B$2)*SUMIFS('Urban and Rural'!$B$2:$B$53,'Urban and Rural'!$A$2:$A$53,About!$B$1)</f>
        <v>1404.563582246323</v>
      </c>
      <c r="U8" s="65">
        <f>INDEX('REEDS calc'!$C$64:$AG$113,MATCH(About!$B$2,'REEDS calc'!$B$64:$B$113,0),MATCH(U$1,'REEDS calc'!$C$63:$AG$63,0))*SUMIFS('res v com'!$E$3:$E$52,'res v com'!$B$3:$B$52,About!$B$2)*SUMIFS('Urban and Rural'!$B$2:$B$53,'Urban and Rural'!$A$2:$A$53,About!$B$1)</f>
        <v>1409.9330117676298</v>
      </c>
      <c r="V8" s="65">
        <f>INDEX('REEDS calc'!$C$64:$AG$113,MATCH(About!$B$2,'REEDS calc'!$B$64:$B$113,0),MATCH(V$1,'REEDS calc'!$C$63:$AG$63,0))*SUMIFS('res v com'!$E$3:$E$52,'res v com'!$B$3:$B$52,About!$B$2)*SUMIFS('Urban and Rural'!$B$2:$B$53,'Urban and Rural'!$A$2:$A$53,About!$B$1)</f>
        <v>1415.3024412889365</v>
      </c>
      <c r="W8" s="65">
        <f>INDEX('REEDS calc'!$C$64:$AG$113,MATCH(About!$B$2,'REEDS calc'!$B$64:$B$113,0),MATCH(W$1,'REEDS calc'!$C$63:$AG$63,0))*SUMIFS('res v com'!$E$3:$E$52,'res v com'!$B$3:$B$52,About!$B$2)*SUMIFS('Urban and Rural'!$B$2:$B$53,'Urban and Rural'!$A$2:$A$53,About!$B$1)</f>
        <v>1421.0677734477588</v>
      </c>
      <c r="X8" s="65">
        <f>INDEX('REEDS calc'!$C$64:$AG$113,MATCH(About!$B$2,'REEDS calc'!$B$64:$B$113,0),MATCH(X$1,'REEDS calc'!$C$63:$AG$63,0))*SUMIFS('res v com'!$E$3:$E$52,'res v com'!$B$3:$B$52,About!$B$2)*SUMIFS('Urban and Rural'!$B$2:$B$53,'Urban and Rural'!$A$2:$A$53,About!$B$1)</f>
        <v>1426.8331056065808</v>
      </c>
      <c r="Y8" s="65">
        <f>INDEX('REEDS calc'!$C$64:$AG$113,MATCH(About!$B$2,'REEDS calc'!$B$64:$B$113,0),MATCH(Y$1,'REEDS calc'!$C$63:$AG$63,0))*SUMIFS('res v com'!$E$3:$E$52,'res v com'!$B$3:$B$52,About!$B$2)*SUMIFS('Urban and Rural'!$B$2:$B$53,'Urban and Rural'!$A$2:$A$53,About!$B$1)</f>
        <v>1432.9943404029189</v>
      </c>
      <c r="Z8" s="65">
        <f>INDEX('REEDS calc'!$C$64:$AG$113,MATCH(About!$B$2,'REEDS calc'!$B$64:$B$113,0),MATCH(Z$1,'REEDS calc'!$C$63:$AG$63,0))*SUMIFS('res v com'!$E$3:$E$52,'res v com'!$B$3:$B$52,About!$B$2)*SUMIFS('Urban and Rural'!$B$2:$B$53,'Urban and Rural'!$A$2:$A$53,About!$B$1)</f>
        <v>1439.1555751992571</v>
      </c>
      <c r="AA8" s="65">
        <f>INDEX('REEDS calc'!$C$64:$AG$113,MATCH(About!$B$2,'REEDS calc'!$B$64:$B$113,0),MATCH(AA$1,'REEDS calc'!$C$63:$AG$63,0))*SUMIFS('res v com'!$E$3:$E$52,'res v com'!$B$3:$B$52,About!$B$2)*SUMIFS('Urban and Rural'!$B$2:$B$53,'Urban and Rural'!$A$2:$A$53,About!$B$1)</f>
        <v>1443.7084555306878</v>
      </c>
      <c r="AB8" s="65">
        <f>INDEX('REEDS calc'!$C$64:$AG$113,MATCH(About!$B$2,'REEDS calc'!$B$64:$B$113,0),MATCH(AB$1,'REEDS calc'!$C$63:$AG$63,0))*SUMIFS('res v com'!$E$3:$E$52,'res v com'!$B$3:$B$52,About!$B$2)*SUMIFS('Urban and Rural'!$B$2:$B$53,'Urban and Rural'!$A$2:$A$53,About!$B$1)</f>
        <v>1448.2613358621184</v>
      </c>
      <c r="AC8" s="65">
        <f>INDEX('REEDS calc'!$C$64:$AG$113,MATCH(About!$B$2,'REEDS calc'!$B$64:$B$113,0),MATCH(AC$1,'REEDS calc'!$C$63:$AG$63,0))*SUMIFS('res v com'!$E$3:$E$52,'res v com'!$B$3:$B$52,About!$B$2)*SUMIFS('Urban and Rural'!$B$2:$B$53,'Urban and Rural'!$A$2:$A$53,About!$B$1)</f>
        <v>1460.6332932844839</v>
      </c>
      <c r="AD8" s="65">
        <f>INDEX('REEDS calc'!$C$64:$AG$113,MATCH(About!$B$2,'REEDS calc'!$B$64:$B$113,0),MATCH(AD$1,'REEDS calc'!$C$63:$AG$63,0))*SUMIFS('res v com'!$E$3:$E$52,'res v com'!$B$3:$B$52,About!$B$2)*SUMIFS('Urban and Rural'!$B$2:$B$53,'Urban and Rural'!$A$2:$A$53,About!$B$1)</f>
        <v>1473.0052507068494</v>
      </c>
      <c r="AE8" s="65">
        <f>INDEX('REEDS calc'!$C$64:$AG$113,MATCH(About!$B$2,'REEDS calc'!$B$64:$B$113,0),MATCH(AE$1,'REEDS calc'!$C$63:$AG$63,0))*SUMIFS('res v com'!$E$3:$E$52,'res v com'!$B$3:$B$52,About!$B$2)*SUMIFS('Urban and Rural'!$B$2:$B$53,'Urban and Rural'!$A$2:$A$53,About!$B$1)</f>
        <v>1481.4676695837475</v>
      </c>
      <c r="AF8" s="65">
        <f>INDEX('REEDS calc'!$C$64:$AG$113,MATCH(About!$B$2,'REEDS calc'!$B$64:$B$113,0),MATCH(AF$1,'REEDS calc'!$C$63:$AG$63,0))*SUMIFS('res v com'!$E$3:$E$52,'res v com'!$B$3:$B$52,About!$B$2)*SUMIFS('Urban and Rural'!$B$2:$B$53,'Urban and Rural'!$A$2:$A$53,About!$B$1)</f>
        <v>1489.9300884606457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224.182295457386</v>
      </c>
      <c r="C8" s="65">
        <f>INDEX('REEDS calc'!$C$64:$AG$113,MATCH(About!$B$2,'REEDS calc'!$B$64:$B$113,0),MATCH(C$1,'REEDS calc'!$C$63:$AG$63,0))*SUMIFS('res v com'!$F$3:$F$52,'res v com'!$B$3:$B$52,About!$B$2)</f>
        <v>224.182295457386</v>
      </c>
      <c r="D8" s="65">
        <f>INDEX('REEDS calc'!$C$64:$AG$113,MATCH(About!$B$2,'REEDS calc'!$B$64:$B$113,0),MATCH(D$1,'REEDS calc'!$C$63:$AG$63,0))*SUMIFS('res v com'!$F$3:$F$52,'res v com'!$B$3:$B$52,About!$B$2)</f>
        <v>224.182295457386</v>
      </c>
      <c r="E8" s="65">
        <f>INDEX('REEDS calc'!$C$64:$AG$113,MATCH(About!$B$2,'REEDS calc'!$B$64:$B$113,0),MATCH(E$1,'REEDS calc'!$C$63:$AG$63,0))*SUMIFS('res v com'!$F$3:$F$52,'res v com'!$B$3:$B$52,About!$B$2)</f>
        <v>249.52278005983783</v>
      </c>
      <c r="F8" s="65">
        <f>INDEX('REEDS calc'!$C$64:$AG$113,MATCH(About!$B$2,'REEDS calc'!$B$64:$B$113,0),MATCH(F$1,'REEDS calc'!$C$63:$AG$63,0))*SUMIFS('res v com'!$F$3:$F$52,'res v com'!$B$3:$B$52,About!$B$2)</f>
        <v>274.86326466228968</v>
      </c>
      <c r="G8" s="65">
        <f>INDEX('REEDS calc'!$C$64:$AG$113,MATCH(About!$B$2,'REEDS calc'!$B$64:$B$113,0),MATCH(G$1,'REEDS calc'!$C$63:$AG$63,0))*SUMIFS('res v com'!$F$3:$F$52,'res v com'!$B$3:$B$52,About!$B$2)</f>
        <v>311.96217120339998</v>
      </c>
      <c r="H8" s="65">
        <f>INDEX('REEDS calc'!$C$64:$AG$113,MATCH(About!$B$2,'REEDS calc'!$B$64:$B$113,0),MATCH(H$1,'REEDS calc'!$C$63:$AG$63,0))*SUMIFS('res v com'!$F$3:$F$52,'res v com'!$B$3:$B$52,About!$B$2)</f>
        <v>349.06107774451038</v>
      </c>
      <c r="I8" s="65">
        <f>INDEX('REEDS calc'!$C$64:$AG$113,MATCH(About!$B$2,'REEDS calc'!$B$64:$B$113,0),MATCH(I$1,'REEDS calc'!$C$63:$AG$63,0))*SUMIFS('res v com'!$F$3:$F$52,'res v com'!$B$3:$B$52,About!$B$2)</f>
        <v>407.48698266061103</v>
      </c>
      <c r="J8" s="65">
        <f>INDEX('REEDS calc'!$C$64:$AG$113,MATCH(About!$B$2,'REEDS calc'!$B$64:$B$113,0),MATCH(J$1,'REEDS calc'!$C$63:$AG$63,0))*SUMIFS('res v com'!$F$3:$F$52,'res v com'!$B$3:$B$52,About!$B$2)</f>
        <v>465.91288757671174</v>
      </c>
      <c r="K8" s="65">
        <f>INDEX('REEDS calc'!$C$64:$AG$113,MATCH(About!$B$2,'REEDS calc'!$B$64:$B$113,0),MATCH(K$1,'REEDS calc'!$C$63:$AG$63,0))*SUMIFS('res v com'!$F$3:$F$52,'res v com'!$B$3:$B$52,About!$B$2)</f>
        <v>556.80845719319757</v>
      </c>
      <c r="L8" s="65">
        <f>INDEX('REEDS calc'!$C$64:$AG$113,MATCH(About!$B$2,'REEDS calc'!$B$64:$B$113,0),MATCH(L$1,'REEDS calc'!$C$63:$AG$63,0))*SUMIFS('res v com'!$F$3:$F$52,'res v com'!$B$3:$B$52,About!$B$2)</f>
        <v>647.70402680968334</v>
      </c>
      <c r="M8" s="65">
        <f>INDEX('REEDS calc'!$C$64:$AG$113,MATCH(About!$B$2,'REEDS calc'!$B$64:$B$113,0),MATCH(M$1,'REEDS calc'!$C$63:$AG$63,0))*SUMIFS('res v com'!$F$3:$F$52,'res v com'!$B$3:$B$52,About!$B$2)</f>
        <v>750.96048428859694</v>
      </c>
      <c r="N8" s="65">
        <f>INDEX('REEDS calc'!$C$64:$AG$113,MATCH(About!$B$2,'REEDS calc'!$B$64:$B$113,0),MATCH(N$1,'REEDS calc'!$C$63:$AG$63,0))*SUMIFS('res v com'!$F$3:$F$52,'res v com'!$B$3:$B$52,About!$B$2)</f>
        <v>854.21694176751043</v>
      </c>
      <c r="O8" s="65">
        <f>INDEX('REEDS calc'!$C$64:$AG$113,MATCH(About!$B$2,'REEDS calc'!$B$64:$B$113,0),MATCH(O$1,'REEDS calc'!$C$63:$AG$63,0))*SUMIFS('res v com'!$F$3:$F$52,'res v com'!$B$3:$B$52,About!$B$2)</f>
        <v>880.31936856766993</v>
      </c>
      <c r="P8" s="65">
        <f>INDEX('REEDS calc'!$C$64:$AG$113,MATCH(About!$B$2,'REEDS calc'!$B$64:$B$113,0),MATCH(P$1,'REEDS calc'!$C$63:$AG$63,0))*SUMIFS('res v com'!$F$3:$F$52,'res v com'!$B$3:$B$52,About!$B$2)</f>
        <v>906.42179536782942</v>
      </c>
      <c r="Q8" s="65">
        <f>INDEX('REEDS calc'!$C$64:$AG$113,MATCH(About!$B$2,'REEDS calc'!$B$64:$B$113,0),MATCH(Q$1,'REEDS calc'!$C$63:$AG$63,0))*SUMIFS('res v com'!$F$3:$F$52,'res v com'!$B$3:$B$52,About!$B$2)</f>
        <v>910.49877677843313</v>
      </c>
      <c r="R8" s="65">
        <f>INDEX('REEDS calc'!$C$64:$AG$113,MATCH(About!$B$2,'REEDS calc'!$B$64:$B$113,0),MATCH(R$1,'REEDS calc'!$C$63:$AG$63,0))*SUMIFS('res v com'!$F$3:$F$52,'res v com'!$B$3:$B$52,About!$B$2)</f>
        <v>914.57575818903683</v>
      </c>
      <c r="S8" s="65">
        <f>INDEX('REEDS calc'!$C$64:$AG$113,MATCH(About!$B$2,'REEDS calc'!$B$64:$B$113,0),MATCH(S$1,'REEDS calc'!$C$63:$AG$63,0))*SUMIFS('res v com'!$F$3:$F$52,'res v com'!$B$3:$B$52,About!$B$2)</f>
        <v>918.29539461544414</v>
      </c>
      <c r="T8" s="65">
        <f>INDEX('REEDS calc'!$C$64:$AG$113,MATCH(About!$B$2,'REEDS calc'!$B$64:$B$113,0),MATCH(T$1,'REEDS calc'!$C$63:$AG$63,0))*SUMIFS('res v com'!$F$3:$F$52,'res v com'!$B$3:$B$52,About!$B$2)</f>
        <v>922.01503104185133</v>
      </c>
      <c r="U8" s="65">
        <f>INDEX('REEDS calc'!$C$64:$AG$113,MATCH(About!$B$2,'REEDS calc'!$B$64:$B$113,0),MATCH(U$1,'REEDS calc'!$C$63:$AG$63,0))*SUMIFS('res v com'!$F$3:$F$52,'res v com'!$B$3:$B$52,About!$B$2)</f>
        <v>925.53975202233346</v>
      </c>
      <c r="V8" s="65">
        <f>INDEX('REEDS calc'!$C$64:$AG$113,MATCH(About!$B$2,'REEDS calc'!$B$64:$B$113,0),MATCH(V$1,'REEDS calc'!$C$63:$AG$63,0))*SUMIFS('res v com'!$F$3:$F$52,'res v com'!$B$3:$B$52,About!$B$2)</f>
        <v>929.06447300281548</v>
      </c>
      <c r="W8" s="65">
        <f>INDEX('REEDS calc'!$C$64:$AG$113,MATCH(About!$B$2,'REEDS calc'!$B$64:$B$113,0),MATCH(W$1,'REEDS calc'!$C$63:$AG$63,0))*SUMIFS('res v com'!$F$3:$F$52,'res v com'!$B$3:$B$52,About!$B$2)</f>
        <v>932.84908124453125</v>
      </c>
      <c r="X8" s="65">
        <f>INDEX('REEDS calc'!$C$64:$AG$113,MATCH(About!$B$2,'REEDS calc'!$B$64:$B$113,0),MATCH(X$1,'REEDS calc'!$C$63:$AG$63,0))*SUMIFS('res v com'!$F$3:$F$52,'res v com'!$B$3:$B$52,About!$B$2)</f>
        <v>936.63368948624679</v>
      </c>
      <c r="Y8" s="65">
        <f>INDEX('REEDS calc'!$C$64:$AG$113,MATCH(About!$B$2,'REEDS calc'!$B$64:$B$113,0),MATCH(Y$1,'REEDS calc'!$C$63:$AG$63,0))*SUMIFS('res v com'!$F$3:$F$52,'res v com'!$B$3:$B$52,About!$B$2)</f>
        <v>940.67818498919621</v>
      </c>
      <c r="Z8" s="65">
        <f>INDEX('REEDS calc'!$C$64:$AG$113,MATCH(About!$B$2,'REEDS calc'!$B$64:$B$113,0),MATCH(Z$1,'REEDS calc'!$C$63:$AG$63,0))*SUMIFS('res v com'!$F$3:$F$52,'res v com'!$B$3:$B$52,About!$B$2)</f>
        <v>944.72268049214574</v>
      </c>
      <c r="AA8" s="65">
        <f>INDEX('REEDS calc'!$C$64:$AG$113,MATCH(About!$B$2,'REEDS calc'!$B$64:$B$113,0),MATCH(AA$1,'REEDS calc'!$C$63:$AG$63,0))*SUMIFS('res v com'!$F$3:$F$52,'res v com'!$B$3:$B$52,About!$B$2)</f>
        <v>947.71138399633332</v>
      </c>
      <c r="AB8" s="65">
        <f>INDEX('REEDS calc'!$C$64:$AG$113,MATCH(About!$B$2,'REEDS calc'!$B$64:$B$113,0),MATCH(AB$1,'REEDS calc'!$C$63:$AG$63,0))*SUMIFS('res v com'!$F$3:$F$52,'res v com'!$B$3:$B$52,About!$B$2)</f>
        <v>950.70008750052079</v>
      </c>
      <c r="AC8" s="65">
        <f>INDEX('REEDS calc'!$C$64:$AG$113,MATCH(About!$B$2,'REEDS calc'!$B$64:$B$113,0),MATCH(AC$1,'REEDS calc'!$C$63:$AG$63,0))*SUMIFS('res v com'!$F$3:$F$52,'res v com'!$B$3:$B$52,About!$B$2)</f>
        <v>958.8215644140738</v>
      </c>
      <c r="AD8" s="65">
        <f>INDEX('REEDS calc'!$C$64:$AG$113,MATCH(About!$B$2,'REEDS calc'!$B$64:$B$113,0),MATCH(AD$1,'REEDS calc'!$C$63:$AG$63,0))*SUMIFS('res v com'!$F$3:$F$52,'res v com'!$B$3:$B$52,About!$B$2)</f>
        <v>966.94304132762693</v>
      </c>
      <c r="AE8" s="65">
        <f>INDEX('REEDS calc'!$C$64:$AG$113,MATCH(About!$B$2,'REEDS calc'!$B$64:$B$113,0),MATCH(AE$1,'REEDS calc'!$C$63:$AG$63,0))*SUMIFS('res v com'!$F$3:$F$52,'res v com'!$B$3:$B$52,About!$B$2)</f>
        <v>972.49813153649711</v>
      </c>
      <c r="AF8" s="65">
        <f>INDEX('REEDS calc'!$C$64:$AG$113,MATCH(About!$B$2,'REEDS calc'!$B$64:$B$113,0),MATCH(AF$1,'REEDS calc'!$C$63:$AG$63,0))*SUMIFS('res v com'!$F$3:$F$52,'res v com'!$B$3:$B$52,About!$B$2)</f>
        <v>978.05322174536741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124.39759984015038</v>
      </c>
      <c r="C8" s="65">
        <f>INDEX('REEDS calc-noIRA'!$C$64:$AG$113,MATCH(About!$B$2,'REEDS calc-noIRA'!$B$64:$B$113,0),MATCH(C$1,'REEDS calc-noIRA'!$C$63:$AG$63,0))*SUMIFS('res v com'!$E$3:$E$52,'res v com'!$B$3:$B$52,About!$B$2)*SUMIFS('Urban and Rural'!$C$2:$C$53,'Urban and Rural'!$A$2:$A$53,About!$B$1)</f>
        <v>124.39759984015038</v>
      </c>
      <c r="D8" s="65">
        <f>INDEX('REEDS calc-noIRA'!$C$64:$AG$113,MATCH(About!$B$2,'REEDS calc-noIRA'!$B$64:$B$113,0),MATCH(D$1,'REEDS calc-noIRA'!$C$63:$AG$63,0))*SUMIFS('res v com'!$E$3:$E$52,'res v com'!$B$3:$B$52,About!$B$2)*SUMIFS('Urban and Rural'!$C$2:$C$53,'Urban and Rural'!$A$2:$A$53,About!$B$1)</f>
        <v>124.39759984015038</v>
      </c>
      <c r="E8" s="65">
        <f>INDEX('REEDS calc-noIRA'!$C$64:$AG$113,MATCH(About!$B$2,'REEDS calc-noIRA'!$B$64:$B$113,0),MATCH(E$1,'REEDS calc-noIRA'!$C$63:$AG$63,0))*SUMIFS('res v com'!$E$3:$E$52,'res v com'!$B$3:$B$52,About!$B$2)*SUMIFS('Urban and Rural'!$C$2:$C$53,'Urban and Rural'!$A$2:$A$53,About!$B$1)</f>
        <v>131.84572381951403</v>
      </c>
      <c r="F8" s="65">
        <f>INDEX('REEDS calc-noIRA'!$C$64:$AG$113,MATCH(About!$B$2,'REEDS calc-noIRA'!$B$64:$B$113,0),MATCH(F$1,'REEDS calc-noIRA'!$C$63:$AG$63,0))*SUMIFS('res v com'!$E$3:$E$52,'res v com'!$B$3:$B$52,About!$B$2)*SUMIFS('Urban and Rural'!$C$2:$C$53,'Urban and Rural'!$A$2:$A$53,About!$B$1)</f>
        <v>139.29384779887766</v>
      </c>
      <c r="G8" s="65">
        <f>INDEX('REEDS calc-noIRA'!$C$64:$AG$113,MATCH(About!$B$2,'REEDS calc-noIRA'!$B$64:$B$113,0),MATCH(G$1,'REEDS calc-noIRA'!$C$63:$AG$63,0))*SUMIFS('res v com'!$E$3:$E$52,'res v com'!$B$3:$B$52,About!$B$2)*SUMIFS('Urban and Rural'!$C$2:$C$53,'Urban and Rural'!$A$2:$A$53,About!$B$1)</f>
        <v>151.75655029900074</v>
      </c>
      <c r="H8" s="65">
        <f>INDEX('REEDS calc-noIRA'!$C$64:$AG$113,MATCH(About!$B$2,'REEDS calc-noIRA'!$B$64:$B$113,0),MATCH(H$1,'REEDS calc-noIRA'!$C$63:$AG$63,0))*SUMIFS('res v com'!$E$3:$E$52,'res v com'!$B$3:$B$52,About!$B$2)*SUMIFS('Urban and Rural'!$C$2:$C$53,'Urban and Rural'!$A$2:$A$53,About!$B$1)</f>
        <v>164.21925279912384</v>
      </c>
      <c r="I8" s="65">
        <f>INDEX('REEDS calc-noIRA'!$C$64:$AG$113,MATCH(About!$B$2,'REEDS calc-noIRA'!$B$64:$B$113,0),MATCH(I$1,'REEDS calc-noIRA'!$C$63:$AG$63,0))*SUMIFS('res v com'!$E$3:$E$52,'res v com'!$B$3:$B$52,About!$B$2)*SUMIFS('Urban and Rural'!$C$2:$C$53,'Urban and Rural'!$A$2:$A$53,About!$B$1)</f>
        <v>182.6552032430925</v>
      </c>
      <c r="J8" s="65">
        <f>INDEX('REEDS calc-noIRA'!$C$64:$AG$113,MATCH(About!$B$2,'REEDS calc-noIRA'!$B$64:$B$113,0),MATCH(J$1,'REEDS calc-noIRA'!$C$63:$AG$63,0))*SUMIFS('res v com'!$E$3:$E$52,'res v com'!$B$3:$B$52,About!$B$2)*SUMIFS('Urban and Rural'!$C$2:$C$53,'Urban and Rural'!$A$2:$A$53,About!$B$1)</f>
        <v>201.09115368706119</v>
      </c>
      <c r="K8" s="65">
        <f>INDEX('REEDS calc-noIRA'!$C$64:$AG$113,MATCH(About!$B$2,'REEDS calc-noIRA'!$B$64:$B$113,0),MATCH(K$1,'REEDS calc-noIRA'!$C$63:$AG$63,0))*SUMIFS('res v com'!$E$3:$E$52,'res v com'!$B$3:$B$52,About!$B$2)*SUMIFS('Urban and Rural'!$C$2:$C$53,'Urban and Rural'!$A$2:$A$53,About!$B$1)</f>
        <v>229.10560460614121</v>
      </c>
      <c r="L8" s="65">
        <f>INDEX('REEDS calc-noIRA'!$C$64:$AG$113,MATCH(About!$B$2,'REEDS calc-noIRA'!$B$64:$B$113,0),MATCH(L$1,'REEDS calc-noIRA'!$C$63:$AG$63,0))*SUMIFS('res v com'!$E$3:$E$52,'res v com'!$B$3:$B$52,About!$B$2)*SUMIFS('Urban and Rural'!$C$2:$C$53,'Urban and Rural'!$A$2:$A$53,About!$B$1)</f>
        <v>257.12005552522118</v>
      </c>
      <c r="M8" s="65">
        <f>INDEX('REEDS calc-noIRA'!$C$64:$AG$113,MATCH(About!$B$2,'REEDS calc-noIRA'!$B$64:$B$113,0),MATCH(M$1,'REEDS calc-noIRA'!$C$63:$AG$63,0))*SUMIFS('res v com'!$E$3:$E$52,'res v com'!$B$3:$B$52,About!$B$2)*SUMIFS('Urban and Rural'!$C$2:$C$53,'Urban and Rural'!$A$2:$A$53,About!$B$1)</f>
        <v>288.10064602684184</v>
      </c>
      <c r="N8" s="65">
        <f>INDEX('REEDS calc-noIRA'!$C$64:$AG$113,MATCH(About!$B$2,'REEDS calc-noIRA'!$B$64:$B$113,0),MATCH(N$1,'REEDS calc-noIRA'!$C$63:$AG$63,0))*SUMIFS('res v com'!$E$3:$E$52,'res v com'!$B$3:$B$52,About!$B$2)*SUMIFS('Urban and Rural'!$C$2:$C$53,'Urban and Rural'!$A$2:$A$53,About!$B$1)</f>
        <v>319.08123652846257</v>
      </c>
      <c r="O8" s="65">
        <f>INDEX('REEDS calc-noIRA'!$C$64:$AG$113,MATCH(About!$B$2,'REEDS calc-noIRA'!$B$64:$B$113,0),MATCH(O$1,'REEDS calc-noIRA'!$C$63:$AG$63,0))*SUMIFS('res v com'!$E$3:$E$52,'res v com'!$B$3:$B$52,About!$B$2)*SUMIFS('Urban and Rural'!$C$2:$C$53,'Urban and Rural'!$A$2:$A$53,About!$B$1)</f>
        <v>350.14376458761291</v>
      </c>
      <c r="P8" s="65">
        <f>INDEX('REEDS calc-noIRA'!$C$64:$AG$113,MATCH(About!$B$2,'REEDS calc-noIRA'!$B$64:$B$113,0),MATCH(P$1,'REEDS calc-noIRA'!$C$63:$AG$63,0))*SUMIFS('res v com'!$E$3:$E$52,'res v com'!$B$3:$B$52,About!$B$2)*SUMIFS('Urban and Rural'!$C$2:$C$53,'Urban and Rural'!$A$2:$A$53,About!$B$1)</f>
        <v>381.20629264676313</v>
      </c>
      <c r="Q8" s="65">
        <f>INDEX('REEDS calc-noIRA'!$C$64:$AG$113,MATCH(About!$B$2,'REEDS calc-noIRA'!$B$64:$B$113,0),MATCH(Q$1,'REEDS calc-noIRA'!$C$63:$AG$63,0))*SUMIFS('res v com'!$E$3:$E$52,'res v com'!$B$3:$B$52,About!$B$2)*SUMIFS('Urban and Rural'!$C$2:$C$53,'Urban and Rural'!$A$2:$A$53,About!$B$1)</f>
        <v>385.29497676744819</v>
      </c>
      <c r="R8" s="65">
        <f>INDEX('REEDS calc-noIRA'!$C$64:$AG$113,MATCH(About!$B$2,'REEDS calc-noIRA'!$B$64:$B$113,0),MATCH(R$1,'REEDS calc-noIRA'!$C$63:$AG$63,0))*SUMIFS('res v com'!$E$3:$E$52,'res v com'!$B$3:$B$52,About!$B$2)*SUMIFS('Urban and Rural'!$C$2:$C$53,'Urban and Rural'!$A$2:$A$53,About!$B$1)</f>
        <v>389.38366088813319</v>
      </c>
      <c r="S8" s="65">
        <f>INDEX('REEDS calc-noIRA'!$C$64:$AG$113,MATCH(About!$B$2,'REEDS calc-noIRA'!$B$64:$B$113,0),MATCH(S$1,'REEDS calc-noIRA'!$C$63:$AG$63,0))*SUMIFS('res v com'!$E$3:$E$52,'res v com'!$B$3:$B$52,About!$B$2)*SUMIFS('Urban and Rural'!$C$2:$C$53,'Urban and Rural'!$A$2:$A$53,About!$B$1)</f>
        <v>393.06265722117399</v>
      </c>
      <c r="T8" s="65">
        <f>INDEX('REEDS calc-noIRA'!$C$64:$AG$113,MATCH(About!$B$2,'REEDS calc-noIRA'!$B$64:$B$113,0),MATCH(T$1,'REEDS calc-noIRA'!$C$63:$AG$63,0))*SUMIFS('res v com'!$E$3:$E$52,'res v com'!$B$3:$B$52,About!$B$2)*SUMIFS('Urban and Rural'!$C$2:$C$53,'Urban and Rural'!$A$2:$A$53,About!$B$1)</f>
        <v>396.74165355421479</v>
      </c>
      <c r="U8" s="65">
        <f>INDEX('REEDS calc-noIRA'!$C$64:$AG$113,MATCH(About!$B$2,'REEDS calc-noIRA'!$B$64:$B$113,0),MATCH(U$1,'REEDS calc-noIRA'!$C$63:$AG$63,0))*SUMIFS('res v com'!$E$3:$E$52,'res v com'!$B$3:$B$52,About!$B$2)*SUMIFS('Urban and Rural'!$C$2:$C$53,'Urban and Rural'!$A$2:$A$53,About!$B$1)</f>
        <v>400.49439368903131</v>
      </c>
      <c r="V8" s="65">
        <f>INDEX('REEDS calc-noIRA'!$C$64:$AG$113,MATCH(About!$B$2,'REEDS calc-noIRA'!$B$64:$B$113,0),MATCH(V$1,'REEDS calc-noIRA'!$C$63:$AG$63,0))*SUMIFS('res v com'!$E$3:$E$52,'res v com'!$B$3:$B$52,About!$B$2)*SUMIFS('Urban and Rural'!$C$2:$C$53,'Urban and Rural'!$A$2:$A$53,About!$B$1)</f>
        <v>404.24713382384778</v>
      </c>
      <c r="W8" s="65">
        <f>INDEX('REEDS calc-noIRA'!$C$64:$AG$113,MATCH(About!$B$2,'REEDS calc-noIRA'!$B$64:$B$113,0),MATCH(W$1,'REEDS calc-noIRA'!$C$63:$AG$63,0))*SUMIFS('res v com'!$E$3:$E$52,'res v com'!$B$3:$B$52,About!$B$2)*SUMIFS('Urban and Rural'!$C$2:$C$53,'Urban and Rural'!$A$2:$A$53,About!$B$1)</f>
        <v>409.45836248267619</v>
      </c>
      <c r="X8" s="65">
        <f>INDEX('REEDS calc-noIRA'!$C$64:$AG$113,MATCH(About!$B$2,'REEDS calc-noIRA'!$B$64:$B$113,0),MATCH(X$1,'REEDS calc-noIRA'!$C$63:$AG$63,0))*SUMIFS('res v com'!$E$3:$E$52,'res v com'!$B$3:$B$52,About!$B$2)*SUMIFS('Urban and Rural'!$C$2:$C$53,'Urban and Rural'!$A$2:$A$53,About!$B$1)</f>
        <v>414.66959114150467</v>
      </c>
      <c r="Y8" s="65">
        <f>INDEX('REEDS calc-noIRA'!$C$64:$AG$113,MATCH(About!$B$2,'REEDS calc-noIRA'!$B$64:$B$113,0),MATCH(Y$1,'REEDS calc-noIRA'!$C$63:$AG$63,0))*SUMIFS('res v com'!$E$3:$E$52,'res v com'!$B$3:$B$52,About!$B$2)*SUMIFS('Urban and Rural'!$C$2:$C$53,'Urban and Rural'!$A$2:$A$53,About!$B$1)</f>
        <v>419.07783173655145</v>
      </c>
      <c r="Z8" s="65">
        <f>INDEX('REEDS calc-noIRA'!$C$64:$AG$113,MATCH(About!$B$2,'REEDS calc-noIRA'!$B$64:$B$113,0),MATCH(Z$1,'REEDS calc-noIRA'!$C$63:$AG$63,0))*SUMIFS('res v com'!$E$3:$E$52,'res v com'!$B$3:$B$52,About!$B$2)*SUMIFS('Urban and Rural'!$C$2:$C$53,'Urban and Rural'!$A$2:$A$53,About!$B$1)</f>
        <v>423.48607233159817</v>
      </c>
      <c r="AA8" s="65">
        <f>INDEX('REEDS calc-noIRA'!$C$64:$AG$113,MATCH(About!$B$2,'REEDS calc-noIRA'!$B$64:$B$113,0),MATCH(AA$1,'REEDS calc-noIRA'!$C$63:$AG$63,0))*SUMIFS('res v com'!$E$3:$E$52,'res v com'!$B$3:$B$52,About!$B$2)*SUMIFS('Urban and Rural'!$C$2:$C$53,'Urban and Rural'!$A$2:$A$53,About!$B$1)</f>
        <v>426.8618997017831</v>
      </c>
      <c r="AB8" s="65">
        <f>INDEX('REEDS calc-noIRA'!$C$64:$AG$113,MATCH(About!$B$2,'REEDS calc-noIRA'!$B$64:$B$113,0),MATCH(AB$1,'REEDS calc-noIRA'!$C$63:$AG$63,0))*SUMIFS('res v com'!$E$3:$E$52,'res v com'!$B$3:$B$52,About!$B$2)*SUMIFS('Urban and Rural'!$C$2:$C$53,'Urban and Rural'!$A$2:$A$53,About!$B$1)</f>
        <v>430.23772707196804</v>
      </c>
      <c r="AC8" s="65">
        <f>INDEX('REEDS calc-noIRA'!$C$64:$AG$113,MATCH(About!$B$2,'REEDS calc-noIRA'!$B$64:$B$113,0),MATCH(AC$1,'REEDS calc-noIRA'!$C$63:$AG$63,0))*SUMIFS('res v com'!$E$3:$E$52,'res v com'!$B$3:$B$52,About!$B$2)*SUMIFS('Urban and Rural'!$C$2:$C$53,'Urban and Rural'!$A$2:$A$53,About!$B$1)</f>
        <v>432.56475370578443</v>
      </c>
      <c r="AD8" s="65">
        <f>INDEX('REEDS calc-noIRA'!$C$64:$AG$113,MATCH(About!$B$2,'REEDS calc-noIRA'!$B$64:$B$113,0),MATCH(AD$1,'REEDS calc-noIRA'!$C$63:$AG$63,0))*SUMIFS('res v com'!$E$3:$E$52,'res v com'!$B$3:$B$52,About!$B$2)*SUMIFS('Urban and Rural'!$C$2:$C$53,'Urban and Rural'!$A$2:$A$53,About!$B$1)</f>
        <v>434.89178033960081</v>
      </c>
      <c r="AE8" s="65">
        <f>INDEX('REEDS calc-noIRA'!$C$64:$AG$113,MATCH(About!$B$2,'REEDS calc-noIRA'!$B$64:$B$113,0),MATCH(AE$1,'REEDS calc-noIRA'!$C$63:$AG$63,0))*SUMIFS('res v com'!$E$3:$E$52,'res v com'!$B$3:$B$52,About!$B$2)*SUMIFS('Urban and Rural'!$C$2:$C$53,'Urban and Rural'!$A$2:$A$53,About!$B$1)</f>
        <v>435.6619933803716</v>
      </c>
      <c r="AF8" s="65">
        <f>INDEX('REEDS calc-noIRA'!$C$64:$AG$113,MATCH(About!$B$2,'REEDS calc-noIRA'!$B$64:$B$113,0),MATCH(AF$1,'REEDS calc-noIRA'!$C$63:$AG$63,0))*SUMIFS('res v com'!$E$3:$E$52,'res v com'!$B$3:$B$52,About!$B$2)*SUMIFS('Urban and Rural'!$C$2:$C$53,'Urban and Rural'!$A$2:$A$53,About!$B$1)</f>
        <v>436.43220642114233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341.5110137933716</v>
      </c>
      <c r="C8" s="65">
        <f>INDEX('REEDS calc-noIRA'!$C$64:$AG$113,MATCH(About!$B$2,'REEDS calc-noIRA'!$B$64:$B$113,0),MATCH(C$1,'REEDS calc-noIRA'!$C$63:$AG$63,0))*SUMIFS('res v com'!$E$3:$E$52,'res v com'!$B$3:$B$52,About!$B$2)*SUMIFS('Urban and Rural'!$B$2:$B$53,'Urban and Rural'!$A$2:$A$53,About!$B$1)</f>
        <v>341.5110137933716</v>
      </c>
      <c r="D8" s="65">
        <f>INDEX('REEDS calc-noIRA'!$C$64:$AG$113,MATCH(About!$B$2,'REEDS calc-noIRA'!$B$64:$B$113,0),MATCH(D$1,'REEDS calc-noIRA'!$C$63:$AG$63,0))*SUMIFS('res v com'!$E$3:$E$52,'res v com'!$B$3:$B$52,About!$B$2)*SUMIFS('Urban and Rural'!$B$2:$B$53,'Urban and Rural'!$A$2:$A$53,About!$B$1)</f>
        <v>341.5110137933716</v>
      </c>
      <c r="E8" s="65">
        <f>INDEX('REEDS calc-noIRA'!$C$64:$AG$113,MATCH(About!$B$2,'REEDS calc-noIRA'!$B$64:$B$113,0),MATCH(E$1,'REEDS calc-noIRA'!$C$63:$AG$63,0))*SUMIFS('res v com'!$E$3:$E$52,'res v com'!$B$3:$B$52,About!$B$2)*SUMIFS('Urban and Rural'!$B$2:$B$53,'Urban and Rural'!$A$2:$A$53,About!$B$1)</f>
        <v>361.95848524233622</v>
      </c>
      <c r="F8" s="65">
        <f>INDEX('REEDS calc-noIRA'!$C$64:$AG$113,MATCH(About!$B$2,'REEDS calc-noIRA'!$B$64:$B$113,0),MATCH(F$1,'REEDS calc-noIRA'!$C$63:$AG$63,0))*SUMIFS('res v com'!$E$3:$E$52,'res v com'!$B$3:$B$52,About!$B$2)*SUMIFS('Urban and Rural'!$B$2:$B$53,'Urban and Rural'!$A$2:$A$53,About!$B$1)</f>
        <v>382.40595669130084</v>
      </c>
      <c r="G8" s="65">
        <f>INDEX('REEDS calc-noIRA'!$C$64:$AG$113,MATCH(About!$B$2,'REEDS calc-noIRA'!$B$64:$B$113,0),MATCH(G$1,'REEDS calc-noIRA'!$C$63:$AG$63,0))*SUMIFS('res v com'!$E$3:$E$52,'res v com'!$B$3:$B$52,About!$B$2)*SUMIFS('Urban and Rural'!$B$2:$B$53,'Urban and Rural'!$A$2:$A$53,About!$B$1)</f>
        <v>416.62004258115178</v>
      </c>
      <c r="H8" s="65">
        <f>INDEX('REEDS calc-noIRA'!$C$64:$AG$113,MATCH(About!$B$2,'REEDS calc-noIRA'!$B$64:$B$113,0),MATCH(H$1,'REEDS calc-noIRA'!$C$63:$AG$63,0))*SUMIFS('res v com'!$E$3:$E$52,'res v com'!$B$3:$B$52,About!$B$2)*SUMIFS('Urban and Rural'!$B$2:$B$53,'Urban and Rural'!$A$2:$A$53,About!$B$1)</f>
        <v>450.83412847100288</v>
      </c>
      <c r="I8" s="65">
        <f>INDEX('REEDS calc-noIRA'!$C$64:$AG$113,MATCH(About!$B$2,'REEDS calc-noIRA'!$B$64:$B$113,0),MATCH(I$1,'REEDS calc-noIRA'!$C$63:$AG$63,0))*SUMIFS('res v com'!$E$3:$E$52,'res v com'!$B$3:$B$52,About!$B$2)*SUMIFS('Urban and Rural'!$B$2:$B$53,'Urban and Rural'!$A$2:$A$53,About!$B$1)</f>
        <v>501.44668156249736</v>
      </c>
      <c r="J8" s="65">
        <f>INDEX('REEDS calc-noIRA'!$C$64:$AG$113,MATCH(About!$B$2,'REEDS calc-noIRA'!$B$64:$B$113,0),MATCH(J$1,'REEDS calc-noIRA'!$C$63:$AG$63,0))*SUMIFS('res v com'!$E$3:$E$52,'res v com'!$B$3:$B$52,About!$B$2)*SUMIFS('Urban and Rural'!$B$2:$B$53,'Urban and Rural'!$A$2:$A$53,About!$B$1)</f>
        <v>552.05923465399189</v>
      </c>
      <c r="K8" s="65">
        <f>INDEX('REEDS calc-noIRA'!$C$64:$AG$113,MATCH(About!$B$2,'REEDS calc-noIRA'!$B$64:$B$113,0),MATCH(K$1,'REEDS calc-noIRA'!$C$63:$AG$63,0))*SUMIFS('res v com'!$E$3:$E$52,'res v com'!$B$3:$B$52,About!$B$2)*SUMIFS('Urban and Rural'!$B$2:$B$53,'Urban and Rural'!$A$2:$A$53,About!$B$1)</f>
        <v>628.96782088502425</v>
      </c>
      <c r="L8" s="65">
        <f>INDEX('REEDS calc-noIRA'!$C$64:$AG$113,MATCH(About!$B$2,'REEDS calc-noIRA'!$B$64:$B$113,0),MATCH(L$1,'REEDS calc-noIRA'!$C$63:$AG$63,0))*SUMIFS('res v com'!$E$3:$E$52,'res v com'!$B$3:$B$52,About!$B$2)*SUMIFS('Urban and Rural'!$B$2:$B$53,'Urban and Rural'!$A$2:$A$53,About!$B$1)</f>
        <v>705.87640711605661</v>
      </c>
      <c r="M8" s="65">
        <f>INDEX('REEDS calc-noIRA'!$C$64:$AG$113,MATCH(About!$B$2,'REEDS calc-noIRA'!$B$64:$B$113,0),MATCH(M$1,'REEDS calc-noIRA'!$C$63:$AG$63,0))*SUMIFS('res v com'!$E$3:$E$52,'res v com'!$B$3:$B$52,About!$B$2)*SUMIFS('Urban and Rural'!$B$2:$B$53,'Urban and Rural'!$A$2:$A$53,About!$B$1)</f>
        <v>790.92799077780921</v>
      </c>
      <c r="N8" s="65">
        <f>INDEX('REEDS calc-noIRA'!$C$64:$AG$113,MATCH(About!$B$2,'REEDS calc-noIRA'!$B$64:$B$113,0),MATCH(N$1,'REEDS calc-noIRA'!$C$63:$AG$63,0))*SUMIFS('res v com'!$E$3:$E$52,'res v com'!$B$3:$B$52,About!$B$2)*SUMIFS('Urban and Rural'!$B$2:$B$53,'Urban and Rural'!$A$2:$A$53,About!$B$1)</f>
        <v>875.97957443956193</v>
      </c>
      <c r="O8" s="65">
        <f>INDEX('REEDS calc-noIRA'!$C$64:$AG$113,MATCH(About!$B$2,'REEDS calc-noIRA'!$B$64:$B$113,0),MATCH(O$1,'REEDS calc-noIRA'!$C$63:$AG$63,0))*SUMIFS('res v com'!$E$3:$E$52,'res v com'!$B$3:$B$52,About!$B$2)*SUMIFS('Urban and Rural'!$B$2:$B$53,'Urban and Rural'!$A$2:$A$53,About!$B$1)</f>
        <v>961.25610278172371</v>
      </c>
      <c r="P8" s="65">
        <f>INDEX('REEDS calc-noIRA'!$C$64:$AG$113,MATCH(About!$B$2,'REEDS calc-noIRA'!$B$64:$B$113,0),MATCH(P$1,'REEDS calc-noIRA'!$C$63:$AG$63,0))*SUMIFS('res v com'!$E$3:$E$52,'res v com'!$B$3:$B$52,About!$B$2)*SUMIFS('Urban and Rural'!$B$2:$B$53,'Urban and Rural'!$A$2:$A$53,About!$B$1)</f>
        <v>1046.5326311238853</v>
      </c>
      <c r="Q8" s="65">
        <f>INDEX('REEDS calc-noIRA'!$C$64:$AG$113,MATCH(About!$B$2,'REEDS calc-noIRA'!$B$64:$B$113,0),MATCH(Q$1,'REEDS calc-noIRA'!$C$63:$AG$63,0))*SUMIFS('res v com'!$E$3:$E$52,'res v com'!$B$3:$B$52,About!$B$2)*SUMIFS('Urban and Rural'!$B$2:$B$53,'Urban and Rural'!$A$2:$A$53,About!$B$1)</f>
        <v>1057.757370676178</v>
      </c>
      <c r="R8" s="65">
        <f>INDEX('REEDS calc-noIRA'!$C$64:$AG$113,MATCH(About!$B$2,'REEDS calc-noIRA'!$B$64:$B$113,0),MATCH(R$1,'REEDS calc-noIRA'!$C$63:$AG$63,0))*SUMIFS('res v com'!$E$3:$E$52,'res v com'!$B$3:$B$52,About!$B$2)*SUMIFS('Urban and Rural'!$B$2:$B$53,'Urban and Rural'!$A$2:$A$53,About!$B$1)</f>
        <v>1068.9821102284704</v>
      </c>
      <c r="S8" s="65">
        <f>INDEX('REEDS calc-noIRA'!$C$64:$AG$113,MATCH(About!$B$2,'REEDS calc-noIRA'!$B$64:$B$113,0),MATCH(S$1,'REEDS calc-noIRA'!$C$63:$AG$63,0))*SUMIFS('res v com'!$E$3:$E$52,'res v com'!$B$3:$B$52,About!$B$2)*SUMIFS('Urban and Rural'!$B$2:$B$53,'Urban and Rural'!$A$2:$A$53,About!$B$1)</f>
        <v>1079.0821263787284</v>
      </c>
      <c r="T8" s="65">
        <f>INDEX('REEDS calc-noIRA'!$C$64:$AG$113,MATCH(About!$B$2,'REEDS calc-noIRA'!$B$64:$B$113,0),MATCH(T$1,'REEDS calc-noIRA'!$C$63:$AG$63,0))*SUMIFS('res v com'!$E$3:$E$52,'res v com'!$B$3:$B$52,About!$B$2)*SUMIFS('Urban and Rural'!$B$2:$B$53,'Urban and Rural'!$A$2:$A$53,About!$B$1)</f>
        <v>1089.1821425289866</v>
      </c>
      <c r="U8" s="65">
        <f>INDEX('REEDS calc-noIRA'!$C$64:$AG$113,MATCH(About!$B$2,'REEDS calc-noIRA'!$B$64:$B$113,0),MATCH(U$1,'REEDS calc-noIRA'!$C$63:$AG$63,0))*SUMIFS('res v com'!$E$3:$E$52,'res v com'!$B$3:$B$52,About!$B$2)*SUMIFS('Urban and Rural'!$B$2:$B$53,'Urban and Rural'!$A$2:$A$53,About!$B$1)</f>
        <v>1099.4846088916102</v>
      </c>
      <c r="V8" s="65">
        <f>INDEX('REEDS calc-noIRA'!$C$64:$AG$113,MATCH(About!$B$2,'REEDS calc-noIRA'!$B$64:$B$113,0),MATCH(V$1,'REEDS calc-noIRA'!$C$63:$AG$63,0))*SUMIFS('res v com'!$E$3:$E$52,'res v com'!$B$3:$B$52,About!$B$2)*SUMIFS('Urban and Rural'!$B$2:$B$53,'Urban and Rural'!$A$2:$A$53,About!$B$1)</f>
        <v>1109.7870752542337</v>
      </c>
      <c r="W8" s="65">
        <f>INDEX('REEDS calc-noIRA'!$C$64:$AG$113,MATCH(About!$B$2,'REEDS calc-noIRA'!$B$64:$B$113,0),MATCH(W$1,'REEDS calc-noIRA'!$C$63:$AG$63,0))*SUMIFS('res v com'!$E$3:$E$52,'res v com'!$B$3:$B$52,About!$B$2)*SUMIFS('Urban and Rural'!$B$2:$B$53,'Urban and Rural'!$A$2:$A$53,About!$B$1)</f>
        <v>1124.0935569280959</v>
      </c>
      <c r="X8" s="65">
        <f>INDEX('REEDS calc-noIRA'!$C$64:$AG$113,MATCH(About!$B$2,'REEDS calc-noIRA'!$B$64:$B$113,0),MATCH(X$1,'REEDS calc-noIRA'!$C$63:$AG$63,0))*SUMIFS('res v com'!$E$3:$E$52,'res v com'!$B$3:$B$52,About!$B$2)*SUMIFS('Urban and Rural'!$B$2:$B$53,'Urban and Rural'!$A$2:$A$53,About!$B$1)</f>
        <v>1138.4000386019584</v>
      </c>
      <c r="Y8" s="65">
        <f>INDEX('REEDS calc-noIRA'!$C$64:$AG$113,MATCH(About!$B$2,'REEDS calc-noIRA'!$B$64:$B$113,0),MATCH(Y$1,'REEDS calc-noIRA'!$C$63:$AG$63,0))*SUMIFS('res v com'!$E$3:$E$52,'res v com'!$B$3:$B$52,About!$B$2)*SUMIFS('Urban and Rural'!$B$2:$B$53,'Urban and Rural'!$A$2:$A$53,About!$B$1)</f>
        <v>1150.5020624078359</v>
      </c>
      <c r="Z8" s="65">
        <f>INDEX('REEDS calc-noIRA'!$C$64:$AG$113,MATCH(About!$B$2,'REEDS calc-noIRA'!$B$64:$B$113,0),MATCH(Z$1,'REEDS calc-noIRA'!$C$63:$AG$63,0))*SUMIFS('res v com'!$E$3:$E$52,'res v com'!$B$3:$B$52,About!$B$2)*SUMIFS('Urban and Rural'!$B$2:$B$53,'Urban and Rural'!$A$2:$A$53,About!$B$1)</f>
        <v>1162.6040862137131</v>
      </c>
      <c r="AA8" s="65">
        <f>INDEX('REEDS calc-noIRA'!$C$64:$AG$113,MATCH(About!$B$2,'REEDS calc-noIRA'!$B$64:$B$113,0),MATCH(AA$1,'REEDS calc-noIRA'!$C$63:$AG$63,0))*SUMIFS('res v com'!$E$3:$E$52,'res v com'!$B$3:$B$52,About!$B$2)*SUMIFS('Urban and Rural'!$B$2:$B$53,'Urban and Rural'!$A$2:$A$53,About!$B$1)</f>
        <v>1171.8718070464681</v>
      </c>
      <c r="AB8" s="65">
        <f>INDEX('REEDS calc-noIRA'!$C$64:$AG$113,MATCH(About!$B$2,'REEDS calc-noIRA'!$B$64:$B$113,0),MATCH(AB$1,'REEDS calc-noIRA'!$C$63:$AG$63,0))*SUMIFS('res v com'!$E$3:$E$52,'res v com'!$B$3:$B$52,About!$B$2)*SUMIFS('Urban and Rural'!$B$2:$B$53,'Urban and Rural'!$A$2:$A$53,About!$B$1)</f>
        <v>1181.1395278792231</v>
      </c>
      <c r="AC8" s="65">
        <f>INDEX('REEDS calc-noIRA'!$C$64:$AG$113,MATCH(About!$B$2,'REEDS calc-noIRA'!$B$64:$B$113,0),MATCH(AC$1,'REEDS calc-noIRA'!$C$63:$AG$63,0))*SUMIFS('res v com'!$E$3:$E$52,'res v com'!$B$3:$B$52,About!$B$2)*SUMIFS('Urban and Rural'!$B$2:$B$53,'Urban and Rural'!$A$2:$A$53,About!$B$1)</f>
        <v>1187.5279568027715</v>
      </c>
      <c r="AD8" s="65">
        <f>INDEX('REEDS calc-noIRA'!$C$64:$AG$113,MATCH(About!$B$2,'REEDS calc-noIRA'!$B$64:$B$113,0),MATCH(AD$1,'REEDS calc-noIRA'!$C$63:$AG$63,0))*SUMIFS('res v com'!$E$3:$E$52,'res v com'!$B$3:$B$52,About!$B$2)*SUMIFS('Urban and Rural'!$B$2:$B$53,'Urban and Rural'!$A$2:$A$53,About!$B$1)</f>
        <v>1193.9163857263197</v>
      </c>
      <c r="AE8" s="65">
        <f>INDEX('REEDS calc-noIRA'!$C$64:$AG$113,MATCH(About!$B$2,'REEDS calc-noIRA'!$B$64:$B$113,0),MATCH(AE$1,'REEDS calc-noIRA'!$C$63:$AG$63,0))*SUMIFS('res v com'!$E$3:$E$52,'res v com'!$B$3:$B$52,About!$B$2)*SUMIFS('Urban and Rural'!$B$2:$B$53,'Urban and Rural'!$A$2:$A$53,About!$B$1)</f>
        <v>1196.0308657221437</v>
      </c>
      <c r="AF8" s="65">
        <f>INDEX('REEDS calc-noIRA'!$C$64:$AG$113,MATCH(About!$B$2,'REEDS calc-noIRA'!$B$64:$B$113,0),MATCH(AF$1,'REEDS calc-noIRA'!$C$63:$AG$63,0))*SUMIFS('res v com'!$E$3:$E$52,'res v com'!$B$3:$B$52,About!$B$2)*SUMIFS('Urban and Rural'!$B$2:$B$53,'Urban and Rural'!$A$2:$A$53,About!$B$1)</f>
        <v>1198.1453457179673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224.182295457386</v>
      </c>
      <c r="C8" s="65">
        <f>INDEX('REEDS calc-noIRA'!$C$64:$AG$113,MATCH(About!$B$2,'REEDS calc-noIRA'!$B$64:$B$113,0),MATCH(C$1,'REEDS calc-noIRA'!$C$63:$AG$63,0))*SUMIFS('res v com'!$F$3:$F$52,'res v com'!$B$3:$B$52,About!$B$2)</f>
        <v>224.182295457386</v>
      </c>
      <c r="D8" s="65">
        <f>INDEX('REEDS calc-noIRA'!$C$64:$AG$113,MATCH(About!$B$2,'REEDS calc-noIRA'!$B$64:$B$113,0),MATCH(D$1,'REEDS calc-noIRA'!$C$63:$AG$63,0))*SUMIFS('res v com'!$F$3:$F$52,'res v com'!$B$3:$B$52,About!$B$2)</f>
        <v>224.182295457386</v>
      </c>
      <c r="E8" s="65">
        <f>INDEX('REEDS calc-noIRA'!$C$64:$AG$113,MATCH(About!$B$2,'REEDS calc-noIRA'!$B$64:$B$113,0),MATCH(E$1,'REEDS calc-noIRA'!$C$63:$AG$63,0))*SUMIFS('res v com'!$F$3:$F$52,'res v com'!$B$3:$B$52,About!$B$2)</f>
        <v>237.60488184724031</v>
      </c>
      <c r="F8" s="65">
        <f>INDEX('REEDS calc-noIRA'!$C$64:$AG$113,MATCH(About!$B$2,'REEDS calc-noIRA'!$B$64:$B$113,0),MATCH(F$1,'REEDS calc-noIRA'!$C$63:$AG$63,0))*SUMIFS('res v com'!$F$3:$F$52,'res v com'!$B$3:$B$52,About!$B$2)</f>
        <v>251.02746823709455</v>
      </c>
      <c r="G8" s="65">
        <f>INDEX('REEDS calc-noIRA'!$C$64:$AG$113,MATCH(About!$B$2,'REEDS calc-noIRA'!$B$64:$B$113,0),MATCH(G$1,'REEDS calc-noIRA'!$C$63:$AG$63,0))*SUMIFS('res v com'!$F$3:$F$52,'res v com'!$B$3:$B$52,About!$B$2)</f>
        <v>273.48704348348394</v>
      </c>
      <c r="H8" s="65">
        <f>INDEX('REEDS calc-noIRA'!$C$64:$AG$113,MATCH(About!$B$2,'REEDS calc-noIRA'!$B$64:$B$113,0),MATCH(H$1,'REEDS calc-noIRA'!$C$63:$AG$63,0))*SUMIFS('res v com'!$F$3:$F$52,'res v com'!$B$3:$B$52,About!$B$2)</f>
        <v>295.94661872987336</v>
      </c>
      <c r="I8" s="65">
        <f>INDEX('REEDS calc-noIRA'!$C$64:$AG$113,MATCH(About!$B$2,'REEDS calc-noIRA'!$B$64:$B$113,0),MATCH(I$1,'REEDS calc-noIRA'!$C$63:$AG$63,0))*SUMIFS('res v com'!$F$3:$F$52,'res v com'!$B$3:$B$52,About!$B$2)</f>
        <v>329.17084246713512</v>
      </c>
      <c r="J8" s="65">
        <f>INDEX('REEDS calc-noIRA'!$C$64:$AG$113,MATCH(About!$B$2,'REEDS calc-noIRA'!$B$64:$B$113,0),MATCH(J$1,'REEDS calc-noIRA'!$C$63:$AG$63,0))*SUMIFS('res v com'!$F$3:$F$52,'res v com'!$B$3:$B$52,About!$B$2)</f>
        <v>362.39506620439687</v>
      </c>
      <c r="K8" s="65">
        <f>INDEX('REEDS calc-noIRA'!$C$64:$AG$113,MATCH(About!$B$2,'REEDS calc-noIRA'!$B$64:$B$113,0),MATCH(K$1,'REEDS calc-noIRA'!$C$63:$AG$63,0))*SUMIFS('res v com'!$F$3:$F$52,'res v com'!$B$3:$B$52,About!$B$2)</f>
        <v>412.8811199633746</v>
      </c>
      <c r="L8" s="65">
        <f>INDEX('REEDS calc-noIRA'!$C$64:$AG$113,MATCH(About!$B$2,'REEDS calc-noIRA'!$B$64:$B$113,0),MATCH(L$1,'REEDS calc-noIRA'!$C$63:$AG$63,0))*SUMIFS('res v com'!$F$3:$F$52,'res v com'!$B$3:$B$52,About!$B$2)</f>
        <v>463.36717372235228</v>
      </c>
      <c r="M8" s="65">
        <f>INDEX('REEDS calc-noIRA'!$C$64:$AG$113,MATCH(About!$B$2,'REEDS calc-noIRA'!$B$64:$B$113,0),MATCH(M$1,'REEDS calc-noIRA'!$C$63:$AG$63,0))*SUMIFS('res v com'!$F$3:$F$52,'res v com'!$B$3:$B$52,About!$B$2)</f>
        <v>519.19863592261379</v>
      </c>
      <c r="N8" s="65">
        <f>INDEX('REEDS calc-noIRA'!$C$64:$AG$113,MATCH(About!$B$2,'REEDS calc-noIRA'!$B$64:$B$113,0),MATCH(N$1,'REEDS calc-noIRA'!$C$63:$AG$63,0))*SUMIFS('res v com'!$F$3:$F$52,'res v com'!$B$3:$B$52,About!$B$2)</f>
        <v>575.03009812287542</v>
      </c>
      <c r="O8" s="65">
        <f>INDEX('REEDS calc-noIRA'!$C$64:$AG$113,MATCH(About!$B$2,'REEDS calc-noIRA'!$B$64:$B$113,0),MATCH(O$1,'REEDS calc-noIRA'!$C$63:$AG$63,0))*SUMIFS('res v com'!$F$3:$F$52,'res v com'!$B$3:$B$52,About!$B$2)</f>
        <v>631.00922353974852</v>
      </c>
      <c r="P8" s="65">
        <f>INDEX('REEDS calc-noIRA'!$C$64:$AG$113,MATCH(About!$B$2,'REEDS calc-noIRA'!$B$64:$B$113,0),MATCH(P$1,'REEDS calc-noIRA'!$C$63:$AG$63,0))*SUMIFS('res v com'!$F$3:$F$52,'res v com'!$B$3:$B$52,About!$B$2)</f>
        <v>686.98834895662162</v>
      </c>
      <c r="Q8" s="65">
        <f>INDEX('REEDS calc-noIRA'!$C$64:$AG$113,MATCH(About!$B$2,'REEDS calc-noIRA'!$B$64:$B$113,0),MATCH(Q$1,'REEDS calc-noIRA'!$C$63:$AG$63,0))*SUMIFS('res v com'!$F$3:$F$52,'res v com'!$B$3:$B$52,About!$B$2)</f>
        <v>694.35674346546409</v>
      </c>
      <c r="R8" s="65">
        <f>INDEX('REEDS calc-noIRA'!$C$64:$AG$113,MATCH(About!$B$2,'REEDS calc-noIRA'!$B$64:$B$113,0),MATCH(R$1,'REEDS calc-noIRA'!$C$63:$AG$63,0))*SUMIFS('res v com'!$F$3:$F$52,'res v com'!$B$3:$B$52,About!$B$2)</f>
        <v>701.72513797430634</v>
      </c>
      <c r="S8" s="65">
        <f>INDEX('REEDS calc-noIRA'!$C$64:$AG$113,MATCH(About!$B$2,'REEDS calc-noIRA'!$B$64:$B$113,0),MATCH(S$1,'REEDS calc-noIRA'!$C$63:$AG$63,0))*SUMIFS('res v com'!$F$3:$F$52,'res v com'!$B$3:$B$52,About!$B$2)</f>
        <v>708.35521640009756</v>
      </c>
      <c r="T8" s="65">
        <f>INDEX('REEDS calc-noIRA'!$C$64:$AG$113,MATCH(About!$B$2,'REEDS calc-noIRA'!$B$64:$B$113,0),MATCH(T$1,'REEDS calc-noIRA'!$C$63:$AG$63,0))*SUMIFS('res v com'!$F$3:$F$52,'res v com'!$B$3:$B$52,About!$B$2)</f>
        <v>714.98529482588879</v>
      </c>
      <c r="U8" s="65">
        <f>INDEX('REEDS calc-noIRA'!$C$64:$AG$113,MATCH(About!$B$2,'REEDS calc-noIRA'!$B$64:$B$113,0),MATCH(U$1,'REEDS calc-noIRA'!$C$63:$AG$63,0))*SUMIFS('res v com'!$F$3:$F$52,'res v com'!$B$3:$B$52,About!$B$2)</f>
        <v>721.74827014662878</v>
      </c>
      <c r="V8" s="65">
        <f>INDEX('REEDS calc-noIRA'!$C$64:$AG$113,MATCH(About!$B$2,'REEDS calc-noIRA'!$B$64:$B$113,0),MATCH(V$1,'REEDS calc-noIRA'!$C$63:$AG$63,0))*SUMIFS('res v com'!$F$3:$F$52,'res v com'!$B$3:$B$52,About!$B$2)</f>
        <v>728.51124546736867</v>
      </c>
      <c r="W8" s="65">
        <f>INDEX('REEDS calc-noIRA'!$C$64:$AG$113,MATCH(About!$B$2,'REEDS calc-noIRA'!$B$64:$B$113,0),MATCH(W$1,'REEDS calc-noIRA'!$C$63:$AG$63,0))*SUMIFS('res v com'!$F$3:$F$52,'res v com'!$B$3:$B$52,About!$B$2)</f>
        <v>737.9026260437679</v>
      </c>
      <c r="X8" s="65">
        <f>INDEX('REEDS calc-noIRA'!$C$64:$AG$113,MATCH(About!$B$2,'REEDS calc-noIRA'!$B$64:$B$113,0),MATCH(X$1,'REEDS calc-noIRA'!$C$63:$AG$63,0))*SUMIFS('res v com'!$F$3:$F$52,'res v com'!$B$3:$B$52,About!$B$2)</f>
        <v>747.29400662016724</v>
      </c>
      <c r="Y8" s="65">
        <f>INDEX('REEDS calc-noIRA'!$C$64:$AG$113,MATCH(About!$B$2,'REEDS calc-noIRA'!$B$64:$B$113,0),MATCH(Y$1,'REEDS calc-noIRA'!$C$63:$AG$63,0))*SUMIFS('res v com'!$F$3:$F$52,'res v com'!$B$3:$B$52,About!$B$2)</f>
        <v>755.23828767378802</v>
      </c>
      <c r="Z8" s="65">
        <f>INDEX('REEDS calc-noIRA'!$C$64:$AG$113,MATCH(About!$B$2,'REEDS calc-noIRA'!$B$64:$B$113,0),MATCH(Z$1,'REEDS calc-noIRA'!$C$63:$AG$63,0))*SUMIFS('res v com'!$F$3:$F$52,'res v com'!$B$3:$B$52,About!$B$2)</f>
        <v>763.18256872740892</v>
      </c>
      <c r="AA8" s="65">
        <f>INDEX('REEDS calc-noIRA'!$C$64:$AG$113,MATCH(About!$B$2,'REEDS calc-noIRA'!$B$64:$B$113,0),MATCH(AA$1,'REEDS calc-noIRA'!$C$63:$AG$63,0))*SUMIFS('res v com'!$F$3:$F$52,'res v com'!$B$3:$B$52,About!$B$2)</f>
        <v>769.26629325174383</v>
      </c>
      <c r="AB8" s="65">
        <f>INDEX('REEDS calc-noIRA'!$C$64:$AG$113,MATCH(About!$B$2,'REEDS calc-noIRA'!$B$64:$B$113,0),MATCH(AB$1,'REEDS calc-noIRA'!$C$63:$AG$63,0))*SUMIFS('res v com'!$F$3:$F$52,'res v com'!$B$3:$B$52,About!$B$2)</f>
        <v>775.35001777607886</v>
      </c>
      <c r="AC8" s="65">
        <f>INDEX('REEDS calc-noIRA'!$C$64:$AG$113,MATCH(About!$B$2,'REEDS calc-noIRA'!$B$64:$B$113,0),MATCH(AC$1,'REEDS calc-noIRA'!$C$63:$AG$63,0))*SUMIFS('res v com'!$F$3:$F$52,'res v com'!$B$3:$B$52,About!$B$2)</f>
        <v>779.54365312780419</v>
      </c>
      <c r="AD8" s="65">
        <f>INDEX('REEDS calc-noIRA'!$C$64:$AG$113,MATCH(About!$B$2,'REEDS calc-noIRA'!$B$64:$B$113,0),MATCH(AD$1,'REEDS calc-noIRA'!$C$63:$AG$63,0))*SUMIFS('res v com'!$F$3:$F$52,'res v com'!$B$3:$B$52,About!$B$2)</f>
        <v>783.73728847952941</v>
      </c>
      <c r="AE8" s="65">
        <f>INDEX('REEDS calc-noIRA'!$C$64:$AG$113,MATCH(About!$B$2,'REEDS calc-noIRA'!$B$64:$B$113,0),MATCH(AE$1,'REEDS calc-noIRA'!$C$63:$AG$63,0))*SUMIFS('res v com'!$F$3:$F$52,'res v com'!$B$3:$B$52,About!$B$2)</f>
        <v>785.12532271566499</v>
      </c>
      <c r="AF8" s="65">
        <f>INDEX('REEDS calc-noIRA'!$C$64:$AG$113,MATCH(About!$B$2,'REEDS calc-noIRA'!$B$64:$B$113,0),MATCH(AF$1,'REEDS calc-noIRA'!$C$63:$AG$63,0))*SUMIFS('res v com'!$F$3:$F$52,'res v com'!$B$3:$B$52,About!$B$2)</f>
        <v>786.51335695180023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-18.155285155620447</v>
      </c>
      <c r="E8" s="74">
        <f>'DESC-urban-residential'!F8-'BDESC-urban-residential'!F8</f>
        <v>-36.310570311240895</v>
      </c>
      <c r="F8" s="74">
        <f>'DESC-urban-residential'!G8-'BDESC-urban-residential'!G8</f>
        <v>-58.611585926755993</v>
      </c>
      <c r="G8" s="74">
        <f>'DESC-urban-residential'!H8-'BDESC-urban-residential'!H8</f>
        <v>-80.912601542271034</v>
      </c>
      <c r="H8" s="74">
        <f>'DESC-urban-residential'!I8-'BDESC-urban-residential'!I8</f>
        <v>-119.30391014727479</v>
      </c>
      <c r="I8" s="74">
        <f>'DESC-urban-residential'!J8-'BDESC-urban-residential'!J8</f>
        <v>-157.69521875227849</v>
      </c>
      <c r="J8" s="74">
        <f>'DESC-urban-residential'!K8-'BDESC-urban-residential'!K8</f>
        <v>-219.25357999236201</v>
      </c>
      <c r="K8" s="74">
        <f>'DESC-urban-residential'!L8-'BDESC-urban-residential'!L8</f>
        <v>-280.81194123244552</v>
      </c>
      <c r="L8" s="74">
        <f>'DESC-urban-residential'!M8-'BDESC-urban-residential'!M8</f>
        <v>-353.05742423864933</v>
      </c>
      <c r="M8" s="74">
        <f>'DESC-urban-residential'!N8-'BDESC-urban-residential'!N8</f>
        <v>-425.3029072448528</v>
      </c>
      <c r="N8" s="74">
        <f>'DESC-urban-residential'!O8-'BDESC-urban-residential'!O8</f>
        <v>-379.78985005817412</v>
      </c>
      <c r="O8" s="74">
        <f>'DESC-urban-residential'!P8-'BDESC-urban-residential'!P8</f>
        <v>-334.27679287149567</v>
      </c>
      <c r="P8" s="74">
        <f>'DESC-urban-residential'!Q8-'BDESC-urban-residential'!Q8</f>
        <v>-329.26277594523071</v>
      </c>
      <c r="Q8" s="74">
        <f>'DESC-urban-residential'!R8-'BDESC-urban-residential'!R8</f>
        <v>-324.24875901896576</v>
      </c>
      <c r="R8" s="74">
        <f>'DESC-urban-residential'!S8-'BDESC-urban-residential'!S8</f>
        <v>-319.8150993681511</v>
      </c>
      <c r="S8" s="74">
        <f>'DESC-urban-residential'!T8-'BDESC-urban-residential'!T8</f>
        <v>-315.38143971733643</v>
      </c>
      <c r="T8" s="74">
        <f>'DESC-urban-residential'!U8-'BDESC-urban-residential'!U8</f>
        <v>-310.4484028760196</v>
      </c>
      <c r="U8" s="74">
        <f>'DESC-urban-residential'!V8-'BDESC-urban-residential'!V8</f>
        <v>-305.51536603470277</v>
      </c>
      <c r="V8" s="74">
        <f>'DESC-urban-residential'!W8-'BDESC-urban-residential'!W8</f>
        <v>-296.97421651966283</v>
      </c>
      <c r="W8" s="74">
        <f>'DESC-urban-residential'!X8-'BDESC-urban-residential'!X8</f>
        <v>-288.43306700462244</v>
      </c>
      <c r="X8" s="74">
        <f>'DESC-urban-residential'!Y8-'BDESC-urban-residential'!Y8</f>
        <v>-282.49227799508299</v>
      </c>
      <c r="Y8" s="74">
        <f>'DESC-urban-residential'!Z8-'BDESC-urban-residential'!Z8</f>
        <v>-276.55148898554398</v>
      </c>
      <c r="Z8" s="74">
        <f>'DESC-urban-residential'!AA8-'BDESC-urban-residential'!AA8</f>
        <v>-271.83664848421972</v>
      </c>
      <c r="AA8" s="74">
        <f>'DESC-urban-residential'!AB8-'BDESC-urban-residential'!AB8</f>
        <v>-267.12180798289523</v>
      </c>
      <c r="AB8" s="74">
        <f>'DESC-urban-residential'!AC8-'BDESC-urban-residential'!AC8</f>
        <v>-273.10533648171236</v>
      </c>
      <c r="AC8" s="74">
        <f>'DESC-urban-residential'!AD8-'BDESC-urban-residential'!AD8</f>
        <v>-279.08886498052971</v>
      </c>
      <c r="AD8" s="74">
        <f>'DESC-urban-residential'!AE8-'BDESC-urban-residential'!AE8</f>
        <v>-285.43680386160372</v>
      </c>
      <c r="AE8" s="74">
        <f>'DESC-urban-residential'!AF8-'BDESC-urban-residential'!AF8</f>
        <v>-291.78474274267842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-6.6131802681454985</v>
      </c>
      <c r="E8" s="74">
        <f>'DESC-rural-residential'!F8-'BDESC-rural-residential'!F8</f>
        <v>-13.226360536291025</v>
      </c>
      <c r="F8" s="74">
        <f>'DESC-rural-residential'!G8-'BDESC-rural-residential'!G8</f>
        <v>-21.349649989691471</v>
      </c>
      <c r="G8" s="74">
        <f>'DESC-rural-residential'!H8-'BDESC-rural-residential'!H8</f>
        <v>-29.472939443091946</v>
      </c>
      <c r="H8" s="74">
        <f>'DESC-rural-residential'!I8-'BDESC-rural-residential'!I8</f>
        <v>-43.457222386524364</v>
      </c>
      <c r="I8" s="74">
        <f>'DESC-rural-residential'!J8-'BDESC-rural-residential'!J8</f>
        <v>-57.44150532995684</v>
      </c>
      <c r="J8" s="74">
        <f>'DESC-rural-residential'!K8-'BDESC-rural-residential'!K8</f>
        <v>-79.864537323275073</v>
      </c>
      <c r="K8" s="74">
        <f>'DESC-rural-residential'!L8-'BDESC-rural-residential'!L8</f>
        <v>-102.28756931659342</v>
      </c>
      <c r="L8" s="74">
        <f>'DESC-rural-residential'!M8-'BDESC-rural-residential'!M8</f>
        <v>-128.60345466810287</v>
      </c>
      <c r="M8" s="74">
        <f>'DESC-rural-residential'!N8-'BDESC-rural-residential'!N8</f>
        <v>-154.91934001961215</v>
      </c>
      <c r="N8" s="74">
        <f>'DESC-rural-residential'!O8-'BDESC-rural-residential'!O8</f>
        <v>-138.34091400481924</v>
      </c>
      <c r="O8" s="74">
        <f>'DESC-rural-residential'!P8-'BDESC-rural-residential'!P8</f>
        <v>-121.76248799002639</v>
      </c>
      <c r="P8" s="74">
        <f>'DESC-rural-residential'!Q8-'BDESC-rural-residential'!Q8</f>
        <v>-119.93609983271023</v>
      </c>
      <c r="Q8" s="74">
        <f>'DESC-rural-residential'!R8-'BDESC-rural-residential'!R8</f>
        <v>-118.10971167539412</v>
      </c>
      <c r="R8" s="74">
        <f>'DESC-rural-residential'!S8-'BDESC-rural-residential'!S8</f>
        <v>-116.4947224165025</v>
      </c>
      <c r="S8" s="74">
        <f>'DESC-rural-residential'!T8-'BDESC-rural-residential'!T8</f>
        <v>-114.87973315761093</v>
      </c>
      <c r="T8" s="74">
        <f>'DESC-rural-residential'!U8-'BDESC-rural-residential'!U8</f>
        <v>-113.08284252100577</v>
      </c>
      <c r="U8" s="74">
        <f>'DESC-rural-residential'!V8-'BDESC-rural-residential'!V8</f>
        <v>-111.28595188440056</v>
      </c>
      <c r="V8" s="74">
        <f>'DESC-rural-residential'!W8-'BDESC-rural-residential'!W8</f>
        <v>-108.17478282503407</v>
      </c>
      <c r="W8" s="74">
        <f>'DESC-rural-residential'!X8-'BDESC-rural-residential'!X8</f>
        <v>-105.06361376566741</v>
      </c>
      <c r="X8" s="74">
        <f>'DESC-rural-residential'!Y8-'BDESC-rural-residential'!Y8</f>
        <v>-102.89964287133313</v>
      </c>
      <c r="Y8" s="74">
        <f>'DESC-rural-residential'!Z8-'BDESC-rural-residential'!Z8</f>
        <v>-100.7356719769989</v>
      </c>
      <c r="Z8" s="74">
        <f>'DESC-rural-residential'!AA8-'BDESC-rural-residential'!AA8</f>
        <v>-99.018260771196026</v>
      </c>
      <c r="AA8" s="74">
        <f>'DESC-rural-residential'!AB8-'BDESC-rural-residential'!AB8</f>
        <v>-97.300849565393037</v>
      </c>
      <c r="AB8" s="74">
        <f>'DESC-rural-residential'!AC8-'BDESC-rural-residential'!AC8</f>
        <v>-99.480388595657985</v>
      </c>
      <c r="AC8" s="74">
        <f>'DESC-rural-residential'!AD8-'BDESC-rural-residential'!AD8</f>
        <v>-101.65992762592282</v>
      </c>
      <c r="AD8" s="74">
        <f>'DESC-rural-residential'!AE8-'BDESC-rural-residential'!AE8</f>
        <v>-103.97220549938373</v>
      </c>
      <c r="AE8" s="74">
        <f>'DESC-rural-residential'!AF8-'BDESC-rural-residential'!AF8</f>
        <v>-106.28448337284459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-11.917898212597521</v>
      </c>
      <c r="E8" s="74">
        <f>'DESC-commercial'!F8-'BDESC-commercial'!F8</f>
        <v>-23.835796425195127</v>
      </c>
      <c r="F8" s="74">
        <f>'DESC-commercial'!G8-'BDESC-commercial'!G8</f>
        <v>-38.475127719916031</v>
      </c>
      <c r="G8" s="74">
        <f>'DESC-commercial'!H8-'BDESC-commercial'!H8</f>
        <v>-53.114459014637021</v>
      </c>
      <c r="H8" s="74">
        <f>'DESC-commercial'!I8-'BDESC-commercial'!I8</f>
        <v>-78.316140193475917</v>
      </c>
      <c r="I8" s="74">
        <f>'DESC-commercial'!J8-'BDESC-commercial'!J8</f>
        <v>-103.51782137231487</v>
      </c>
      <c r="J8" s="74">
        <f>'DESC-commercial'!K8-'BDESC-commercial'!K8</f>
        <v>-143.92733722982297</v>
      </c>
      <c r="K8" s="74">
        <f>'DESC-commercial'!L8-'BDESC-commercial'!L8</f>
        <v>-184.33685308733106</v>
      </c>
      <c r="L8" s="74">
        <f>'DESC-commercial'!M8-'BDESC-commercial'!M8</f>
        <v>-231.76184836598316</v>
      </c>
      <c r="M8" s="74">
        <f>'DESC-commercial'!N8-'BDESC-commercial'!N8</f>
        <v>-279.18684364463502</v>
      </c>
      <c r="N8" s="74">
        <f>'DESC-commercial'!O8-'BDESC-commercial'!O8</f>
        <v>-249.31014502792141</v>
      </c>
      <c r="O8" s="74">
        <f>'DESC-commercial'!P8-'BDESC-commercial'!P8</f>
        <v>-219.4334464112078</v>
      </c>
      <c r="P8" s="74">
        <f>'DESC-commercial'!Q8-'BDESC-commercial'!Q8</f>
        <v>-216.14203331296903</v>
      </c>
      <c r="Q8" s="74">
        <f>'DESC-commercial'!R8-'BDESC-commercial'!R8</f>
        <v>-212.8506202147305</v>
      </c>
      <c r="R8" s="74">
        <f>'DESC-commercial'!S8-'BDESC-commercial'!S8</f>
        <v>-209.94017821534658</v>
      </c>
      <c r="S8" s="74">
        <f>'DESC-commercial'!T8-'BDESC-commercial'!T8</f>
        <v>-207.02973621596254</v>
      </c>
      <c r="T8" s="74">
        <f>'DESC-commercial'!U8-'BDESC-commercial'!U8</f>
        <v>-203.79148187570468</v>
      </c>
      <c r="U8" s="74">
        <f>'DESC-commercial'!V8-'BDESC-commercial'!V8</f>
        <v>-200.55322753544681</v>
      </c>
      <c r="V8" s="74">
        <f>'DESC-commercial'!W8-'BDESC-commercial'!W8</f>
        <v>-194.94645520076335</v>
      </c>
      <c r="W8" s="74">
        <f>'DESC-commercial'!X8-'BDESC-commercial'!X8</f>
        <v>-189.33968286607956</v>
      </c>
      <c r="X8" s="74">
        <f>'DESC-commercial'!Y8-'BDESC-commercial'!Y8</f>
        <v>-185.43989731540819</v>
      </c>
      <c r="Y8" s="74">
        <f>'DESC-commercial'!Z8-'BDESC-commercial'!Z8</f>
        <v>-181.54011176473682</v>
      </c>
      <c r="Z8" s="74">
        <f>'DESC-commercial'!AA8-'BDESC-commercial'!AA8</f>
        <v>-178.44509074458949</v>
      </c>
      <c r="AA8" s="74">
        <f>'DESC-commercial'!AB8-'BDESC-commercial'!AB8</f>
        <v>-175.35006972444194</v>
      </c>
      <c r="AB8" s="74">
        <f>'DESC-commercial'!AC8-'BDESC-commercial'!AC8</f>
        <v>-179.27791128626961</v>
      </c>
      <c r="AC8" s="74">
        <f>'DESC-commercial'!AD8-'BDESC-commercial'!AD8</f>
        <v>-183.20575284809752</v>
      </c>
      <c r="AD8" s="74">
        <f>'DESC-commercial'!AE8-'BDESC-commercial'!AE8</f>
        <v>-187.37280882083212</v>
      </c>
      <c r="AE8" s="74">
        <f>'DESC-commercial'!AF8-'BDESC-commercial'!AF8</f>
        <v>-191.53986479356718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2025-01-29T23:37:44Z</dcterms:modified>
</cp:coreProperties>
</file>