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MN\webappdata\"/>
    </mc:Choice>
  </mc:AlternateContent>
  <xr:revisionPtr revIDLastSave="0" documentId="8_{7A0E8B5C-D5FD-483F-BB92-B0C1689131C1}"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<sst xmlns="http://schemas.openxmlformats.org/spreadsheetml/2006/main" count="42870" uniqueCount="4487">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</sst>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4031</v>
      </c>
      <c r="C1" s="380">
        <v>46293</v>
      </c>
      <c r="G1" s="381" t="s">
        <v>3985</v>
      </c>
      <c r="H1" s="381" t="s">
        <v>3986</v>
      </c>
    </row>
    <row r="2" spans="1:8" x14ac:dyDescent="0.45">
      <c r="B2" t="str">
        <f>_xlfn.XLOOKUP(B1,H:H,G:G,0,0,1)</f>
        <v>MN</v>
      </c>
      <c r="C2" t="str">
        <f>_xlfn.XLOOKUP(B2,G:G, H:H, 0,0,1)</f>
        <v>Minnesota</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123.39201999999999</v>
      </c>
      <c r="E2" s="436">
        <f>SUMIFS('frozen policy trendline'!E:E,'frozen policy trendline'!$A:$A,About!$B$2)-SUMIFS('frozen policy trendline'!E:E,'frozen policy trendline'!$A:$A,About!$B$2,'frozen policy trendline'!$B:$B,"Output Total CO2e Emissions by Sector[LULUCF sector]")</f>
        <v>121.35821999999999</v>
      </c>
      <c r="F2" s="436">
        <f>SUMIFS('frozen policy trendline'!F:F,'frozen policy trendline'!$A:$A,About!$B$2)-SUMIFS('frozen policy trendline'!F:F,'frozen policy trendline'!$A:$A,About!$B$2,'frozen policy trendline'!$B:$B,"Output Total CO2e Emissions by Sector[LULUCF sector]")</f>
        <v>119.80822000000001</v>
      </c>
      <c r="G2" s="436">
        <f>SUMIFS('frozen policy trendline'!G:G,'frozen policy trendline'!$A:$A,About!$B$2)-SUMIFS('frozen policy trendline'!G:G,'frozen policy trendline'!$A:$A,About!$B$2,'frozen policy trendline'!$B:$B,"Output Total CO2e Emissions by Sector[LULUCF sector]")</f>
        <v>116.77330000000001</v>
      </c>
      <c r="H2" s="436">
        <f>SUMIFS('frozen policy trendline'!H:H,'frozen policy trendline'!$A:$A,About!$B$2)-SUMIFS('frozen policy trendline'!H:H,'frozen policy trendline'!$A:$A,About!$B$2,'frozen policy trendline'!$B:$B,"Output Total CO2e Emissions by Sector[LULUCF sector]")</f>
        <v>115.19511999999999</v>
      </c>
      <c r="I2" s="436">
        <f>SUMIFS('frozen policy trendline'!I:I,'frozen policy trendline'!$A:$A,About!$B$2)-SUMIFS('frozen policy trendline'!I:I,'frozen policy trendline'!$A:$A,About!$B$2,'frozen policy trendline'!$B:$B,"Output Total CO2e Emissions by Sector[LULUCF sector]")</f>
        <v>112.26561</v>
      </c>
      <c r="J2" s="436">
        <f>SUMIFS('frozen policy trendline'!J:J,'frozen policy trendline'!$A:$A,About!$B$2)-SUMIFS('frozen policy trendline'!J:J,'frozen policy trendline'!$A:$A,About!$B$2,'frozen policy trendline'!$B:$B,"Output Total CO2e Emissions by Sector[LULUCF sector]")</f>
        <v>110.65157000000001</v>
      </c>
      <c r="K2" s="436">
        <f>SUMIFS('frozen policy trendline'!K:K,'frozen policy trendline'!$A:$A,About!$B$2)-SUMIFS('frozen policy trendline'!K:K,'frozen policy trendline'!$A:$A,About!$B$2,'frozen policy trendline'!$B:$B,"Output Total CO2e Emissions by Sector[LULUCF sector]")</f>
        <v>108.788202</v>
      </c>
      <c r="L2" s="436">
        <f>SUMIFS('frozen policy trendline'!L:L,'frozen policy trendline'!$A:$A,About!$B$2)-SUMIFS('frozen policy trendline'!L:L,'frozen policy trendline'!$A:$A,About!$B$2,'frozen policy trendline'!$B:$B,"Output Total CO2e Emissions by Sector[LULUCF sector]")</f>
        <v>107.04917500000001</v>
      </c>
      <c r="M2" s="436">
        <f>SUMIFS('frozen policy trendline'!M:M,'frozen policy trendline'!$A:$A,About!$B$2)-SUMIFS('frozen policy trendline'!M:M,'frozen policy trendline'!$A:$A,About!$B$2,'frozen policy trendline'!$B:$B,"Output Total CO2e Emissions by Sector[LULUCF sector]")</f>
        <v>104.18147699999999</v>
      </c>
      <c r="N2" s="436">
        <f>SUMIFS('frozen policy trendline'!N:N,'frozen policy trendline'!$A:$A,About!$B$2)-SUMIFS('frozen policy trendline'!N:N,'frozen policy trendline'!$A:$A,About!$B$2,'frozen policy trendline'!$B:$B,"Output Total CO2e Emissions by Sector[LULUCF sector]")</f>
        <v>102.24284499999999</v>
      </c>
      <c r="O2" s="436">
        <f>SUMIFS('frozen policy trendline'!O:O,'frozen policy trendline'!$A:$A,About!$B$2)-SUMIFS('frozen policy trendline'!O:O,'frozen policy trendline'!$A:$A,About!$B$2,'frozen policy trendline'!$B:$B,"Output Total CO2e Emissions by Sector[LULUCF sector]")</f>
        <v>101.49589800000001</v>
      </c>
      <c r="P2" s="436">
        <f>SUMIFS('frozen policy trendline'!P:P,'frozen policy trendline'!$A:$A,About!$B$2)-SUMIFS('frozen policy trendline'!P:P,'frozen policy trendline'!$A:$A,About!$B$2,'frozen policy trendline'!$B:$B,"Output Total CO2e Emissions by Sector[LULUCF sector]")</f>
        <v>100.92214599999998</v>
      </c>
      <c r="Q2" s="436">
        <f>SUMIFS('frozen policy trendline'!Q:Q,'frozen policy trendline'!$A:$A,About!$B$2)-SUMIFS('frozen policy trendline'!Q:Q,'frozen policy trendline'!$A:$A,About!$B$2,'frozen policy trendline'!$B:$B,"Output Total CO2e Emissions by Sector[LULUCF sector]")</f>
        <v>100.23963600000002</v>
      </c>
      <c r="R2" s="436">
        <f>SUMIFS('frozen policy trendline'!R:R,'frozen policy trendline'!$A:$A,About!$B$2)-SUMIFS('frozen policy trendline'!R:R,'frozen policy trendline'!$A:$A,About!$B$2,'frozen policy trendline'!$B:$B,"Output Total CO2e Emissions by Sector[LULUCF sector]")</f>
        <v>98.878804000000002</v>
      </c>
      <c r="S2" s="436">
        <f>SUMIFS('frozen policy trendline'!S:S,'frozen policy trendline'!$A:$A,About!$B$2)-SUMIFS('frozen policy trendline'!S:S,'frozen policy trendline'!$A:$A,About!$B$2,'frozen policy trendline'!$B:$B,"Output Total CO2e Emissions by Sector[LULUCF sector]")</f>
        <v>96.798529000000016</v>
      </c>
      <c r="T2" s="436">
        <f>SUMIFS('frozen policy trendline'!T:T,'frozen policy trendline'!$A:$A,About!$B$2)-SUMIFS('frozen policy trendline'!T:T,'frozen policy trendline'!$A:$A,About!$B$2,'frozen policy trendline'!$B:$B,"Output Total CO2e Emissions by Sector[LULUCF sector]")</f>
        <v>96.109426999999997</v>
      </c>
      <c r="U2" s="436">
        <f>SUMIFS('frozen policy trendline'!U:U,'frozen policy trendline'!$A:$A,About!$B$2)-SUMIFS('frozen policy trendline'!U:U,'frozen policy trendline'!$A:$A,About!$B$2,'frozen policy trendline'!$B:$B,"Output Total CO2e Emissions by Sector[LULUCF sector]")</f>
        <v>95.697257000000008</v>
      </c>
      <c r="V2" s="436">
        <f>SUMIFS('frozen policy trendline'!V:V,'frozen policy trendline'!$A:$A,About!$B$2)-SUMIFS('frozen policy trendline'!V:V,'frozen policy trendline'!$A:$A,About!$B$2,'frozen policy trendline'!$B:$B,"Output Total CO2e Emissions by Sector[LULUCF sector]")</f>
        <v>95.142653999999993</v>
      </c>
      <c r="W2" s="436">
        <f>SUMIFS('frozen policy trendline'!W:W,'frozen policy trendline'!$A:$A,About!$B$2)-SUMIFS('frozen policy trendline'!W:W,'frozen policy trendline'!$A:$A,About!$B$2,'frozen policy trendline'!$B:$B,"Output Total CO2e Emissions by Sector[LULUCF sector]")</f>
        <v>94.615643000000006</v>
      </c>
      <c r="X2" s="436">
        <f>SUMIFS('frozen policy trendline'!X:X,'frozen policy trendline'!$A:$A,About!$B$2)-SUMIFS('frozen policy trendline'!X:X,'frozen policy trendline'!$A:$A,About!$B$2,'frozen policy trendline'!$B:$B,"Output Total CO2e Emissions by Sector[LULUCF sector]")</f>
        <v>94.478604000000004</v>
      </c>
      <c r="Y2" s="436">
        <f>SUMIFS('frozen policy trendline'!Y:Y,'frozen policy trendline'!$A:$A,About!$B$2)-SUMIFS('frozen policy trendline'!Y:Y,'frozen policy trendline'!$A:$A,About!$B$2,'frozen policy trendline'!$B:$B,"Output Total CO2e Emissions by Sector[LULUCF sector]")</f>
        <v>94.312255999999991</v>
      </c>
      <c r="Z2" s="436">
        <f>SUMIFS('frozen policy trendline'!Z:Z,'frozen policy trendline'!$A:$A,About!$B$2)-SUMIFS('frozen policy trendline'!Z:Z,'frozen policy trendline'!$A:$A,About!$B$2,'frozen policy trendline'!$B:$B,"Output Total CO2e Emissions by Sector[LULUCF sector]")</f>
        <v>94.222861999999992</v>
      </c>
      <c r="AA2" s="436">
        <f>SUMIFS('frozen policy trendline'!AA:AA,'frozen policy trendline'!$A:$A,About!$B$2)-SUMIFS('frozen policy trendline'!AA:AA,'frozen policy trendline'!$A:$A,About!$B$2,'frozen policy trendline'!$B:$B,"Output Total CO2e Emissions by Sector[LULUCF sector]")</f>
        <v>94.172038000000001</v>
      </c>
      <c r="AB2" s="436">
        <f>SUMIFS('frozen policy trendline'!AB:AB,'frozen policy trendline'!$A:$A,About!$B$2)-SUMIFS('frozen policy trendline'!AB:AB,'frozen policy trendline'!$A:$A,About!$B$2,'frozen policy trendline'!$B:$B,"Output Total CO2e Emissions by Sector[LULUCF sector]")</f>
        <v>94.128573999999986</v>
      </c>
      <c r="AC2" s="436">
        <f>SUMIFS('frozen policy trendline'!AC:AC,'frozen policy trendline'!$A:$A,About!$B$2)-SUMIFS('frozen policy trendline'!AC:AC,'frozen policy trendline'!$A:$A,About!$B$2,'frozen policy trendline'!$B:$B,"Output Total CO2e Emissions by Sector[LULUCF sector]")</f>
        <v>94.207490000000007</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50% below 2005 levels by 2050</v>
      </c>
      <c r="C2" s="1">
        <f>IF(INDEX('State Targets'!I:I,MATCH(About!$C$2,'State Targets'!$B:$B,0))=0,"",INDEX('State Targets'!I:I,MATCH(About!$C$2,'State Targets'!$B:$B,0)))</f>
        <v>2030</v>
      </c>
      <c r="D2" s="1">
        <f>INDEX('State Targets'!J:J,MATCH(About!$C$2,'State Targets'!$B:$B,0))</f>
        <v>52.5</v>
      </c>
      <c r="E2" s="1">
        <f>INDEX('State Targets'!K:K,MATCH(About!$C$2,'State Targets'!$B:$B,0))</f>
        <v>52.5</v>
      </c>
      <c r="F2" s="1" t="str">
        <f>IF(INDEX('State Targets'!C:C,MATCH(About!$C$2,'State Targets'!$B:$B,0))=0,"",INDEX('State Targets'!C:C,MATCH(About!$C$2,'State Targets'!$B:$B,0)))</f>
        <v>Minnesota enacted statutory targets in 2023 to reduce emissions below 2005 levels by 30% by 2025, 50% by 2030, and to achieve net-zero emissions by 2050.</v>
      </c>
    </row>
    <row r="3" spans="1:6" ht="71.25" x14ac:dyDescent="0.45">
      <c r="A3" s="1" t="s">
        <v>3518</v>
      </c>
      <c r="B3" s="1" t="str">
        <f>IF(INDEX('State Targets'!L:L,MATCH(About!$C$2,'State Targets'!$B:$B,0))=0,"",INDEX('State Targets'!L:L,MATCH(About!$C$2,'State Targets'!$B:$B,0)))</f>
        <v>Net-zero emissions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Minnesota enacted statutory targets in 2023 to reduce emissions below 2005 levels by 30% by 2025, 50% by 2030, and to achieve net-zero emissions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105</v>
      </c>
      <c r="H25" s="393" t="s">
        <v>4419</v>
      </c>
      <c r="I25" s="403">
        <v>2030</v>
      </c>
      <c r="J25">
        <f>IF($E25="","",(1-$E25)*$G25)</f>
        <v>52.5</v>
      </c>
      <c r="K25">
        <f t="shared" si="1"/>
        <v>52.5</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MN</v>
      </c>
      <c r="C1" s="409">
        <f>SUM(C4:C87)</f>
        <v>80.832011568372536</v>
      </c>
      <c r="D1" s="409">
        <f t="shared" ref="D1:AG1" si="0">SUM(D4:D87)</f>
        <v>80.286838127960038</v>
      </c>
      <c r="E1" s="409">
        <f t="shared" si="0"/>
        <v>81.457642897189274</v>
      </c>
      <c r="F1" s="409">
        <f t="shared" si="0"/>
        <v>86.101071606156225</v>
      </c>
      <c r="G1" s="409">
        <f t="shared" si="0"/>
        <v>87.996216573080218</v>
      </c>
      <c r="H1" s="409">
        <f t="shared" si="0"/>
        <v>91.486916334299679</v>
      </c>
      <c r="I1" s="409">
        <f t="shared" si="0"/>
        <v>96.759337334979975</v>
      </c>
      <c r="J1" s="409">
        <f t="shared" si="0"/>
        <v>95.255388280526219</v>
      </c>
      <c r="K1" s="409">
        <f t="shared" si="0"/>
        <v>95.878365804197813</v>
      </c>
      <c r="L1" s="409">
        <f t="shared" si="0"/>
        <v>96.363689721957201</v>
      </c>
      <c r="M1" s="409">
        <f t="shared" si="0"/>
        <v>101.9964136990581</v>
      </c>
      <c r="N1" s="409">
        <f t="shared" si="0"/>
        <v>99.180533588940619</v>
      </c>
      <c r="O1" s="409">
        <f t="shared" si="0"/>
        <v>101.58286567503862</v>
      </c>
      <c r="P1" s="409">
        <f t="shared" si="0"/>
        <v>106.47526583696545</v>
      </c>
      <c r="Q1" s="409">
        <f t="shared" si="0"/>
        <v>104.88518665738744</v>
      </c>
      <c r="R1" s="409">
        <f t="shared" si="0"/>
        <v>105.13118879067659</v>
      </c>
      <c r="S1" s="409">
        <f t="shared" si="0"/>
        <v>103.21583317537295</v>
      </c>
      <c r="T1" s="409">
        <f t="shared" si="0"/>
        <v>104.59146118199267</v>
      </c>
      <c r="U1" s="409">
        <f t="shared" si="0"/>
        <v>104.12165115796138</v>
      </c>
      <c r="V1" s="409">
        <f t="shared" si="0"/>
        <v>96.618620871027673</v>
      </c>
      <c r="W1" s="409">
        <f t="shared" si="0"/>
        <v>111.42085711277923</v>
      </c>
      <c r="X1" s="409">
        <f t="shared" si="0"/>
        <v>110.75676279913843</v>
      </c>
      <c r="Y1" s="409">
        <f t="shared" si="0"/>
        <v>106.47922334573826</v>
      </c>
      <c r="Z1" s="409">
        <f t="shared" si="0"/>
        <v>110.20023428706007</v>
      </c>
      <c r="AA1" s="409">
        <f t="shared" si="0"/>
        <v>116.62033625704957</v>
      </c>
      <c r="AB1" s="409">
        <f t="shared" si="0"/>
        <v>103.05910589826932</v>
      </c>
      <c r="AC1" s="409">
        <f t="shared" si="0"/>
        <v>104.92227498411765</v>
      </c>
      <c r="AD1" s="409">
        <f t="shared" si="0"/>
        <v>105.76376517593515</v>
      </c>
      <c r="AE1" s="409">
        <f t="shared" si="0"/>
        <v>110.66764337527796</v>
      </c>
      <c r="AF1" s="409">
        <f t="shared" si="0"/>
        <v>107.20019413660017</v>
      </c>
      <c r="AG1" s="409">
        <f t="shared" si="0"/>
        <v>93.283446841306699</v>
      </c>
      <c r="AH1" s="409">
        <f>SUM(AH4:AH87)</f>
        <v>97.963497339907761</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29.1599510845931</v>
      </c>
      <c r="D4">
        <f>SUMIFS('EPA Export Aggregation'!G:G,'EPA Export Aggregation'!$A:$A,$B4,'EPA Export Aggregation'!$D:$D,$A$1)*IF($A4="CH4",About!$D$58,IF($A4="N2O",About!$D$59,1))</f>
        <v>28.0475833646375</v>
      </c>
      <c r="E4">
        <f>SUMIFS('EPA Export Aggregation'!H:H,'EPA Export Aggregation'!$A:$A,$B4,'EPA Export Aggregation'!$D:$D,$A$1)*IF($A4="CH4",About!$D$58,IF($A4="N2O",About!$D$59,1))</f>
        <v>27.6890424610426</v>
      </c>
      <c r="F4">
        <f>SUMIFS('EPA Export Aggregation'!I:I,'EPA Export Aggregation'!$A:$A,$B4,'EPA Export Aggregation'!$D:$D,$A$1)*IF($A4="CH4",About!$D$58,IF($A4="N2O",About!$D$59,1))</f>
        <v>29.288613262163501</v>
      </c>
      <c r="G4">
        <f>SUMIFS('EPA Export Aggregation'!J:J,'EPA Export Aggregation'!$A:$A,$B4,'EPA Export Aggregation'!$D:$D,$A$1)*IF($A4="CH4",About!$D$58,IF($A4="N2O",About!$D$59,1))</f>
        <v>29.5764023472125</v>
      </c>
      <c r="H4">
        <f>SUMIFS('EPA Export Aggregation'!K:K,'EPA Export Aggregation'!$A:$A,$B4,'EPA Export Aggregation'!$D:$D,$A$1)*IF($A4="CH4",About!$D$58,IF($A4="N2O",About!$D$59,1))</f>
        <v>30.0483040450289</v>
      </c>
      <c r="I4">
        <f>SUMIFS('EPA Export Aggregation'!L:L,'EPA Export Aggregation'!$A:$A,$B4,'EPA Export Aggregation'!$D:$D,$A$1)*IF($A4="CH4",About!$D$58,IF($A4="N2O",About!$D$59,1))</f>
        <v>30.635412708170001</v>
      </c>
      <c r="J4">
        <f>SUMIFS('EPA Export Aggregation'!M:M,'EPA Export Aggregation'!$A:$A,$B4,'EPA Export Aggregation'!$D:$D,$A$1)*IF($A4="CH4",About!$D$58,IF($A4="N2O",About!$D$59,1))</f>
        <v>30.806673551985899</v>
      </c>
      <c r="K4">
        <f>SUMIFS('EPA Export Aggregation'!N:N,'EPA Export Aggregation'!$A:$A,$B4,'EPA Export Aggregation'!$D:$D,$A$1)*IF($A4="CH4",About!$D$58,IF($A4="N2O",About!$D$59,1))</f>
        <v>31.7474473741776</v>
      </c>
      <c r="L4">
        <f>SUMIFS('EPA Export Aggregation'!O:O,'EPA Export Aggregation'!$A:$A,$B4,'EPA Export Aggregation'!$D:$D,$A$1)*IF($A4="CH4",About!$D$58,IF($A4="N2O",About!$D$59,1))</f>
        <v>30.500558297344799</v>
      </c>
      <c r="M4">
        <f>SUMIFS('EPA Export Aggregation'!P:P,'EPA Export Aggregation'!$A:$A,$B4,'EPA Export Aggregation'!$D:$D,$A$1)*IF($A4="CH4",About!$D$58,IF($A4="N2O",About!$D$59,1))</f>
        <v>33.060470351166302</v>
      </c>
      <c r="N4">
        <f>SUMIFS('EPA Export Aggregation'!Q:Q,'EPA Export Aggregation'!$A:$A,$B4,'EPA Export Aggregation'!$D:$D,$A$1)*IF($A4="CH4",About!$D$58,IF($A4="N2O",About!$D$59,1))</f>
        <v>32.620116175463501</v>
      </c>
      <c r="O4">
        <f>SUMIFS('EPA Export Aggregation'!R:R,'EPA Export Aggregation'!$A:$A,$B4,'EPA Export Aggregation'!$D:$D,$A$1)*IF($A4="CH4",About!$D$58,IF($A4="N2O",About!$D$59,1))</f>
        <v>33.341843234494704</v>
      </c>
      <c r="P4">
        <f>SUMIFS('EPA Export Aggregation'!S:S,'EPA Export Aggregation'!$A:$A,$B4,'EPA Export Aggregation'!$D:$D,$A$1)*IF($A4="CH4",About!$D$58,IF($A4="N2O",About!$D$59,1))</f>
        <v>36.866715667930599</v>
      </c>
      <c r="Q4">
        <f>SUMIFS('EPA Export Aggregation'!T:T,'EPA Export Aggregation'!$A:$A,$B4,'EPA Export Aggregation'!$D:$D,$A$1)*IF($A4="CH4",About!$D$58,IF($A4="N2O",About!$D$59,1))</f>
        <v>35.315298137499298</v>
      </c>
      <c r="R4">
        <f>SUMIFS('EPA Export Aggregation'!U:U,'EPA Export Aggregation'!$A:$A,$B4,'EPA Export Aggregation'!$D:$D,$A$1)*IF($A4="CH4",About!$D$58,IF($A4="N2O",About!$D$59,1))</f>
        <v>35.930805202229301</v>
      </c>
      <c r="S4">
        <f>SUMIFS('EPA Export Aggregation'!V:V,'EPA Export Aggregation'!$A:$A,$B4,'EPA Export Aggregation'!$D:$D,$A$1)*IF($A4="CH4",About!$D$58,IF($A4="N2O",About!$D$59,1))</f>
        <v>34.784402551875502</v>
      </c>
      <c r="T4">
        <f>SUMIFS('EPA Export Aggregation'!W:W,'EPA Export Aggregation'!$A:$A,$B4,'EPA Export Aggregation'!$D:$D,$A$1)*IF($A4="CH4",About!$D$58,IF($A4="N2O",About!$D$59,1))</f>
        <v>34.638910026951699</v>
      </c>
      <c r="U4">
        <f>SUMIFS('EPA Export Aggregation'!X:X,'EPA Export Aggregation'!$A:$A,$B4,'EPA Export Aggregation'!$D:$D,$A$1)*IF($A4="CH4",About!$D$58,IF($A4="N2O",About!$D$59,1))</f>
        <v>33.291423883260599</v>
      </c>
      <c r="V4">
        <f>SUMIFS('EPA Export Aggregation'!Y:Y,'EPA Export Aggregation'!$A:$A,$B4,'EPA Export Aggregation'!$D:$D,$A$1)*IF($A4="CH4",About!$D$58,IF($A4="N2O",About!$D$59,1))</f>
        <v>30.476007201912299</v>
      </c>
      <c r="W4">
        <f>SUMIFS('EPA Export Aggregation'!Z:Z,'EPA Export Aggregation'!$A:$A,$B4,'EPA Export Aggregation'!$D:$D,$A$1)*IF($A4="CH4",About!$D$58,IF($A4="N2O",About!$D$59,1))</f>
        <v>29.630328178636301</v>
      </c>
      <c r="X4">
        <f>SUMIFS('EPA Export Aggregation'!AA:AA,'EPA Export Aggregation'!$A:$A,$B4,'EPA Export Aggregation'!$D:$D,$A$1)*IF($A4="CH4",About!$D$58,IF($A4="N2O",About!$D$59,1))</f>
        <v>29.249029174339</v>
      </c>
      <c r="Y4">
        <f>SUMIFS('EPA Export Aggregation'!AB:AB,'EPA Export Aggregation'!$A:$A,$B4,'EPA Export Aggregation'!$D:$D,$A$1)*IF($A4="CH4",About!$D$58,IF($A4="N2O",About!$D$59,1))</f>
        <v>25.705293072432099</v>
      </c>
      <c r="Z4">
        <f>SUMIFS('EPA Export Aggregation'!AC:AC,'EPA Export Aggregation'!$A:$A,$B4,'EPA Export Aggregation'!$D:$D,$A$1)*IF($A4="CH4",About!$D$58,IF($A4="N2O",About!$D$59,1))</f>
        <v>25.987259028622301</v>
      </c>
      <c r="AA4">
        <f>SUMIFS('EPA Export Aggregation'!AD:AD,'EPA Export Aggregation'!$A:$A,$B4,'EPA Export Aggregation'!$D:$D,$A$1)*IF($A4="CH4",About!$D$58,IF($A4="N2O",About!$D$59,1))</f>
        <v>29.386942594159599</v>
      </c>
      <c r="AB4">
        <f>SUMIFS('EPA Export Aggregation'!AE:AE,'EPA Export Aggregation'!$A:$A,$B4,'EPA Export Aggregation'!$D:$D,$A$1)*IF($A4="CH4",About!$D$58,IF($A4="N2O",About!$D$59,1))</f>
        <v>27.2513955520702</v>
      </c>
      <c r="AC4">
        <f>SUMIFS('EPA Export Aggregation'!AF:AF,'EPA Export Aggregation'!$A:$A,$B4,'EPA Export Aggregation'!$D:$D,$A$1)*IF($A4="CH4",About!$D$58,IF($A4="N2O",About!$D$59,1))</f>
        <v>26.717873880517601</v>
      </c>
      <c r="AD4">
        <f>SUMIFS('EPA Export Aggregation'!AG:AG,'EPA Export Aggregation'!$A:$A,$B4,'EPA Export Aggregation'!$D:$D,$A$1)*IF($A4="CH4",About!$D$58,IF($A4="N2O",About!$D$59,1))</f>
        <v>25.274520913001901</v>
      </c>
      <c r="AE4">
        <f>SUMIFS('EPA Export Aggregation'!AH:AH,'EPA Export Aggregation'!$A:$A,$B4,'EPA Export Aggregation'!$D:$D,$A$1)*IF($A4="CH4",About!$D$58,IF($A4="N2O",About!$D$59,1))</f>
        <v>26.7311020473526</v>
      </c>
      <c r="AF4">
        <f>SUMIFS('EPA Export Aggregation'!AI:AI,'EPA Export Aggregation'!$A:$A,$B4,'EPA Export Aggregation'!$D:$D,$A$1)*IF($A4="CH4",About!$D$58,IF($A4="N2O",About!$D$59,1))</f>
        <v>22.856938855487702</v>
      </c>
      <c r="AG4">
        <f>SUMIFS('EPA Export Aggregation'!AJ:AJ,'EPA Export Aggregation'!$A:$A,$B4,'EPA Export Aggregation'!$D:$D,$A$1)*IF($A4="CH4",About!$D$58,IF($A4="N2O",About!$D$59,1))</f>
        <v>19.208011423435298</v>
      </c>
      <c r="AH4">
        <f>SUMIFS('EPA Export Aggregation'!AK:AK,'EPA Export Aggregation'!$A:$A,$B4,'EPA Export Aggregation'!$D:$D,$A$1)*IF($A4="CH4",About!$D$58,IF($A4="N2O",About!$D$59,1))</f>
        <v>21.2057188877112</v>
      </c>
    </row>
    <row r="5" spans="1:34" x14ac:dyDescent="0.45">
      <c r="A5" s="413" t="s">
        <v>2215</v>
      </c>
      <c r="B5" s="414" t="s">
        <v>4198</v>
      </c>
      <c r="C5">
        <f>SUMIFS('EPA Export Aggregation'!F:F,'EPA Export Aggregation'!$A:$A,$B5,'EPA Export Aggregation'!$D:$D,$A$1)*IF($A5="CH4",About!$D$58,IF($A5="N2O",About!$D$59,1))</f>
        <v>23.038042840671299</v>
      </c>
      <c r="D5">
        <f>SUMIFS('EPA Export Aggregation'!G:G,'EPA Export Aggregation'!$A:$A,$B5,'EPA Export Aggregation'!$D:$D,$A$1)*IF($A5="CH4",About!$D$58,IF($A5="N2O",About!$D$59,1))</f>
        <v>23.605257302939499</v>
      </c>
      <c r="E5">
        <f>SUMIFS('EPA Export Aggregation'!H:H,'EPA Export Aggregation'!$A:$A,$B5,'EPA Export Aggregation'!$D:$D,$A$1)*IF($A5="CH4",About!$D$58,IF($A5="N2O",About!$D$59,1))</f>
        <v>25.121365305332102</v>
      </c>
      <c r="F5">
        <f>SUMIFS('EPA Export Aggregation'!I:I,'EPA Export Aggregation'!$A:$A,$B5,'EPA Export Aggregation'!$D:$D,$A$1)*IF($A5="CH4",About!$D$58,IF($A5="N2O",About!$D$59,1))</f>
        <v>26.888071624603</v>
      </c>
      <c r="G5">
        <f>SUMIFS('EPA Export Aggregation'!J:J,'EPA Export Aggregation'!$A:$A,$B5,'EPA Export Aggregation'!$D:$D,$A$1)*IF($A5="CH4",About!$D$58,IF($A5="N2O",About!$D$59,1))</f>
        <v>28.034603228489999</v>
      </c>
      <c r="H5">
        <f>SUMIFS('EPA Export Aggregation'!K:K,'EPA Export Aggregation'!$A:$A,$B5,'EPA Export Aggregation'!$D:$D,$A$1)*IF($A5="CH4",About!$D$58,IF($A5="N2O",About!$D$59,1))</f>
        <v>29.055231160657002</v>
      </c>
      <c r="I5">
        <f>SUMIFS('EPA Export Aggregation'!L:L,'EPA Export Aggregation'!$A:$A,$B5,'EPA Export Aggregation'!$D:$D,$A$1)*IF($A5="CH4",About!$D$58,IF($A5="N2O",About!$D$59,1))</f>
        <v>30.3478799795434</v>
      </c>
      <c r="J5">
        <f>SUMIFS('EPA Export Aggregation'!M:M,'EPA Export Aggregation'!$A:$A,$B5,'EPA Export Aggregation'!$D:$D,$A$1)*IF($A5="CH4",About!$D$58,IF($A5="N2O",About!$D$59,1))</f>
        <v>29.964453672886901</v>
      </c>
      <c r="K5">
        <f>SUMIFS('EPA Export Aggregation'!N:N,'EPA Export Aggregation'!$A:$A,$B5,'EPA Export Aggregation'!$D:$D,$A$1)*IF($A5="CH4",About!$D$58,IF($A5="N2O",About!$D$59,1))</f>
        <v>31.5902971710358</v>
      </c>
      <c r="L5">
        <f>SUMIFS('EPA Export Aggregation'!O:O,'EPA Export Aggregation'!$A:$A,$B5,'EPA Export Aggregation'!$D:$D,$A$1)*IF($A5="CH4",About!$D$58,IF($A5="N2O",About!$D$59,1))</f>
        <v>33.733752168409097</v>
      </c>
      <c r="M5">
        <f>SUMIFS('EPA Export Aggregation'!P:P,'EPA Export Aggregation'!$A:$A,$B5,'EPA Export Aggregation'!$D:$D,$A$1)*IF($A5="CH4",About!$D$58,IF($A5="N2O",About!$D$59,1))</f>
        <v>35.059816305085</v>
      </c>
      <c r="N5">
        <f>SUMIFS('EPA Export Aggregation'!Q:Q,'EPA Export Aggregation'!$A:$A,$B5,'EPA Export Aggregation'!$D:$D,$A$1)*IF($A5="CH4",About!$D$58,IF($A5="N2O",About!$D$59,1))</f>
        <v>34.431515752909903</v>
      </c>
      <c r="O5">
        <f>SUMIFS('EPA Export Aggregation'!R:R,'EPA Export Aggregation'!$A:$A,$B5,'EPA Export Aggregation'!$D:$D,$A$1)*IF($A5="CH4",About!$D$58,IF($A5="N2O",About!$D$59,1))</f>
        <v>34.985496242012701</v>
      </c>
      <c r="P5">
        <f>SUMIFS('EPA Export Aggregation'!S:S,'EPA Export Aggregation'!$A:$A,$B5,'EPA Export Aggregation'!$D:$D,$A$1)*IF($A5="CH4",About!$D$58,IF($A5="N2O",About!$D$59,1))</f>
        <v>35.407876034814798</v>
      </c>
      <c r="Q5">
        <f>SUMIFS('EPA Export Aggregation'!T:T,'EPA Export Aggregation'!$A:$A,$B5,'EPA Export Aggregation'!$D:$D,$A$1)*IF($A5="CH4",About!$D$58,IF($A5="N2O",About!$D$59,1))</f>
        <v>35.743631545777397</v>
      </c>
      <c r="R5">
        <f>SUMIFS('EPA Export Aggregation'!U:U,'EPA Export Aggregation'!$A:$A,$B5,'EPA Export Aggregation'!$D:$D,$A$1)*IF($A5="CH4",About!$D$58,IF($A5="N2O",About!$D$59,1))</f>
        <v>35.301859361493896</v>
      </c>
      <c r="S5">
        <f>SUMIFS('EPA Export Aggregation'!V:V,'EPA Export Aggregation'!$A:$A,$B5,'EPA Export Aggregation'!$D:$D,$A$1)*IF($A5="CH4",About!$D$58,IF($A5="N2O",About!$D$59,1))</f>
        <v>34.074870938283503</v>
      </c>
      <c r="T5">
        <f>SUMIFS('EPA Export Aggregation'!W:W,'EPA Export Aggregation'!$A:$A,$B5,'EPA Export Aggregation'!$D:$D,$A$1)*IF($A5="CH4",About!$D$58,IF($A5="N2O",About!$D$59,1))</f>
        <v>33.769188770422602</v>
      </c>
      <c r="U5">
        <f>SUMIFS('EPA Export Aggregation'!X:X,'EPA Export Aggregation'!$A:$A,$B5,'EPA Export Aggregation'!$D:$D,$A$1)*IF($A5="CH4",About!$D$58,IF($A5="N2O",About!$D$59,1))</f>
        <v>32.4511005195397</v>
      </c>
      <c r="V5">
        <f>SUMIFS('EPA Export Aggregation'!Y:Y,'EPA Export Aggregation'!$A:$A,$B5,'EPA Export Aggregation'!$D:$D,$A$1)*IF($A5="CH4",About!$D$58,IF($A5="N2O",About!$D$59,1))</f>
        <v>30.199193226710999</v>
      </c>
      <c r="W5">
        <f>SUMIFS('EPA Export Aggregation'!Z:Z,'EPA Export Aggregation'!$A:$A,$B5,'EPA Export Aggregation'!$D:$D,$A$1)*IF($A5="CH4",About!$D$58,IF($A5="N2O",About!$D$59,1))</f>
        <v>30.204590763159601</v>
      </c>
      <c r="X5">
        <f>SUMIFS('EPA Export Aggregation'!AA:AA,'EPA Export Aggregation'!$A:$A,$B5,'EPA Export Aggregation'!$D:$D,$A$1)*IF($A5="CH4",About!$D$58,IF($A5="N2O",About!$D$59,1))</f>
        <v>29.4782377997754</v>
      </c>
      <c r="Y5">
        <f>SUMIFS('EPA Export Aggregation'!AB:AB,'EPA Export Aggregation'!$A:$A,$B5,'EPA Export Aggregation'!$D:$D,$A$1)*IF($A5="CH4",About!$D$58,IF($A5="N2O",About!$D$59,1))</f>
        <v>30.0768412889364</v>
      </c>
      <c r="Z5">
        <f>SUMIFS('EPA Export Aggregation'!AC:AC,'EPA Export Aggregation'!$A:$A,$B5,'EPA Export Aggregation'!$D:$D,$A$1)*IF($A5="CH4",About!$D$58,IF($A5="N2O",About!$D$59,1))</f>
        <v>29.445220523967301</v>
      </c>
      <c r="AA5">
        <f>SUMIFS('EPA Export Aggregation'!AD:AD,'EPA Export Aggregation'!$A:$A,$B5,'EPA Export Aggregation'!$D:$D,$A$1)*IF($A5="CH4",About!$D$58,IF($A5="N2O",About!$D$59,1))</f>
        <v>30.116736488828199</v>
      </c>
      <c r="AB5">
        <f>SUMIFS('EPA Export Aggregation'!AE:AE,'EPA Export Aggregation'!$A:$A,$B5,'EPA Export Aggregation'!$D:$D,$A$1)*IF($A5="CH4",About!$D$58,IF($A5="N2O",About!$D$59,1))</f>
        <v>29.313963426535</v>
      </c>
      <c r="AC5">
        <f>SUMIFS('EPA Export Aggregation'!AF:AF,'EPA Export Aggregation'!$A:$A,$B5,'EPA Export Aggregation'!$D:$D,$A$1)*IF($A5="CH4",About!$D$58,IF($A5="N2O",About!$D$59,1))</f>
        <v>31.80492525463</v>
      </c>
      <c r="AD5">
        <f>SUMIFS('EPA Export Aggregation'!AG:AG,'EPA Export Aggregation'!$A:$A,$B5,'EPA Export Aggregation'!$D:$D,$A$1)*IF($A5="CH4",About!$D$58,IF($A5="N2O",About!$D$59,1))</f>
        <v>32.101195077387302</v>
      </c>
      <c r="AE5">
        <f>SUMIFS('EPA Export Aggregation'!AH:AH,'EPA Export Aggregation'!$A:$A,$B5,'EPA Export Aggregation'!$D:$D,$A$1)*IF($A5="CH4",About!$D$58,IF($A5="N2O",About!$D$59,1))</f>
        <v>32.387458521795601</v>
      </c>
      <c r="AF5">
        <f>SUMIFS('EPA Export Aggregation'!AI:AI,'EPA Export Aggregation'!$A:$A,$B5,'EPA Export Aggregation'!$D:$D,$A$1)*IF($A5="CH4",About!$D$58,IF($A5="N2O",About!$D$59,1))</f>
        <v>32.334243039766001</v>
      </c>
      <c r="AG5">
        <f>SUMIFS('EPA Export Aggregation'!AJ:AJ,'EPA Export Aggregation'!$A:$A,$B5,'EPA Export Aggregation'!$D:$D,$A$1)*IF($A5="CH4",About!$D$58,IF($A5="N2O",About!$D$59,1))</f>
        <v>26.368100240467399</v>
      </c>
      <c r="AH5">
        <f>SUMIFS('EPA Export Aggregation'!AK:AK,'EPA Export Aggregation'!$A:$A,$B5,'EPA Export Aggregation'!$D:$D,$A$1)*IF($A5="CH4",About!$D$58,IF($A5="N2O",About!$D$59,1))</f>
        <v>28.5649134671472</v>
      </c>
    </row>
    <row r="6" spans="1:34" x14ac:dyDescent="0.45">
      <c r="A6" s="413" t="s">
        <v>2215</v>
      </c>
      <c r="B6" s="414" t="s">
        <v>4202</v>
      </c>
      <c r="C6">
        <f>SUMIFS('EPA Export Aggregation'!F:F,'EPA Export Aggregation'!$A:$A,$B6,'EPA Export Aggregation'!$D:$D,$A$1)*IF($A6="CH4",About!$D$58,IF($A6="N2O",About!$D$59,1))</f>
        <v>12.0485885369824</v>
      </c>
      <c r="D6">
        <f>SUMIFS('EPA Export Aggregation'!G:G,'EPA Export Aggregation'!$A:$A,$B6,'EPA Export Aggregation'!$D:$D,$A$1)*IF($A6="CH4",About!$D$58,IF($A6="N2O",About!$D$59,1))</f>
        <v>11.792523165048699</v>
      </c>
      <c r="E6">
        <f>SUMIFS('EPA Export Aggregation'!H:H,'EPA Export Aggregation'!$A:$A,$B6,'EPA Export Aggregation'!$D:$D,$A$1)*IF($A6="CH4",About!$D$58,IF($A6="N2O",About!$D$59,1))</f>
        <v>12.438954044457301</v>
      </c>
      <c r="F6">
        <f>SUMIFS('EPA Export Aggregation'!I:I,'EPA Export Aggregation'!$A:$A,$B6,'EPA Export Aggregation'!$D:$D,$A$1)*IF($A6="CH4",About!$D$58,IF($A6="N2O",About!$D$59,1))</f>
        <v>12.8962072004018</v>
      </c>
      <c r="G6">
        <f>SUMIFS('EPA Export Aggregation'!J:J,'EPA Export Aggregation'!$A:$A,$B6,'EPA Export Aggregation'!$D:$D,$A$1)*IF($A6="CH4",About!$D$58,IF($A6="N2O",About!$D$59,1))</f>
        <v>13.053465209668801</v>
      </c>
      <c r="H6">
        <f>SUMIFS('EPA Export Aggregation'!K:K,'EPA Export Aggregation'!$A:$A,$B6,'EPA Export Aggregation'!$D:$D,$A$1)*IF($A6="CH4",About!$D$58,IF($A6="N2O",About!$D$59,1))</f>
        <v>13.605620044726001</v>
      </c>
      <c r="I6">
        <f>SUMIFS('EPA Export Aggregation'!L:L,'EPA Export Aggregation'!$A:$A,$B6,'EPA Export Aggregation'!$D:$D,$A$1)*IF($A6="CH4",About!$D$58,IF($A6="N2O",About!$D$59,1))</f>
        <v>15.1349171958084</v>
      </c>
      <c r="J6">
        <f>SUMIFS('EPA Export Aggregation'!M:M,'EPA Export Aggregation'!$A:$A,$B6,'EPA Export Aggregation'!$D:$D,$A$1)*IF($A6="CH4",About!$D$58,IF($A6="N2O",About!$D$59,1))</f>
        <v>14.5805787658624</v>
      </c>
      <c r="K6">
        <f>SUMIFS('EPA Export Aggregation'!N:N,'EPA Export Aggregation'!$A:$A,$B6,'EPA Export Aggregation'!$D:$D,$A$1)*IF($A6="CH4",About!$D$58,IF($A6="N2O",About!$D$59,1))</f>
        <v>14.751372050083001</v>
      </c>
      <c r="L6">
        <f>SUMIFS('EPA Export Aggregation'!O:O,'EPA Export Aggregation'!$A:$A,$B6,'EPA Export Aggregation'!$D:$D,$A$1)*IF($A6="CH4",About!$D$58,IF($A6="N2O",About!$D$59,1))</f>
        <v>13.8283156392366</v>
      </c>
      <c r="M6">
        <f>SUMIFS('EPA Export Aggregation'!P:P,'EPA Export Aggregation'!$A:$A,$B6,'EPA Export Aggregation'!$D:$D,$A$1)*IF($A6="CH4",About!$D$58,IF($A6="N2O",About!$D$59,1))</f>
        <v>14.42026836901</v>
      </c>
      <c r="N6">
        <f>SUMIFS('EPA Export Aggregation'!Q:Q,'EPA Export Aggregation'!$A:$A,$B6,'EPA Export Aggregation'!$D:$D,$A$1)*IF($A6="CH4",About!$D$58,IF($A6="N2O",About!$D$59,1))</f>
        <v>12.9374647729371</v>
      </c>
      <c r="O6">
        <f>SUMIFS('EPA Export Aggregation'!R:R,'EPA Export Aggregation'!$A:$A,$B6,'EPA Export Aggregation'!$D:$D,$A$1)*IF($A6="CH4",About!$D$58,IF($A6="N2O",About!$D$59,1))</f>
        <v>12.891214847454201</v>
      </c>
      <c r="P6">
        <f>SUMIFS('EPA Export Aggregation'!S:S,'EPA Export Aggregation'!$A:$A,$B6,'EPA Export Aggregation'!$D:$D,$A$1)*IF($A6="CH4",About!$D$58,IF($A6="N2O",About!$D$59,1))</f>
        <v>13.2687293247387</v>
      </c>
      <c r="Q6">
        <f>SUMIFS('EPA Export Aggregation'!T:T,'EPA Export Aggregation'!$A:$A,$B6,'EPA Export Aggregation'!$D:$D,$A$1)*IF($A6="CH4",About!$D$58,IF($A6="N2O",About!$D$59,1))</f>
        <v>13.631440824826599</v>
      </c>
      <c r="R6">
        <f>SUMIFS('EPA Export Aggregation'!U:U,'EPA Export Aggregation'!$A:$A,$B6,'EPA Export Aggregation'!$D:$D,$A$1)*IF($A6="CH4",About!$D$58,IF($A6="N2O",About!$D$59,1))</f>
        <v>14.001117481323099</v>
      </c>
      <c r="S6">
        <f>SUMIFS('EPA Export Aggregation'!V:V,'EPA Export Aggregation'!$A:$A,$B6,'EPA Export Aggregation'!$D:$D,$A$1)*IF($A6="CH4",About!$D$58,IF($A6="N2O",About!$D$59,1))</f>
        <v>14.2819265461016</v>
      </c>
      <c r="T6">
        <f>SUMIFS('EPA Export Aggregation'!W:W,'EPA Export Aggregation'!$A:$A,$B6,'EPA Export Aggregation'!$D:$D,$A$1)*IF($A6="CH4",About!$D$58,IF($A6="N2O",About!$D$59,1))</f>
        <v>15.4223594829107</v>
      </c>
      <c r="U6">
        <f>SUMIFS('EPA Export Aggregation'!X:X,'EPA Export Aggregation'!$A:$A,$B6,'EPA Export Aggregation'!$D:$D,$A$1)*IF($A6="CH4",About!$D$58,IF($A6="N2O",About!$D$59,1))</f>
        <v>16.377242139597701</v>
      </c>
      <c r="V6">
        <f>SUMIFS('EPA Export Aggregation'!Y:Y,'EPA Export Aggregation'!$A:$A,$B6,'EPA Export Aggregation'!$D:$D,$A$1)*IF($A6="CH4",About!$D$58,IF($A6="N2O",About!$D$59,1))</f>
        <v>14.800398139313801</v>
      </c>
      <c r="W6">
        <f>SUMIFS('EPA Export Aggregation'!Z:Z,'EPA Export Aggregation'!$A:$A,$B6,'EPA Export Aggregation'!$D:$D,$A$1)*IF($A6="CH4",About!$D$58,IF($A6="N2O",About!$D$59,1))</f>
        <v>14.7192398093433</v>
      </c>
      <c r="X6">
        <f>SUMIFS('EPA Export Aggregation'!AA:AA,'EPA Export Aggregation'!$A:$A,$B6,'EPA Export Aggregation'!$D:$D,$A$1)*IF($A6="CH4",About!$D$58,IF($A6="N2O",About!$D$59,1))</f>
        <v>14.655072132140999</v>
      </c>
      <c r="Y6">
        <f>SUMIFS('EPA Export Aggregation'!AB:AB,'EPA Export Aggregation'!$A:$A,$B6,'EPA Export Aggregation'!$D:$D,$A$1)*IF($A6="CH4",About!$D$58,IF($A6="N2O",About!$D$59,1))</f>
        <v>13.5107351726747</v>
      </c>
      <c r="Z6">
        <f>SUMIFS('EPA Export Aggregation'!AC:AC,'EPA Export Aggregation'!$A:$A,$B6,'EPA Export Aggregation'!$D:$D,$A$1)*IF($A6="CH4",About!$D$58,IF($A6="N2O",About!$D$59,1))</f>
        <v>14.568292469525</v>
      </c>
      <c r="AA6">
        <f>SUMIFS('EPA Export Aggregation'!AD:AD,'EPA Export Aggregation'!$A:$A,$B6,'EPA Export Aggregation'!$D:$D,$A$1)*IF($A6="CH4",About!$D$58,IF($A6="N2O",About!$D$59,1))</f>
        <v>14.4275908517799</v>
      </c>
      <c r="AB6">
        <f>SUMIFS('EPA Export Aggregation'!AE:AE,'EPA Export Aggregation'!$A:$A,$B6,'EPA Export Aggregation'!$D:$D,$A$1)*IF($A6="CH4",About!$D$58,IF($A6="N2O",About!$D$59,1))</f>
        <v>13.6437996009898</v>
      </c>
      <c r="AC6">
        <f>SUMIFS('EPA Export Aggregation'!AF:AF,'EPA Export Aggregation'!$A:$A,$B6,'EPA Export Aggregation'!$D:$D,$A$1)*IF($A6="CH4",About!$D$58,IF($A6="N2O",About!$D$59,1))</f>
        <v>14.3868693233967</v>
      </c>
      <c r="AD6">
        <f>SUMIFS('EPA Export Aggregation'!AG:AG,'EPA Export Aggregation'!$A:$A,$B6,'EPA Export Aggregation'!$D:$D,$A$1)*IF($A6="CH4",About!$D$58,IF($A6="N2O",About!$D$59,1))</f>
        <v>14.2930676330078</v>
      </c>
      <c r="AE6">
        <f>SUMIFS('EPA Export Aggregation'!AH:AH,'EPA Export Aggregation'!$A:$A,$B6,'EPA Export Aggregation'!$D:$D,$A$1)*IF($A6="CH4",About!$D$58,IF($A6="N2O",About!$D$59,1))</f>
        <v>13.8904899843252</v>
      </c>
      <c r="AF6">
        <f>SUMIFS('EPA Export Aggregation'!AI:AI,'EPA Export Aggregation'!$A:$A,$B6,'EPA Export Aggregation'!$D:$D,$A$1)*IF($A6="CH4",About!$D$58,IF($A6="N2O",About!$D$59,1))</f>
        <v>14.3911722784171</v>
      </c>
      <c r="AG6">
        <f>SUMIFS('EPA Export Aggregation'!AJ:AJ,'EPA Export Aggregation'!$A:$A,$B6,'EPA Export Aggregation'!$D:$D,$A$1)*IF($A6="CH4",About!$D$58,IF($A6="N2O",About!$D$59,1))</f>
        <v>13.091903515366299</v>
      </c>
      <c r="AH6">
        <f>SUMIFS('EPA Export Aggregation'!AK:AK,'EPA Export Aggregation'!$A:$A,$B6,'EPA Export Aggregation'!$D:$D,$A$1)*IF($A6="CH4",About!$D$58,IF($A6="N2O",About!$D$59,1))</f>
        <v>13.198818124050099</v>
      </c>
    </row>
    <row r="7" spans="1:34" x14ac:dyDescent="0.45">
      <c r="A7" s="413" t="s">
        <v>2215</v>
      </c>
      <c r="B7" s="414" t="s">
        <v>4204</v>
      </c>
      <c r="C7">
        <f>SUMIFS('EPA Export Aggregation'!F:F,'EPA Export Aggregation'!$A:$A,$B7,'EPA Export Aggregation'!$D:$D,$A$1)*IF($A7="CH4",About!$D$58,IF($A7="N2O",About!$D$59,1))</f>
        <v>8.0889503103863998</v>
      </c>
      <c r="D7">
        <f>SUMIFS('EPA Export Aggregation'!G:G,'EPA Export Aggregation'!$A:$A,$B7,'EPA Export Aggregation'!$D:$D,$A$1)*IF($A7="CH4",About!$D$58,IF($A7="N2O",About!$D$59,1))</f>
        <v>8.9120732051591993</v>
      </c>
      <c r="E7">
        <f>SUMIFS('EPA Export Aggregation'!H:H,'EPA Export Aggregation'!$A:$A,$B7,'EPA Export Aggregation'!$D:$D,$A$1)*IF($A7="CH4",About!$D$58,IF($A7="N2O",About!$D$59,1))</f>
        <v>8.4152589641528994</v>
      </c>
      <c r="F7">
        <f>SUMIFS('EPA Export Aggregation'!I:I,'EPA Export Aggregation'!$A:$A,$B7,'EPA Export Aggregation'!$D:$D,$A$1)*IF($A7="CH4",About!$D$58,IF($A7="N2O",About!$D$59,1))</f>
        <v>9.0127333034721993</v>
      </c>
      <c r="G7">
        <f>SUMIFS('EPA Export Aggregation'!J:J,'EPA Export Aggregation'!$A:$A,$B7,'EPA Export Aggregation'!$D:$D,$A$1)*IF($A7="CH4",About!$D$58,IF($A7="N2O",About!$D$59,1))</f>
        <v>8.9042083524737006</v>
      </c>
      <c r="H7">
        <f>SUMIFS('EPA Export Aggregation'!K:K,'EPA Export Aggregation'!$A:$A,$B7,'EPA Export Aggregation'!$D:$D,$A$1)*IF($A7="CH4",About!$D$58,IF($A7="N2O",About!$D$59,1))</f>
        <v>9.2779778491357003</v>
      </c>
      <c r="I7">
        <f>SUMIFS('EPA Export Aggregation'!L:L,'EPA Export Aggregation'!$A:$A,$B7,'EPA Export Aggregation'!$D:$D,$A$1)*IF($A7="CH4",About!$D$58,IF($A7="N2O",About!$D$59,1))</f>
        <v>10.5565461183455</v>
      </c>
      <c r="J7">
        <f>SUMIFS('EPA Export Aggregation'!M:M,'EPA Export Aggregation'!$A:$A,$B7,'EPA Export Aggregation'!$D:$D,$A$1)*IF($A7="CH4",About!$D$58,IF($A7="N2O",About!$D$59,1))</f>
        <v>9.5375330819416995</v>
      </c>
      <c r="K7">
        <f>SUMIFS('EPA Export Aggregation'!N:N,'EPA Export Aggregation'!$A:$A,$B7,'EPA Export Aggregation'!$D:$D,$A$1)*IF($A7="CH4",About!$D$58,IF($A7="N2O",About!$D$59,1))</f>
        <v>7.9377921672689</v>
      </c>
      <c r="L7">
        <f>SUMIFS('EPA Export Aggregation'!O:O,'EPA Export Aggregation'!$A:$A,$B7,'EPA Export Aggregation'!$D:$D,$A$1)*IF($A7="CH4",About!$D$58,IF($A7="N2O",About!$D$59,1))</f>
        <v>8.4314465511322005</v>
      </c>
      <c r="M7">
        <f>SUMIFS('EPA Export Aggregation'!P:P,'EPA Export Aggregation'!$A:$A,$B7,'EPA Export Aggregation'!$D:$D,$A$1)*IF($A7="CH4",About!$D$58,IF($A7="N2O",About!$D$59,1))</f>
        <v>9.2517259844908004</v>
      </c>
      <c r="N7">
        <f>SUMIFS('EPA Export Aggregation'!Q:Q,'EPA Export Aggregation'!$A:$A,$B7,'EPA Export Aggregation'!$D:$D,$A$1)*IF($A7="CH4",About!$D$58,IF($A7="N2O",About!$D$59,1))</f>
        <v>8.8979816991373006</v>
      </c>
      <c r="O7">
        <f>SUMIFS('EPA Export Aggregation'!R:R,'EPA Export Aggregation'!$A:$A,$B7,'EPA Export Aggregation'!$D:$D,$A$1)*IF($A7="CH4",About!$D$58,IF($A7="N2O",About!$D$59,1))</f>
        <v>9.2579319550078996</v>
      </c>
      <c r="P7">
        <f>SUMIFS('EPA Export Aggregation'!S:S,'EPA Export Aggregation'!$A:$A,$B7,'EPA Export Aggregation'!$D:$D,$A$1)*IF($A7="CH4",About!$D$58,IF($A7="N2O",About!$D$59,1))</f>
        <v>9.7712140935795002</v>
      </c>
      <c r="Q7">
        <f>SUMIFS('EPA Export Aggregation'!T:T,'EPA Export Aggregation'!$A:$A,$B7,'EPA Export Aggregation'!$D:$D,$A$1)*IF($A7="CH4",About!$D$58,IF($A7="N2O",About!$D$59,1))</f>
        <v>9.3857831073461</v>
      </c>
      <c r="R7">
        <f>SUMIFS('EPA Export Aggregation'!U:U,'EPA Export Aggregation'!$A:$A,$B7,'EPA Export Aggregation'!$D:$D,$A$1)*IF($A7="CH4",About!$D$58,IF($A7="N2O",About!$D$59,1))</f>
        <v>8.9566110270843993</v>
      </c>
      <c r="S7">
        <f>SUMIFS('EPA Export Aggregation'!V:V,'EPA Export Aggregation'!$A:$A,$B7,'EPA Export Aggregation'!$D:$D,$A$1)*IF($A7="CH4",About!$D$58,IF($A7="N2O",About!$D$59,1))</f>
        <v>8.1794146643933008</v>
      </c>
      <c r="T7">
        <f>SUMIFS('EPA Export Aggregation'!W:W,'EPA Export Aggregation'!$A:$A,$B7,'EPA Export Aggregation'!$D:$D,$A$1)*IF($A7="CH4",About!$D$58,IF($A7="N2O",About!$D$59,1))</f>
        <v>8.8504327350909993</v>
      </c>
      <c r="U7">
        <f>SUMIFS('EPA Export Aggregation'!X:X,'EPA Export Aggregation'!$A:$A,$B7,'EPA Export Aggregation'!$D:$D,$A$1)*IF($A7="CH4",About!$D$58,IF($A7="N2O",About!$D$59,1))</f>
        <v>9.4765703503996992</v>
      </c>
      <c r="V7">
        <f>SUMIFS('EPA Export Aggregation'!Y:Y,'EPA Export Aggregation'!$A:$A,$B7,'EPA Export Aggregation'!$D:$D,$A$1)*IF($A7="CH4",About!$D$58,IF($A7="N2O",About!$D$59,1))</f>
        <v>9.0092904853595002</v>
      </c>
      <c r="W7">
        <f>SUMIFS('EPA Export Aggregation'!Z:Z,'EPA Export Aggregation'!$A:$A,$B7,'EPA Export Aggregation'!$D:$D,$A$1)*IF($A7="CH4",About!$D$58,IF($A7="N2O",About!$D$59,1))</f>
        <v>8.3205556540226002</v>
      </c>
      <c r="X7">
        <f>SUMIFS('EPA Export Aggregation'!AA:AA,'EPA Export Aggregation'!$A:$A,$B7,'EPA Export Aggregation'!$D:$D,$A$1)*IF($A7="CH4",About!$D$58,IF($A7="N2O",About!$D$59,1))</f>
        <v>8.3706394919647007</v>
      </c>
      <c r="Y7">
        <f>SUMIFS('EPA Export Aggregation'!AB:AB,'EPA Export Aggregation'!$A:$A,$B7,'EPA Export Aggregation'!$D:$D,$A$1)*IF($A7="CH4",About!$D$58,IF($A7="N2O",About!$D$59,1))</f>
        <v>7.2847394467928002</v>
      </c>
      <c r="Z7">
        <f>SUMIFS('EPA Export Aggregation'!AC:AC,'EPA Export Aggregation'!$A:$A,$B7,'EPA Export Aggregation'!$D:$D,$A$1)*IF($A7="CH4",About!$D$58,IF($A7="N2O",About!$D$59,1))</f>
        <v>9.2066124596949006</v>
      </c>
      <c r="AA7">
        <f>SUMIFS('EPA Export Aggregation'!AD:AD,'EPA Export Aggregation'!$A:$A,$B7,'EPA Export Aggregation'!$D:$D,$A$1)*IF($A7="CH4",About!$D$58,IF($A7="N2O",About!$D$59,1))</f>
        <v>9.8628476625431993</v>
      </c>
      <c r="AB7">
        <f>SUMIFS('EPA Export Aggregation'!AE:AE,'EPA Export Aggregation'!$A:$A,$B7,'EPA Export Aggregation'!$D:$D,$A$1)*IF($A7="CH4",About!$D$58,IF($A7="N2O",About!$D$59,1))</f>
        <v>8.0322367649135007</v>
      </c>
      <c r="AC7">
        <f>SUMIFS('EPA Export Aggregation'!AF:AF,'EPA Export Aggregation'!$A:$A,$B7,'EPA Export Aggregation'!$D:$D,$A$1)*IF($A7="CH4",About!$D$58,IF($A7="N2O",About!$D$59,1))</f>
        <v>7.9880552276715999</v>
      </c>
      <c r="AD7">
        <f>SUMIFS('EPA Export Aggregation'!AG:AG,'EPA Export Aggregation'!$A:$A,$B7,'EPA Export Aggregation'!$D:$D,$A$1)*IF($A7="CH4",About!$D$58,IF($A7="N2O",About!$D$59,1))</f>
        <v>8.5120163731552996</v>
      </c>
      <c r="AE7">
        <f>SUMIFS('EPA Export Aggregation'!AH:AH,'EPA Export Aggregation'!$A:$A,$B7,'EPA Export Aggregation'!$D:$D,$A$1)*IF($A7="CH4",About!$D$58,IF($A7="N2O",About!$D$59,1))</f>
        <v>9.8291672451825001</v>
      </c>
      <c r="AF7">
        <f>SUMIFS('EPA Export Aggregation'!AI:AI,'EPA Export Aggregation'!$A:$A,$B7,'EPA Export Aggregation'!$D:$D,$A$1)*IF($A7="CH4",About!$D$58,IF($A7="N2O",About!$D$59,1))</f>
        <v>10.167899062055801</v>
      </c>
      <c r="AG7">
        <f>SUMIFS('EPA Export Aggregation'!AJ:AJ,'EPA Export Aggregation'!$A:$A,$B7,'EPA Export Aggregation'!$D:$D,$A$1)*IF($A7="CH4",About!$D$58,IF($A7="N2O",About!$D$59,1))</f>
        <v>9.1637418092799994</v>
      </c>
      <c r="AH7">
        <f>SUMIFS('EPA Export Aggregation'!AK:AK,'EPA Export Aggregation'!$A:$A,$B7,'EPA Export Aggregation'!$D:$D,$A$1)*IF($A7="CH4",About!$D$58,IF($A7="N2O",About!$D$59,1))</f>
        <v>9.1639263970432996</v>
      </c>
    </row>
    <row r="8" spans="1:34" x14ac:dyDescent="0.45">
      <c r="A8" s="413" t="s">
        <v>2215</v>
      </c>
      <c r="B8" s="414" t="s">
        <v>4206</v>
      </c>
      <c r="C8">
        <f>SUMIFS('EPA Export Aggregation'!F:F,'EPA Export Aggregation'!$A:$A,$B8,'EPA Export Aggregation'!$D:$D,$A$1)*IF($A8="CH4",About!$D$58,IF($A8="N2O",About!$D$59,1))</f>
        <v>5.9133904658973</v>
      </c>
      <c r="D8">
        <f>SUMIFS('EPA Export Aggregation'!G:G,'EPA Export Aggregation'!$A:$A,$B8,'EPA Export Aggregation'!$D:$D,$A$1)*IF($A8="CH4",About!$D$58,IF($A8="N2O",About!$D$59,1))</f>
        <v>5.5490832820106002</v>
      </c>
      <c r="E8">
        <f>SUMIFS('EPA Export Aggregation'!H:H,'EPA Export Aggregation'!$A:$A,$B8,'EPA Export Aggregation'!$D:$D,$A$1)*IF($A8="CH4",About!$D$58,IF($A8="N2O",About!$D$59,1))</f>
        <v>5.0598965024656</v>
      </c>
      <c r="F8">
        <f>SUMIFS('EPA Export Aggregation'!I:I,'EPA Export Aggregation'!$A:$A,$B8,'EPA Export Aggregation'!$D:$D,$A$1)*IF($A8="CH4",About!$D$58,IF($A8="N2O",About!$D$59,1))</f>
        <v>5.3100935143813004</v>
      </c>
      <c r="G8">
        <f>SUMIFS('EPA Export Aggregation'!J:J,'EPA Export Aggregation'!$A:$A,$B8,'EPA Export Aggregation'!$D:$D,$A$1)*IF($A8="CH4",About!$D$58,IF($A8="N2O",About!$D$59,1))</f>
        <v>5.4508830568156004</v>
      </c>
      <c r="H8">
        <f>SUMIFS('EPA Export Aggregation'!K:K,'EPA Export Aggregation'!$A:$A,$B8,'EPA Export Aggregation'!$D:$D,$A$1)*IF($A8="CH4",About!$D$58,IF($A8="N2O",About!$D$59,1))</f>
        <v>5.9032396998932004</v>
      </c>
      <c r="I8">
        <f>SUMIFS('EPA Export Aggregation'!L:L,'EPA Export Aggregation'!$A:$A,$B8,'EPA Export Aggregation'!$D:$D,$A$1)*IF($A8="CH4",About!$D$58,IF($A8="N2O",About!$D$59,1))</f>
        <v>6.2602554288491001</v>
      </c>
      <c r="J8">
        <f>SUMIFS('EPA Export Aggregation'!M:M,'EPA Export Aggregation'!$A:$A,$B8,'EPA Export Aggregation'!$D:$D,$A$1)*IF($A8="CH4",About!$D$58,IF($A8="N2O",About!$D$59,1))</f>
        <v>6.2621647976592003</v>
      </c>
      <c r="K8">
        <f>SUMIFS('EPA Export Aggregation'!N:N,'EPA Export Aggregation'!$A:$A,$B8,'EPA Export Aggregation'!$D:$D,$A$1)*IF($A8="CH4",About!$D$58,IF($A8="N2O",About!$D$59,1))</f>
        <v>5.5861935257594002</v>
      </c>
      <c r="L8">
        <f>SUMIFS('EPA Export Aggregation'!O:O,'EPA Export Aggregation'!$A:$A,$B8,'EPA Export Aggregation'!$D:$D,$A$1)*IF($A8="CH4",About!$D$58,IF($A8="N2O",About!$D$59,1))</f>
        <v>5.3863753891453996</v>
      </c>
      <c r="M8">
        <f>SUMIFS('EPA Export Aggregation'!P:P,'EPA Export Aggregation'!$A:$A,$B8,'EPA Export Aggregation'!$D:$D,$A$1)*IF($A8="CH4",About!$D$58,IF($A8="N2O",About!$D$59,1))</f>
        <v>5.8033487140386999</v>
      </c>
      <c r="N8">
        <f>SUMIFS('EPA Export Aggregation'!Q:Q,'EPA Export Aggregation'!$A:$A,$B8,'EPA Export Aggregation'!$D:$D,$A$1)*IF($A8="CH4",About!$D$58,IF($A8="N2O",About!$D$59,1))</f>
        <v>5.8164671923322002</v>
      </c>
      <c r="O8">
        <f>SUMIFS('EPA Export Aggregation'!R:R,'EPA Export Aggregation'!$A:$A,$B8,'EPA Export Aggregation'!$D:$D,$A$1)*IF($A8="CH4",About!$D$58,IF($A8="N2O",About!$D$59,1))</f>
        <v>6.3533049586021999</v>
      </c>
      <c r="P8">
        <f>SUMIFS('EPA Export Aggregation'!S:S,'EPA Export Aggregation'!$A:$A,$B8,'EPA Export Aggregation'!$D:$D,$A$1)*IF($A8="CH4",About!$D$58,IF($A8="N2O",About!$D$59,1))</f>
        <v>6.5329020477153001</v>
      </c>
      <c r="Q8">
        <f>SUMIFS('EPA Export Aggregation'!T:T,'EPA Export Aggregation'!$A:$A,$B8,'EPA Export Aggregation'!$D:$D,$A$1)*IF($A8="CH4",About!$D$58,IF($A8="N2O",About!$D$59,1))</f>
        <v>5.9185402628970998</v>
      </c>
      <c r="R8">
        <f>SUMIFS('EPA Export Aggregation'!U:U,'EPA Export Aggregation'!$A:$A,$B8,'EPA Export Aggregation'!$D:$D,$A$1)*IF($A8="CH4",About!$D$58,IF($A8="N2O",About!$D$59,1))</f>
        <v>6.0277777808061002</v>
      </c>
      <c r="S8">
        <f>SUMIFS('EPA Export Aggregation'!V:V,'EPA Export Aggregation'!$A:$A,$B8,'EPA Export Aggregation'!$D:$D,$A$1)*IF($A8="CH4",About!$D$58,IF($A8="N2O",About!$D$59,1))</f>
        <v>6.6344396858546997</v>
      </c>
      <c r="T8">
        <f>SUMIFS('EPA Export Aggregation'!W:W,'EPA Export Aggregation'!$A:$A,$B8,'EPA Export Aggregation'!$D:$D,$A$1)*IF($A8="CH4",About!$D$58,IF($A8="N2O",About!$D$59,1))</f>
        <v>6.4663442731952001</v>
      </c>
      <c r="U8">
        <f>SUMIFS('EPA Export Aggregation'!X:X,'EPA Export Aggregation'!$A:$A,$B8,'EPA Export Aggregation'!$D:$D,$A$1)*IF($A8="CH4",About!$D$58,IF($A8="N2O",About!$D$59,1))</f>
        <v>7.0879428823895001</v>
      </c>
      <c r="V8">
        <f>SUMIFS('EPA Export Aggregation'!Y:Y,'EPA Export Aggregation'!$A:$A,$B8,'EPA Export Aggregation'!$D:$D,$A$1)*IF($A8="CH4",About!$D$58,IF($A8="N2O",About!$D$59,1))</f>
        <v>6.6833722589526001</v>
      </c>
      <c r="W8">
        <f>SUMIFS('EPA Export Aggregation'!Z:Z,'EPA Export Aggregation'!$A:$A,$B8,'EPA Export Aggregation'!$D:$D,$A$1)*IF($A8="CH4",About!$D$58,IF($A8="N2O",About!$D$59,1))</f>
        <v>6.0072886795824996</v>
      </c>
      <c r="X8">
        <f>SUMIFS('EPA Export Aggregation'!AA:AA,'EPA Export Aggregation'!$A:$A,$B8,'EPA Export Aggregation'!$D:$D,$A$1)*IF($A8="CH4",About!$D$58,IF($A8="N2O",About!$D$59,1))</f>
        <v>6.2245097775703</v>
      </c>
      <c r="Y8">
        <f>SUMIFS('EPA Export Aggregation'!AB:AB,'EPA Export Aggregation'!$A:$A,$B8,'EPA Export Aggregation'!$D:$D,$A$1)*IF($A8="CH4",About!$D$58,IF($A8="N2O",About!$D$59,1))</f>
        <v>5.4595094852047996</v>
      </c>
      <c r="Z8">
        <f>SUMIFS('EPA Export Aggregation'!AC:AC,'EPA Export Aggregation'!$A:$A,$B8,'EPA Export Aggregation'!$D:$D,$A$1)*IF($A8="CH4",About!$D$58,IF($A8="N2O",About!$D$59,1))</f>
        <v>6.9607636506365997</v>
      </c>
      <c r="AA8">
        <f>SUMIFS('EPA Export Aggregation'!AD:AD,'EPA Export Aggregation'!$A:$A,$B8,'EPA Export Aggregation'!$D:$D,$A$1)*IF($A8="CH4",About!$D$58,IF($A8="N2O",About!$D$59,1))</f>
        <v>7.0641125183698996</v>
      </c>
      <c r="AB8">
        <f>SUMIFS('EPA Export Aggregation'!AE:AE,'EPA Export Aggregation'!$A:$A,$B8,'EPA Export Aggregation'!$D:$D,$A$1)*IF($A8="CH4",About!$D$58,IF($A8="N2O",About!$D$59,1))</f>
        <v>6.4242809674145001</v>
      </c>
      <c r="AC8">
        <f>SUMIFS('EPA Export Aggregation'!AF:AF,'EPA Export Aggregation'!$A:$A,$B8,'EPA Export Aggregation'!$D:$D,$A$1)*IF($A8="CH4",About!$D$58,IF($A8="N2O",About!$D$59,1))</f>
        <v>6.3058246265357996</v>
      </c>
      <c r="AD8">
        <f>SUMIFS('EPA Export Aggregation'!AG:AG,'EPA Export Aggregation'!$A:$A,$B8,'EPA Export Aggregation'!$D:$D,$A$1)*IF($A8="CH4",About!$D$58,IF($A8="N2O",About!$D$59,1))</f>
        <v>6.5098026317317998</v>
      </c>
      <c r="AE8">
        <f>SUMIFS('EPA Export Aggregation'!AH:AH,'EPA Export Aggregation'!$A:$A,$B8,'EPA Export Aggregation'!$D:$D,$A$1)*IF($A8="CH4",About!$D$58,IF($A8="N2O",About!$D$59,1))</f>
        <v>7.0702211332878004</v>
      </c>
      <c r="AF8">
        <f>SUMIFS('EPA Export Aggregation'!AI:AI,'EPA Export Aggregation'!$A:$A,$B8,'EPA Export Aggregation'!$D:$D,$A$1)*IF($A8="CH4",About!$D$58,IF($A8="N2O",About!$D$59,1))</f>
        <v>7.2632847240169003</v>
      </c>
      <c r="AG8">
        <f>SUMIFS('EPA Export Aggregation'!AJ:AJ,'EPA Export Aggregation'!$A:$A,$B8,'EPA Export Aggregation'!$D:$D,$A$1)*IF($A8="CH4",About!$D$58,IF($A8="N2O",About!$D$59,1))</f>
        <v>6.5484993440452</v>
      </c>
      <c r="AH8">
        <f>SUMIFS('EPA Export Aggregation'!AK:AK,'EPA Export Aggregation'!$A:$A,$B8,'EPA Export Aggregation'!$D:$D,$A$1)*IF($A8="CH4",About!$D$58,IF($A8="N2O",About!$D$59,1))</f>
        <v>6.6224383228394004</v>
      </c>
    </row>
    <row r="9" spans="1:34" x14ac:dyDescent="0.45">
      <c r="A9" s="413" t="s">
        <v>2215</v>
      </c>
      <c r="B9" s="414" t="s">
        <v>4216</v>
      </c>
      <c r="C9">
        <f>SUMIFS('EPA Export Aggregation'!F:F,'EPA Export Aggregation'!$A:$A,$B9,'EPA Export Aggregation'!$D:$D,$A$1)*IF($A9="CH4",About!$D$58,IF($A9="N2O",About!$D$59,1))</f>
        <v>0.74778526820250002</v>
      </c>
      <c r="D9">
        <f>SUMIFS('EPA Export Aggregation'!G:G,'EPA Export Aggregation'!$A:$A,$B9,'EPA Export Aggregation'!$D:$D,$A$1)*IF($A9="CH4",About!$D$58,IF($A9="N2O",About!$D$59,1))</f>
        <v>0.73798100548349999</v>
      </c>
      <c r="E9">
        <f>SUMIFS('EPA Export Aggregation'!H:H,'EPA Export Aggregation'!$A:$A,$B9,'EPA Export Aggregation'!$D:$D,$A$1)*IF($A9="CH4",About!$D$58,IF($A9="N2O",About!$D$59,1))</f>
        <v>0.86667054426949997</v>
      </c>
      <c r="F9">
        <f>SUMIFS('EPA Export Aggregation'!I:I,'EPA Export Aggregation'!$A:$A,$B9,'EPA Export Aggregation'!$D:$D,$A$1)*IF($A9="CH4",About!$D$58,IF($A9="N2O",About!$D$59,1))</f>
        <v>0.81681182894439996</v>
      </c>
      <c r="G9">
        <f>SUMIFS('EPA Export Aggregation'!J:J,'EPA Export Aggregation'!$A:$A,$B9,'EPA Export Aggregation'!$D:$D,$A$1)*IF($A9="CH4",About!$D$58,IF($A9="N2O",About!$D$59,1))</f>
        <v>0.91434569585970005</v>
      </c>
      <c r="H9">
        <f>SUMIFS('EPA Export Aggregation'!K:K,'EPA Export Aggregation'!$A:$A,$B9,'EPA Export Aggregation'!$D:$D,$A$1)*IF($A9="CH4",About!$D$58,IF($A9="N2O",About!$D$59,1))</f>
        <v>0.89571389840180005</v>
      </c>
      <c r="I9">
        <f>SUMIFS('EPA Export Aggregation'!L:L,'EPA Export Aggregation'!$A:$A,$B9,'EPA Export Aggregation'!$D:$D,$A$1)*IF($A9="CH4",About!$D$58,IF($A9="N2O",About!$D$59,1))</f>
        <v>0.88416372539809995</v>
      </c>
      <c r="J9">
        <f>SUMIFS('EPA Export Aggregation'!M:M,'EPA Export Aggregation'!$A:$A,$B9,'EPA Export Aggregation'!$D:$D,$A$1)*IF($A9="CH4",About!$D$58,IF($A9="N2O",About!$D$59,1))</f>
        <v>0.81051122768380002</v>
      </c>
      <c r="K9">
        <f>SUMIFS('EPA Export Aggregation'!N:N,'EPA Export Aggregation'!$A:$A,$B9,'EPA Export Aggregation'!$D:$D,$A$1)*IF($A9="CH4",About!$D$58,IF($A9="N2O",About!$D$59,1))</f>
        <v>0.81926677108320001</v>
      </c>
      <c r="L9">
        <f>SUMIFS('EPA Export Aggregation'!O:O,'EPA Export Aggregation'!$A:$A,$B9,'EPA Export Aggregation'!$D:$D,$A$1)*IF($A9="CH4",About!$D$58,IF($A9="N2O",About!$D$59,1))</f>
        <v>0.92221580747849996</v>
      </c>
      <c r="M9">
        <f>SUMIFS('EPA Export Aggregation'!P:P,'EPA Export Aggregation'!$A:$A,$B9,'EPA Export Aggregation'!$D:$D,$A$1)*IF($A9="CH4",About!$D$58,IF($A9="N2O",About!$D$59,1))</f>
        <v>0.78233874052450003</v>
      </c>
      <c r="N9">
        <f>SUMIFS('EPA Export Aggregation'!Q:Q,'EPA Export Aggregation'!$A:$A,$B9,'EPA Export Aggregation'!$D:$D,$A$1)*IF($A9="CH4",About!$D$58,IF($A9="N2O",About!$D$59,1))</f>
        <v>0.83448988766120002</v>
      </c>
      <c r="O9">
        <f>SUMIFS('EPA Export Aggregation'!R:R,'EPA Export Aggregation'!$A:$A,$B9,'EPA Export Aggregation'!$D:$D,$A$1)*IF($A9="CH4",About!$D$58,IF($A9="N2O",About!$D$59,1))</f>
        <v>0.97310763905130004</v>
      </c>
      <c r="P9">
        <f>SUMIFS('EPA Export Aggregation'!S:S,'EPA Export Aggregation'!$A:$A,$B9,'EPA Export Aggregation'!$D:$D,$A$1)*IF($A9="CH4",About!$D$58,IF($A9="N2O",About!$D$59,1))</f>
        <v>0.78912055087330002</v>
      </c>
      <c r="Q9">
        <f>SUMIFS('EPA Export Aggregation'!T:T,'EPA Export Aggregation'!$A:$A,$B9,'EPA Export Aggregation'!$D:$D,$A$1)*IF($A9="CH4",About!$D$58,IF($A9="N2O",About!$D$59,1))</f>
        <v>0.93233787195210005</v>
      </c>
      <c r="R9">
        <f>SUMIFS('EPA Export Aggregation'!U:U,'EPA Export Aggregation'!$A:$A,$B9,'EPA Export Aggregation'!$D:$D,$A$1)*IF($A9="CH4",About!$D$58,IF($A9="N2O",About!$D$59,1))</f>
        <v>0.9435468480775</v>
      </c>
      <c r="S9">
        <f>SUMIFS('EPA Export Aggregation'!V:V,'EPA Export Aggregation'!$A:$A,$B9,'EPA Export Aggregation'!$D:$D,$A$1)*IF($A9="CH4",About!$D$58,IF($A9="N2O",About!$D$59,1))</f>
        <v>0.93132856635890005</v>
      </c>
      <c r="T9">
        <f>SUMIFS('EPA Export Aggregation'!W:W,'EPA Export Aggregation'!$A:$A,$B9,'EPA Export Aggregation'!$D:$D,$A$1)*IF($A9="CH4",About!$D$58,IF($A9="N2O",About!$D$59,1))</f>
        <v>0.87731776244360005</v>
      </c>
      <c r="U9">
        <f>SUMIFS('EPA Export Aggregation'!X:X,'EPA Export Aggregation'!$A:$A,$B9,'EPA Export Aggregation'!$D:$D,$A$1)*IF($A9="CH4",About!$D$58,IF($A9="N2O",About!$D$59,1))</f>
        <v>0.79918196674319997</v>
      </c>
      <c r="V9">
        <f>SUMIFS('EPA Export Aggregation'!Y:Y,'EPA Export Aggregation'!$A:$A,$B9,'EPA Export Aggregation'!$D:$D,$A$1)*IF($A9="CH4",About!$D$58,IF($A9="N2O",About!$D$59,1))</f>
        <v>0.79593227173600001</v>
      </c>
      <c r="W9">
        <f>SUMIFS('EPA Export Aggregation'!Z:Z,'EPA Export Aggregation'!$A:$A,$B9,'EPA Export Aggregation'!$D:$D,$A$1)*IF($A9="CH4",About!$D$58,IF($A9="N2O",About!$D$59,1))</f>
        <v>0.60031952001440003</v>
      </c>
      <c r="X9">
        <f>SUMIFS('EPA Export Aggregation'!AA:AA,'EPA Export Aggregation'!$A:$A,$B9,'EPA Export Aggregation'!$D:$D,$A$1)*IF($A9="CH4",About!$D$58,IF($A9="N2O",About!$D$59,1))</f>
        <v>0.564202160216</v>
      </c>
      <c r="Y9">
        <f>SUMIFS('EPA Export Aggregation'!AB:AB,'EPA Export Aggregation'!$A:$A,$B9,'EPA Export Aggregation'!$D:$D,$A$1)*IF($A9="CH4",About!$D$58,IF($A9="N2O",About!$D$59,1))</f>
        <v>0.52792618443219996</v>
      </c>
      <c r="Z9">
        <f>SUMIFS('EPA Export Aggregation'!AC:AC,'EPA Export Aggregation'!$A:$A,$B9,'EPA Export Aggregation'!$D:$D,$A$1)*IF($A9="CH4",About!$D$58,IF($A9="N2O",About!$D$59,1))</f>
        <v>0.67752832305970001</v>
      </c>
      <c r="AA9">
        <f>SUMIFS('EPA Export Aggregation'!AD:AD,'EPA Export Aggregation'!$A:$A,$B9,'EPA Export Aggregation'!$D:$D,$A$1)*IF($A9="CH4",About!$D$58,IF($A9="N2O",About!$D$59,1))</f>
        <v>0.74197835888719998</v>
      </c>
      <c r="AB9">
        <f>SUMIFS('EPA Export Aggregation'!AE:AE,'EPA Export Aggregation'!$A:$A,$B9,'EPA Export Aggregation'!$D:$D,$A$1)*IF($A9="CH4",About!$D$58,IF($A9="N2O",About!$D$59,1))</f>
        <v>0.64242746203510004</v>
      </c>
      <c r="AC9">
        <f>SUMIFS('EPA Export Aggregation'!AF:AF,'EPA Export Aggregation'!$A:$A,$B9,'EPA Export Aggregation'!$D:$D,$A$1)*IF($A9="CH4",About!$D$58,IF($A9="N2O",About!$D$59,1))</f>
        <v>0.62072628312339995</v>
      </c>
      <c r="AD9">
        <f>SUMIFS('EPA Export Aggregation'!AG:AG,'EPA Export Aggregation'!$A:$A,$B9,'EPA Export Aggregation'!$D:$D,$A$1)*IF($A9="CH4",About!$D$58,IF($A9="N2O",About!$D$59,1))</f>
        <v>0.62084861194969998</v>
      </c>
      <c r="AE9">
        <f>SUMIFS('EPA Export Aggregation'!AH:AH,'EPA Export Aggregation'!$A:$A,$B9,'EPA Export Aggregation'!$D:$D,$A$1)*IF($A9="CH4",About!$D$58,IF($A9="N2O",About!$D$59,1))</f>
        <v>0.66376504300649997</v>
      </c>
      <c r="AF9">
        <f>SUMIFS('EPA Export Aggregation'!AI:AI,'EPA Export Aggregation'!$A:$A,$B9,'EPA Export Aggregation'!$D:$D,$A$1)*IF($A9="CH4",About!$D$58,IF($A9="N2O",About!$D$59,1))</f>
        <v>0.7198476841607</v>
      </c>
      <c r="AG9">
        <f>SUMIFS('EPA Export Aggregation'!AJ:AJ,'EPA Export Aggregation'!$A:$A,$B9,'EPA Export Aggregation'!$D:$D,$A$1)*IF($A9="CH4",About!$D$58,IF($A9="N2O",About!$D$59,1))</f>
        <v>0.62723924661870001</v>
      </c>
      <c r="AH9">
        <f>SUMIFS('EPA Export Aggregation'!AK:AK,'EPA Export Aggregation'!$A:$A,$B9,'EPA Export Aggregation'!$D:$D,$A$1)*IF($A9="CH4",About!$D$58,IF($A9="N2O",About!$D$59,1))</f>
        <v>0.66218417159919996</v>
      </c>
    </row>
    <row r="10" spans="1:34" x14ac:dyDescent="0.45">
      <c r="A10" s="413" t="s">
        <v>2215</v>
      </c>
      <c r="B10" s="414" t="s">
        <v>4225</v>
      </c>
      <c r="C10">
        <f>SUMIFS('EPA Export Aggregation'!F:F,'EPA Export Aggregation'!$A:$A,$B10,'EPA Export Aggregation'!$D:$D,$A$1)*IF($A10="CH4",About!$D$58,IF($A10="N2O",About!$D$59,1))</f>
        <v>4.0865919581999999E-3</v>
      </c>
      <c r="D10">
        <f>SUMIFS('EPA Export Aggregation'!G:G,'EPA Export Aggregation'!$A:$A,$B10,'EPA Export Aggregation'!$D:$D,$A$1)*IF($A10="CH4",About!$D$58,IF($A10="N2O",About!$D$59,1))</f>
        <v>4.1161611463E-3</v>
      </c>
      <c r="E10">
        <f>SUMIFS('EPA Export Aggregation'!H:H,'EPA Export Aggregation'!$A:$A,$B10,'EPA Export Aggregation'!$D:$D,$A$1)*IF($A10="CH4",About!$D$58,IF($A10="N2O",About!$D$59,1))</f>
        <v>4.1089834013000003E-3</v>
      </c>
      <c r="F10">
        <f>SUMIFS('EPA Export Aggregation'!I:I,'EPA Export Aggregation'!$A:$A,$B10,'EPA Export Aggregation'!$D:$D,$A$1)*IF($A10="CH4",About!$D$58,IF($A10="N2O",About!$D$59,1))</f>
        <v>4.0652099069999996E-3</v>
      </c>
      <c r="G10">
        <f>SUMIFS('EPA Export Aggregation'!J:J,'EPA Export Aggregation'!$A:$A,$B10,'EPA Export Aggregation'!$D:$D,$A$1)*IF($A10="CH4",About!$D$58,IF($A10="N2O",About!$D$59,1))</f>
        <v>4.0442639416000004E-3</v>
      </c>
      <c r="H10">
        <f>SUMIFS('EPA Export Aggregation'!K:K,'EPA Export Aggregation'!$A:$A,$B10,'EPA Export Aggregation'!$D:$D,$A$1)*IF($A10="CH4",About!$D$58,IF($A10="N2O",About!$D$59,1))</f>
        <v>3.9639805985000002E-3</v>
      </c>
      <c r="I10">
        <f>SUMIFS('EPA Export Aggregation'!L:L,'EPA Export Aggregation'!$A:$A,$B10,'EPA Export Aggregation'!$D:$D,$A$1)*IF($A10="CH4",About!$D$58,IF($A10="N2O",About!$D$59,1))</f>
        <v>3.8836349270000002E-3</v>
      </c>
      <c r="J10">
        <f>SUMIFS('EPA Export Aggregation'!M:M,'EPA Export Aggregation'!$A:$A,$B10,'EPA Export Aggregation'!$D:$D,$A$1)*IF($A10="CH4",About!$D$58,IF($A10="N2O",About!$D$59,1))</f>
        <v>3.8434604936000002E-3</v>
      </c>
      <c r="K10">
        <f>SUMIFS('EPA Export Aggregation'!N:N,'EPA Export Aggregation'!$A:$A,$B10,'EPA Export Aggregation'!$D:$D,$A$1)*IF($A10="CH4",About!$D$58,IF($A10="N2O",About!$D$59,1))</f>
        <v>3.7935938424000001E-3</v>
      </c>
      <c r="L10">
        <f>SUMIFS('EPA Export Aggregation'!O:O,'EPA Export Aggregation'!$A:$A,$B10,'EPA Export Aggregation'!$D:$D,$A$1)*IF($A10="CH4",About!$D$58,IF($A10="N2O",About!$D$59,1))</f>
        <v>3.718135752E-3</v>
      </c>
      <c r="M10">
        <f>SUMIFS('EPA Export Aggregation'!P:P,'EPA Export Aggregation'!$A:$A,$B10,'EPA Export Aggregation'!$D:$D,$A$1)*IF($A10="CH4",About!$D$58,IF($A10="N2O",About!$D$59,1))</f>
        <v>3.6613084139E-3</v>
      </c>
      <c r="N10">
        <f>SUMIFS('EPA Export Aggregation'!Q:Q,'EPA Export Aggregation'!$A:$A,$B10,'EPA Export Aggregation'!$D:$D,$A$1)*IF($A10="CH4",About!$D$58,IF($A10="N2O",About!$D$59,1))</f>
        <v>3.7414277983000002E-3</v>
      </c>
      <c r="O10">
        <f>SUMIFS('EPA Export Aggregation'!R:R,'EPA Export Aggregation'!$A:$A,$B10,'EPA Export Aggregation'!$D:$D,$A$1)*IF($A10="CH4",About!$D$58,IF($A10="N2O",About!$D$59,1))</f>
        <v>3.5476762386E-3</v>
      </c>
      <c r="P10">
        <f>SUMIFS('EPA Export Aggregation'!S:S,'EPA Export Aggregation'!$A:$A,$B10,'EPA Export Aggregation'!$D:$D,$A$1)*IF($A10="CH4",About!$D$58,IF($A10="N2O",About!$D$59,1))</f>
        <v>3.6778913117999999E-3</v>
      </c>
      <c r="Q10">
        <f>SUMIFS('EPA Export Aggregation'!T:T,'EPA Export Aggregation'!$A:$A,$B10,'EPA Export Aggregation'!$D:$D,$A$1)*IF($A10="CH4",About!$D$58,IF($A10="N2O",About!$D$59,1))</f>
        <v>3.6360380045999999E-3</v>
      </c>
      <c r="R10">
        <f>SUMIFS('EPA Export Aggregation'!U:U,'EPA Export Aggregation'!$A:$A,$B10,'EPA Export Aggregation'!$D:$D,$A$1)*IF($A10="CH4",About!$D$58,IF($A10="N2O",About!$D$59,1))</f>
        <v>3.7240289166000002E-3</v>
      </c>
      <c r="S10">
        <f>SUMIFS('EPA Export Aggregation'!V:V,'EPA Export Aggregation'!$A:$A,$B10,'EPA Export Aggregation'!$D:$D,$A$1)*IF($A10="CH4",About!$D$58,IF($A10="N2O",About!$D$59,1))</f>
        <v>3.7121969563000002E-3</v>
      </c>
      <c r="T10">
        <f>SUMIFS('EPA Export Aggregation'!W:W,'EPA Export Aggregation'!$A:$A,$B10,'EPA Export Aggregation'!$D:$D,$A$1)*IF($A10="CH4",About!$D$58,IF($A10="N2O",About!$D$59,1))</f>
        <v>3.6036939038999998E-3</v>
      </c>
      <c r="U10">
        <f>SUMIFS('EPA Export Aggregation'!X:X,'EPA Export Aggregation'!$A:$A,$B10,'EPA Export Aggregation'!$D:$D,$A$1)*IF($A10="CH4",About!$D$58,IF($A10="N2O",About!$D$59,1))</f>
        <v>3.9863572048000001E-3</v>
      </c>
      <c r="V10">
        <f>SUMIFS('EPA Export Aggregation'!Y:Y,'EPA Export Aggregation'!$A:$A,$B10,'EPA Export Aggregation'!$D:$D,$A$1)*IF($A10="CH4",About!$D$58,IF($A10="N2O",About!$D$59,1))</f>
        <v>4.0577633908999997E-3</v>
      </c>
      <c r="W10">
        <f>SUMIFS('EPA Export Aggregation'!Z:Z,'EPA Export Aggregation'!$A:$A,$B10,'EPA Export Aggregation'!$D:$D,$A$1)*IF($A10="CH4",About!$D$58,IF($A10="N2O",About!$D$59,1))</f>
        <v>4.3045390616999997E-3</v>
      </c>
      <c r="X10">
        <f>SUMIFS('EPA Export Aggregation'!AA:AA,'EPA Export Aggregation'!$A:$A,$B10,'EPA Export Aggregation'!$D:$D,$A$1)*IF($A10="CH4",About!$D$58,IF($A10="N2O",About!$D$59,1))</f>
        <v>4.3645034982E-3</v>
      </c>
      <c r="Y10">
        <f>SUMIFS('EPA Export Aggregation'!AB:AB,'EPA Export Aggregation'!$A:$A,$B10,'EPA Export Aggregation'!$D:$D,$A$1)*IF($A10="CH4",About!$D$58,IF($A10="N2O",About!$D$59,1))</f>
        <v>4.5198090276E-3</v>
      </c>
      <c r="Z10">
        <f>SUMIFS('EPA Export Aggregation'!AC:AC,'EPA Export Aggregation'!$A:$A,$B10,'EPA Export Aggregation'!$D:$D,$A$1)*IF($A10="CH4",About!$D$58,IF($A10="N2O",About!$D$59,1))</f>
        <v>4.4534194502999997E-3</v>
      </c>
      <c r="AA10">
        <f>SUMIFS('EPA Export Aggregation'!AD:AD,'EPA Export Aggregation'!$A:$A,$B10,'EPA Export Aggregation'!$D:$D,$A$1)*IF($A10="CH4",About!$D$58,IF($A10="N2O",About!$D$59,1))</f>
        <v>4.5475716168000002E-3</v>
      </c>
      <c r="AB10">
        <f>SUMIFS('EPA Export Aggregation'!AE:AE,'EPA Export Aggregation'!$A:$A,$B10,'EPA Export Aggregation'!$D:$D,$A$1)*IF($A10="CH4",About!$D$58,IF($A10="N2O",About!$D$59,1))</f>
        <v>4.5293102948000003E-3</v>
      </c>
      <c r="AC10">
        <f>SUMIFS('EPA Export Aggregation'!AF:AF,'EPA Export Aggregation'!$A:$A,$B10,'EPA Export Aggregation'!$D:$D,$A$1)*IF($A10="CH4",About!$D$58,IF($A10="N2O",About!$D$59,1))</f>
        <v>6.5917235801E-3</v>
      </c>
      <c r="AD10">
        <f>SUMIFS('EPA Export Aggregation'!AG:AG,'EPA Export Aggregation'!$A:$A,$B10,'EPA Export Aggregation'!$D:$D,$A$1)*IF($A10="CH4",About!$D$58,IF($A10="N2O",About!$D$59,1))</f>
        <v>9.4717551514000003E-3</v>
      </c>
      <c r="AE10">
        <f>SUMIFS('EPA Export Aggregation'!AH:AH,'EPA Export Aggregation'!$A:$A,$B10,'EPA Export Aggregation'!$D:$D,$A$1)*IF($A10="CH4",About!$D$58,IF($A10="N2O",About!$D$59,1))</f>
        <v>1.0365026275600001E-2</v>
      </c>
      <c r="AF10">
        <f>SUMIFS('EPA Export Aggregation'!AI:AI,'EPA Export Aggregation'!$A:$A,$B10,'EPA Export Aggregation'!$D:$D,$A$1)*IF($A10="CH4",About!$D$58,IF($A10="N2O",About!$D$59,1))</f>
        <v>2.3172136645000001E-2</v>
      </c>
      <c r="AG10">
        <f>SUMIFS('EPA Export Aggregation'!AJ:AJ,'EPA Export Aggregation'!$A:$A,$B10,'EPA Export Aggregation'!$D:$D,$A$1)*IF($A10="CH4",About!$D$58,IF($A10="N2O",About!$D$59,1))</f>
        <v>3.78788134342E-2</v>
      </c>
      <c r="AH10">
        <f>SUMIFS('EPA Export Aggregation'!AK:AK,'EPA Export Aggregation'!$A:$A,$B10,'EPA Export Aggregation'!$D:$D,$A$1)*IF($A10="CH4",About!$D$58,IF($A10="N2O",About!$D$59,1))</f>
        <v>1.6645918848499999E-2</v>
      </c>
    </row>
    <row r="11" spans="1:34" x14ac:dyDescent="0.4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45">
      <c r="A12" s="413" t="s">
        <v>2215</v>
      </c>
      <c r="B12" s="414" t="s">
        <v>4231</v>
      </c>
      <c r="C12">
        <f>SUMIFS('EPA Export Aggregation'!F:F,'EPA Export Aggregation'!$A:$A,$B12,'EPA Export Aggregation'!$D:$D,$A$1)*IF($A12="CH4",About!$D$58,IF($A12="N2O",About!$D$59,1))</f>
        <v>0.49488313587479998</v>
      </c>
      <c r="D12">
        <f>SUMIFS('EPA Export Aggregation'!G:G,'EPA Export Aggregation'!$A:$A,$B12,'EPA Export Aggregation'!$D:$D,$A$1)*IF($A12="CH4",About!$D$58,IF($A12="N2O",About!$D$59,1))</f>
        <v>0.3869274334692</v>
      </c>
      <c r="E12">
        <f>SUMIFS('EPA Export Aggregation'!H:H,'EPA Export Aggregation'!$A:$A,$B12,'EPA Export Aggregation'!$D:$D,$A$1)*IF($A12="CH4",About!$D$58,IF($A12="N2O",About!$D$59,1))</f>
        <v>0.39815558021859998</v>
      </c>
      <c r="F12">
        <f>SUMIFS('EPA Export Aggregation'!I:I,'EPA Export Aggregation'!$A:$A,$B12,'EPA Export Aggregation'!$D:$D,$A$1)*IF($A12="CH4",About!$D$58,IF($A12="N2O",About!$D$59,1))</f>
        <v>0.40973143073250001</v>
      </c>
      <c r="G12">
        <f>SUMIFS('EPA Export Aggregation'!J:J,'EPA Export Aggregation'!$A:$A,$B12,'EPA Export Aggregation'!$D:$D,$A$1)*IF($A12="CH4",About!$D$58,IF($A12="N2O",About!$D$59,1))</f>
        <v>0.43602741974749998</v>
      </c>
      <c r="H12">
        <f>SUMIFS('EPA Export Aggregation'!K:K,'EPA Export Aggregation'!$A:$A,$B12,'EPA Export Aggregation'!$D:$D,$A$1)*IF($A12="CH4",About!$D$58,IF($A12="N2O",About!$D$59,1))</f>
        <v>0.47007279442970001</v>
      </c>
      <c r="I12">
        <f>SUMIFS('EPA Export Aggregation'!L:L,'EPA Export Aggregation'!$A:$A,$B12,'EPA Export Aggregation'!$D:$D,$A$1)*IF($A12="CH4",About!$D$58,IF($A12="N2O",About!$D$59,1))</f>
        <v>0.4948561016595</v>
      </c>
      <c r="J12">
        <f>SUMIFS('EPA Export Aggregation'!M:M,'EPA Export Aggregation'!$A:$A,$B12,'EPA Export Aggregation'!$D:$D,$A$1)*IF($A12="CH4",About!$D$58,IF($A12="N2O",About!$D$59,1))</f>
        <v>0.51040229461109998</v>
      </c>
      <c r="K12">
        <f>SUMIFS('EPA Export Aggregation'!N:N,'EPA Export Aggregation'!$A:$A,$B12,'EPA Export Aggregation'!$D:$D,$A$1)*IF($A12="CH4",About!$D$58,IF($A12="N2O",About!$D$59,1))</f>
        <v>0.51317467671439998</v>
      </c>
      <c r="L12">
        <f>SUMIFS('EPA Export Aggregation'!O:O,'EPA Export Aggregation'!$A:$A,$B12,'EPA Export Aggregation'!$D:$D,$A$1)*IF($A12="CH4",About!$D$58,IF($A12="N2O",About!$D$59,1))</f>
        <v>0.49043794716389999</v>
      </c>
      <c r="M12">
        <f>SUMIFS('EPA Export Aggregation'!P:P,'EPA Export Aggregation'!$A:$A,$B12,'EPA Export Aggregation'!$D:$D,$A$1)*IF($A12="CH4",About!$D$58,IF($A12="N2O",About!$D$59,1))</f>
        <v>0.48802608678289999</v>
      </c>
      <c r="N12">
        <f>SUMIFS('EPA Export Aggregation'!Q:Q,'EPA Export Aggregation'!$A:$A,$B12,'EPA Export Aggregation'!$D:$D,$A$1)*IF($A12="CH4",About!$D$58,IF($A12="N2O",About!$D$59,1))</f>
        <v>0.49099774782830002</v>
      </c>
      <c r="O12">
        <f>SUMIFS('EPA Export Aggregation'!R:R,'EPA Export Aggregation'!$A:$A,$B12,'EPA Export Aggregation'!$D:$D,$A$1)*IF($A12="CH4",About!$D$58,IF($A12="N2O",About!$D$59,1))</f>
        <v>0.49298993853849998</v>
      </c>
      <c r="P12">
        <f>SUMIFS('EPA Export Aggregation'!S:S,'EPA Export Aggregation'!$A:$A,$B12,'EPA Export Aggregation'!$D:$D,$A$1)*IF($A12="CH4",About!$D$58,IF($A12="N2O",About!$D$59,1))</f>
        <v>0.53405616933129996</v>
      </c>
      <c r="Q12">
        <f>SUMIFS('EPA Export Aggregation'!T:T,'EPA Export Aggregation'!$A:$A,$B12,'EPA Export Aggregation'!$D:$D,$A$1)*IF($A12="CH4",About!$D$58,IF($A12="N2O",About!$D$59,1))</f>
        <v>0.59425411149130003</v>
      </c>
      <c r="R12">
        <f>SUMIFS('EPA Export Aggregation'!U:U,'EPA Export Aggregation'!$A:$A,$B12,'EPA Export Aggregation'!$D:$D,$A$1)*IF($A12="CH4",About!$D$58,IF($A12="N2O",About!$D$59,1))</f>
        <v>0.56945635843249998</v>
      </c>
      <c r="S12">
        <f>SUMIFS('EPA Export Aggregation'!V:V,'EPA Export Aggregation'!$A:$A,$B12,'EPA Export Aggregation'!$D:$D,$A$1)*IF($A12="CH4",About!$D$58,IF($A12="N2O",About!$D$59,1))</f>
        <v>0.61826375081090001</v>
      </c>
      <c r="T12">
        <f>SUMIFS('EPA Export Aggregation'!W:W,'EPA Export Aggregation'!$A:$A,$B12,'EPA Export Aggregation'!$D:$D,$A$1)*IF($A12="CH4",About!$D$58,IF($A12="N2O",About!$D$59,1))</f>
        <v>0.61260580350409999</v>
      </c>
      <c r="U12">
        <f>SUMIFS('EPA Export Aggregation'!X:X,'EPA Export Aggregation'!$A:$A,$B12,'EPA Export Aggregation'!$D:$D,$A$1)*IF($A12="CH4",About!$D$58,IF($A12="N2O",About!$D$59,1))</f>
        <v>0.59783692203560002</v>
      </c>
      <c r="V12">
        <f>SUMIFS('EPA Export Aggregation'!Y:Y,'EPA Export Aggregation'!$A:$A,$B12,'EPA Export Aggregation'!$D:$D,$A$1)*IF($A12="CH4",About!$D$58,IF($A12="N2O",About!$D$59,1))</f>
        <v>0.53094971226679999</v>
      </c>
      <c r="W12">
        <f>SUMIFS('EPA Export Aggregation'!Z:Z,'EPA Export Aggregation'!$A:$A,$B12,'EPA Export Aggregation'!$D:$D,$A$1)*IF($A12="CH4",About!$D$58,IF($A12="N2O",About!$D$59,1))</f>
        <v>3.1609661607499999E-2</v>
      </c>
      <c r="X12">
        <f>SUMIFS('EPA Export Aggregation'!AA:AA,'EPA Export Aggregation'!$A:$A,$B12,'EPA Export Aggregation'!$D:$D,$A$1)*IF($A12="CH4",About!$D$58,IF($A12="N2O",About!$D$59,1))</f>
        <v>3.2047778493900003E-2</v>
      </c>
      <c r="Y12">
        <f>SUMIFS('EPA Export Aggregation'!AB:AB,'EPA Export Aggregation'!$A:$A,$B12,'EPA Export Aggregation'!$D:$D,$A$1)*IF($A12="CH4",About!$D$58,IF($A12="N2O",About!$D$59,1))</f>
        <v>2.6158577983599999E-2</v>
      </c>
      <c r="Z12">
        <f>SUMIFS('EPA Export Aggregation'!AC:AC,'EPA Export Aggregation'!$A:$A,$B12,'EPA Export Aggregation'!$D:$D,$A$1)*IF($A12="CH4",About!$D$58,IF($A12="N2O",About!$D$59,1))</f>
        <v>3.2145545063100002E-2</v>
      </c>
      <c r="AA12">
        <f>SUMIFS('EPA Export Aggregation'!AD:AD,'EPA Export Aggregation'!$A:$A,$B12,'EPA Export Aggregation'!$D:$D,$A$1)*IF($A12="CH4",About!$D$58,IF($A12="N2O",About!$D$59,1))</f>
        <v>3.4249576058800003E-2</v>
      </c>
      <c r="AB12">
        <f>SUMIFS('EPA Export Aggregation'!AE:AE,'EPA Export Aggregation'!$A:$A,$B12,'EPA Export Aggregation'!$D:$D,$A$1)*IF($A12="CH4",About!$D$58,IF($A12="N2O",About!$D$59,1))</f>
        <v>4.3441212230999997E-3</v>
      </c>
      <c r="AC12">
        <f>SUMIFS('EPA Export Aggregation'!AF:AF,'EPA Export Aggregation'!$A:$A,$B12,'EPA Export Aggregation'!$D:$D,$A$1)*IF($A12="CH4",About!$D$58,IF($A12="N2O",About!$D$59,1))</f>
        <v>4.4452441387400003E-2</v>
      </c>
      <c r="AD12">
        <f>SUMIFS('EPA Export Aggregation'!AG:AG,'EPA Export Aggregation'!$A:$A,$B12,'EPA Export Aggregation'!$D:$D,$A$1)*IF($A12="CH4",About!$D$58,IF($A12="N2O",About!$D$59,1))</f>
        <v>3.7527439640300003E-2</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0.107947122852</v>
      </c>
      <c r="D13">
        <f>SUMIFS('EPA Export Aggregation'!G:G,'EPA Export Aggregation'!$A:$A,$B13,'EPA Export Aggregation'!$D:$D,$A$1)*IF($A13="CH4",About!$D$58,IF($A13="N2O",About!$D$59,1))</f>
        <v>9.6995334346700005E-2</v>
      </c>
      <c r="E13">
        <f>SUMIFS('EPA Export Aggregation'!H:H,'EPA Export Aggregation'!$A:$A,$B13,'EPA Export Aggregation'!$D:$D,$A$1)*IF($A13="CH4",About!$D$58,IF($A13="N2O",About!$D$59,1))</f>
        <v>9.5877826289599996E-2</v>
      </c>
      <c r="F13">
        <f>SUMIFS('EPA Export Aggregation'!I:I,'EPA Export Aggregation'!$A:$A,$B13,'EPA Export Aggregation'!$D:$D,$A$1)*IF($A13="CH4",About!$D$58,IF($A13="N2O",About!$D$59,1))</f>
        <v>8.9255333597700007E-2</v>
      </c>
      <c r="G13">
        <f>SUMIFS('EPA Export Aggregation'!J:J,'EPA Export Aggregation'!$A:$A,$B13,'EPA Export Aggregation'!$D:$D,$A$1)*IF($A13="CH4",About!$D$58,IF($A13="N2O",About!$D$59,1))</f>
        <v>9.40786042686E-2</v>
      </c>
      <c r="H13">
        <f>SUMIFS('EPA Export Aggregation'!K:K,'EPA Export Aggregation'!$A:$A,$B13,'EPA Export Aggregation'!$D:$D,$A$1)*IF($A13="CH4",About!$D$58,IF($A13="N2O",About!$D$59,1))</f>
        <v>0.12668797105890001</v>
      </c>
      <c r="I13">
        <f>SUMIFS('EPA Export Aggregation'!L:L,'EPA Export Aggregation'!$A:$A,$B13,'EPA Export Aggregation'!$D:$D,$A$1)*IF($A13="CH4",About!$D$58,IF($A13="N2O",About!$D$59,1))</f>
        <v>0.1371129294283</v>
      </c>
      <c r="J13">
        <f>SUMIFS('EPA Export Aggregation'!M:M,'EPA Export Aggregation'!$A:$A,$B13,'EPA Export Aggregation'!$D:$D,$A$1)*IF($A13="CH4",About!$D$58,IF($A13="N2O",About!$D$59,1))</f>
        <v>0.132387985924</v>
      </c>
      <c r="K13">
        <f>SUMIFS('EPA Export Aggregation'!N:N,'EPA Export Aggregation'!$A:$A,$B13,'EPA Export Aggregation'!$D:$D,$A$1)*IF($A13="CH4",About!$D$58,IF($A13="N2O",About!$D$59,1))</f>
        <v>0.1349265139394</v>
      </c>
      <c r="L13">
        <f>SUMIFS('EPA Export Aggregation'!O:O,'EPA Export Aggregation'!$A:$A,$B13,'EPA Export Aggregation'!$D:$D,$A$1)*IF($A13="CH4",About!$D$58,IF($A13="N2O",About!$D$59,1))</f>
        <v>0.14860546111520001</v>
      </c>
      <c r="M13">
        <f>SUMIFS('EPA Export Aggregation'!P:P,'EPA Export Aggregation'!$A:$A,$B13,'EPA Export Aggregation'!$D:$D,$A$1)*IF($A13="CH4",About!$D$58,IF($A13="N2O",About!$D$59,1))</f>
        <v>9.9282525621600004E-2</v>
      </c>
      <c r="N13">
        <f>SUMIFS('EPA Export Aggregation'!Q:Q,'EPA Export Aggregation'!$A:$A,$B13,'EPA Export Aggregation'!$D:$D,$A$1)*IF($A13="CH4",About!$D$58,IF($A13="N2O",About!$D$59,1))</f>
        <v>0.1030257061085</v>
      </c>
      <c r="O13">
        <f>SUMIFS('EPA Export Aggregation'!R:R,'EPA Export Aggregation'!$A:$A,$B13,'EPA Export Aggregation'!$D:$D,$A$1)*IF($A13="CH4",About!$D$58,IF($A13="N2O",About!$D$59,1))</f>
        <v>0.108000048386</v>
      </c>
      <c r="P13">
        <f>SUMIFS('EPA Export Aggregation'!S:S,'EPA Export Aggregation'!$A:$A,$B13,'EPA Export Aggregation'!$D:$D,$A$1)*IF($A13="CH4",About!$D$58,IF($A13="N2O",About!$D$59,1))</f>
        <v>8.3578803459600004E-2</v>
      </c>
      <c r="Q13">
        <f>SUMIFS('EPA Export Aggregation'!T:T,'EPA Export Aggregation'!$A:$A,$B13,'EPA Export Aggregation'!$D:$D,$A$1)*IF($A13="CH4",About!$D$58,IF($A13="N2O",About!$D$59,1))</f>
        <v>0.1146155505109</v>
      </c>
      <c r="R13">
        <f>SUMIFS('EPA Export Aggregation'!U:U,'EPA Export Aggregation'!$A:$A,$B13,'EPA Export Aggregation'!$D:$D,$A$1)*IF($A13="CH4",About!$D$58,IF($A13="N2O",About!$D$59,1))</f>
        <v>0.12740858609770001</v>
      </c>
      <c r="S13">
        <f>SUMIFS('EPA Export Aggregation'!V:V,'EPA Export Aggregation'!$A:$A,$B13,'EPA Export Aggregation'!$D:$D,$A$1)*IF($A13="CH4",About!$D$58,IF($A13="N2O",About!$D$59,1))</f>
        <v>0.1460755214608</v>
      </c>
      <c r="T13">
        <f>SUMIFS('EPA Export Aggregation'!W:W,'EPA Export Aggregation'!$A:$A,$B13,'EPA Export Aggregation'!$D:$D,$A$1)*IF($A13="CH4",About!$D$58,IF($A13="N2O",About!$D$59,1))</f>
        <v>0.1341287506055</v>
      </c>
      <c r="U13">
        <f>SUMIFS('EPA Export Aggregation'!X:X,'EPA Export Aggregation'!$A:$A,$B13,'EPA Export Aggregation'!$D:$D,$A$1)*IF($A13="CH4",About!$D$58,IF($A13="N2O",About!$D$59,1))</f>
        <v>0.1140705950266</v>
      </c>
      <c r="V13">
        <f>SUMIFS('EPA Export Aggregation'!Y:Y,'EPA Export Aggregation'!$A:$A,$B13,'EPA Export Aggregation'!$D:$D,$A$1)*IF($A13="CH4",About!$D$58,IF($A13="N2O",About!$D$59,1))</f>
        <v>0.1469741496284</v>
      </c>
      <c r="W13">
        <f>SUMIFS('EPA Export Aggregation'!Z:Z,'EPA Export Aggregation'!$A:$A,$B13,'EPA Export Aggregation'!$D:$D,$A$1)*IF($A13="CH4",About!$D$58,IF($A13="N2O",About!$D$59,1))</f>
        <v>0.1798626420552</v>
      </c>
      <c r="X13">
        <f>SUMIFS('EPA Export Aggregation'!AA:AA,'EPA Export Aggregation'!$A:$A,$B13,'EPA Export Aggregation'!$D:$D,$A$1)*IF($A13="CH4",About!$D$58,IF($A13="N2O",About!$D$59,1))</f>
        <v>0.16465442504460001</v>
      </c>
      <c r="Y13">
        <f>SUMIFS('EPA Export Aggregation'!AB:AB,'EPA Export Aggregation'!$A:$A,$B13,'EPA Export Aggregation'!$D:$D,$A$1)*IF($A13="CH4",About!$D$58,IF($A13="N2O",About!$D$59,1))</f>
        <v>0.15119264012979999</v>
      </c>
      <c r="Z13">
        <f>SUMIFS('EPA Export Aggregation'!AC:AC,'EPA Export Aggregation'!$A:$A,$B13,'EPA Export Aggregation'!$D:$D,$A$1)*IF($A13="CH4",About!$D$58,IF($A13="N2O",About!$D$59,1))</f>
        <v>0.18436742792499999</v>
      </c>
      <c r="AA13">
        <f>SUMIFS('EPA Export Aggregation'!AD:AD,'EPA Export Aggregation'!$A:$A,$B13,'EPA Export Aggregation'!$D:$D,$A$1)*IF($A13="CH4",About!$D$58,IF($A13="N2O",About!$D$59,1))</f>
        <v>0.2128527645105</v>
      </c>
      <c r="AB13">
        <f>SUMIFS('EPA Export Aggregation'!AE:AE,'EPA Export Aggregation'!$A:$A,$B13,'EPA Export Aggregation'!$D:$D,$A$1)*IF($A13="CH4",About!$D$58,IF($A13="N2O",About!$D$59,1))</f>
        <v>0.2051689735884</v>
      </c>
      <c r="AC13">
        <f>SUMIFS('EPA Export Aggregation'!AF:AF,'EPA Export Aggregation'!$A:$A,$B13,'EPA Export Aggregation'!$D:$D,$A$1)*IF($A13="CH4",About!$D$58,IF($A13="N2O",About!$D$59,1))</f>
        <v>0.1827859388602</v>
      </c>
      <c r="AD13">
        <f>SUMIFS('EPA Export Aggregation'!AG:AG,'EPA Export Aggregation'!$A:$A,$B13,'EPA Export Aggregation'!$D:$D,$A$1)*IF($A13="CH4",About!$D$58,IF($A13="N2O",About!$D$59,1))</f>
        <v>0.1671471453085</v>
      </c>
      <c r="AE13">
        <f>SUMIFS('EPA Export Aggregation'!AH:AH,'EPA Export Aggregation'!$A:$A,$B13,'EPA Export Aggregation'!$D:$D,$A$1)*IF($A13="CH4",About!$D$58,IF($A13="N2O",About!$D$59,1))</f>
        <v>0.1247929656807</v>
      </c>
      <c r="AF13">
        <f>SUMIFS('EPA Export Aggregation'!AI:AI,'EPA Export Aggregation'!$A:$A,$B13,'EPA Export Aggregation'!$D:$D,$A$1)*IF($A13="CH4",About!$D$58,IF($A13="N2O",About!$D$59,1))</f>
        <v>0.14311201579259999</v>
      </c>
      <c r="AG13">
        <f>SUMIFS('EPA Export Aggregation'!AJ:AJ,'EPA Export Aggregation'!$A:$A,$B13,'EPA Export Aggregation'!$D:$D,$A$1)*IF($A13="CH4",About!$D$58,IF($A13="N2O",About!$D$59,1))</f>
        <v>0.1430252452354</v>
      </c>
      <c r="AH13">
        <f>SUMIFS('EPA Export Aggregation'!AK:AK,'EPA Export Aggregation'!$A:$A,$B13,'EPA Export Aggregation'!$D:$D,$A$1)*IF($A13="CH4",About!$D$58,IF($A13="N2O",About!$D$59,1))</f>
        <v>0.1352533725258</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4.9024210176100001E-2</v>
      </c>
      <c r="S14">
        <f>SUMIFS('EPA Export Aggregation'!V:V,'EPA Export Aggregation'!$A:$A,$B14,'EPA Export Aggregation'!$D:$D,$A$1)*IF($A14="CH4",About!$D$58,IF($A14="N2O",About!$D$59,1))</f>
        <v>4.7964870915799998E-2</v>
      </c>
      <c r="T14">
        <f>SUMIFS('EPA Export Aggregation'!W:W,'EPA Export Aggregation'!$A:$A,$B14,'EPA Export Aggregation'!$D:$D,$A$1)*IF($A14="CH4",About!$D$58,IF($A14="N2O",About!$D$59,1))</f>
        <v>4.6064386006300001E-2</v>
      </c>
      <c r="U14">
        <f>SUMIFS('EPA Export Aggregation'!X:X,'EPA Export Aggregation'!$A:$A,$B14,'EPA Export Aggregation'!$D:$D,$A$1)*IF($A14="CH4",About!$D$58,IF($A14="N2O",About!$D$59,1))</f>
        <v>4.2816173416800003E-2</v>
      </c>
      <c r="V14">
        <f>SUMIFS('EPA Export Aggregation'!Y:Y,'EPA Export Aggregation'!$A:$A,$B14,'EPA Export Aggregation'!$D:$D,$A$1)*IF($A14="CH4",About!$D$58,IF($A14="N2O",About!$D$59,1))</f>
        <v>3.6834596986400001E-2</v>
      </c>
      <c r="W14">
        <f>SUMIFS('EPA Export Aggregation'!Z:Z,'EPA Export Aggregation'!$A:$A,$B14,'EPA Export Aggregation'!$D:$D,$A$1)*IF($A14="CH4",About!$D$58,IF($A14="N2O",About!$D$59,1))</f>
        <v>3.13664968404E-2</v>
      </c>
      <c r="X14">
        <f>SUMIFS('EPA Export Aggregation'!AA:AA,'EPA Export Aggregation'!$A:$A,$B14,'EPA Export Aggregation'!$D:$D,$A$1)*IF($A14="CH4",About!$D$58,IF($A14="N2O",About!$D$59,1))</f>
        <v>2.98712954085E-2</v>
      </c>
      <c r="Y14">
        <f>SUMIFS('EPA Export Aggregation'!AB:AB,'EPA Export Aggregation'!$A:$A,$B14,'EPA Export Aggregation'!$D:$D,$A$1)*IF($A14="CH4",About!$D$58,IF($A14="N2O",About!$D$59,1))</f>
        <v>4.0322340367300001E-2</v>
      </c>
      <c r="Z14">
        <f>SUMIFS('EPA Export Aggregation'!AC:AC,'EPA Export Aggregation'!$A:$A,$B14,'EPA Export Aggregation'!$D:$D,$A$1)*IF($A14="CH4",About!$D$58,IF($A14="N2O",About!$D$59,1))</f>
        <v>2.6601769322899999E-2</v>
      </c>
      <c r="AA14">
        <f>SUMIFS('EPA Export Aggregation'!AD:AD,'EPA Export Aggregation'!$A:$A,$B14,'EPA Export Aggregation'!$D:$D,$A$1)*IF($A14="CH4",About!$D$58,IF($A14="N2O",About!$D$59,1))</f>
        <v>2.7996165367499999E-2</v>
      </c>
      <c r="AB14">
        <f>SUMIFS('EPA Export Aggregation'!AE:AE,'EPA Export Aggregation'!$A:$A,$B14,'EPA Export Aggregation'!$D:$D,$A$1)*IF($A14="CH4",About!$D$58,IF($A14="N2O",About!$D$59,1))</f>
        <v>2.9505878661000001E-2</v>
      </c>
      <c r="AC14">
        <f>SUMIFS('EPA Export Aggregation'!AF:AF,'EPA Export Aggregation'!$A:$A,$B14,'EPA Export Aggregation'!$D:$D,$A$1)*IF($A14="CH4",About!$D$58,IF($A14="N2O",About!$D$59,1))</f>
        <v>2.8826333593099999E-2</v>
      </c>
      <c r="AD14">
        <f>SUMIFS('EPA Export Aggregation'!AG:AG,'EPA Export Aggregation'!$A:$A,$B14,'EPA Export Aggregation'!$D:$D,$A$1)*IF($A14="CH4",About!$D$58,IF($A14="N2O",About!$D$59,1))</f>
        <v>2.7667596600899999E-2</v>
      </c>
      <c r="AE14">
        <f>SUMIFS('EPA Export Aggregation'!AH:AH,'EPA Export Aggregation'!$A:$A,$B14,'EPA Export Aggregation'!$D:$D,$A$1)*IF($A14="CH4",About!$D$58,IF($A14="N2O",About!$D$59,1))</f>
        <v>2.88965575265E-2</v>
      </c>
      <c r="AF14">
        <f>SUMIFS('EPA Export Aggregation'!AI:AI,'EPA Export Aggregation'!$A:$A,$B14,'EPA Export Aggregation'!$D:$D,$A$1)*IF($A14="CH4",About!$D$58,IF($A14="N2O",About!$D$59,1))</f>
        <v>3.0436249723900001E-2</v>
      </c>
      <c r="AG14">
        <f>SUMIFS('EPA Export Aggregation'!AJ:AJ,'EPA Export Aggregation'!$A:$A,$B14,'EPA Export Aggregation'!$D:$D,$A$1)*IF($A14="CH4",About!$D$58,IF($A14="N2O",About!$D$59,1))</f>
        <v>3.0541179103800001E-2</v>
      </c>
      <c r="AH14">
        <f>SUMIFS('EPA Export Aggregation'!AK:AK,'EPA Export Aggregation'!$A:$A,$B14,'EPA Export Aggregation'!$D:$D,$A$1)*IF($A14="CH4",About!$D$58,IF($A14="N2O",About!$D$59,1))</f>
        <v>2.8860781718500001E-2</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2.5489699169299999E-2</v>
      </c>
      <c r="D16">
        <f>SUMIFS('EPA Export Aggregation'!G:G,'EPA Export Aggregation'!$A:$A,$B16,'EPA Export Aggregation'!$D:$D,$A$1)*IF($A16="CH4",About!$D$58,IF($A16="N2O",About!$D$59,1))</f>
        <v>2.5402401629399999E-2</v>
      </c>
      <c r="E16">
        <f>SUMIFS('EPA Export Aggregation'!H:H,'EPA Export Aggregation'!$A:$A,$B16,'EPA Export Aggregation'!$D:$D,$A$1)*IF($A16="CH4",About!$D$58,IF($A16="N2O",About!$D$59,1))</f>
        <v>2.5250525439299999E-2</v>
      </c>
      <c r="F16">
        <f>SUMIFS('EPA Export Aggregation'!I:I,'EPA Export Aggregation'!$A:$A,$B16,'EPA Export Aggregation'!$D:$D,$A$1)*IF($A16="CH4",About!$D$58,IF($A16="N2O",About!$D$59,1))</f>
        <v>2.53790767291E-2</v>
      </c>
      <c r="G16">
        <f>SUMIFS('EPA Export Aggregation'!J:J,'EPA Export Aggregation'!$A:$A,$B16,'EPA Export Aggregation'!$D:$D,$A$1)*IF($A16="CH4",About!$D$58,IF($A16="N2O",About!$D$59,1))</f>
        <v>2.5483448535200001E-2</v>
      </c>
      <c r="H16">
        <f>SUMIFS('EPA Export Aggregation'!K:K,'EPA Export Aggregation'!$A:$A,$B16,'EPA Export Aggregation'!$D:$D,$A$1)*IF($A16="CH4",About!$D$58,IF($A16="N2O",About!$D$59,1))</f>
        <v>2.5471779524199999E-2</v>
      </c>
      <c r="I16">
        <f>SUMIFS('EPA Export Aggregation'!L:L,'EPA Export Aggregation'!$A:$A,$B16,'EPA Export Aggregation'!$D:$D,$A$1)*IF($A16="CH4",About!$D$58,IF($A16="N2O",About!$D$59,1))</f>
        <v>2.5608346648600001E-2</v>
      </c>
      <c r="J16">
        <f>SUMIFS('EPA Export Aggregation'!M:M,'EPA Export Aggregation'!$A:$A,$B16,'EPA Export Aggregation'!$D:$D,$A$1)*IF($A16="CH4",About!$D$58,IF($A16="N2O",About!$D$59,1))</f>
        <v>2.55457379456E-2</v>
      </c>
      <c r="K16">
        <f>SUMIFS('EPA Export Aggregation'!N:N,'EPA Export Aggregation'!$A:$A,$B16,'EPA Export Aggregation'!$D:$D,$A$1)*IF($A16="CH4",About!$D$58,IF($A16="N2O",About!$D$59,1))</f>
        <v>2.5465200334600001E-2</v>
      </c>
      <c r="L16">
        <f>SUMIFS('EPA Export Aggregation'!O:O,'EPA Export Aggregation'!$A:$A,$B16,'EPA Export Aggregation'!$D:$D,$A$1)*IF($A16="CH4",About!$D$58,IF($A16="N2O",About!$D$59,1))</f>
        <v>2.5453876211399998E-2</v>
      </c>
      <c r="M16">
        <f>SUMIFS('EPA Export Aggregation'!P:P,'EPA Export Aggregation'!$A:$A,$B16,'EPA Export Aggregation'!$D:$D,$A$1)*IF($A16="CH4",About!$D$58,IF($A16="N2O",About!$D$59,1))</f>
        <v>2.54623293472E-2</v>
      </c>
      <c r="N16">
        <f>SUMIFS('EPA Export Aggregation'!Q:Q,'EPA Export Aggregation'!$A:$A,$B16,'EPA Export Aggregation'!$D:$D,$A$1)*IF($A16="CH4",About!$D$58,IF($A16="N2O",About!$D$59,1))</f>
        <v>1.5395980900900001E-2</v>
      </c>
      <c r="O16">
        <f>SUMIFS('EPA Export Aggregation'!R:R,'EPA Export Aggregation'!$A:$A,$B16,'EPA Export Aggregation'!$D:$D,$A$1)*IF($A16="CH4",About!$D$58,IF($A16="N2O",About!$D$59,1))</f>
        <v>1.80097739864E-2</v>
      </c>
      <c r="P16">
        <f>SUMIFS('EPA Export Aggregation'!S:S,'EPA Export Aggregation'!$A:$A,$B16,'EPA Export Aggregation'!$D:$D,$A$1)*IF($A16="CH4",About!$D$58,IF($A16="N2O",About!$D$59,1))</f>
        <v>2.34321842619E-2</v>
      </c>
      <c r="Q16">
        <f>SUMIFS('EPA Export Aggregation'!T:T,'EPA Export Aggregation'!$A:$A,$B16,'EPA Export Aggregation'!$D:$D,$A$1)*IF($A16="CH4",About!$D$58,IF($A16="N2O",About!$D$59,1))</f>
        <v>2.1571450616E-2</v>
      </c>
      <c r="R16">
        <f>SUMIFS('EPA Export Aggregation'!U:U,'EPA Export Aggregation'!$A:$A,$B16,'EPA Export Aggregation'!$D:$D,$A$1)*IF($A16="CH4",About!$D$58,IF($A16="N2O",About!$D$59,1))</f>
        <v>2.3482747746099999E-2</v>
      </c>
      <c r="S16">
        <f>SUMIFS('EPA Export Aggregation'!V:V,'EPA Export Aggregation'!$A:$A,$B16,'EPA Export Aggregation'!$D:$D,$A$1)*IF($A16="CH4",About!$D$58,IF($A16="N2O",About!$D$59,1))</f>
        <v>3.00029597545E-2</v>
      </c>
      <c r="T16">
        <f>SUMIFS('EPA Export Aggregation'!W:W,'EPA Export Aggregation'!$A:$A,$B16,'EPA Export Aggregation'!$D:$D,$A$1)*IF($A16="CH4",About!$D$58,IF($A16="N2O",About!$D$59,1))</f>
        <v>3.2766185955900001E-2</v>
      </c>
      <c r="U16">
        <f>SUMIFS('EPA Export Aggregation'!X:X,'EPA Export Aggregation'!$A:$A,$B16,'EPA Export Aggregation'!$D:$D,$A$1)*IF($A16="CH4",About!$D$58,IF($A16="N2O",About!$D$59,1))</f>
        <v>3.1211855599399999E-2</v>
      </c>
      <c r="V16">
        <f>SUMIFS('EPA Export Aggregation'!Y:Y,'EPA Export Aggregation'!$A:$A,$B16,'EPA Export Aggregation'!$D:$D,$A$1)*IF($A16="CH4",About!$D$58,IF($A16="N2O",About!$D$59,1))</f>
        <v>3.0487841751899999E-2</v>
      </c>
      <c r="W16">
        <f>SUMIFS('EPA Export Aggregation'!Z:Z,'EPA Export Aggregation'!$A:$A,$B16,'EPA Export Aggregation'!$D:$D,$A$1)*IF($A16="CH4",About!$D$58,IF($A16="N2O",About!$D$59,1))</f>
        <v>7.4981816750500002E-2</v>
      </c>
      <c r="X16">
        <f>SUMIFS('EPA Export Aggregation'!AA:AA,'EPA Export Aggregation'!$A:$A,$B16,'EPA Export Aggregation'!$D:$D,$A$1)*IF($A16="CH4",About!$D$58,IF($A16="N2O",About!$D$59,1))</f>
        <v>6.9159973544399997E-2</v>
      </c>
      <c r="Y16">
        <f>SUMIFS('EPA Export Aggregation'!AB:AB,'EPA Export Aggregation'!$A:$A,$B16,'EPA Export Aggregation'!$D:$D,$A$1)*IF($A16="CH4",About!$D$58,IF($A16="N2O",About!$D$59,1))</f>
        <v>6.7987132752899998E-2</v>
      </c>
      <c r="Z16">
        <f>SUMIFS('EPA Export Aggregation'!AC:AC,'EPA Export Aggregation'!$A:$A,$B16,'EPA Export Aggregation'!$D:$D,$A$1)*IF($A16="CH4",About!$D$58,IF($A16="N2O",About!$D$59,1))</f>
        <v>7.0849359348400004E-2</v>
      </c>
      <c r="AA16">
        <f>SUMIFS('EPA Export Aggregation'!AD:AD,'EPA Export Aggregation'!$A:$A,$B16,'EPA Export Aggregation'!$D:$D,$A$1)*IF($A16="CH4",About!$D$58,IF($A16="N2O",About!$D$59,1))</f>
        <v>7.5643787778599994E-2</v>
      </c>
      <c r="AB16">
        <f>SUMIFS('EPA Export Aggregation'!AE:AE,'EPA Export Aggregation'!$A:$A,$B16,'EPA Export Aggregation'!$D:$D,$A$1)*IF($A16="CH4",About!$D$58,IF($A16="N2O",About!$D$59,1))</f>
        <v>8.3461742323700003E-2</v>
      </c>
      <c r="AC16">
        <f>SUMIFS('EPA Export Aggregation'!AF:AF,'EPA Export Aggregation'!$A:$A,$B16,'EPA Export Aggregation'!$D:$D,$A$1)*IF($A16="CH4",About!$D$58,IF($A16="N2O",About!$D$59,1))</f>
        <v>7.8436989350299996E-2</v>
      </c>
      <c r="AD16">
        <f>SUMIFS('EPA Export Aggregation'!AG:AG,'EPA Export Aggregation'!$A:$A,$B16,'EPA Export Aggregation'!$D:$D,$A$1)*IF($A16="CH4",About!$D$58,IF($A16="N2O",About!$D$59,1))</f>
        <v>7.7571105534600004E-2</v>
      </c>
      <c r="AE16">
        <f>SUMIFS('EPA Export Aggregation'!AH:AH,'EPA Export Aggregation'!$A:$A,$B16,'EPA Export Aggregation'!$D:$D,$A$1)*IF($A16="CH4",About!$D$58,IF($A16="N2O",About!$D$59,1))</f>
        <v>7.01078170768E-2</v>
      </c>
      <c r="AF16">
        <f>SUMIFS('EPA Export Aggregation'!AI:AI,'EPA Export Aggregation'!$A:$A,$B16,'EPA Export Aggregation'!$D:$D,$A$1)*IF($A16="CH4",About!$D$58,IF($A16="N2O",About!$D$59,1))</f>
        <v>8.2757321788400007E-2</v>
      </c>
      <c r="AG16">
        <f>SUMIFS('EPA Export Aggregation'!AJ:AJ,'EPA Export Aggregation'!$A:$A,$B16,'EPA Export Aggregation'!$D:$D,$A$1)*IF($A16="CH4",About!$D$58,IF($A16="N2O",About!$D$59,1))</f>
        <v>8.4630905865399994E-2</v>
      </c>
      <c r="AH16">
        <f>SUMIFS('EPA Export Aggregation'!AK:AK,'EPA Export Aggregation'!$A:$A,$B16,'EPA Export Aggregation'!$D:$D,$A$1)*IF($A16="CH4",About!$D$58,IF($A16="N2O",About!$D$59,1))</f>
        <v>8.4880261013900005E-2</v>
      </c>
    </row>
    <row r="17" spans="1:34" x14ac:dyDescent="0.45">
      <c r="A17" s="413" t="s">
        <v>2215</v>
      </c>
      <c r="B17" s="414" t="s">
        <v>4233</v>
      </c>
      <c r="C17">
        <f>SUMIFS('EPA Export Aggregation'!F:F,'EPA Export Aggregation'!$A:$A,$B17,'EPA Export Aggregation'!$D:$D,$A$1)*IF($A17="CH4",About!$D$58,IF($A17="N2O",About!$D$59,1))</f>
        <v>0.49712568630710002</v>
      </c>
      <c r="D17">
        <f>SUMIFS('EPA Export Aggregation'!G:G,'EPA Export Aggregation'!$A:$A,$B17,'EPA Export Aggregation'!$D:$D,$A$1)*IF($A17="CH4",About!$D$58,IF($A17="N2O",About!$D$59,1))</f>
        <v>0.44583224011290001</v>
      </c>
      <c r="E17">
        <f>SUMIFS('EPA Export Aggregation'!H:H,'EPA Export Aggregation'!$A:$A,$B17,'EPA Export Aggregation'!$D:$D,$A$1)*IF($A17="CH4",About!$D$58,IF($A17="N2O",About!$D$59,1))</f>
        <v>0.61575291259410003</v>
      </c>
      <c r="F17">
        <f>SUMIFS('EPA Export Aggregation'!I:I,'EPA Export Aggregation'!$A:$A,$B17,'EPA Export Aggregation'!$D:$D,$A$1)*IF($A17="CH4",About!$D$58,IF($A17="N2O",About!$D$59,1))</f>
        <v>0.52440817092610004</v>
      </c>
      <c r="G17">
        <f>SUMIFS('EPA Export Aggregation'!J:J,'EPA Export Aggregation'!$A:$A,$B17,'EPA Export Aggregation'!$D:$D,$A$1)*IF($A17="CH4",About!$D$58,IF($A17="N2O",About!$D$59,1))</f>
        <v>0.46961857776280003</v>
      </c>
      <c r="H17">
        <f>SUMIFS('EPA Export Aggregation'!K:K,'EPA Export Aggregation'!$A:$A,$B17,'EPA Export Aggregation'!$D:$D,$A$1)*IF($A17="CH4",About!$D$58,IF($A17="N2O",About!$D$59,1))</f>
        <v>0.66257482371859999</v>
      </c>
      <c r="I17">
        <f>SUMIFS('EPA Export Aggregation'!L:L,'EPA Export Aggregation'!$A:$A,$B17,'EPA Export Aggregation'!$D:$D,$A$1)*IF($A17="CH4",About!$D$58,IF($A17="N2O",About!$D$59,1))</f>
        <v>0.64834905302839996</v>
      </c>
      <c r="J17">
        <f>SUMIFS('EPA Export Aggregation'!M:M,'EPA Export Aggregation'!$A:$A,$B17,'EPA Export Aggregation'!$D:$D,$A$1)*IF($A17="CH4",About!$D$58,IF($A17="N2O",About!$D$59,1))</f>
        <v>0.72679886269490002</v>
      </c>
      <c r="K17">
        <f>SUMIFS('EPA Export Aggregation'!N:N,'EPA Export Aggregation'!$A:$A,$B17,'EPA Export Aggregation'!$D:$D,$A$1)*IF($A17="CH4",About!$D$58,IF($A17="N2O",About!$D$59,1))</f>
        <v>0.63980223861219998</v>
      </c>
      <c r="L17">
        <f>SUMIFS('EPA Export Aggregation'!O:O,'EPA Export Aggregation'!$A:$A,$B17,'EPA Export Aggregation'!$D:$D,$A$1)*IF($A17="CH4",About!$D$58,IF($A17="N2O",About!$D$59,1))</f>
        <v>0.62778403890269996</v>
      </c>
      <c r="M17">
        <f>SUMIFS('EPA Export Aggregation'!P:P,'EPA Export Aggregation'!$A:$A,$B17,'EPA Export Aggregation'!$D:$D,$A$1)*IF($A17="CH4",About!$D$58,IF($A17="N2O",About!$D$59,1))</f>
        <v>0.60917991028590002</v>
      </c>
      <c r="N17">
        <f>SUMIFS('EPA Export Aggregation'!Q:Q,'EPA Export Aggregation'!$A:$A,$B17,'EPA Export Aggregation'!$D:$D,$A$1)*IF($A17="CH4",About!$D$58,IF($A17="N2O",About!$D$59,1))</f>
        <v>0.59455918833629995</v>
      </c>
      <c r="O17">
        <f>SUMIFS('EPA Export Aggregation'!R:R,'EPA Export Aggregation'!$A:$A,$B17,'EPA Export Aggregation'!$D:$D,$A$1)*IF($A17="CH4",About!$D$58,IF($A17="N2O",About!$D$59,1))</f>
        <v>0.59896874527080002</v>
      </c>
      <c r="P17">
        <f>SUMIFS('EPA Export Aggregation'!S:S,'EPA Export Aggregation'!$A:$A,$B17,'EPA Export Aggregation'!$D:$D,$A$1)*IF($A17="CH4",About!$D$58,IF($A17="N2O",About!$D$59,1))</f>
        <v>0.53560352390840005</v>
      </c>
      <c r="Q17">
        <f>SUMIFS('EPA Export Aggregation'!T:T,'EPA Export Aggregation'!$A:$A,$B17,'EPA Export Aggregation'!$D:$D,$A$1)*IF($A17="CH4",About!$D$58,IF($A17="N2O",About!$D$59,1))</f>
        <v>0.46964588380920003</v>
      </c>
      <c r="R17">
        <f>SUMIFS('EPA Export Aggregation'!U:U,'EPA Export Aggregation'!$A:$A,$B17,'EPA Export Aggregation'!$D:$D,$A$1)*IF($A17="CH4",About!$D$58,IF($A17="N2O",About!$D$59,1))</f>
        <v>0.4906068041753</v>
      </c>
      <c r="S17">
        <f>SUMIFS('EPA Export Aggregation'!V:V,'EPA Export Aggregation'!$A:$A,$B17,'EPA Export Aggregation'!$D:$D,$A$1)*IF($A17="CH4",About!$D$58,IF($A17="N2O",About!$D$59,1))</f>
        <v>0.59326465906930004</v>
      </c>
      <c r="T17">
        <f>SUMIFS('EPA Export Aggregation'!W:W,'EPA Export Aggregation'!$A:$A,$B17,'EPA Export Aggregation'!$D:$D,$A$1)*IF($A17="CH4",About!$D$58,IF($A17="N2O",About!$D$59,1))</f>
        <v>0.64722315966849997</v>
      </c>
      <c r="U17">
        <f>SUMIFS('EPA Export Aggregation'!X:X,'EPA Export Aggregation'!$A:$A,$B17,'EPA Export Aggregation'!$D:$D,$A$1)*IF($A17="CH4",About!$D$58,IF($A17="N2O",About!$D$59,1))</f>
        <v>0.66749787440560004</v>
      </c>
      <c r="V17">
        <f>SUMIFS('EPA Export Aggregation'!Y:Y,'EPA Export Aggregation'!$A:$A,$B17,'EPA Export Aggregation'!$D:$D,$A$1)*IF($A17="CH4",About!$D$58,IF($A17="N2O",About!$D$59,1))</f>
        <v>0.574666107541</v>
      </c>
      <c r="W17">
        <f>SUMIFS('EPA Export Aggregation'!Z:Z,'EPA Export Aggregation'!$A:$A,$B17,'EPA Export Aggregation'!$D:$D,$A$1)*IF($A17="CH4",About!$D$58,IF($A17="N2O",About!$D$59,1))</f>
        <v>0.53919844855169996</v>
      </c>
      <c r="X17">
        <f>SUMIFS('EPA Export Aggregation'!AA:AA,'EPA Export Aggregation'!$A:$A,$B17,'EPA Export Aggregation'!$D:$D,$A$1)*IF($A17="CH4",About!$D$58,IF($A17="N2O",About!$D$59,1))</f>
        <v>0.49012754272969999</v>
      </c>
      <c r="Y17">
        <f>SUMIFS('EPA Export Aggregation'!AB:AB,'EPA Export Aggregation'!$A:$A,$B17,'EPA Export Aggregation'!$D:$D,$A$1)*IF($A17="CH4",About!$D$58,IF($A17="N2O",About!$D$59,1))</f>
        <v>0.58504386298150002</v>
      </c>
      <c r="Z17">
        <f>SUMIFS('EPA Export Aggregation'!AC:AC,'EPA Export Aggregation'!$A:$A,$B17,'EPA Export Aggregation'!$D:$D,$A$1)*IF($A17="CH4",About!$D$58,IF($A17="N2O",About!$D$59,1))</f>
        <v>0.63513276819690001</v>
      </c>
      <c r="AA17">
        <f>SUMIFS('EPA Export Aggregation'!AD:AD,'EPA Export Aggregation'!$A:$A,$B17,'EPA Export Aggregation'!$D:$D,$A$1)*IF($A17="CH4",About!$D$58,IF($A17="N2O",About!$D$59,1))</f>
        <v>0.62789437498800005</v>
      </c>
      <c r="AB17">
        <f>SUMIFS('EPA Export Aggregation'!AE:AE,'EPA Export Aggregation'!$A:$A,$B17,'EPA Export Aggregation'!$D:$D,$A$1)*IF($A17="CH4",About!$D$58,IF($A17="N2O",About!$D$59,1))</f>
        <v>0.64172400183709999</v>
      </c>
      <c r="AC17">
        <f>SUMIFS('EPA Export Aggregation'!AF:AF,'EPA Export Aggregation'!$A:$A,$B17,'EPA Export Aggregation'!$D:$D,$A$1)*IF($A17="CH4",About!$D$58,IF($A17="N2O",About!$D$59,1))</f>
        <v>0.67827180042699997</v>
      </c>
      <c r="AD17">
        <f>SUMIFS('EPA Export Aggregation'!AG:AG,'EPA Export Aggregation'!$A:$A,$B17,'EPA Export Aggregation'!$D:$D,$A$1)*IF($A17="CH4",About!$D$58,IF($A17="N2O",About!$D$59,1))</f>
        <v>0.63334395170070001</v>
      </c>
      <c r="AE17">
        <f>SUMIFS('EPA Export Aggregation'!AH:AH,'EPA Export Aggregation'!$A:$A,$B17,'EPA Export Aggregation'!$D:$D,$A$1)*IF($A17="CH4",About!$D$58,IF($A17="N2O",About!$D$59,1))</f>
        <v>0.65364658410370002</v>
      </c>
      <c r="AF17">
        <f>SUMIFS('EPA Export Aggregation'!AI:AI,'EPA Export Aggregation'!$A:$A,$B17,'EPA Export Aggregation'!$D:$D,$A$1)*IF($A17="CH4",About!$D$58,IF($A17="N2O",About!$D$59,1))</f>
        <v>0.4938619926583</v>
      </c>
      <c r="AG17">
        <f>SUMIFS('EPA Export Aggregation'!AJ:AJ,'EPA Export Aggregation'!$A:$A,$B17,'EPA Export Aggregation'!$D:$D,$A$1)*IF($A17="CH4",About!$D$58,IF($A17="N2O",About!$D$59,1))</f>
        <v>0.50951271182680002</v>
      </c>
      <c r="AH17">
        <f>SUMIFS('EPA Export Aggregation'!AK:AK,'EPA Export Aggregation'!$A:$A,$B17,'EPA Export Aggregation'!$D:$D,$A$1)*IF($A17="CH4",About!$D$58,IF($A17="N2O",About!$D$59,1))</f>
        <v>0.4794706992451</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0.2095042900163</v>
      </c>
      <c r="D20">
        <f>SUMIFS('EPA Export Aggregation'!G:G,'EPA Export Aggregation'!$A:$A,$B20,'EPA Export Aggregation'!$D:$D,$A$1)*IF($A20="CH4",About!$D$58,IF($A20="N2O",About!$D$59,1))</f>
        <v>0.1905054045383</v>
      </c>
      <c r="E20">
        <f>SUMIFS('EPA Export Aggregation'!H:H,'EPA Export Aggregation'!$A:$A,$B20,'EPA Export Aggregation'!$D:$D,$A$1)*IF($A20="CH4",About!$D$58,IF($A20="N2O",About!$D$59,1))</f>
        <v>0.19440655535990001</v>
      </c>
      <c r="F20">
        <f>SUMIFS('EPA Export Aggregation'!I:I,'EPA Export Aggregation'!$A:$A,$B20,'EPA Export Aggregation'!$D:$D,$A$1)*IF($A20="CH4",About!$D$58,IF($A20="N2O",About!$D$59,1))</f>
        <v>0.1874479973697</v>
      </c>
      <c r="G20">
        <f>SUMIFS('EPA Export Aggregation'!J:J,'EPA Export Aggregation'!$A:$A,$B20,'EPA Export Aggregation'!$D:$D,$A$1)*IF($A20="CH4",About!$D$58,IF($A20="N2O",About!$D$59,1))</f>
        <v>0.18885530553480001</v>
      </c>
      <c r="H20">
        <f>SUMIFS('EPA Export Aggregation'!K:K,'EPA Export Aggregation'!$A:$A,$B20,'EPA Export Aggregation'!$D:$D,$A$1)*IF($A20="CH4",About!$D$58,IF($A20="N2O",About!$D$59,1))</f>
        <v>0.19691908962429999</v>
      </c>
      <c r="I20">
        <f>SUMIFS('EPA Export Aggregation'!L:L,'EPA Export Aggregation'!$A:$A,$B20,'EPA Export Aggregation'!$D:$D,$A$1)*IF($A20="CH4",About!$D$58,IF($A20="N2O",About!$D$59,1))</f>
        <v>0.1944394877468</v>
      </c>
      <c r="J20">
        <f>SUMIFS('EPA Export Aggregation'!M:M,'EPA Export Aggregation'!$A:$A,$B20,'EPA Export Aggregation'!$D:$D,$A$1)*IF($A20="CH4",About!$D$58,IF($A20="N2O",About!$D$59,1))</f>
        <v>0.19826943684750001</v>
      </c>
      <c r="K20">
        <f>SUMIFS('EPA Export Aggregation'!N:N,'EPA Export Aggregation'!$A:$A,$B20,'EPA Export Aggregation'!$D:$D,$A$1)*IF($A20="CH4",About!$D$58,IF($A20="N2O",About!$D$59,1))</f>
        <v>0.20180905116190001</v>
      </c>
      <c r="L20">
        <f>SUMIFS('EPA Export Aggregation'!O:O,'EPA Export Aggregation'!$A:$A,$B20,'EPA Export Aggregation'!$D:$D,$A$1)*IF($A20="CH4",About!$D$58,IF($A20="N2O",About!$D$59,1))</f>
        <v>0.20131120792179999</v>
      </c>
      <c r="M20">
        <f>SUMIFS('EPA Export Aggregation'!P:P,'EPA Export Aggregation'!$A:$A,$B20,'EPA Export Aggregation'!$D:$D,$A$1)*IF($A20="CH4",About!$D$58,IF($A20="N2O",About!$D$59,1))</f>
        <v>0.2006895933756</v>
      </c>
      <c r="N20">
        <f>SUMIFS('EPA Export Aggregation'!Q:Q,'EPA Export Aggregation'!$A:$A,$B20,'EPA Export Aggregation'!$D:$D,$A$1)*IF($A20="CH4",About!$D$58,IF($A20="N2O",About!$D$59,1))</f>
        <v>0.156031009626</v>
      </c>
      <c r="O20">
        <f>SUMIFS('EPA Export Aggregation'!R:R,'EPA Export Aggregation'!$A:$A,$B20,'EPA Export Aggregation'!$D:$D,$A$1)*IF($A20="CH4",About!$D$58,IF($A20="N2O",About!$D$59,1))</f>
        <v>0.1512816142824</v>
      </c>
      <c r="P20">
        <f>SUMIFS('EPA Export Aggregation'!S:S,'EPA Export Aggregation'!$A:$A,$B20,'EPA Export Aggregation'!$D:$D,$A$1)*IF($A20="CH4",About!$D$58,IF($A20="N2O",About!$D$59,1))</f>
        <v>0.14998632531110001</v>
      </c>
      <c r="Q20">
        <f>SUMIFS('EPA Export Aggregation'!T:T,'EPA Export Aggregation'!$A:$A,$B20,'EPA Export Aggregation'!$D:$D,$A$1)*IF($A20="CH4",About!$D$58,IF($A20="N2O",About!$D$59,1))</f>
        <v>0.1427994129056</v>
      </c>
      <c r="R20">
        <f>SUMIFS('EPA Export Aggregation'!U:U,'EPA Export Aggregation'!$A:$A,$B20,'EPA Export Aggregation'!$D:$D,$A$1)*IF($A20="CH4",About!$D$58,IF($A20="N2O",About!$D$59,1))</f>
        <v>0.1252563194123</v>
      </c>
      <c r="S20">
        <f>SUMIFS('EPA Export Aggregation'!V:V,'EPA Export Aggregation'!$A:$A,$B20,'EPA Export Aggregation'!$D:$D,$A$1)*IF($A20="CH4",About!$D$58,IF($A20="N2O",About!$D$59,1))</f>
        <v>0.13606779495599999</v>
      </c>
      <c r="T20">
        <f>SUMIFS('EPA Export Aggregation'!W:W,'EPA Export Aggregation'!$A:$A,$B20,'EPA Export Aggregation'!$D:$D,$A$1)*IF($A20="CH4",About!$D$58,IF($A20="N2O",About!$D$59,1))</f>
        <v>0.14272911861900001</v>
      </c>
      <c r="U20">
        <f>SUMIFS('EPA Export Aggregation'!X:X,'EPA Export Aggregation'!$A:$A,$B20,'EPA Export Aggregation'!$D:$D,$A$1)*IF($A20="CH4",About!$D$58,IF($A20="N2O",About!$D$59,1))</f>
        <v>0.12557280268509999</v>
      </c>
      <c r="V20">
        <f>SUMIFS('EPA Export Aggregation'!Y:Y,'EPA Export Aggregation'!$A:$A,$B20,'EPA Export Aggregation'!$D:$D,$A$1)*IF($A20="CH4",About!$D$58,IF($A20="N2O",About!$D$59,1))</f>
        <v>7.9846630376300007E-2</v>
      </c>
      <c r="W20">
        <f>SUMIFS('EPA Export Aggregation'!Z:Z,'EPA Export Aggregation'!$A:$A,$B20,'EPA Export Aggregation'!$D:$D,$A$1)*IF($A20="CH4",About!$D$58,IF($A20="N2O",About!$D$59,1))</f>
        <v>17.563309951333999</v>
      </c>
      <c r="X20">
        <f>SUMIFS('EPA Export Aggregation'!AA:AA,'EPA Export Aggregation'!$A:$A,$B20,'EPA Export Aggregation'!$D:$D,$A$1)*IF($A20="CH4",About!$D$58,IF($A20="N2O",About!$D$59,1))</f>
        <v>17.665522836874601</v>
      </c>
      <c r="Y20">
        <f>SUMIFS('EPA Export Aggregation'!AB:AB,'EPA Export Aggregation'!$A:$A,$B20,'EPA Export Aggregation'!$D:$D,$A$1)*IF($A20="CH4",About!$D$58,IF($A20="N2O",About!$D$59,1))</f>
        <v>19.047559696356799</v>
      </c>
      <c r="Z20">
        <f>SUMIFS('EPA Export Aggregation'!AC:AC,'EPA Export Aggregation'!$A:$A,$B20,'EPA Export Aggregation'!$D:$D,$A$1)*IF($A20="CH4",About!$D$58,IF($A20="N2O",About!$D$59,1))</f>
        <v>18.461862801655499</v>
      </c>
      <c r="AA20">
        <f>SUMIFS('EPA Export Aggregation'!AD:AD,'EPA Export Aggregation'!$A:$A,$B20,'EPA Export Aggregation'!$D:$D,$A$1)*IF($A20="CH4",About!$D$58,IF($A20="N2O",About!$D$59,1))</f>
        <v>20.459421943424299</v>
      </c>
      <c r="AB20">
        <f>SUMIFS('EPA Export Aggregation'!AE:AE,'EPA Export Aggregation'!$A:$A,$B20,'EPA Export Aggregation'!$D:$D,$A$1)*IF($A20="CH4",About!$D$58,IF($A20="N2O",About!$D$59,1))</f>
        <v>12.868509043886</v>
      </c>
      <c r="AC20">
        <f>SUMIFS('EPA Export Aggregation'!AF:AF,'EPA Export Aggregation'!$A:$A,$B20,'EPA Export Aggregation'!$D:$D,$A$1)*IF($A20="CH4",About!$D$58,IF($A20="N2O",About!$D$59,1))</f>
        <v>12.376725336959</v>
      </c>
      <c r="AD20">
        <f>SUMIFS('EPA Export Aggregation'!AG:AG,'EPA Export Aggregation'!$A:$A,$B20,'EPA Export Aggregation'!$D:$D,$A$1)*IF($A20="CH4",About!$D$58,IF($A20="N2O",About!$D$59,1))</f>
        <v>13.5441793513361</v>
      </c>
      <c r="AE20">
        <f>SUMIFS('EPA Export Aggregation'!AH:AH,'EPA Export Aggregation'!$A:$A,$B20,'EPA Export Aggregation'!$D:$D,$A$1)*IF($A20="CH4",About!$D$58,IF($A20="N2O",About!$D$59,1))</f>
        <v>15.643142846950401</v>
      </c>
      <c r="AF20">
        <f>SUMIFS('EPA Export Aggregation'!AI:AI,'EPA Export Aggregation'!$A:$A,$B20,'EPA Export Aggregation'!$D:$D,$A$1)*IF($A20="CH4",About!$D$58,IF($A20="N2O",About!$D$59,1))</f>
        <v>15.0628383863876</v>
      </c>
      <c r="AG20">
        <f>SUMIFS('EPA Export Aggregation'!AJ:AJ,'EPA Export Aggregation'!$A:$A,$B20,'EPA Export Aggregation'!$D:$D,$A$1)*IF($A20="CH4",About!$D$58,IF($A20="N2O",About!$D$59,1))</f>
        <v>14.0159517229282</v>
      </c>
      <c r="AH20">
        <f>SUMIFS('EPA Export Aggregation'!AK:AK,'EPA Export Aggregation'!$A:$A,$B20,'EPA Export Aggregation'!$D:$D,$A$1)*IF($A20="CH4",About!$D$58,IF($A20="N2O",About!$D$59,1))</f>
        <v>14.2470216327789</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6.5534420593199999E-2</v>
      </c>
      <c r="D23">
        <f>SUMIFS('EPA Export Aggregation'!G:G,'EPA Export Aggregation'!$A:$A,$B23,'EPA Export Aggregation'!$D:$D,$A$1)*IF($A23="CH4",About!$D$58,IF($A23="N2O",About!$D$59,1))</f>
        <v>6.0527617106799998E-2</v>
      </c>
      <c r="E23">
        <f>SUMIFS('EPA Export Aggregation'!H:H,'EPA Export Aggregation'!$A:$A,$B23,'EPA Export Aggregation'!$D:$D,$A$1)*IF($A23="CH4",About!$D$58,IF($A23="N2O",About!$D$59,1))</f>
        <v>6.6678350570199996E-2</v>
      </c>
      <c r="F23">
        <f>SUMIFS('EPA Export Aggregation'!I:I,'EPA Export Aggregation'!$A:$A,$B23,'EPA Export Aggregation'!$D:$D,$A$1)*IF($A23="CH4",About!$D$58,IF($A23="N2O",About!$D$59,1))</f>
        <v>7.8878035878599997E-2</v>
      </c>
      <c r="G23">
        <f>SUMIFS('EPA Export Aggregation'!J:J,'EPA Export Aggregation'!$A:$A,$B23,'EPA Export Aggregation'!$D:$D,$A$1)*IF($A23="CH4",About!$D$58,IF($A23="N2O",About!$D$59,1))</f>
        <v>7.3668541863499998E-2</v>
      </c>
      <c r="H23">
        <f>SUMIFS('EPA Export Aggregation'!K:K,'EPA Export Aggregation'!$A:$A,$B23,'EPA Export Aggregation'!$D:$D,$A$1)*IF($A23="CH4",About!$D$58,IF($A23="N2O",About!$D$59,1))</f>
        <v>7.3352648776000007E-2</v>
      </c>
      <c r="I23">
        <f>SUMIFS('EPA Export Aggregation'!L:L,'EPA Export Aggregation'!$A:$A,$B23,'EPA Export Aggregation'!$D:$D,$A$1)*IF($A23="CH4",About!$D$58,IF($A23="N2O",About!$D$59,1))</f>
        <v>6.6513624950699998E-2</v>
      </c>
      <c r="J23">
        <f>SUMIFS('EPA Export Aggregation'!M:M,'EPA Export Aggregation'!$A:$A,$B23,'EPA Export Aggregation'!$D:$D,$A$1)*IF($A23="CH4",About!$D$58,IF($A23="N2O",About!$D$59,1))</f>
        <v>6.7665833483799995E-2</v>
      </c>
      <c r="K23">
        <f>SUMIFS('EPA Export Aggregation'!N:N,'EPA Export Aggregation'!$A:$A,$B23,'EPA Export Aggregation'!$D:$D,$A$1)*IF($A23="CH4",About!$D$58,IF($A23="N2O",About!$D$59,1))</f>
        <v>8.3275853148600004E-2</v>
      </c>
      <c r="L23">
        <f>SUMIFS('EPA Export Aggregation'!O:O,'EPA Export Aggregation'!$A:$A,$B23,'EPA Export Aggregation'!$D:$D,$A$1)*IF($A23="CH4",About!$D$58,IF($A23="N2O",About!$D$59,1))</f>
        <v>8.0019582356299995E-2</v>
      </c>
      <c r="M23">
        <f>SUMIFS('EPA Export Aggregation'!P:P,'EPA Export Aggregation'!$A:$A,$B23,'EPA Export Aggregation'!$D:$D,$A$1)*IF($A23="CH4",About!$D$58,IF($A23="N2O",About!$D$59,1))</f>
        <v>7.2888408366700005E-2</v>
      </c>
      <c r="N23">
        <f>SUMIFS('EPA Export Aggregation'!Q:Q,'EPA Export Aggregation'!$A:$A,$B23,'EPA Export Aggregation'!$D:$D,$A$1)*IF($A23="CH4",About!$D$58,IF($A23="N2O",About!$D$59,1))</f>
        <v>7.0161125700999999E-2</v>
      </c>
      <c r="O23">
        <f>SUMIFS('EPA Export Aggregation'!R:R,'EPA Export Aggregation'!$A:$A,$B23,'EPA Export Aggregation'!$D:$D,$A$1)*IF($A23="CH4",About!$D$58,IF($A23="N2O",About!$D$59,1))</f>
        <v>6.3630383844399993E-2</v>
      </c>
      <c r="P23">
        <f>SUMIFS('EPA Export Aggregation'!S:S,'EPA Export Aggregation'!$A:$A,$B23,'EPA Export Aggregation'!$D:$D,$A$1)*IF($A23="CH4",About!$D$58,IF($A23="N2O",About!$D$59,1))</f>
        <v>6.1085212295400003E-2</v>
      </c>
      <c r="Q23">
        <f>SUMIFS('EPA Export Aggregation'!T:T,'EPA Export Aggregation'!$A:$A,$B23,'EPA Export Aggregation'!$D:$D,$A$1)*IF($A23="CH4",About!$D$58,IF($A23="N2O",About!$D$59,1))</f>
        <v>6.2915185867600004E-2</v>
      </c>
      <c r="R23">
        <f>SUMIFS('EPA Export Aggregation'!U:U,'EPA Export Aggregation'!$A:$A,$B23,'EPA Export Aggregation'!$D:$D,$A$1)*IF($A23="CH4",About!$D$58,IF($A23="N2O",About!$D$59,1))</f>
        <v>6.2394648302799997E-2</v>
      </c>
      <c r="S23">
        <f>SUMIFS('EPA Export Aggregation'!V:V,'EPA Export Aggregation'!$A:$A,$B23,'EPA Export Aggregation'!$D:$D,$A$1)*IF($A23="CH4",About!$D$58,IF($A23="N2O",About!$D$59,1))</f>
        <v>6.0054696040299997E-2</v>
      </c>
      <c r="T23">
        <f>SUMIFS('EPA Export Aggregation'!W:W,'EPA Export Aggregation'!$A:$A,$B23,'EPA Export Aggregation'!$D:$D,$A$1)*IF($A23="CH4",About!$D$58,IF($A23="N2O",About!$D$59,1))</f>
        <v>8.4289515823600003E-2</v>
      </c>
      <c r="U23">
        <f>SUMIFS('EPA Export Aggregation'!X:X,'EPA Export Aggregation'!$A:$A,$B23,'EPA Export Aggregation'!$D:$D,$A$1)*IF($A23="CH4",About!$D$58,IF($A23="N2O",About!$D$59,1))</f>
        <v>6.9192864050200004E-2</v>
      </c>
      <c r="V23">
        <f>SUMIFS('EPA Export Aggregation'!Y:Y,'EPA Export Aggregation'!$A:$A,$B23,'EPA Export Aggregation'!$D:$D,$A$1)*IF($A23="CH4",About!$D$58,IF($A23="N2O",About!$D$59,1))</f>
        <v>5.8215091823199998E-2</v>
      </c>
      <c r="W23">
        <f>SUMIFS('EPA Export Aggregation'!Z:Z,'EPA Export Aggregation'!$A:$A,$B23,'EPA Export Aggregation'!$D:$D,$A$1)*IF($A23="CH4",About!$D$58,IF($A23="N2O",About!$D$59,1))</f>
        <v>8.0148052814199996E-2</v>
      </c>
      <c r="X23">
        <f>SUMIFS('EPA Export Aggregation'!AA:AA,'EPA Export Aggregation'!$A:$A,$B23,'EPA Export Aggregation'!$D:$D,$A$1)*IF($A23="CH4",About!$D$58,IF($A23="N2O",About!$D$59,1))</f>
        <v>8.6272173331600005E-2</v>
      </c>
      <c r="Y23">
        <f>SUMIFS('EPA Export Aggregation'!AB:AB,'EPA Export Aggregation'!$A:$A,$B23,'EPA Export Aggregation'!$D:$D,$A$1)*IF($A23="CH4",About!$D$58,IF($A23="N2O",About!$D$59,1))</f>
        <v>8.1530154743999994E-2</v>
      </c>
      <c r="Z23">
        <f>SUMIFS('EPA Export Aggregation'!AC:AC,'EPA Export Aggregation'!$A:$A,$B23,'EPA Export Aggregation'!$D:$D,$A$1)*IF($A23="CH4",About!$D$58,IF($A23="N2O",About!$D$59,1))</f>
        <v>7.7090928562499994E-2</v>
      </c>
      <c r="AA23">
        <f>SUMIFS('EPA Export Aggregation'!AD:AD,'EPA Export Aggregation'!$A:$A,$B23,'EPA Export Aggregation'!$D:$D,$A$1)*IF($A23="CH4",About!$D$58,IF($A23="N2O",About!$D$59,1))</f>
        <v>3.06011495271E-2</v>
      </c>
      <c r="AB23">
        <f>SUMIFS('EPA Export Aggregation'!AE:AE,'EPA Export Aggregation'!$A:$A,$B23,'EPA Export Aggregation'!$D:$D,$A$1)*IF($A23="CH4",About!$D$58,IF($A23="N2O",About!$D$59,1))</f>
        <v>7.8165615035399996E-2</v>
      </c>
      <c r="AC23">
        <f>SUMIFS('EPA Export Aggregation'!AF:AF,'EPA Export Aggregation'!$A:$A,$B23,'EPA Export Aggregation'!$D:$D,$A$1)*IF($A23="CH4",About!$D$58,IF($A23="N2O",About!$D$59,1))</f>
        <v>8.9411247757900006E-2</v>
      </c>
      <c r="AD23">
        <f>SUMIFS('EPA Export Aggregation'!AG:AG,'EPA Export Aggregation'!$A:$A,$B23,'EPA Export Aggregation'!$D:$D,$A$1)*IF($A23="CH4",About!$D$58,IF($A23="N2O",About!$D$59,1))</f>
        <v>8.7410677042000007E-2</v>
      </c>
      <c r="AE23">
        <f>SUMIFS('EPA Export Aggregation'!AH:AH,'EPA Export Aggregation'!$A:$A,$B23,'EPA Export Aggregation'!$D:$D,$A$1)*IF($A23="CH4",About!$D$58,IF($A23="N2O",About!$D$59,1))</f>
        <v>0.1037289061365</v>
      </c>
      <c r="AF23">
        <f>SUMIFS('EPA Export Aggregation'!AI:AI,'EPA Export Aggregation'!$A:$A,$B23,'EPA Export Aggregation'!$D:$D,$A$1)*IF($A23="CH4",About!$D$58,IF($A23="N2O",About!$D$59,1))</f>
        <v>0.10457387937070001</v>
      </c>
      <c r="AG23">
        <f>SUMIFS('EPA Export Aggregation'!AJ:AJ,'EPA Export Aggregation'!$A:$A,$B23,'EPA Export Aggregation'!$D:$D,$A$1)*IF($A23="CH4",About!$D$58,IF($A23="N2O",About!$D$59,1))</f>
        <v>9.9007523920599999E-2</v>
      </c>
      <c r="AH23">
        <f>SUMIFS('EPA Export Aggregation'!AK:AK,'EPA Export Aggregation'!$A:$A,$B23,'EPA Export Aggregation'!$D:$D,$A$1)*IF($A23="CH4",About!$D$58,IF($A23="N2O",About!$D$59,1))</f>
        <v>8.48675490831E-2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1.2614821321E-3</v>
      </c>
      <c r="D26">
        <f>SUMIFS('EPA Export Aggregation'!G:G,'EPA Export Aggregation'!$A:$A,$B26,'EPA Export Aggregation'!$D:$D,$A$1)*IF($A26="CH4",About!$D$58,IF($A26="N2O",About!$D$59,1))</f>
        <v>9.3881028960000001E-4</v>
      </c>
      <c r="E26">
        <f>SUMIFS('EPA Export Aggregation'!H:H,'EPA Export Aggregation'!$A:$A,$B26,'EPA Export Aggregation'!$D:$D,$A$1)*IF($A26="CH4",About!$D$58,IF($A26="N2O",About!$D$59,1))</f>
        <v>1.144795738E-3</v>
      </c>
      <c r="F26">
        <f>SUMIFS('EPA Export Aggregation'!I:I,'EPA Export Aggregation'!$A:$A,$B26,'EPA Export Aggregation'!$D:$D,$A$1)*IF($A26="CH4",About!$D$58,IF($A26="N2O",About!$D$59,1))</f>
        <v>1.2685516434000001E-3</v>
      </c>
      <c r="G26">
        <f>SUMIFS('EPA Export Aggregation'!J:J,'EPA Export Aggregation'!$A:$A,$B26,'EPA Export Aggregation'!$D:$D,$A$1)*IF($A26="CH4",About!$D$58,IF($A26="N2O",About!$D$59,1))</f>
        <v>1.3226829453000001E-3</v>
      </c>
      <c r="H26">
        <f>SUMIFS('EPA Export Aggregation'!K:K,'EPA Export Aggregation'!$A:$A,$B26,'EPA Export Aggregation'!$D:$D,$A$1)*IF($A26="CH4",About!$D$58,IF($A26="N2O",About!$D$59,1))</f>
        <v>1.7823850539E-3</v>
      </c>
      <c r="I26">
        <f>SUMIFS('EPA Export Aggregation'!L:L,'EPA Export Aggregation'!$A:$A,$B26,'EPA Export Aggregation'!$D:$D,$A$1)*IF($A26="CH4",About!$D$58,IF($A26="N2O",About!$D$59,1))</f>
        <v>1.9871851418999998E-3</v>
      </c>
      <c r="J26">
        <f>SUMIFS('EPA Export Aggregation'!M:M,'EPA Export Aggregation'!$A:$A,$B26,'EPA Export Aggregation'!$D:$D,$A$1)*IF($A26="CH4",About!$D$58,IF($A26="N2O",About!$D$59,1))</f>
        <v>2.4692249506000001E-3</v>
      </c>
      <c r="K26">
        <f>SUMIFS('EPA Export Aggregation'!N:N,'EPA Export Aggregation'!$A:$A,$B26,'EPA Export Aggregation'!$D:$D,$A$1)*IF($A26="CH4",About!$D$58,IF($A26="N2O",About!$D$59,1))</f>
        <v>2.8105730420999999E-3</v>
      </c>
      <c r="L26">
        <f>SUMIFS('EPA Export Aggregation'!O:O,'EPA Export Aggregation'!$A:$A,$B26,'EPA Export Aggregation'!$D:$D,$A$1)*IF($A26="CH4",About!$D$58,IF($A26="N2O",About!$D$59,1))</f>
        <v>1.8312466210999999E-3</v>
      </c>
      <c r="M26">
        <f>SUMIFS('EPA Export Aggregation'!P:P,'EPA Export Aggregation'!$A:$A,$B26,'EPA Export Aggregation'!$D:$D,$A$1)*IF($A26="CH4",About!$D$58,IF($A26="N2O",About!$D$59,1))</f>
        <v>2.0092553735000002E-3</v>
      </c>
      <c r="N26">
        <f>SUMIFS('EPA Export Aggregation'!Q:Q,'EPA Export Aggregation'!$A:$A,$B26,'EPA Export Aggregation'!$D:$D,$A$1)*IF($A26="CH4",About!$D$58,IF($A26="N2O",About!$D$59,1))</f>
        <v>1.464727884E-3</v>
      </c>
      <c r="O26">
        <f>SUMIFS('EPA Export Aggregation'!R:R,'EPA Export Aggregation'!$A:$A,$B26,'EPA Export Aggregation'!$D:$D,$A$1)*IF($A26="CH4",About!$D$58,IF($A26="N2O",About!$D$59,1))</f>
        <v>1.7135202228000001E-3</v>
      </c>
      <c r="P26">
        <f>SUMIFS('EPA Export Aggregation'!S:S,'EPA Export Aggregation'!$A:$A,$B26,'EPA Export Aggregation'!$D:$D,$A$1)*IF($A26="CH4",About!$D$58,IF($A26="N2O",About!$D$59,1))</f>
        <v>1.8018996582E-3</v>
      </c>
      <c r="Q26">
        <f>SUMIFS('EPA Export Aggregation'!T:T,'EPA Export Aggregation'!$A:$A,$B26,'EPA Export Aggregation'!$D:$D,$A$1)*IF($A26="CH4",About!$D$58,IF($A26="N2O",About!$D$59,1))</f>
        <v>2.1635016090000001E-3</v>
      </c>
      <c r="R26">
        <f>SUMIFS('EPA Export Aggregation'!U:U,'EPA Export Aggregation'!$A:$A,$B26,'EPA Export Aggregation'!$D:$D,$A$1)*IF($A26="CH4",About!$D$58,IF($A26="N2O",About!$D$59,1))</f>
        <v>2.0677610454000002E-3</v>
      </c>
      <c r="S26">
        <f>SUMIFS('EPA Export Aggregation'!V:V,'EPA Export Aggregation'!$A:$A,$B26,'EPA Export Aggregation'!$D:$D,$A$1)*IF($A26="CH4",About!$D$58,IF($A26="N2O",About!$D$59,1))</f>
        <v>1.8761906832000001E-3</v>
      </c>
      <c r="T26">
        <f>SUMIFS('EPA Export Aggregation'!W:W,'EPA Export Aggregation'!$A:$A,$B26,'EPA Export Aggregation'!$D:$D,$A$1)*IF($A26="CH4",About!$D$58,IF($A26="N2O",About!$D$59,1))</f>
        <v>1.6851536880000001E-3</v>
      </c>
      <c r="U26">
        <f>SUMIFS('EPA Export Aggregation'!X:X,'EPA Export Aggregation'!$A:$A,$B26,'EPA Export Aggregation'!$D:$D,$A$1)*IF($A26="CH4",About!$D$58,IF($A26="N2O",About!$D$59,1))</f>
        <v>1.3565218316000001E-3</v>
      </c>
      <c r="V26">
        <f>SUMIFS('EPA Export Aggregation'!Y:Y,'EPA Export Aggregation'!$A:$A,$B26,'EPA Export Aggregation'!$D:$D,$A$1)*IF($A26="CH4",About!$D$58,IF($A26="N2O",About!$D$59,1))</f>
        <v>8.6192636229999995E-4</v>
      </c>
      <c r="W26">
        <f>SUMIFS('EPA Export Aggregation'!Z:Z,'EPA Export Aggregation'!$A:$A,$B26,'EPA Export Aggregation'!$D:$D,$A$1)*IF($A26="CH4",About!$D$58,IF($A26="N2O",About!$D$59,1))</f>
        <v>1.4398215627000001E-3</v>
      </c>
      <c r="X26">
        <f>SUMIFS('EPA Export Aggregation'!AA:AA,'EPA Export Aggregation'!$A:$A,$B26,'EPA Export Aggregation'!$D:$D,$A$1)*IF($A26="CH4",About!$D$58,IF($A26="N2O",About!$D$59,1))</f>
        <v>1.2687129485000001E-3</v>
      </c>
      <c r="Y26">
        <f>SUMIFS('EPA Export Aggregation'!AB:AB,'EPA Export Aggregation'!$A:$A,$B26,'EPA Export Aggregation'!$D:$D,$A$1)*IF($A26="CH4",About!$D$58,IF($A26="N2O",About!$D$59,1))</f>
        <v>1.0627782869E-3</v>
      </c>
      <c r="Z26">
        <f>SUMIFS('EPA Export Aggregation'!AC:AC,'EPA Export Aggregation'!$A:$A,$B26,'EPA Export Aggregation'!$D:$D,$A$1)*IF($A26="CH4",About!$D$58,IF($A26="N2O",About!$D$59,1))</f>
        <v>1.2470649843E-3</v>
      </c>
      <c r="AA26">
        <f>SUMIFS('EPA Export Aggregation'!AD:AD,'EPA Export Aggregation'!$A:$A,$B26,'EPA Export Aggregation'!$D:$D,$A$1)*IF($A26="CH4",About!$D$58,IF($A26="N2O",About!$D$59,1))</f>
        <v>1.3090731076000001E-3</v>
      </c>
      <c r="AB26">
        <f>SUMIFS('EPA Export Aggregation'!AE:AE,'EPA Export Aggregation'!$A:$A,$B26,'EPA Export Aggregation'!$D:$D,$A$1)*IF($A26="CH4",About!$D$58,IF($A26="N2O",About!$D$59,1))</f>
        <v>1.4256461645E-3</v>
      </c>
      <c r="AC26">
        <f>SUMIFS('EPA Export Aggregation'!AF:AF,'EPA Export Aggregation'!$A:$A,$B26,'EPA Export Aggregation'!$D:$D,$A$1)*IF($A26="CH4",About!$D$58,IF($A26="N2O",About!$D$59,1))</f>
        <v>1.3207515043E-3</v>
      </c>
      <c r="AD26">
        <f>SUMIFS('EPA Export Aggregation'!AG:AG,'EPA Export Aggregation'!$A:$A,$B26,'EPA Export Aggregation'!$D:$D,$A$1)*IF($A26="CH4",About!$D$58,IF($A26="N2O",About!$D$59,1))</f>
        <v>1.5224383564000001E-3</v>
      </c>
      <c r="AE26">
        <f>SUMIFS('EPA Export Aggregation'!AH:AH,'EPA Export Aggregation'!$A:$A,$B26,'EPA Export Aggregation'!$D:$D,$A$1)*IF($A26="CH4",About!$D$58,IF($A26="N2O",About!$D$59,1))</f>
        <v>1.5728475922E-3</v>
      </c>
      <c r="AF26">
        <f>SUMIFS('EPA Export Aggregation'!AI:AI,'EPA Export Aggregation'!$A:$A,$B26,'EPA Export Aggregation'!$D:$D,$A$1)*IF($A26="CH4",About!$D$58,IF($A26="N2O",About!$D$59,1))</f>
        <v>1.4239606931000001E-3</v>
      </c>
      <c r="AG26">
        <f>SUMIFS('EPA Export Aggregation'!AJ:AJ,'EPA Export Aggregation'!$A:$A,$B26,'EPA Export Aggregation'!$D:$D,$A$1)*IF($A26="CH4",About!$D$58,IF($A26="N2O",About!$D$59,1))</f>
        <v>1.0649792106000001E-3</v>
      </c>
      <c r="AH26">
        <f>SUMIFS('EPA Export Aggregation'!AK:AK,'EPA Export Aggregation'!$A:$A,$B26,'EPA Export Aggregation'!$D:$D,$A$1)*IF($A26="CH4",About!$D$58,IF($A26="N2O",About!$D$59,1))</f>
        <v>1.3682891876E-3</v>
      </c>
    </row>
    <row r="27" spans="1:34" x14ac:dyDescent="0.45">
      <c r="A27" s="413" t="s">
        <v>2215</v>
      </c>
      <c r="B27" s="414" t="s">
        <v>4259</v>
      </c>
      <c r="C27">
        <f>SUMIFS('EPA Export Aggregation'!F:F,'EPA Export Aggregation'!$A:$A,$B27,'EPA Export Aggregation'!$D:$D,$A$1)*IF($A27="CH4",About!$D$58,IF($A27="N2O",About!$D$59,1))</f>
        <v>4.0373018642100002E-2</v>
      </c>
      <c r="D27">
        <f>SUMIFS('EPA Export Aggregation'!G:G,'EPA Export Aggregation'!$A:$A,$B27,'EPA Export Aggregation'!$D:$D,$A$1)*IF($A27="CH4",About!$D$58,IF($A27="N2O",About!$D$59,1))</f>
        <v>3.7933342627099999E-2</v>
      </c>
      <c r="E27">
        <f>SUMIFS('EPA Export Aggregation'!H:H,'EPA Export Aggregation'!$A:$A,$B27,'EPA Export Aggregation'!$D:$D,$A$1)*IF($A27="CH4",About!$D$58,IF($A27="N2O",About!$D$59,1))</f>
        <v>3.8220938757099997E-2</v>
      </c>
      <c r="F27">
        <f>SUMIFS('EPA Export Aggregation'!I:I,'EPA Export Aggregation'!$A:$A,$B27,'EPA Export Aggregation'!$D:$D,$A$1)*IF($A27="CH4",About!$D$58,IF($A27="N2O",About!$D$59,1))</f>
        <v>3.7999861459900003E-2</v>
      </c>
      <c r="G27">
        <f>SUMIFS('EPA Export Aggregation'!J:J,'EPA Export Aggregation'!$A:$A,$B27,'EPA Export Aggregation'!$D:$D,$A$1)*IF($A27="CH4",About!$D$58,IF($A27="N2O",About!$D$59,1))</f>
        <v>3.96608758438E-2</v>
      </c>
      <c r="H27">
        <f>SUMIFS('EPA Export Aggregation'!K:K,'EPA Export Aggregation'!$A:$A,$B27,'EPA Export Aggregation'!$D:$D,$A$1)*IF($A27="CH4",About!$D$58,IF($A27="N2O",About!$D$59,1))</f>
        <v>4.3237241325400001E-2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5.1637798113400003E-2</v>
      </c>
      <c r="K27">
        <f>SUMIFS('EPA Export Aggregation'!N:N,'EPA Export Aggregation'!$A:$A,$B27,'EPA Export Aggregation'!$D:$D,$A$1)*IF($A27="CH4",About!$D$58,IF($A27="N2O",About!$D$59,1))</f>
        <v>5.1902494216499999E-2</v>
      </c>
      <c r="L27">
        <f>SUMIFS('EPA Export Aggregation'!O:O,'EPA Export Aggregation'!$A:$A,$B27,'EPA Export Aggregation'!$D:$D,$A$1)*IF($A27="CH4",About!$D$58,IF($A27="N2O",About!$D$59,1))</f>
        <v>2.70912606051E-2</v>
      </c>
      <c r="M27">
        <f>SUMIFS('EPA Export Aggregation'!P:P,'EPA Export Aggregation'!$A:$A,$B27,'EPA Export Aggregation'!$D:$D,$A$1)*IF($A27="CH4",About!$D$58,IF($A27="N2O",About!$D$59,1))</f>
        <v>2.87286746081E-2</v>
      </c>
      <c r="N27">
        <f>SUMIFS('EPA Export Aggregation'!Q:Q,'EPA Export Aggregation'!$A:$A,$B27,'EPA Export Aggregation'!$D:$D,$A$1)*IF($A27="CH4",About!$D$58,IF($A27="N2O",About!$D$59,1))</f>
        <v>2.7240831670499999E-2</v>
      </c>
      <c r="O27">
        <f>SUMIFS('EPA Export Aggregation'!R:R,'EPA Export Aggregation'!$A:$A,$B27,'EPA Export Aggregation'!$D:$D,$A$1)*IF($A27="CH4",About!$D$58,IF($A27="N2O",About!$D$59,1))</f>
        <v>2.98482250069E-2</v>
      </c>
      <c r="P27">
        <f>SUMIFS('EPA Export Aggregation'!S:S,'EPA Export Aggregation'!$A:$A,$B27,'EPA Export Aggregation'!$D:$D,$A$1)*IF($A27="CH4",About!$D$58,IF($A27="N2O",About!$D$59,1))</f>
        <v>3.0580451757800001E-2</v>
      </c>
      <c r="Q27">
        <f>SUMIFS('EPA Export Aggregation'!T:T,'EPA Export Aggregation'!$A:$A,$B27,'EPA Export Aggregation'!$D:$D,$A$1)*IF($A27="CH4",About!$D$58,IF($A27="N2O",About!$D$59,1))</f>
        <v>3.4331564683300002E-2</v>
      </c>
      <c r="R27">
        <f>SUMIFS('EPA Export Aggregation'!U:U,'EPA Export Aggregation'!$A:$A,$B27,'EPA Export Aggregation'!$D:$D,$A$1)*IF($A27="CH4",About!$D$58,IF($A27="N2O",About!$D$59,1))</f>
        <v>2.92892730431E-2</v>
      </c>
      <c r="S27">
        <f>SUMIFS('EPA Export Aggregation'!V:V,'EPA Export Aggregation'!$A:$A,$B27,'EPA Export Aggregation'!$D:$D,$A$1)*IF($A27="CH4",About!$D$58,IF($A27="N2O",About!$D$59,1))</f>
        <v>3.7628025881300001E-2</v>
      </c>
      <c r="T27">
        <f>SUMIFS('EPA Export Aggregation'!W:W,'EPA Export Aggregation'!$A:$A,$B27,'EPA Export Aggregation'!$D:$D,$A$1)*IF($A27="CH4",About!$D$58,IF($A27="N2O",About!$D$59,1))</f>
        <v>3.3260963416800002E-2</v>
      </c>
      <c r="U27">
        <f>SUMIFS('EPA Export Aggregation'!X:X,'EPA Export Aggregation'!$A:$A,$B27,'EPA Export Aggregation'!$D:$D,$A$1)*IF($A27="CH4",About!$D$58,IF($A27="N2O",About!$D$59,1))</f>
        <v>3.2372820201399997E-2</v>
      </c>
      <c r="V27">
        <f>SUMIFS('EPA Export Aggregation'!Y:Y,'EPA Export Aggregation'!$A:$A,$B27,'EPA Export Aggregation'!$D:$D,$A$1)*IF($A27="CH4",About!$D$58,IF($A27="N2O",About!$D$59,1))</f>
        <v>3.1099814925999999E-2</v>
      </c>
      <c r="W27">
        <f>SUMIFS('EPA Export Aggregation'!Z:Z,'EPA Export Aggregation'!$A:$A,$B27,'EPA Export Aggregation'!$D:$D,$A$1)*IF($A27="CH4",About!$D$58,IF($A27="N2O",About!$D$59,1))</f>
        <v>3.2738259635299999E-2</v>
      </c>
      <c r="X27">
        <f>SUMIFS('EPA Export Aggregation'!AA:AA,'EPA Export Aggregation'!$A:$A,$B27,'EPA Export Aggregation'!$D:$D,$A$1)*IF($A27="CH4",About!$D$58,IF($A27="N2O",About!$D$59,1))</f>
        <v>3.6234679694400002E-2</v>
      </c>
      <c r="Y27">
        <f>SUMIFS('EPA Export Aggregation'!AB:AB,'EPA Export Aggregation'!$A:$A,$B27,'EPA Export Aggregation'!$D:$D,$A$1)*IF($A27="CH4",About!$D$58,IF($A27="N2O",About!$D$59,1))</f>
        <v>3.6464800044200003E-2</v>
      </c>
      <c r="Z27">
        <f>SUMIFS('EPA Export Aggregation'!AC:AC,'EPA Export Aggregation'!$A:$A,$B27,'EPA Export Aggregation'!$D:$D,$A$1)*IF($A27="CH4",About!$D$58,IF($A27="N2O",About!$D$59,1))</f>
        <v>5.9559658151599998E-2</v>
      </c>
      <c r="AA27">
        <f>SUMIFS('EPA Export Aggregation'!AD:AD,'EPA Export Aggregation'!$A:$A,$B27,'EPA Export Aggregation'!$D:$D,$A$1)*IF($A27="CH4",About!$D$58,IF($A27="N2O",About!$D$59,1))</f>
        <v>6.5580996150000001E-2</v>
      </c>
      <c r="AB27">
        <f>SUMIFS('EPA Export Aggregation'!AE:AE,'EPA Export Aggregation'!$A:$A,$B27,'EPA Export Aggregation'!$D:$D,$A$1)*IF($A27="CH4",About!$D$58,IF($A27="N2O",About!$D$59,1))</f>
        <v>7.6713152246999997E-2</v>
      </c>
      <c r="AC27">
        <f>SUMIFS('EPA Export Aggregation'!AF:AF,'EPA Export Aggregation'!$A:$A,$B27,'EPA Export Aggregation'!$D:$D,$A$1)*IF($A27="CH4",About!$D$58,IF($A27="N2O",About!$D$59,1))</f>
        <v>7.2302908393800006E-2</v>
      </c>
      <c r="AD27">
        <f>SUMIFS('EPA Export Aggregation'!AG:AG,'EPA Export Aggregation'!$A:$A,$B27,'EPA Export Aggregation'!$D:$D,$A$1)*IF($A27="CH4",About!$D$58,IF($A27="N2O",About!$D$59,1))</f>
        <v>0.1247307124236</v>
      </c>
      <c r="AE27">
        <f>SUMIFS('EPA Export Aggregation'!AH:AH,'EPA Export Aggregation'!$A:$A,$B27,'EPA Export Aggregation'!$D:$D,$A$1)*IF($A27="CH4",About!$D$58,IF($A27="N2O",About!$D$59,1))</f>
        <v>9.3497587688200004E-2</v>
      </c>
      <c r="AF27">
        <f>SUMIFS('EPA Export Aggregation'!AI:AI,'EPA Export Aggregation'!$A:$A,$B27,'EPA Export Aggregation'!$D:$D,$A$1)*IF($A27="CH4",About!$D$58,IF($A27="N2O",About!$D$59,1))</f>
        <v>9.2286853717100006E-2</v>
      </c>
      <c r="AG27">
        <f>SUMIFS('EPA Export Aggregation'!AJ:AJ,'EPA Export Aggregation'!$A:$A,$B27,'EPA Export Aggregation'!$D:$D,$A$1)*IF($A27="CH4",About!$D$58,IF($A27="N2O",About!$D$59,1))</f>
        <v>5.0504522889400001E-2</v>
      </c>
      <c r="AH27">
        <f>SUMIFS('EPA Export Aggregation'!AK:AK,'EPA Export Aggregation'!$A:$A,$B27,'EPA Export Aggregation'!$D:$D,$A$1)*IF($A27="CH4",About!$D$58,IF($A27="N2O",About!$D$59,1))</f>
        <v>5.8982463891800001E-2</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5.4978355174200001E-2</v>
      </c>
      <c r="D29">
        <f>SUMIFS('EPA Export Aggregation'!G:G,'EPA Export Aggregation'!$A:$A,$B29,'EPA Export Aggregation'!$D:$D,$A$1)*IF($A29="CH4",About!$D$58,IF($A29="N2O",About!$D$59,1))</f>
        <v>5.8182283608300002E-2</v>
      </c>
      <c r="E29">
        <f>SUMIFS('EPA Export Aggregation'!H:H,'EPA Export Aggregation'!$A:$A,$B29,'EPA Export Aggregation'!$D:$D,$A$1)*IF($A29="CH4",About!$D$58,IF($A29="N2O",About!$D$59,1))</f>
        <v>5.8798004705800003E-2</v>
      </c>
      <c r="F29">
        <f>SUMIFS('EPA Export Aggregation'!I:I,'EPA Export Aggregation'!$A:$A,$B29,'EPA Export Aggregation'!$D:$D,$A$1)*IF($A29="CH4",About!$D$58,IF($A29="N2O",About!$D$59,1))</f>
        <v>6.0276785654900002E-2</v>
      </c>
      <c r="G29">
        <f>SUMIFS('EPA Export Aggregation'!J:J,'EPA Export Aggregation'!$A:$A,$B29,'EPA Export Aggregation'!$D:$D,$A$1)*IF($A29="CH4",About!$D$58,IF($A29="N2O",About!$D$59,1))</f>
        <v>6.63195620919E-2</v>
      </c>
      <c r="H29">
        <f>SUMIFS('EPA Export Aggregation'!K:K,'EPA Export Aggregation'!$A:$A,$B29,'EPA Export Aggregation'!$D:$D,$A$1)*IF($A29="CH4",About!$D$58,IF($A29="N2O",About!$D$59,1))</f>
        <v>6.7432798938500002E-2</v>
      </c>
      <c r="I29">
        <f>SUMIFS('EPA Export Aggregation'!L:L,'EPA Export Aggregation'!$A:$A,$B29,'EPA Export Aggregation'!$D:$D,$A$1)*IF($A29="CH4",About!$D$58,IF($A29="N2O",About!$D$59,1))</f>
        <v>6.8688023825299996E-2</v>
      </c>
      <c r="J29">
        <f>SUMIFS('EPA Export Aggregation'!M:M,'EPA Export Aggregation'!$A:$A,$B29,'EPA Export Aggregation'!$D:$D,$A$1)*IF($A29="CH4",About!$D$58,IF($A29="N2O",About!$D$59,1))</f>
        <v>7.5536699920300002E-2</v>
      </c>
      <c r="K29">
        <f>SUMIFS('EPA Export Aggregation'!N:N,'EPA Export Aggregation'!$A:$A,$B29,'EPA Export Aggregation'!$D:$D,$A$1)*IF($A29="CH4",About!$D$58,IF($A29="N2O",About!$D$59,1))</f>
        <v>7.6707008728699996E-2</v>
      </c>
      <c r="L29">
        <f>SUMIFS('EPA Export Aggregation'!O:O,'EPA Export Aggregation'!$A:$A,$B29,'EPA Export Aggregation'!$D:$D,$A$1)*IF($A29="CH4",About!$D$58,IF($A29="N2O",About!$D$59,1))</f>
        <v>7.4510597282000005E-2</v>
      </c>
      <c r="M29">
        <f>SUMIFS('EPA Export Aggregation'!P:P,'EPA Export Aggregation'!$A:$A,$B29,'EPA Export Aggregation'!$D:$D,$A$1)*IF($A29="CH4",About!$D$58,IF($A29="N2O",About!$D$59,1))</f>
        <v>7.4859017258600002E-2</v>
      </c>
      <c r="N29">
        <f>SUMIFS('EPA Export Aggregation'!Q:Q,'EPA Export Aggregation'!$A:$A,$B29,'EPA Export Aggregation'!$D:$D,$A$1)*IF($A29="CH4",About!$D$58,IF($A29="N2O",About!$D$59,1))</f>
        <v>7.6068813777199998E-2</v>
      </c>
      <c r="O29">
        <f>SUMIFS('EPA Export Aggregation'!R:R,'EPA Export Aggregation'!$A:$A,$B29,'EPA Export Aggregation'!$D:$D,$A$1)*IF($A29="CH4",About!$D$58,IF($A29="N2O",About!$D$59,1))</f>
        <v>7.5499878385200003E-2</v>
      </c>
      <c r="P29">
        <f>SUMIFS('EPA Export Aggregation'!S:S,'EPA Export Aggregation'!$A:$A,$B29,'EPA Export Aggregation'!$D:$D,$A$1)*IF($A29="CH4",About!$D$58,IF($A29="N2O",About!$D$59,1))</f>
        <v>7.6189028319699995E-2</v>
      </c>
      <c r="Q29">
        <f>SUMIFS('EPA Export Aggregation'!T:T,'EPA Export Aggregation'!$A:$A,$B29,'EPA Export Aggregation'!$D:$D,$A$1)*IF($A29="CH4",About!$D$58,IF($A29="N2O",About!$D$59,1))</f>
        <v>7.5983386520000001E-2</v>
      </c>
      <c r="R29">
        <f>SUMIFS('EPA Export Aggregation'!U:U,'EPA Export Aggregation'!$A:$A,$B29,'EPA Export Aggregation'!$D:$D,$A$1)*IF($A29="CH4",About!$D$58,IF($A29="N2O",About!$D$59,1))</f>
        <v>7.3445163161399998E-2</v>
      </c>
      <c r="S29">
        <f>SUMIFS('EPA Export Aggregation'!V:V,'EPA Export Aggregation'!$A:$A,$B29,'EPA Export Aggregation'!$D:$D,$A$1)*IF($A29="CH4",About!$D$58,IF($A29="N2O",About!$D$59,1))</f>
        <v>7.9424779345900004E-2</v>
      </c>
      <c r="T29">
        <f>SUMIFS('EPA Export Aggregation'!W:W,'EPA Export Aggregation'!$A:$A,$B29,'EPA Export Aggregation'!$D:$D,$A$1)*IF($A29="CH4",About!$D$58,IF($A29="N2O",About!$D$59,1))</f>
        <v>7.6298138619099995E-2</v>
      </c>
      <c r="U29">
        <f>SUMIFS('EPA Export Aggregation'!X:X,'EPA Export Aggregation'!$A:$A,$B29,'EPA Export Aggregation'!$D:$D,$A$1)*IF($A29="CH4",About!$D$58,IF($A29="N2O",About!$D$59,1))</f>
        <v>7.5647975588800001E-2</v>
      </c>
      <c r="V29">
        <f>SUMIFS('EPA Export Aggregation'!Y:Y,'EPA Export Aggregation'!$A:$A,$B29,'EPA Export Aggregation'!$D:$D,$A$1)*IF($A29="CH4",About!$D$58,IF($A29="N2O",About!$D$59,1))</f>
        <v>7.1907111449299996E-2</v>
      </c>
      <c r="W29">
        <f>SUMIFS('EPA Export Aggregation'!Z:Z,'EPA Export Aggregation'!$A:$A,$B29,'EPA Export Aggregation'!$D:$D,$A$1)*IF($A29="CH4",About!$D$58,IF($A29="N2O",About!$D$59,1))</f>
        <v>6.1481509152100003E-2</v>
      </c>
      <c r="X29">
        <f>SUMIFS('EPA Export Aggregation'!AA:AA,'EPA Export Aggregation'!$A:$A,$B29,'EPA Export Aggregation'!$D:$D,$A$1)*IF($A29="CH4",About!$D$58,IF($A29="N2O",About!$D$59,1))</f>
        <v>6.0069309708300003E-2</v>
      </c>
      <c r="Y29">
        <f>SUMIFS('EPA Export Aggregation'!AB:AB,'EPA Export Aggregation'!$A:$A,$B29,'EPA Export Aggregation'!$D:$D,$A$1)*IF($A29="CH4",About!$D$58,IF($A29="N2O",About!$D$59,1))</f>
        <v>5.3514904188799998E-2</v>
      </c>
      <c r="Z29">
        <f>SUMIFS('EPA Export Aggregation'!AC:AC,'EPA Export Aggregation'!$A:$A,$B29,'EPA Export Aggregation'!$D:$D,$A$1)*IF($A29="CH4",About!$D$58,IF($A29="N2O",About!$D$59,1))</f>
        <v>5.6712058652599998E-2</v>
      </c>
      <c r="AA29">
        <f>SUMIFS('EPA Export Aggregation'!AD:AD,'EPA Export Aggregation'!$A:$A,$B29,'EPA Export Aggregation'!$D:$D,$A$1)*IF($A29="CH4",About!$D$58,IF($A29="N2O",About!$D$59,1))</f>
        <v>5.1889492274599998E-2</v>
      </c>
      <c r="AB29">
        <f>SUMIFS('EPA Export Aggregation'!AE:AE,'EPA Export Aggregation'!$A:$A,$B29,'EPA Export Aggregation'!$D:$D,$A$1)*IF($A29="CH4",About!$D$58,IF($A29="N2O",About!$D$59,1))</f>
        <v>6.3860353880200005E-2</v>
      </c>
      <c r="AC29">
        <f>SUMIFS('EPA Export Aggregation'!AF:AF,'EPA Export Aggregation'!$A:$A,$B29,'EPA Export Aggregation'!$D:$D,$A$1)*IF($A29="CH4",About!$D$58,IF($A29="N2O",About!$D$59,1))</f>
        <v>6.3999231904900006E-2</v>
      </c>
      <c r="AD29">
        <f>SUMIFS('EPA Export Aggregation'!AG:AG,'EPA Export Aggregation'!$A:$A,$B29,'EPA Export Aggregation'!$D:$D,$A$1)*IF($A29="CH4",About!$D$58,IF($A29="N2O",About!$D$59,1))</f>
        <v>6.0838307069499997E-2</v>
      </c>
      <c r="AE29">
        <f>SUMIFS('EPA Export Aggregation'!AH:AH,'EPA Export Aggregation'!$A:$A,$B29,'EPA Export Aggregation'!$D:$D,$A$1)*IF($A29="CH4",About!$D$58,IF($A29="N2O",About!$D$59,1))</f>
        <v>6.1902074992199997E-2</v>
      </c>
      <c r="AF29">
        <f>SUMIFS('EPA Export Aggregation'!AI:AI,'EPA Export Aggregation'!$A:$A,$B29,'EPA Export Aggregation'!$D:$D,$A$1)*IF($A29="CH4",About!$D$58,IF($A29="N2O",About!$D$59,1))</f>
        <v>8.2198710610000003E-2</v>
      </c>
      <c r="AG29">
        <f>SUMIFS('EPA Export Aggregation'!AJ:AJ,'EPA Export Aggregation'!$A:$A,$B29,'EPA Export Aggregation'!$D:$D,$A$1)*IF($A29="CH4",About!$D$58,IF($A29="N2O",About!$D$59,1))</f>
        <v>8.0996229719000001E-2</v>
      </c>
      <c r="AH29">
        <f>SUMIFS('EPA Export Aggregation'!AK:AK,'EPA Export Aggregation'!$A:$A,$B29,'EPA Export Aggregation'!$D:$D,$A$1)*IF($A29="CH4",About!$D$58,IF($A29="N2O",About!$D$59,1))</f>
        <v>8.4341028341099994E-2</v>
      </c>
    </row>
    <row r="30" spans="1:34" x14ac:dyDescent="0.4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7.5192668089300002E-2</v>
      </c>
      <c r="D33">
        <f>SUMIFS('EPA Export Aggregation'!G:G,'EPA Export Aggregation'!$A:$A,$B33,'EPA Export Aggregation'!$D:$D,$A$1)*IF($A33="CH4",About!$D$58,IF($A33="N2O",About!$D$59,1))</f>
        <v>8.0319608916399998E-2</v>
      </c>
      <c r="E33">
        <f>SUMIFS('EPA Export Aggregation'!H:H,'EPA Export Aggregation'!$A:$A,$B33,'EPA Export Aggregation'!$D:$D,$A$1)*IF($A33="CH4",About!$D$58,IF($A33="N2O",About!$D$59,1))</f>
        <v>7.1128199543899998E-2</v>
      </c>
      <c r="F33">
        <f>SUMIFS('EPA Export Aggregation'!I:I,'EPA Export Aggregation'!$A:$A,$B33,'EPA Export Aggregation'!$D:$D,$A$1)*IF($A33="CH4",About!$D$58,IF($A33="N2O",About!$D$59,1))</f>
        <v>6.0952497401500001E-2</v>
      </c>
      <c r="G33" s="415">
        <f>SUMIFS('EPA Export Aggregation'!J:J,'EPA Export Aggregation'!$A:$A,$B33,'EPA Export Aggregation'!$D:$D,$A$1)*IF($A33="CH4",About!$D$58,IF($A33="N2O",About!$D$59,1))</f>
        <v>4.9282612173399999E-2</v>
      </c>
      <c r="H33">
        <f>SUMIFS('EPA Export Aggregation'!K:K,'EPA Export Aggregation'!$A:$A,$B33,'EPA Export Aggregation'!$D:$D,$A$1)*IF($A33="CH4",About!$D$58,IF($A33="N2O",About!$D$59,1))</f>
        <v>4.8763442290999999E-2</v>
      </c>
      <c r="I33">
        <f>SUMIFS('EPA Export Aggregation'!L:L,'EPA Export Aggregation'!$A:$A,$B33,'EPA Export Aggregation'!$D:$D,$A$1)*IF($A33="CH4",About!$D$58,IF($A33="N2O",About!$D$59,1))</f>
        <v>6.4053317316400002E-2</v>
      </c>
      <c r="J33">
        <f>SUMIFS('EPA Export Aggregation'!M:M,'EPA Export Aggregation'!$A:$A,$B33,'EPA Export Aggregation'!$D:$D,$A$1)*IF($A33="CH4",About!$D$58,IF($A33="N2O",About!$D$59,1))</f>
        <v>7.8465974204800004E-2</v>
      </c>
      <c r="K33">
        <f>SUMIFS('EPA Export Aggregation'!N:N,'EPA Export Aggregation'!$A:$A,$B33,'EPA Export Aggregation'!$D:$D,$A$1)*IF($A33="CH4",About!$D$58,IF($A33="N2O",About!$D$59,1))</f>
        <v>0.1036871778012</v>
      </c>
      <c r="L33">
        <f>SUMIFS('EPA Export Aggregation'!O:O,'EPA Export Aggregation'!$A:$A,$B33,'EPA Export Aggregation'!$D:$D,$A$1)*IF($A33="CH4",About!$D$58,IF($A33="N2O",About!$D$59,1))</f>
        <v>0.11571450990279999</v>
      </c>
      <c r="M33">
        <f>SUMIFS('EPA Export Aggregation'!P:P,'EPA Export Aggregation'!$A:$A,$B33,'EPA Export Aggregation'!$D:$D,$A$1)*IF($A33="CH4",About!$D$58,IF($A33="N2O",About!$D$59,1))</f>
        <v>0.108899199758</v>
      </c>
      <c r="N33">
        <f>SUMIFS('EPA Export Aggregation'!Q:Q,'EPA Export Aggregation'!$A:$A,$B33,'EPA Export Aggregation'!$D:$D,$A$1)*IF($A33="CH4",About!$D$58,IF($A33="N2O",About!$D$59,1))</f>
        <v>7.8991482773299995E-2</v>
      </c>
      <c r="O33" s="415">
        <f>SUMIFS('EPA Export Aggregation'!R:R,'EPA Export Aggregation'!$A:$A,$B33,'EPA Export Aggregation'!$D:$D,$A$1)*IF($A33="CH4",About!$D$58,IF($A33="N2O",About!$D$59,1))</f>
        <v>7.3051594619100005E-2</v>
      </c>
      <c r="P33" s="415">
        <f>SUMIFS('EPA Export Aggregation'!S:S,'EPA Export Aggregation'!$A:$A,$B33,'EPA Export Aggregation'!$D:$D,$A$1)*IF($A33="CH4",About!$D$58,IF($A33="N2O",About!$D$59,1))</f>
        <v>5.5765936625599997E-2</v>
      </c>
      <c r="Q33">
        <f>SUMIFS('EPA Export Aggregation'!T:T,'EPA Export Aggregation'!$A:$A,$B33,'EPA Export Aggregation'!$D:$D,$A$1)*IF($A33="CH4",About!$D$58,IF($A33="N2O",About!$D$59,1))</f>
        <v>6.0160991052199998E-2</v>
      </c>
      <c r="R33" s="415">
        <f>SUMIFS('EPA Export Aggregation'!U:U,'EPA Export Aggregation'!$A:$A,$B33,'EPA Export Aggregation'!$D:$D,$A$1)*IF($A33="CH4",About!$D$58,IF($A33="N2O",About!$D$59,1))</f>
        <v>2.2468433504100001E-2</v>
      </c>
      <c r="S33" s="415">
        <f>SUMIFS('EPA Export Aggregation'!V:V,'EPA Export Aggregation'!$A:$A,$B33,'EPA Export Aggregation'!$D:$D,$A$1)*IF($A33="CH4",About!$D$58,IF($A33="N2O",About!$D$59,1))</f>
        <v>5.31918058734E-2</v>
      </c>
      <c r="T33" s="415">
        <f>SUMIFS('EPA Export Aggregation'!W:W,'EPA Export Aggregation'!$A:$A,$B33,'EPA Export Aggregation'!$D:$D,$A$1)*IF($A33="CH4",About!$D$58,IF($A33="N2O",About!$D$59,1))</f>
        <v>5.9527793221199998E-2</v>
      </c>
      <c r="U33">
        <f>SUMIFS('EPA Export Aggregation'!X:X,'EPA Export Aggregation'!$A:$A,$B33,'EPA Export Aggregation'!$D:$D,$A$1)*IF($A33="CH4",About!$D$58,IF($A33="N2O",About!$D$59,1))</f>
        <v>4.2650876823700001E-2</v>
      </c>
      <c r="V33" s="415">
        <f>SUMIFS('EPA Export Aggregation'!Y:Y,'EPA Export Aggregation'!$A:$A,$B33,'EPA Export Aggregation'!$D:$D,$A$1)*IF($A33="CH4",About!$D$58,IF($A33="N2O",About!$D$59,1))</f>
        <v>0.1012918649853</v>
      </c>
      <c r="W33">
        <f>SUMIFS('EPA Export Aggregation'!Z:Z,'EPA Export Aggregation'!$A:$A,$B33,'EPA Export Aggregation'!$D:$D,$A$1)*IF($A33="CH4",About!$D$58,IF($A33="N2O",About!$D$59,1))</f>
        <v>4.6867540764600001E-2</v>
      </c>
      <c r="X33">
        <f>SUMIFS('EPA Export Aggregation'!AA:AA,'EPA Export Aggregation'!$A:$A,$B33,'EPA Export Aggregation'!$D:$D,$A$1)*IF($A33="CH4",About!$D$58,IF($A33="N2O",About!$D$59,1))</f>
        <v>2.72046863397E-2</v>
      </c>
      <c r="Y33" s="415">
        <f>SUMIFS('EPA Export Aggregation'!AB:AB,'EPA Export Aggregation'!$A:$A,$B33,'EPA Export Aggregation'!$D:$D,$A$1)*IF($A33="CH4",About!$D$58,IF($A33="N2O",About!$D$59,1))</f>
        <v>0.13035155200939999</v>
      </c>
      <c r="Z33">
        <f>SUMIFS('EPA Export Aggregation'!AC:AC,'EPA Export Aggregation'!$A:$A,$B33,'EPA Export Aggregation'!$D:$D,$A$1)*IF($A33="CH4",About!$D$58,IF($A33="N2O",About!$D$59,1))</f>
        <v>7.0161727711999994E-2</v>
      </c>
      <c r="AA33" s="415">
        <f>SUMIFS('EPA Export Aggregation'!AD:AD,'EPA Export Aggregation'!$A:$A,$B33,'EPA Export Aggregation'!$D:$D,$A$1)*IF($A33="CH4",About!$D$58,IF($A33="N2O",About!$D$59,1))</f>
        <v>1.9066398850399999E-2</v>
      </c>
      <c r="AB33" s="415">
        <f>SUMIFS('EPA Export Aggregation'!AE:AE,'EPA Export Aggregation'!$A:$A,$B33,'EPA Export Aggregation'!$D:$D,$A$1)*IF($A33="CH4",About!$D$58,IF($A33="N2O",About!$D$59,1))</f>
        <v>4.3592551100299998E-2</v>
      </c>
      <c r="AC33" s="415">
        <f>SUMIFS('EPA Export Aggregation'!AF:AF,'EPA Export Aggregation'!$A:$A,$B33,'EPA Export Aggregation'!$D:$D,$A$1)*IF($A33="CH4",About!$D$58,IF($A33="N2O",About!$D$59,1))</f>
        <v>2.6145555717099998E-2</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4.2958578264E-2</v>
      </c>
      <c r="AH33" s="415">
        <f>SUMIFS('EPA Export Aggregation'!AK:AK,'EPA Export Aggregation'!$A:$A,$B33,'EPA Export Aggregation'!$D:$D,$A$1)*IF($A33="CH4",About!$D$58,IF($A33="N2O",About!$D$59,1))</f>
        <v>4.4897124077799999E-2</v>
      </c>
    </row>
    <row r="34" spans="1:34" x14ac:dyDescent="0.45">
      <c r="A34" s="413" t="s">
        <v>2215</v>
      </c>
      <c r="B34" s="414" t="s">
        <v>4237</v>
      </c>
      <c r="C34">
        <f>SUMIFS('EPA Export Aggregation'!F:F,'EPA Export Aggregation'!$A:$A,$B34,'EPA Export Aggregation'!$D:$D,$A$1)*IF($A34="CH4",About!$D$58,IF($A34="N2O",About!$D$59,1))</f>
        <v>0.21518140857000001</v>
      </c>
      <c r="D34">
        <f>SUMIFS('EPA Export Aggregation'!G:G,'EPA Export Aggregation'!$A:$A,$B34,'EPA Export Aggregation'!$D:$D,$A$1)*IF($A34="CH4",About!$D$58,IF($A34="N2O",About!$D$59,1))</f>
        <v>0.2060483436451</v>
      </c>
      <c r="E34">
        <f>SUMIFS('EPA Export Aggregation'!H:H,'EPA Export Aggregation'!$A:$A,$B34,'EPA Export Aggregation'!$D:$D,$A$1)*IF($A34="CH4",About!$D$58,IF($A34="N2O",About!$D$59,1))</f>
        <v>0.2263256270223</v>
      </c>
      <c r="F34">
        <f>SUMIFS('EPA Export Aggregation'!I:I,'EPA Export Aggregation'!$A:$A,$B34,'EPA Export Aggregation'!$D:$D,$A$1)*IF($A34="CH4",About!$D$58,IF($A34="N2O",About!$D$59,1))</f>
        <v>0.25133111748159997</v>
      </c>
      <c r="G34">
        <f>SUMIFS('EPA Export Aggregation'!J:J,'EPA Export Aggregation'!$A:$A,$B34,'EPA Export Aggregation'!$D:$D,$A$1)*IF($A34="CH4",About!$D$58,IF($A34="N2O",About!$D$59,1))</f>
        <v>0.29235384801480002</v>
      </c>
      <c r="H34">
        <f>SUMIFS('EPA Export Aggregation'!K:K,'EPA Export Aggregation'!$A:$A,$B34,'EPA Export Aggregation'!$D:$D,$A$1)*IF($A34="CH4",About!$D$58,IF($A34="N2O",About!$D$59,1))</f>
        <v>0.32732234273790001</v>
      </c>
      <c r="I34">
        <f>SUMIFS('EPA Export Aggregation'!L:L,'EPA Export Aggregation'!$A:$A,$B34,'EPA Export Aggregation'!$D:$D,$A$1)*IF($A34="CH4",About!$D$58,IF($A34="N2O",About!$D$59,1))</f>
        <v>0.30585638077959998</v>
      </c>
      <c r="J34">
        <f>SUMIFS('EPA Export Aggregation'!M:M,'EPA Export Aggregation'!$A:$A,$B34,'EPA Export Aggregation'!$D:$D,$A$1)*IF($A34="CH4",About!$D$58,IF($A34="N2O",About!$D$59,1))</f>
        <v>0.30305052623299999</v>
      </c>
      <c r="K34">
        <f>SUMIFS('EPA Export Aggregation'!N:N,'EPA Export Aggregation'!$A:$A,$B34,'EPA Export Aggregation'!$D:$D,$A$1)*IF($A34="CH4",About!$D$58,IF($A34="N2O",About!$D$59,1))</f>
        <v>0.31531680522540001</v>
      </c>
      <c r="L34">
        <f>SUMIFS('EPA Export Aggregation'!O:O,'EPA Export Aggregation'!$A:$A,$B34,'EPA Export Aggregation'!$D:$D,$A$1)*IF($A34="CH4",About!$D$58,IF($A34="N2O",About!$D$59,1))</f>
        <v>0.30147681671659998</v>
      </c>
      <c r="M34">
        <f>SUMIFS('EPA Export Aggregation'!P:P,'EPA Export Aggregation'!$A:$A,$B34,'EPA Export Aggregation'!$D:$D,$A$1)*IF($A34="CH4",About!$D$58,IF($A34="N2O",About!$D$59,1))</f>
        <v>0.31141039850009999</v>
      </c>
      <c r="N34">
        <f>SUMIFS('EPA Export Aggregation'!Q:Q,'EPA Export Aggregation'!$A:$A,$B34,'EPA Export Aggregation'!$D:$D,$A$1)*IF($A34="CH4",About!$D$58,IF($A34="N2O",About!$D$59,1))</f>
        <v>0.31692197961840002</v>
      </c>
      <c r="O34">
        <f>SUMIFS('EPA Export Aggregation'!R:R,'EPA Export Aggregation'!$A:$A,$B34,'EPA Export Aggregation'!$D:$D,$A$1)*IF($A34="CH4",About!$D$58,IF($A34="N2O",About!$D$59,1))</f>
        <v>0.33496290834320003</v>
      </c>
      <c r="P34">
        <f>SUMIFS('EPA Export Aggregation'!S:S,'EPA Export Aggregation'!$A:$A,$B34,'EPA Export Aggregation'!$D:$D,$A$1)*IF($A34="CH4",About!$D$58,IF($A34="N2O",About!$D$59,1))</f>
        <v>0.37174255611000001</v>
      </c>
      <c r="Q34">
        <f>SUMIFS('EPA Export Aggregation'!T:T,'EPA Export Aggregation'!$A:$A,$B34,'EPA Export Aggregation'!$D:$D,$A$1)*IF($A34="CH4",About!$D$58,IF($A34="N2O",About!$D$59,1))</f>
        <v>0.39406349971269999</v>
      </c>
      <c r="R34">
        <f>SUMIFS('EPA Export Aggregation'!U:U,'EPA Export Aggregation'!$A:$A,$B34,'EPA Export Aggregation'!$D:$D,$A$1)*IF($A34="CH4",About!$D$58,IF($A34="N2O",About!$D$59,1))</f>
        <v>0.35359959273039998</v>
      </c>
      <c r="S34">
        <f>SUMIFS('EPA Export Aggregation'!V:V,'EPA Export Aggregation'!$A:$A,$B34,'EPA Export Aggregation'!$D:$D,$A$1)*IF($A34="CH4",About!$D$58,IF($A34="N2O",About!$D$59,1))</f>
        <v>0.35772256663340002</v>
      </c>
      <c r="T34">
        <f>SUMIFS('EPA Export Aggregation'!W:W,'EPA Export Aggregation'!$A:$A,$B34,'EPA Export Aggregation'!$D:$D,$A$1)*IF($A34="CH4",About!$D$58,IF($A34="N2O",About!$D$59,1))</f>
        <v>0.39184860419119999</v>
      </c>
      <c r="U34">
        <f>SUMIFS('EPA Export Aggregation'!X:X,'EPA Export Aggregation'!$A:$A,$B34,'EPA Export Aggregation'!$D:$D,$A$1)*IF($A34="CH4",About!$D$58,IF($A34="N2O",About!$D$59,1))</f>
        <v>0.38210930019049999</v>
      </c>
      <c r="V34">
        <f>SUMIFS('EPA Export Aggregation'!Y:Y,'EPA Export Aggregation'!$A:$A,$B34,'EPA Export Aggregation'!$D:$D,$A$1)*IF($A34="CH4",About!$D$58,IF($A34="N2O",About!$D$59,1))</f>
        <v>0.39196639789530002</v>
      </c>
      <c r="W34">
        <f>SUMIFS('EPA Export Aggregation'!Z:Z,'EPA Export Aggregation'!$A:$A,$B34,'EPA Export Aggregation'!$D:$D,$A$1)*IF($A34="CH4",About!$D$58,IF($A34="N2O",About!$D$59,1))</f>
        <v>0.41537129904140002</v>
      </c>
      <c r="X34">
        <f>SUMIFS('EPA Export Aggregation'!AA:AA,'EPA Export Aggregation'!$A:$A,$B34,'EPA Export Aggregation'!$D:$D,$A$1)*IF($A34="CH4",About!$D$58,IF($A34="N2O",About!$D$59,1))</f>
        <v>0.4569371552814</v>
      </c>
      <c r="Y34">
        <f>SUMIFS('EPA Export Aggregation'!AB:AB,'EPA Export Aggregation'!$A:$A,$B34,'EPA Export Aggregation'!$D:$D,$A$1)*IF($A34="CH4",About!$D$58,IF($A34="N2O",About!$D$59,1))</f>
        <v>0.4729048655841</v>
      </c>
      <c r="Z34">
        <f>SUMIFS('EPA Export Aggregation'!AC:AC,'EPA Export Aggregation'!$A:$A,$B34,'EPA Export Aggregation'!$D:$D,$A$1)*IF($A34="CH4",About!$D$58,IF($A34="N2O",About!$D$59,1))</f>
        <v>0.46737199431490001</v>
      </c>
      <c r="AA34">
        <f>SUMIFS('EPA Export Aggregation'!AD:AD,'EPA Export Aggregation'!$A:$A,$B34,'EPA Export Aggregation'!$D:$D,$A$1)*IF($A34="CH4",About!$D$58,IF($A34="N2O",About!$D$59,1))</f>
        <v>0.48451473174269999</v>
      </c>
      <c r="AB34">
        <f>SUMIFS('EPA Export Aggregation'!AE:AE,'EPA Export Aggregation'!$A:$A,$B34,'EPA Export Aggregation'!$D:$D,$A$1)*IF($A34="CH4",About!$D$58,IF($A34="N2O",About!$D$59,1))</f>
        <v>0.51504388206480001</v>
      </c>
      <c r="AC34">
        <f>SUMIFS('EPA Export Aggregation'!AF:AF,'EPA Export Aggregation'!$A:$A,$B34,'EPA Export Aggregation'!$D:$D,$A$1)*IF($A34="CH4",About!$D$58,IF($A34="N2O",About!$D$59,1))</f>
        <v>0.52953967268440005</v>
      </c>
      <c r="AD34">
        <f>SUMIFS('EPA Export Aggregation'!AG:AG,'EPA Export Aggregation'!$A:$A,$B34,'EPA Export Aggregation'!$D:$D,$A$1)*IF($A34="CH4",About!$D$58,IF($A34="N2O",About!$D$59,1))</f>
        <v>0.52001869520840005</v>
      </c>
      <c r="AE34">
        <f>SUMIFS('EPA Export Aggregation'!AH:AH,'EPA Export Aggregation'!$A:$A,$B34,'EPA Export Aggregation'!$D:$D,$A$1)*IF($A34="CH4",About!$D$58,IF($A34="N2O",About!$D$59,1))</f>
        <v>0.54967644419499995</v>
      </c>
      <c r="AF34">
        <f>SUMIFS('EPA Export Aggregation'!AI:AI,'EPA Export Aggregation'!$A:$A,$B34,'EPA Export Aggregation'!$D:$D,$A$1)*IF($A34="CH4",About!$D$58,IF($A34="N2O",About!$D$59,1))</f>
        <v>0.5673701393635</v>
      </c>
      <c r="AG34">
        <f>SUMIFS('EPA Export Aggregation'!AJ:AJ,'EPA Export Aggregation'!$A:$A,$B34,'EPA Export Aggregation'!$D:$D,$A$1)*IF($A34="CH4",About!$D$58,IF($A34="N2O",About!$D$59,1))</f>
        <v>0.58506383453199995</v>
      </c>
      <c r="AH34">
        <f>SUMIFS('EPA Export Aggregation'!AK:AK,'EPA Export Aggregation'!$A:$A,$B34,'EPA Export Aggregation'!$D:$D,$A$1)*IF($A34="CH4",About!$D$58,IF($A34="N2O",About!$D$59,1))</f>
        <v>0.60275752970050001</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4.3773002743999999E-3</v>
      </c>
      <c r="D74">
        <f>SUMIFS('EPA Export Aggregation'!G:G,'EPA Export Aggregation'!$A:$A,$B74,'EPA Export Aggregation'!$D:$D,$A$1)*IF($A74="CH4",About!$D$58,IF($A74="N2O",About!$D$59,1))</f>
        <v>9.1945083673999999E-3</v>
      </c>
      <c r="E74">
        <f>SUMIFS('EPA Export Aggregation'!H:H,'EPA Export Aggregation'!$A:$A,$B74,'EPA Export Aggregation'!$D:$D,$A$1)*IF($A74="CH4",About!$D$58,IF($A74="N2O",About!$D$59,1))</f>
        <v>3.1148031483600003E-2</v>
      </c>
      <c r="F74">
        <f>SUMIFS('EPA Export Aggregation'!I:I,'EPA Export Aggregation'!$A:$A,$B74,'EPA Export Aggregation'!$D:$D,$A$1)*IF($A74="CH4",About!$D$58,IF($A74="N2O",About!$D$59,1))</f>
        <v>0.1083353506136</v>
      </c>
      <c r="G74">
        <f>SUMIFS('EPA Export Aggregation'!J:J,'EPA Export Aggregation'!$A:$A,$B74,'EPA Export Aggregation'!$D:$D,$A$1)*IF($A74="CH4",About!$D$58,IF($A74="N2O",About!$D$59,1))</f>
        <v>0.26748241778439996</v>
      </c>
      <c r="H74">
        <f>SUMIFS('EPA Export Aggregation'!K:K,'EPA Export Aggregation'!$A:$A,$B74,'EPA Export Aggregation'!$D:$D,$A$1)*IF($A74="CH4",About!$D$58,IF($A74="N2O",About!$D$59,1))</f>
        <v>0.58538925667540009</v>
      </c>
      <c r="I74">
        <f>SUMIFS('EPA Export Aggregation'!L:L,'EPA Export Aggregation'!$A:$A,$B74,'EPA Export Aggregation'!$D:$D,$A$1)*IF($A74="CH4",About!$D$58,IF($A74="N2O",About!$D$59,1))</f>
        <v>0.81664871629190006</v>
      </c>
      <c r="J74">
        <f>SUMIFS('EPA Export Aggregation'!M:M,'EPA Export Aggregation'!$A:$A,$B74,'EPA Export Aggregation'!$D:$D,$A$1)*IF($A74="CH4",About!$D$58,IF($A74="N2O",About!$D$59,1))</f>
        <v>1.037806245416</v>
      </c>
      <c r="K74">
        <f>SUMIFS('EPA Export Aggregation'!N:N,'EPA Export Aggregation'!$A:$A,$B74,'EPA Export Aggregation'!$D:$D,$A$1)*IF($A74="CH4",About!$D$58,IF($A74="N2O",About!$D$59,1))</f>
        <v>1.1958787553740999</v>
      </c>
      <c r="L74">
        <f>SUMIFS('EPA Export Aggregation'!O:O,'EPA Export Aggregation'!$A:$A,$B74,'EPA Export Aggregation'!$D:$D,$A$1)*IF($A74="CH4",About!$D$58,IF($A74="N2O",About!$D$59,1))</f>
        <v>1.3641540081528996</v>
      </c>
      <c r="M74">
        <f>SUMIFS('EPA Export Aggregation'!P:P,'EPA Export Aggregation'!$A:$A,$B74,'EPA Export Aggregation'!$D:$D,$A$1)*IF($A74="CH4",About!$D$58,IF($A74="N2O",About!$D$59,1))</f>
        <v>1.5108256601779</v>
      </c>
      <c r="N74">
        <f>SUMIFS('EPA Export Aggregation'!Q:Q,'EPA Export Aggregation'!$A:$A,$B74,'EPA Export Aggregation'!$D:$D,$A$1)*IF($A74="CH4",About!$D$58,IF($A74="N2O",About!$D$59,1))</f>
        <v>1.6499108354682004</v>
      </c>
      <c r="O74">
        <f>SUMIFS('EPA Export Aggregation'!R:R,'EPA Export Aggregation'!$A:$A,$B74,'EPA Export Aggregation'!$D:$D,$A$1)*IF($A74="CH4",About!$D$58,IF($A74="N2O",About!$D$59,1))</f>
        <v>1.7454122608439002</v>
      </c>
      <c r="P74">
        <f>SUMIFS('EPA Export Aggregation'!S:S,'EPA Export Aggregation'!$A:$A,$B74,'EPA Export Aggregation'!$D:$D,$A$1)*IF($A74="CH4",About!$D$58,IF($A74="N2O",About!$D$59,1))</f>
        <v>1.8314280107500001</v>
      </c>
      <c r="Q74">
        <f>SUMIFS('EPA Export Aggregation'!T:T,'EPA Export Aggregation'!$A:$A,$B74,'EPA Export Aggregation'!$D:$D,$A$1)*IF($A74="CH4",About!$D$58,IF($A74="N2O",About!$D$59,1))</f>
        <v>1.9059533813157996</v>
      </c>
      <c r="R74">
        <f>SUMIFS('EPA Export Aggregation'!U:U,'EPA Export Aggregation'!$A:$A,$B74,'EPA Export Aggregation'!$D:$D,$A$1)*IF($A74="CH4",About!$D$58,IF($A74="N2O",About!$D$59,1))</f>
        <v>1.9889815652357001</v>
      </c>
      <c r="S74">
        <f>SUMIFS('EPA Export Aggregation'!V:V,'EPA Export Aggregation'!$A:$A,$B74,'EPA Export Aggregation'!$D:$D,$A$1)*IF($A74="CH4",About!$D$58,IF($A74="N2O",About!$D$59,1))</f>
        <v>2.1133350956419008</v>
      </c>
      <c r="T74">
        <f>SUMIFS('EPA Export Aggregation'!W:W,'EPA Export Aggregation'!$A:$A,$B74,'EPA Export Aggregation'!$D:$D,$A$1)*IF($A74="CH4",About!$D$58,IF($A74="N2O",About!$D$59,1))</f>
        <v>2.2535178149172994</v>
      </c>
      <c r="U74">
        <f>SUMIFS('EPA Export Aggregation'!X:X,'EPA Export Aggregation'!$A:$A,$B74,'EPA Export Aggregation'!$D:$D,$A$1)*IF($A74="CH4",About!$D$58,IF($A74="N2O",About!$D$59,1))</f>
        <v>2.4085029617226001</v>
      </c>
      <c r="V74">
        <f>SUMIFS('EPA Export Aggregation'!Y:Y,'EPA Export Aggregation'!$A:$A,$B74,'EPA Export Aggregation'!$D:$D,$A$1)*IF($A74="CH4",About!$D$58,IF($A74="N2O",About!$D$59,1))</f>
        <v>2.5643297976021002</v>
      </c>
      <c r="W74">
        <f>SUMIFS('EPA Export Aggregation'!Z:Z,'EPA Export Aggregation'!$A:$A,$B74,'EPA Export Aggregation'!$D:$D,$A$1)*IF($A74="CH4",About!$D$58,IF($A74="N2O",About!$D$59,1))</f>
        <v>2.8349120852625003</v>
      </c>
      <c r="X74">
        <f>SUMIFS('EPA Export Aggregation'!AA:AA,'EPA Export Aggregation'!$A:$A,$B74,'EPA Export Aggregation'!$D:$D,$A$1)*IF($A74="CH4",About!$D$58,IF($A74="N2O",About!$D$59,1))</f>
        <v>2.9045134870785998</v>
      </c>
      <c r="Y74">
        <f>SUMIFS('EPA Export Aggregation'!AB:AB,'EPA Export Aggregation'!$A:$A,$B74,'EPA Export Aggregation'!$D:$D,$A$1)*IF($A74="CH4",About!$D$58,IF($A74="N2O",About!$D$59,1))</f>
        <v>3.0235797388260992</v>
      </c>
      <c r="Z74">
        <f>SUMIFS('EPA Export Aggregation'!AC:AC,'EPA Export Aggregation'!$A:$A,$B74,'EPA Export Aggregation'!$D:$D,$A$1)*IF($A74="CH4",About!$D$58,IF($A74="N2O",About!$D$59,1))</f>
        <v>3.005387238139801</v>
      </c>
      <c r="AA74">
        <f>SUMIFS('EPA Export Aggregation'!AD:AD,'EPA Export Aggregation'!$A:$A,$B74,'EPA Export Aggregation'!$D:$D,$A$1)*IF($A74="CH4",About!$D$58,IF($A74="N2O",About!$D$59,1))</f>
        <v>2.7317042535480005</v>
      </c>
      <c r="AB74">
        <f>SUMIFS('EPA Export Aggregation'!AE:AE,'EPA Export Aggregation'!$A:$A,$B74,'EPA Export Aggregation'!$D:$D,$A$1)*IF($A74="CH4",About!$D$58,IF($A74="N2O",About!$D$59,1))</f>
        <v>2.9640356198684006</v>
      </c>
      <c r="AC74">
        <f>SUMIFS('EPA Export Aggregation'!AF:AF,'EPA Export Aggregation'!$A:$A,$B74,'EPA Export Aggregation'!$D:$D,$A$1)*IF($A74="CH4",About!$D$58,IF($A74="N2O",About!$D$59,1))</f>
        <v>2.7903452820739005</v>
      </c>
      <c r="AD74">
        <f>SUMIFS('EPA Export Aggregation'!AG:AG,'EPA Export Aggregation'!$A:$A,$B74,'EPA Export Aggregation'!$D:$D,$A$1)*IF($A74="CH4",About!$D$58,IF($A74="N2O",About!$D$59,1))</f>
        <v>3.0242434075668001</v>
      </c>
      <c r="AE74">
        <f>SUMIFS('EPA Export Aggregation'!AH:AH,'EPA Export Aggregation'!$A:$A,$B74,'EPA Export Aggregation'!$D:$D,$A$1)*IF($A74="CH4",About!$D$58,IF($A74="N2O",About!$D$59,1))</f>
        <v>2.6159247501517</v>
      </c>
      <c r="AF74">
        <f>SUMIFS('EPA Export Aggregation'!AI:AI,'EPA Export Aggregation'!$A:$A,$B74,'EPA Export Aggregation'!$D:$D,$A$1)*IF($A74="CH4",About!$D$58,IF($A74="N2O",About!$D$59,1))</f>
        <v>2.6733475583046005</v>
      </c>
      <c r="AG74">
        <f>SUMIFS('EPA Export Aggregation'!AJ:AJ,'EPA Export Aggregation'!$A:$A,$B74,'EPA Export Aggregation'!$D:$D,$A$1)*IF($A74="CH4",About!$D$58,IF($A74="N2O",About!$D$59,1))</f>
        <v>2.4946699602860996</v>
      </c>
      <c r="AH74">
        <f>SUMIFS('EPA Export Aggregation'!AK:AK,'EPA Export Aggregation'!$A:$A,$B74,'EPA Export Aggregation'!$D:$D,$A$1)*IF($A74="CH4",About!$D$58,IF($A74="N2O",About!$D$59,1))</f>
        <v>2.5550273038780005</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2.1770085171000002E-3</v>
      </c>
      <c r="D76" s="415">
        <f>SUMIFS('EPA Export Aggregation'!G:G,'EPA Export Aggregation'!$A:$A,$B76,'EPA Export Aggregation'!$D:$D,$A$1)*IF($A76="CH4",About!$D$58,IF($A76="N2O",About!$D$59,1))</f>
        <v>2.1770085171000002E-3</v>
      </c>
      <c r="E76" s="415">
        <f>SUMIFS('EPA Export Aggregation'!H:H,'EPA Export Aggregation'!$A:$A,$B76,'EPA Export Aggregation'!$D:$D,$A$1)*IF($A76="CH4",About!$D$58,IF($A76="N2O",About!$D$59,1))</f>
        <v>2.1770085171000002E-3</v>
      </c>
      <c r="F76" s="415">
        <f>SUMIFS('EPA Export Aggregation'!I:I,'EPA Export Aggregation'!$A:$A,$B76,'EPA Export Aggregation'!$D:$D,$A$1)*IF($A76="CH4",About!$D$58,IF($A76="N2O",About!$D$59,1))</f>
        <v>2.7212597275000001E-3</v>
      </c>
      <c r="G76" s="415">
        <f>SUMIFS('EPA Export Aggregation'!J:J,'EPA Export Aggregation'!$A:$A,$B76,'EPA Export Aggregation'!$D:$D,$A$1)*IF($A76="CH4",About!$D$58,IF($A76="N2O",About!$D$59,1))</f>
        <v>2.9933865076999999E-3</v>
      </c>
      <c r="H76" s="415">
        <f>SUMIFS('EPA Export Aggregation'!K:K,'EPA Export Aggregation'!$A:$A,$B76,'EPA Export Aggregation'!$D:$D,$A$1)*IF($A76="CH4",About!$D$58,IF($A76="N2O",About!$D$59,1))</f>
        <v>3.7616709243000002E-3</v>
      </c>
      <c r="I76" s="415">
        <f>SUMIFS('EPA Export Aggregation'!L:L,'EPA Export Aggregation'!$A:$A,$B76,'EPA Export Aggregation'!$D:$D,$A$1)*IF($A76="CH4",About!$D$58,IF($A76="N2O",About!$D$59,1))</f>
        <v>4.1771964707E-3</v>
      </c>
      <c r="J76" s="415">
        <f>SUMIFS('EPA Export Aggregation'!M:M,'EPA Export Aggregation'!$A:$A,$B76,'EPA Export Aggregation'!$D:$D,$A$1)*IF($A76="CH4",About!$D$58,IF($A76="N2O",About!$D$59,1))</f>
        <v>4.4144605511000001E-3</v>
      </c>
      <c r="K76" s="415">
        <f>SUMIFS('EPA Export Aggregation'!N:N,'EPA Export Aggregation'!$A:$A,$B76,'EPA Export Aggregation'!$D:$D,$A$1)*IF($A76="CH4",About!$D$58,IF($A76="N2O",About!$D$59,1))</f>
        <v>5.4129059331E-3</v>
      </c>
      <c r="L76" s="415">
        <f>SUMIFS('EPA Export Aggregation'!O:O,'EPA Export Aggregation'!$A:$A,$B76,'EPA Export Aggregation'!$D:$D,$A$1)*IF($A76="CH4",About!$D$58,IF($A76="N2O",About!$D$59,1))</f>
        <v>5.4927977162000001E-3</v>
      </c>
      <c r="M76" s="415">
        <f>SUMIFS('EPA Export Aggregation'!P:P,'EPA Export Aggregation'!$A:$A,$B76,'EPA Export Aggregation'!$D:$D,$A$1)*IF($A76="CH4",About!$D$58,IF($A76="N2O",About!$D$59,1))</f>
        <v>3.3450354364999999E-3</v>
      </c>
      <c r="N76" s="415">
        <f>SUMIFS('EPA Export Aggregation'!Q:Q,'EPA Export Aggregation'!$A:$A,$B76,'EPA Export Aggregation'!$D:$D,$A$1)*IF($A76="CH4",About!$D$58,IF($A76="N2O",About!$D$59,1))</f>
        <v>2.2228104173000001E-3</v>
      </c>
      <c r="O76" s="415">
        <f>SUMIFS('EPA Export Aggregation'!R:R,'EPA Export Aggregation'!$A:$A,$B76,'EPA Export Aggregation'!$D:$D,$A$1)*IF($A76="CH4",About!$D$58,IF($A76="N2O",About!$D$59,1))</f>
        <v>2.1250342612E-3</v>
      </c>
      <c r="P76" s="415">
        <f>SUMIFS('EPA Export Aggregation'!S:S,'EPA Export Aggregation'!$A:$A,$B76,'EPA Export Aggregation'!$D:$D,$A$1)*IF($A76="CH4",About!$D$58,IF($A76="N2O",About!$D$59,1))</f>
        <v>2.2220986054000001E-3</v>
      </c>
      <c r="Q76" s="415">
        <f>SUMIFS('EPA Export Aggregation'!T:T,'EPA Export Aggregation'!$A:$A,$B76,'EPA Export Aggregation'!$D:$D,$A$1)*IF($A76="CH4",About!$D$58,IF($A76="N2O",About!$D$59,1))</f>
        <v>2.2124393905999999E-3</v>
      </c>
      <c r="R76" s="415">
        <f>SUMIFS('EPA Export Aggregation'!U:U,'EPA Export Aggregation'!$A:$A,$B76,'EPA Export Aggregation'!$D:$D,$A$1)*IF($A76="CH4",About!$D$58,IF($A76="N2O",About!$D$59,1))</f>
        <v>2.1238392888000002E-3</v>
      </c>
      <c r="S76" s="415">
        <f>SUMIFS('EPA Export Aggregation'!V:V,'EPA Export Aggregation'!$A:$A,$B76,'EPA Export Aggregation'!$D:$D,$A$1)*IF($A76="CH4",About!$D$58,IF($A76="N2O",About!$D$59,1))</f>
        <v>2.5286070457000002E-3</v>
      </c>
      <c r="T76" s="415">
        <f>SUMIFS('EPA Export Aggregation'!W:W,'EPA Export Aggregation'!$A:$A,$B76,'EPA Export Aggregation'!$D:$D,$A$1)*IF($A76="CH4",About!$D$58,IF($A76="N2O",About!$D$59,1))</f>
        <v>2.4606234328000002E-3</v>
      </c>
      <c r="U76" s="415">
        <f>SUMIFS('EPA Export Aggregation'!X:X,'EPA Export Aggregation'!$A:$A,$B76,'EPA Export Aggregation'!$D:$D,$A$1)*IF($A76="CH4",About!$D$58,IF($A76="N2O",About!$D$59,1))</f>
        <v>2.325680032E-3</v>
      </c>
      <c r="V76" s="415">
        <f>SUMIFS('EPA Export Aggregation'!Y:Y,'EPA Export Aggregation'!$A:$A,$B76,'EPA Export Aggregation'!$D:$D,$A$1)*IF($A76="CH4",About!$D$58,IF($A76="N2O",About!$D$59,1))</f>
        <v>1.7848713641000001E-3</v>
      </c>
      <c r="W76" s="415">
        <f>SUMIFS('EPA Export Aggregation'!Z:Z,'EPA Export Aggregation'!$A:$A,$B76,'EPA Export Aggregation'!$D:$D,$A$1)*IF($A76="CH4",About!$D$58,IF($A76="N2O",About!$D$59,1))</f>
        <v>2.3845523405999999E-3</v>
      </c>
      <c r="X76" s="415">
        <f>SUMIFS('EPA Export Aggregation'!AA:AA,'EPA Export Aggregation'!$A:$A,$B76,'EPA Export Aggregation'!$D:$D,$A$1)*IF($A76="CH4",About!$D$58,IF($A76="N2O",About!$D$59,1))</f>
        <v>3.0997519330000002E-4</v>
      </c>
      <c r="Y76" s="415">
        <f>SUMIFS('EPA Export Aggregation'!AB:AB,'EPA Export Aggregation'!$A:$A,$B76,'EPA Export Aggregation'!$D:$D,$A$1)*IF($A76="CH4",About!$D$58,IF($A76="N2O",About!$D$59,1))</f>
        <v>3.367218442E-4</v>
      </c>
      <c r="Z76" s="415">
        <f>SUMIFS('EPA Export Aggregation'!AC:AC,'EPA Export Aggregation'!$A:$A,$B76,'EPA Export Aggregation'!$D:$D,$A$1)*IF($A76="CH4",About!$D$58,IF($A76="N2O",About!$D$59,1))</f>
        <v>1.31394457019E-2</v>
      </c>
      <c r="AA76" s="415">
        <f>SUMIFS('EPA Export Aggregation'!AD:AD,'EPA Export Aggregation'!$A:$A,$B76,'EPA Export Aggregation'!$D:$D,$A$1)*IF($A76="CH4",About!$D$58,IF($A76="N2O",About!$D$59,1))</f>
        <v>1.33226617961E-2</v>
      </c>
      <c r="AB76" s="415">
        <f>SUMIFS('EPA Export Aggregation'!AE:AE,'EPA Export Aggregation'!$A:$A,$B76,'EPA Export Aggregation'!$D:$D,$A$1)*IF($A76="CH4",About!$D$58,IF($A76="N2O",About!$D$59,1))</f>
        <v>1.1926544967399999E-2</v>
      </c>
      <c r="AC76" s="415">
        <f>SUMIFS('EPA Export Aggregation'!AF:AF,'EPA Export Aggregation'!$A:$A,$B76,'EPA Export Aggregation'!$D:$D,$A$1)*IF($A76="CH4",About!$D$58,IF($A76="N2O",About!$D$59,1))</f>
        <v>1.17355429566E-2</v>
      </c>
      <c r="AD76" s="415">
        <f>SUMIFS('EPA Export Aggregation'!AG:AG,'EPA Export Aggregation'!$A:$A,$B76,'EPA Export Aggregation'!$D:$D,$A$1)*IF($A76="CH4",About!$D$58,IF($A76="N2O",About!$D$59,1))</f>
        <v>1.3035948170899999E-2</v>
      </c>
      <c r="AE76" s="415">
        <f>SUMIFS('EPA Export Aggregation'!AH:AH,'EPA Export Aggregation'!$A:$A,$B76,'EPA Export Aggregation'!$D:$D,$A$1)*IF($A76="CH4",About!$D$58,IF($A76="N2O",About!$D$59,1))</f>
        <v>1.13893885927E-2</v>
      </c>
      <c r="AF76" s="415">
        <f>SUMIFS('EPA Export Aggregation'!AI:AI,'EPA Export Aggregation'!$A:$A,$B76,'EPA Export Aggregation'!$D:$D,$A$1)*IF($A76="CH4",About!$D$58,IF($A76="N2O",About!$D$59,1))</f>
        <v>8.0050772457999995E-3</v>
      </c>
      <c r="AG76" s="415">
        <f>SUMIFS('EPA Export Aggregation'!AJ:AJ,'EPA Export Aggregation'!$A:$A,$B76,'EPA Export Aggregation'!$D:$D,$A$1)*IF($A76="CH4",About!$D$58,IF($A76="N2O",About!$D$59,1))</f>
        <v>8.9716271564999998E-3</v>
      </c>
      <c r="AH76" s="415">
        <f>SUMIFS('EPA Export Aggregation'!AK:AK,'EPA Export Aggregation'!$A:$A,$B76,'EPA Export Aggregation'!$D:$D,$A$1)*IF($A76="CH4",About!$D$58,IF($A76="N2O",About!$D$59,1))</f>
        <v>1.2439340433999999E-2</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3.0517608279460502E-2</v>
      </c>
      <c r="D80" s="415">
        <f>SUMIFS('EPA Export Aggregation'!G:G,'EPA Export Aggregation'!$A:$A,$B80,'EPA Export Aggregation'!$D:$D,$A$1)*IF($A80="CH4",About!$D$58,IF($A80="N2O",About!$D$59,1))</f>
        <v>3.0552856620460499E-2</v>
      </c>
      <c r="E80" s="415">
        <f>SUMIFS('EPA Export Aggregation'!H:H,'EPA Export Aggregation'!$A:$A,$B80,'EPA Export Aggregation'!$D:$D,$A$1)*IF($A80="CH4",About!$D$58,IF($A80="N2O",About!$D$59,1))</f>
        <v>3.0588103188460499E-2</v>
      </c>
      <c r="F80" s="415">
        <f>SUMIFS('EPA Export Aggregation'!I:I,'EPA Export Aggregation'!$A:$A,$B80,'EPA Export Aggregation'!$D:$D,$A$1)*IF($A80="CH4",About!$D$58,IF($A80="N2O",About!$D$59,1))</f>
        <v>3.8252753776925698E-2</v>
      </c>
      <c r="G80" s="415">
        <f>SUMIFS('EPA Export Aggregation'!J:J,'EPA Export Aggregation'!$A:$A,$B80,'EPA Export Aggregation'!$D:$D,$A$1)*IF($A80="CH4",About!$D$58,IF($A80="N2O",About!$D$59,1))</f>
        <v>4.2102701654658299E-2</v>
      </c>
      <c r="H80" s="415">
        <f>SUMIFS('EPA Export Aggregation'!K:K,'EPA Export Aggregation'!$A:$A,$B80,'EPA Export Aggregation'!$D:$D,$A$1)*IF($A80="CH4",About!$D$58,IF($A80="N2O",About!$D$59,1))</f>
        <v>5.2907875640502297E-2</v>
      </c>
      <c r="I80" s="415">
        <f>SUMIFS('EPA Export Aggregation'!L:L,'EPA Export Aggregation'!$A:$A,$B80,'EPA Export Aggregation'!$D:$D,$A$1)*IF($A80="CH4",About!$D$58,IF($A80="N2O",About!$D$59,1))</f>
        <v>5.8768010582285798E-2</v>
      </c>
      <c r="J80" s="415">
        <f>SUMIFS('EPA Export Aggregation'!M:M,'EPA Export Aggregation'!$A:$A,$B80,'EPA Export Aggregation'!$D:$D,$A$1)*IF($A80="CH4",About!$D$58,IF($A80="N2O",About!$D$59,1))</f>
        <v>6.2129273676616997E-2</v>
      </c>
      <c r="K80" s="415">
        <f>SUMIFS('EPA Export Aggregation'!N:N,'EPA Export Aggregation'!$A:$A,$B80,'EPA Export Aggregation'!$D:$D,$A$1)*IF($A80="CH4",About!$D$58,IF($A80="N2O",About!$D$59,1))</f>
        <v>7.6160867975310603E-2</v>
      </c>
      <c r="L80" s="415">
        <f>SUMIFS('EPA Export Aggregation'!O:O,'EPA Export Aggregation'!$A:$A,$B80,'EPA Export Aggregation'!$D:$D,$A$1)*IF($A80="CH4",About!$D$58,IF($A80="N2O",About!$D$59,1))</f>
        <v>7.7316048550630401E-2</v>
      </c>
      <c r="M80" s="415">
        <f>SUMIFS('EPA Export Aggregation'!P:P,'EPA Export Aggregation'!$A:$A,$B80,'EPA Export Aggregation'!$D:$D,$A$1)*IF($A80="CH4",About!$D$58,IF($A80="N2O",About!$D$59,1))</f>
        <v>6.6027188396301006E-2</v>
      </c>
      <c r="N80" s="415">
        <f>SUMIFS('EPA Export Aggregation'!Q:Q,'EPA Export Aggregation'!$A:$A,$B80,'EPA Export Aggregation'!$D:$D,$A$1)*IF($A80="CH4",About!$D$58,IF($A80="N2O",About!$D$59,1))</f>
        <v>4.6607890451183201E-2</v>
      </c>
      <c r="O80" s="415">
        <f>SUMIFS('EPA Export Aggregation'!R:R,'EPA Export Aggregation'!$A:$A,$B80,'EPA Export Aggregation'!$D:$D,$A$1)*IF($A80="CH4",About!$D$58,IF($A80="N2O",About!$D$59,1))</f>
        <v>4.57009402097317E-2</v>
      </c>
      <c r="P80" s="415">
        <f>SUMIFS('EPA Export Aggregation'!S:S,'EPA Export Aggregation'!$A:$A,$B80,'EPA Export Aggregation'!$D:$D,$A$1)*IF($A80="CH4",About!$D$58,IF($A80="N2O",About!$D$59,1))</f>
        <v>4.1854838059750502E-2</v>
      </c>
      <c r="Q80" s="415">
        <f>SUMIFS('EPA Export Aggregation'!T:T,'EPA Export Aggregation'!$A:$A,$B80,'EPA Export Aggregation'!$D:$D,$A$1)*IF($A80="CH4",About!$D$58,IF($A80="N2O",About!$D$59,1))</f>
        <v>3.8944347686765197E-2</v>
      </c>
      <c r="R80" s="415">
        <f>SUMIFS('EPA Export Aggregation'!U:U,'EPA Export Aggregation'!$A:$A,$B80,'EPA Export Aggregation'!$D:$D,$A$1)*IF($A80="CH4",About!$D$58,IF($A80="N2O",About!$D$59,1))</f>
        <v>3.5956058653989702E-2</v>
      </c>
      <c r="S80" s="415">
        <f>SUMIFS('EPA Export Aggregation'!V:V,'EPA Export Aggregation'!$A:$A,$B80,'EPA Export Aggregation'!$D:$D,$A$1)*IF($A80="CH4",About!$D$58,IF($A80="N2O",About!$D$59,1))</f>
        <v>3.84151557967089E-2</v>
      </c>
      <c r="T80" s="415">
        <f>SUMIFS('EPA Export Aggregation'!W:W,'EPA Export Aggregation'!$A:$A,$B80,'EPA Export Aggregation'!$D:$D,$A$1)*IF($A80="CH4",About!$D$58,IF($A80="N2O",About!$D$59,1))</f>
        <v>3.6768510364704701E-2</v>
      </c>
      <c r="U80" s="415">
        <f>SUMIFS('EPA Export Aggregation'!X:X,'EPA Export Aggregation'!$A:$A,$B80,'EPA Export Aggregation'!$D:$D,$A$1)*IF($A80="CH4",About!$D$58,IF($A80="N2O",About!$D$59,1))</f>
        <v>3.3503950676307799E-2</v>
      </c>
      <c r="V80" s="415">
        <f>SUMIFS('EPA Export Aggregation'!Y:Y,'EPA Export Aggregation'!$A:$A,$B80,'EPA Export Aggregation'!$D:$D,$A$1)*IF($A80="CH4",About!$D$58,IF($A80="N2O",About!$D$59,1))</f>
        <v>2.3216448103161601E-2</v>
      </c>
      <c r="W80" s="415">
        <f>SUMIFS('EPA Export Aggregation'!Z:Z,'EPA Export Aggregation'!$A:$A,$B80,'EPA Export Aggregation'!$D:$D,$A$1)*IF($A80="CH4",About!$D$58,IF($A80="N2O",About!$D$59,1))</f>
        <v>3.1010462406138799E-2</v>
      </c>
      <c r="X80" s="415">
        <f>SUMIFS('EPA Export Aggregation'!AA:AA,'EPA Export Aggregation'!$A:$A,$B80,'EPA Export Aggregation'!$D:$D,$A$1)*IF($A80="CH4",About!$D$58,IF($A80="N2O",About!$D$59,1))</f>
        <v>0.18186625442234439</v>
      </c>
      <c r="Y80" s="415">
        <f>SUMIFS('EPA Export Aggregation'!AB:AB,'EPA Export Aggregation'!$A:$A,$B80,'EPA Export Aggregation'!$D:$D,$A$1)*IF($A80="CH4",About!$D$58,IF($A80="N2O",About!$D$59,1))</f>
        <v>0.18597251109805971</v>
      </c>
      <c r="Z80" s="415">
        <f>SUMIFS('EPA Export Aggregation'!AC:AC,'EPA Export Aggregation'!$A:$A,$B80,'EPA Export Aggregation'!$D:$D,$A$1)*IF($A80="CH4",About!$D$58,IF($A80="N2O",About!$D$59,1))</f>
        <v>0.18200204448259991</v>
      </c>
      <c r="AA80" s="415">
        <f>SUMIFS('EPA Export Aggregation'!AD:AD,'EPA Export Aggregation'!$A:$A,$B80,'EPA Export Aggregation'!$D:$D,$A$1)*IF($A80="CH4",About!$D$58,IF($A80="N2O",About!$D$59,1))</f>
        <v>0.17123903065056781</v>
      </c>
      <c r="AB80" s="415">
        <f>SUMIFS('EPA Export Aggregation'!AE:AE,'EPA Export Aggregation'!$A:$A,$B80,'EPA Export Aggregation'!$D:$D,$A$1)*IF($A80="CH4",About!$D$58,IF($A80="N2O",About!$D$59,1))</f>
        <v>0.1504675505290968</v>
      </c>
      <c r="AC80" s="415">
        <f>SUMIFS('EPA Export Aggregation'!AF:AF,'EPA Export Aggregation'!$A:$A,$B80,'EPA Export Aggregation'!$D:$D,$A$1)*IF($A80="CH4",About!$D$58,IF($A80="N2O",About!$D$59,1))</f>
        <v>0.1075984777025793</v>
      </c>
      <c r="AD80" s="415">
        <f>SUMIFS('EPA Export Aggregation'!AG:AG,'EPA Export Aggregation'!$A:$A,$B80,'EPA Export Aggregation'!$D:$D,$A$1)*IF($A80="CH4",About!$D$58,IF($A80="N2O",About!$D$59,1))</f>
        <v>0.1143503377512303</v>
      </c>
      <c r="AE80" s="415">
        <f>SUMIFS('EPA Export Aggregation'!AH:AH,'EPA Export Aggregation'!$A:$A,$B80,'EPA Export Aggregation'!$D:$D,$A$1)*IF($A80="CH4",About!$D$58,IF($A80="N2O",About!$D$59,1))</f>
        <v>0.11899693962556331</v>
      </c>
      <c r="AF80" s="415">
        <f>SUMIFS('EPA Export Aggregation'!AI:AI,'EPA Export Aggregation'!$A:$A,$B80,'EPA Export Aggregation'!$D:$D,$A$1)*IF($A80="CH4",About!$D$58,IF($A80="N2O",About!$D$59,1))</f>
        <v>9.5781300355369206E-2</v>
      </c>
      <c r="AG80" s="415">
        <f>SUMIFS('EPA Export Aggregation'!AJ:AJ,'EPA Export Aggregation'!$A:$A,$B80,'EPA Export Aggregation'!$D:$D,$A$1)*IF($A80="CH4",About!$D$58,IF($A80="N2O",About!$D$59,1))</f>
        <v>8.3624145981784401E-2</v>
      </c>
      <c r="AH80" s="415">
        <f>SUMIFS('EPA Export Aggregation'!AK:AK,'EPA Export Aggregation'!$A:$A,$B80,'EPA Export Aggregation'!$D:$D,$A$1)*IF($A80="CH4",About!$D$58,IF($A80="N2O",About!$D$59,1))</f>
        <v>0.1005829433027835</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6.1344963999999998E-3</v>
      </c>
      <c r="D84" s="415">
        <f>SUMIFS('EPA Export Aggregation'!G:G,'EPA Export Aggregation'!$A:$A,$B84,'EPA Export Aggregation'!$D:$D,$A$1)*IF($A84="CH4",About!$D$58,IF($A84="N2O",About!$D$59,1))</f>
        <v>6.1446789500000003E-3</v>
      </c>
      <c r="E84" s="415">
        <f>SUMIFS('EPA Export Aggregation'!H:H,'EPA Export Aggregation'!$A:$A,$B84,'EPA Export Aggregation'!$D:$D,$A$1)*IF($A84="CH4",About!$D$58,IF($A84="N2O",About!$D$59,1))</f>
        <v>6.1548638500000001E-3</v>
      </c>
      <c r="F84" s="415">
        <f>SUMIFS('EPA Export Aggregation'!I:I,'EPA Export Aggregation'!$A:$A,$B84,'EPA Export Aggregation'!$D:$D,$A$1)*IF($A84="CH4",About!$D$58,IF($A84="N2O",About!$D$59,1))</f>
        <v>7.6986705000000001E-3</v>
      </c>
      <c r="G84" s="415">
        <f>SUMIFS('EPA Export Aggregation'!J:J,'EPA Export Aggregation'!$A:$A,$B84,'EPA Export Aggregation'!$D:$D,$A$1)*IF($A84="CH4",About!$D$58,IF($A84="N2O",About!$D$59,1))</f>
        <v>8.4756650999999999E-3</v>
      </c>
      <c r="H84" s="415">
        <f>SUMIFS('EPA Export Aggregation'!K:K,'EPA Export Aggregation'!$A:$A,$B84,'EPA Export Aggregation'!$D:$D,$A$1)*IF($A84="CH4",About!$D$58,IF($A84="N2O",About!$D$59,1))</f>
        <v>1.065076635E-2</v>
      </c>
      <c r="I84" s="415">
        <f>SUMIFS('EPA Export Aggregation'!L:L,'EPA Export Aggregation'!$A:$A,$B84,'EPA Export Aggregation'!$D:$D,$A$1)*IF($A84="CH4",About!$D$58,IF($A84="N2O",About!$D$59,1))</f>
        <v>1.183183875E-2</v>
      </c>
      <c r="J84" s="415">
        <f>SUMIFS('EPA Export Aggregation'!M:M,'EPA Export Aggregation'!$A:$A,$B84,'EPA Export Aggregation'!$D:$D,$A$1)*IF($A84="CH4",About!$D$58,IF($A84="N2O",About!$D$59,1))</f>
        <v>1.251059865E-2</v>
      </c>
      <c r="K84" s="415">
        <f>SUMIFS('EPA Export Aggregation'!N:N,'EPA Export Aggregation'!$A:$A,$B84,'EPA Export Aggregation'!$D:$D,$A$1)*IF($A84="CH4",About!$D$58,IF($A84="N2O",About!$D$59,1))</f>
        <v>1.533425995E-2</v>
      </c>
      <c r="L84" s="415">
        <f>SUMIFS('EPA Export Aggregation'!O:O,'EPA Export Aggregation'!$A:$A,$B84,'EPA Export Aggregation'!$D:$D,$A$1)*IF($A84="CH4",About!$D$58,IF($A84="N2O",About!$D$59,1))</f>
        <v>1.556956545E-2</v>
      </c>
      <c r="M84" s="415">
        <f>SUMIFS('EPA Export Aggregation'!P:P,'EPA Export Aggregation'!$A:$A,$B84,'EPA Export Aggregation'!$D:$D,$A$1)*IF($A84="CH4",About!$D$58,IF($A84="N2O",About!$D$59,1))</f>
        <v>1.261187425E-2</v>
      </c>
      <c r="N84" s="415">
        <f>SUMIFS('EPA Export Aggregation'!Q:Q,'EPA Export Aggregation'!$A:$A,$B84,'EPA Export Aggregation'!$D:$D,$A$1)*IF($A84="CH4",About!$D$58,IF($A84="N2O",About!$D$59,1))</f>
        <v>8.6177813499999992E-3</v>
      </c>
      <c r="O84" s="415">
        <f>SUMIFS('EPA Export Aggregation'!R:R,'EPA Export Aggregation'!$A:$A,$B84,'EPA Export Aggregation'!$D:$D,$A$1)*IF($A84="CH4",About!$D$58,IF($A84="N2O",About!$D$59,1))</f>
        <v>7.6720356E-3</v>
      </c>
      <c r="P84" s="415">
        <f>SUMIFS('EPA Export Aggregation'!S:S,'EPA Export Aggregation'!$A:$A,$B84,'EPA Export Aggregation'!$D:$D,$A$1)*IF($A84="CH4",About!$D$58,IF($A84="N2O",About!$D$59,1))</f>
        <v>9.2277473499999992E-3</v>
      </c>
      <c r="Q84" s="415">
        <f>SUMIFS('EPA Export Aggregation'!T:T,'EPA Export Aggregation'!$A:$A,$B84,'EPA Export Aggregation'!$D:$D,$A$1)*IF($A84="CH4",About!$D$58,IF($A84="N2O",About!$D$59,1))</f>
        <v>8.8735271499999994E-3</v>
      </c>
      <c r="R84" s="415">
        <f>SUMIFS('EPA Export Aggregation'!U:U,'EPA Export Aggregation'!$A:$A,$B84,'EPA Export Aggregation'!$D:$D,$A$1)*IF($A84="CH4",About!$D$58,IF($A84="N2O",About!$D$59,1))</f>
        <v>9.6469309500000003E-3</v>
      </c>
      <c r="S84" s="415">
        <f>SUMIFS('EPA Export Aggregation'!V:V,'EPA Export Aggregation'!$A:$A,$B84,'EPA Export Aggregation'!$D:$D,$A$1)*IF($A84="CH4",About!$D$58,IF($A84="N2O",About!$D$59,1))</f>
        <v>9.3827768499999999E-3</v>
      </c>
      <c r="T84" s="415">
        <f>SUMIFS('EPA Export Aggregation'!W:W,'EPA Export Aggregation'!$A:$A,$B84,'EPA Export Aggregation'!$D:$D,$A$1)*IF($A84="CH4",About!$D$58,IF($A84="N2O",About!$D$59,1))</f>
        <v>7.5911462499999999E-3</v>
      </c>
      <c r="U84" s="415">
        <f>SUMIFS('EPA Export Aggregation'!X:X,'EPA Export Aggregation'!$A:$A,$B84,'EPA Export Aggregation'!$D:$D,$A$1)*IF($A84="CH4",About!$D$58,IF($A84="N2O",About!$D$59,1))</f>
        <v>6.9951157500000001E-3</v>
      </c>
      <c r="V84" s="415">
        <f>SUMIFS('EPA Export Aggregation'!Y:Y,'EPA Export Aggregation'!$A:$A,$B84,'EPA Export Aggregation'!$D:$D,$A$1)*IF($A84="CH4",About!$D$58,IF($A84="N2O",About!$D$59,1))</f>
        <v>5.3983918000000001E-3</v>
      </c>
      <c r="W84" s="415">
        <f>SUMIFS('EPA Export Aggregation'!Z:Z,'EPA Export Aggregation'!$A:$A,$B84,'EPA Export Aggregation'!$D:$D,$A$1)*IF($A84="CH4",About!$D$58,IF($A84="N2O",About!$D$59,1))</f>
        <v>7.00860005E-3</v>
      </c>
      <c r="X84" s="415">
        <f>SUMIFS('EPA Export Aggregation'!AA:AA,'EPA Export Aggregation'!$A:$A,$B84,'EPA Export Aggregation'!$D:$D,$A$1)*IF($A84="CH4",About!$D$58,IF($A84="N2O",About!$D$59,1))</f>
        <v>4.10870475E-3</v>
      </c>
      <c r="Y84" s="415">
        <f>SUMIFS('EPA Export Aggregation'!AB:AB,'EPA Export Aggregation'!$A:$A,$B84,'EPA Export Aggregation'!$D:$D,$A$1)*IF($A84="CH4",About!$D$58,IF($A84="N2O",About!$D$59,1))</f>
        <v>5.1378402500000002E-3</v>
      </c>
      <c r="Z84" s="415">
        <f>SUMIFS('EPA Export Aggregation'!AC:AC,'EPA Export Aggregation'!$A:$A,$B84,'EPA Export Aggregation'!$D:$D,$A$1)*IF($A84="CH4",About!$D$58,IF($A84="N2O",About!$D$59,1))</f>
        <v>5.9338111000000002E-3</v>
      </c>
      <c r="AA84" s="415">
        <f>SUMIFS('EPA Export Aggregation'!AD:AD,'EPA Export Aggregation'!$A:$A,$B84,'EPA Export Aggregation'!$D:$D,$A$1)*IF($A84="CH4",About!$D$58,IF($A84="N2O",About!$D$59,1))</f>
        <v>7.7550422999999999E-3</v>
      </c>
      <c r="AB84" s="415">
        <f>SUMIFS('EPA Export Aggregation'!AE:AE,'EPA Export Aggregation'!$A:$A,$B84,'EPA Export Aggregation'!$D:$D,$A$1)*IF($A84="CH4",About!$D$58,IF($A84="N2O",About!$D$59,1))</f>
        <v>7.9893678499999999E-3</v>
      </c>
      <c r="AC84" s="415">
        <f>SUMIFS('EPA Export Aggregation'!AF:AF,'EPA Export Aggregation'!$A:$A,$B84,'EPA Export Aggregation'!$D:$D,$A$1)*IF($A84="CH4",About!$D$58,IF($A84="N2O",About!$D$59,1))</f>
        <v>8.9723845999999993E-3</v>
      </c>
      <c r="AD84" s="415">
        <f>SUMIFS('EPA Export Aggregation'!AG:AG,'EPA Export Aggregation'!$A:$A,$B84,'EPA Export Aggregation'!$D:$D,$A$1)*IF($A84="CH4",About!$D$58,IF($A84="N2O",About!$D$59,1))</f>
        <v>8.7162980499999997E-3</v>
      </c>
      <c r="AE84" s="415">
        <f>SUMIFS('EPA Export Aggregation'!AH:AH,'EPA Export Aggregation'!$A:$A,$B84,'EPA Export Aggregation'!$D:$D,$A$1)*IF($A84="CH4",About!$D$58,IF($A84="N2O",About!$D$59,1))</f>
        <v>7.2598949499999999E-3</v>
      </c>
      <c r="AF84" s="415">
        <f>SUMIFS('EPA Export Aggregation'!AI:AI,'EPA Export Aggregation'!$A:$A,$B84,'EPA Export Aggregation'!$D:$D,$A$1)*IF($A84="CH4",About!$D$58,IF($A84="N2O",About!$D$59,1))</f>
        <v>5.1041412500000003E-3</v>
      </c>
      <c r="AG84" s="415">
        <f>SUMIFS('EPA Export Aggregation'!AJ:AJ,'EPA Export Aggregation'!$A:$A,$B84,'EPA Export Aggregation'!$D:$D,$A$1)*IF($A84="CH4",About!$D$58,IF($A84="N2O",About!$D$59,1))</f>
        <v>7.0105129499999997E-3</v>
      </c>
      <c r="AH84" s="415">
        <f>SUMIFS('EPA Export Aggregation'!AK:AK,'EPA Export Aggregation'!$A:$A,$B84,'EPA Export Aggregation'!$D:$D,$A$1)*IF($A84="CH4",About!$D$58,IF($A84="N2O",About!$D$59,1))</f>
        <v>7.5629627000000001E-3</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5.3876879E-4</v>
      </c>
      <c r="D87" s="415">
        <f>SUMIFS('EPA Export Aggregation'!$F:$F,'EPA Export Aggregation'!$A:$A,$B87,'EPA Export Aggregation'!$D:$D,$A$1)*IF($A87="CH4",About!$D$58,IF($A87="N2O",About!$D$59,1))</f>
        <v>5.3876879E-4</v>
      </c>
      <c r="E87" s="415">
        <f>SUMIFS('EPA Export Aggregation'!$F:$F,'EPA Export Aggregation'!$A:$A,$B87,'EPA Export Aggregation'!$D:$D,$A$1)*IF($A87="CH4",About!$D$58,IF($A87="N2O",About!$D$59,1))</f>
        <v>5.3876879E-4</v>
      </c>
      <c r="F87" s="415">
        <f>SUMIFS('EPA Export Aggregation'!$F:$F,'EPA Export Aggregation'!$A:$A,$B87,'EPA Export Aggregation'!$D:$D,$A$1)*IF($A87="CH4",About!$D$58,IF($A87="N2O",About!$D$59,1))</f>
        <v>5.3876879E-4</v>
      </c>
      <c r="G87" s="415">
        <f>SUMIFS('EPA Export Aggregation'!$F:$F,'EPA Export Aggregation'!$A:$A,$B87,'EPA Export Aggregation'!$D:$D,$A$1)*IF($A87="CH4",About!$D$58,IF($A87="N2O",About!$D$59,1))</f>
        <v>5.3876879E-4</v>
      </c>
      <c r="H87" s="415">
        <f>SUMIFS('EPA Export Aggregation'!$F:$F,'EPA Export Aggregation'!$A:$A,$B87,'EPA Export Aggregation'!$D:$D,$A$1)*IF($A87="CH4",About!$D$58,IF($A87="N2O",About!$D$59,1))</f>
        <v>5.3876879E-4</v>
      </c>
      <c r="I87" s="415">
        <f>SUMIFS('EPA Export Aggregation'!$F:$F,'EPA Export Aggregation'!$A:$A,$B87,'EPA Export Aggregation'!$D:$D,$A$1)*IF($A87="CH4",About!$D$58,IF($A87="N2O",About!$D$59,1))</f>
        <v>5.3876879E-4</v>
      </c>
      <c r="J87" s="415">
        <f>SUMIFS('EPA Export Aggregation'!$F:$F,'EPA Export Aggregation'!$A:$A,$B87,'EPA Export Aggregation'!$D:$D,$A$1)*IF($A87="CH4",About!$D$58,IF($A87="N2O",About!$D$59,1))</f>
        <v>5.3876879E-4</v>
      </c>
      <c r="K87" s="415">
        <f>SUMIFS('EPA Export Aggregation'!$F:$F,'EPA Export Aggregation'!$A:$A,$B87,'EPA Export Aggregation'!$D:$D,$A$1)*IF($A87="CH4",About!$D$58,IF($A87="N2O",About!$D$59,1))</f>
        <v>5.3876879E-4</v>
      </c>
      <c r="L87" s="415">
        <f>SUMIFS('EPA Export Aggregation'!$F:$F,'EPA Export Aggregation'!$A:$A,$B87,'EPA Export Aggregation'!$D:$D,$A$1)*IF($A87="CH4",About!$D$58,IF($A87="N2O",About!$D$59,1))</f>
        <v>5.3876879E-4</v>
      </c>
      <c r="M87" s="415">
        <f>SUMIFS('EPA Export Aggregation'!$F:$F,'EPA Export Aggregation'!$A:$A,$B87,'EPA Export Aggregation'!$D:$D,$A$1)*IF($A87="CH4",About!$D$58,IF($A87="N2O",About!$D$59,1))</f>
        <v>5.3876879E-4</v>
      </c>
      <c r="N87" s="415">
        <f>SUMIFS('EPA Export Aggregation'!$F:$F,'EPA Export Aggregation'!$A:$A,$B87,'EPA Export Aggregation'!$D:$D,$A$1)*IF($A87="CH4",About!$D$58,IF($A87="N2O",About!$D$59,1))</f>
        <v>5.3876879E-4</v>
      </c>
      <c r="O87" s="415">
        <f>SUMIFS('EPA Export Aggregation'!$F:$F,'EPA Export Aggregation'!$A:$A,$B87,'EPA Export Aggregation'!$D:$D,$A$1)*IF($A87="CH4",About!$D$58,IF($A87="N2O",About!$D$59,1))</f>
        <v>5.3876879E-4</v>
      </c>
      <c r="P87" s="415">
        <f>SUMIFS('EPA Export Aggregation'!$F:$F,'EPA Export Aggregation'!$A:$A,$B87,'EPA Export Aggregation'!$D:$D,$A$1)*IF($A87="CH4",About!$D$58,IF($A87="N2O",About!$D$59,1))</f>
        <v>5.3876879E-4</v>
      </c>
      <c r="Q87" s="415">
        <f>SUMIFS('EPA Export Aggregation'!$F:$F,'EPA Export Aggregation'!$A:$A,$B87,'EPA Export Aggregation'!$D:$D,$A$1)*IF($A87="CH4",About!$D$58,IF($A87="N2O",About!$D$59,1))</f>
        <v>5.3876879E-4</v>
      </c>
      <c r="R87" s="415">
        <f>SUMIFS('EPA Export Aggregation'!$F:$F,'EPA Export Aggregation'!$A:$A,$B87,'EPA Export Aggregation'!$D:$D,$A$1)*IF($A87="CH4",About!$D$58,IF($A87="N2O",About!$D$59,1))</f>
        <v>5.3876879E-4</v>
      </c>
      <c r="S87" s="415">
        <f>SUMIFS('EPA Export Aggregation'!$F:$F,'EPA Export Aggregation'!$A:$A,$B87,'EPA Export Aggregation'!$D:$D,$A$1)*IF($A87="CH4",About!$D$58,IF($A87="N2O",About!$D$59,1))</f>
        <v>5.3876879E-4</v>
      </c>
      <c r="T87" s="415">
        <f>SUMIFS('EPA Export Aggregation'!$F:$F,'EPA Export Aggregation'!$A:$A,$B87,'EPA Export Aggregation'!$D:$D,$A$1)*IF($A87="CH4",About!$D$58,IF($A87="N2O",About!$D$59,1))</f>
        <v>5.3876879E-4</v>
      </c>
      <c r="U87" s="415">
        <f>SUMIFS('EPA Export Aggregation'!$F:$F,'EPA Export Aggregation'!$A:$A,$B87,'EPA Export Aggregation'!$D:$D,$A$1)*IF($A87="CH4",About!$D$58,IF($A87="N2O",About!$D$59,1))</f>
        <v>5.3876879E-4</v>
      </c>
      <c r="V87" s="415">
        <f>SUMIFS('EPA Export Aggregation'!$F:$F,'EPA Export Aggregation'!$A:$A,$B87,'EPA Export Aggregation'!$D:$D,$A$1)*IF($A87="CH4",About!$D$58,IF($A87="N2O",About!$D$59,1))</f>
        <v>5.3876879E-4</v>
      </c>
      <c r="W87" s="415">
        <f>SUMIFS('EPA Export Aggregation'!$F:$F,'EPA Export Aggregation'!$A:$A,$B87,'EPA Export Aggregation'!$D:$D,$A$1)*IF($A87="CH4",About!$D$58,IF($A87="N2O",About!$D$59,1))</f>
        <v>5.3876879E-4</v>
      </c>
      <c r="X87" s="415">
        <f>SUMIFS('EPA Export Aggregation'!$F:$F,'EPA Export Aggregation'!$A:$A,$B87,'EPA Export Aggregation'!$D:$D,$A$1)*IF($A87="CH4",About!$D$58,IF($A87="N2O",About!$D$59,1))</f>
        <v>5.3876879E-4</v>
      </c>
      <c r="Y87" s="415">
        <f>SUMIFS('EPA Export Aggregation'!$F:$F,'EPA Export Aggregation'!$A:$A,$B87,'EPA Export Aggregation'!$D:$D,$A$1)*IF($A87="CH4",About!$D$58,IF($A87="N2O",About!$D$59,1))</f>
        <v>5.3876879E-4</v>
      </c>
      <c r="Z87" s="415">
        <f>SUMIFS('EPA Export Aggregation'!$F:$F,'EPA Export Aggregation'!$A:$A,$B87,'EPA Export Aggregation'!$D:$D,$A$1)*IF($A87="CH4",About!$D$58,IF($A87="N2O",About!$D$59,1))</f>
        <v>5.3876879E-4</v>
      </c>
      <c r="AA87" s="415">
        <f>SUMIFS('EPA Export Aggregation'!$F:$F,'EPA Export Aggregation'!$A:$A,$B87,'EPA Export Aggregation'!$D:$D,$A$1)*IF($A87="CH4",About!$D$58,IF($A87="N2O",About!$D$59,1))</f>
        <v>5.3876879E-4</v>
      </c>
      <c r="AB87" s="415">
        <f>SUMIFS('EPA Export Aggregation'!$F:$F,'EPA Export Aggregation'!$A:$A,$B87,'EPA Export Aggregation'!$D:$D,$A$1)*IF($A87="CH4",About!$D$58,IF($A87="N2O",About!$D$59,1))</f>
        <v>5.3876879E-4</v>
      </c>
      <c r="AC87" s="415">
        <f>SUMIFS('EPA Export Aggregation'!$F:$F,'EPA Export Aggregation'!$A:$A,$B87,'EPA Export Aggregation'!$D:$D,$A$1)*IF($A87="CH4",About!$D$58,IF($A87="N2O",About!$D$59,1))</f>
        <v>5.3876879E-4</v>
      </c>
      <c r="AD87" s="415">
        <f>SUMIFS('EPA Export Aggregation'!$F:$F,'EPA Export Aggregation'!$A:$A,$B87,'EPA Export Aggregation'!$D:$D,$A$1)*IF($A87="CH4",About!$D$58,IF($A87="N2O",About!$D$59,1))</f>
        <v>5.3876879E-4</v>
      </c>
      <c r="AE87" s="415">
        <f>SUMIFS('EPA Export Aggregation'!$F:$F,'EPA Export Aggregation'!$A:$A,$B87,'EPA Export Aggregation'!$D:$D,$A$1)*IF($A87="CH4",About!$D$58,IF($A87="N2O",About!$D$59,1))</f>
        <v>5.3876879E-4</v>
      </c>
      <c r="AF87" s="415">
        <f>SUMIFS('EPA Export Aggregation'!$F:$F,'EPA Export Aggregation'!$A:$A,$B87,'EPA Export Aggregation'!$D:$D,$A$1)*IF($A87="CH4",About!$D$58,IF($A87="N2O",About!$D$59,1))</f>
        <v>5.3876879E-4</v>
      </c>
      <c r="AG87" s="415">
        <f>SUMIFS('EPA Export Aggregation'!$F:$F,'EPA Export Aggregation'!$A:$A,$B87,'EPA Export Aggregation'!$D:$D,$A$1)*IF($A87="CH4",About!$D$58,IF($A87="N2O",About!$D$59,1))</f>
        <v>5.3876879E-4</v>
      </c>
      <c r="AH87" s="415">
        <f>SUMIFS('EPA Export Aggregation'!$F:$F,'EPA Export Aggregation'!$A:$A,$B87,'EPA Export Aggregation'!$D:$D,$A$1)*IF($A87="CH4",About!$D$58,IF($A87="N2O",About!$D$59,1))</f>
        <v>5.3876879E-4</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2026-09-28T17:26:25Z</dcterms:modified>
</cp:coreProperties>
</file>