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MN/bldgs/BCEU/"/>
    </mc:Choice>
  </mc:AlternateContent>
  <xr:revisionPtr revIDLastSave="0" documentId="8_{4B22E013-1E92-0441-8B90-9A374798E0A5}"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AT190" i="36" s="1"/>
  <c r="AG6" i="17"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K190" i="36" l="1"/>
  <c r="X6" i="17" s="1"/>
  <c r="AG182" i="36"/>
  <c r="T11" i="16" s="1"/>
  <c r="AO156" i="36"/>
  <c r="AB11" i="14" s="1"/>
  <c r="Y156" i="36"/>
  <c r="L11" i="14" s="1"/>
  <c r="AS151" i="36"/>
  <c r="AF6" i="14" s="1"/>
  <c r="AC151" i="36"/>
  <c r="P6" i="14" s="1"/>
  <c r="AN143" i="36"/>
  <c r="AA11" i="21" s="1"/>
  <c r="X143" i="36"/>
  <c r="K11" i="21" s="1"/>
  <c r="AR190" i="36"/>
  <c r="AE6" i="17" s="1"/>
  <c r="AB190" i="36"/>
  <c r="O6" i="17" s="1"/>
  <c r="T190" i="36"/>
  <c r="G6" i="17" s="1"/>
  <c r="AN182" i="36"/>
  <c r="AA11" i="16" s="1"/>
  <c r="AF182" i="36"/>
  <c r="S11" i="16" s="1"/>
  <c r="X182" i="36"/>
  <c r="K11" i="16" s="1"/>
  <c r="X156" i="36"/>
  <c r="K11" i="14" s="1"/>
  <c r="AH190" i="36"/>
  <c r="U6" i="17" s="1"/>
  <c r="Z190" i="36"/>
  <c r="M6" i="17" s="1"/>
  <c r="R190" i="36"/>
  <c r="E6" i="17" s="1"/>
  <c r="AL182" i="36"/>
  <c r="Y11" i="16" s="1"/>
  <c r="AD182" i="36"/>
  <c r="Q11" i="16" s="1"/>
  <c r="V182" i="36"/>
  <c r="I11" i="16" s="1"/>
  <c r="V156" i="36"/>
  <c r="I11" i="14" s="1"/>
  <c r="Z151" i="36"/>
  <c r="M6" i="14" s="1"/>
  <c r="AS143" i="36"/>
  <c r="AF11" i="21" s="1"/>
  <c r="AC143" i="36"/>
  <c r="P11" i="21" s="1"/>
  <c r="AO190" i="36"/>
  <c r="AB6" i="17" s="1"/>
  <c r="Y190" i="36"/>
  <c r="L6" i="17" s="1"/>
  <c r="AK182" i="36"/>
  <c r="X11" i="16" s="1"/>
  <c r="U182" i="36"/>
  <c r="H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N190" i="36"/>
  <c r="AA6" i="17" s="1"/>
  <c r="AF190" i="36"/>
  <c r="S6" i="17" s="1"/>
  <c r="X190" i="36"/>
  <c r="K6" i="17"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S190" i="36"/>
  <c r="AF6" i="17" s="1"/>
  <c r="U190" i="36"/>
  <c r="H6" i="17" s="1"/>
  <c r="Y182" i="36"/>
  <c r="L11" i="16" s="1"/>
  <c r="AG156" i="36"/>
  <c r="T11" i="14" s="1"/>
  <c r="AF143" i="36"/>
  <c r="S11" i="21" s="1"/>
  <c r="AJ190" i="36"/>
  <c r="W6" i="17" s="1"/>
  <c r="AN156" i="36"/>
  <c r="AA11" i="14" s="1"/>
  <c r="AF156" i="36"/>
  <c r="S11" i="14" s="1"/>
  <c r="AR151" i="36"/>
  <c r="AE6" i="14" s="1"/>
  <c r="AJ151" i="36"/>
  <c r="W6" i="14" s="1"/>
  <c r="AB151" i="36"/>
  <c r="O6" i="14" s="1"/>
  <c r="T151" i="36"/>
  <c r="G6" i="14" s="1"/>
  <c r="AM143" i="36"/>
  <c r="Z11" i="21" s="1"/>
  <c r="AE143" i="36"/>
  <c r="R11" i="21" s="1"/>
  <c r="W143" i="36"/>
  <c r="J11" i="21" s="1"/>
  <c r="AQ190" i="36"/>
  <c r="AD6" i="17" s="1"/>
  <c r="AI190" i="36"/>
  <c r="V6" i="17" s="1"/>
  <c r="AA190" i="36"/>
  <c r="N6" i="17" s="1"/>
  <c r="S190" i="36"/>
  <c r="F6" i="17" s="1"/>
  <c r="AM182" i="36"/>
  <c r="Z11" i="16" s="1"/>
  <c r="AE182" i="36"/>
  <c r="R11" i="16" s="1"/>
  <c r="W182" i="36"/>
  <c r="J11" i="16" s="1"/>
  <c r="AM156" i="36"/>
  <c r="Z11" i="14" s="1"/>
  <c r="AE156" i="36"/>
  <c r="R11" i="14" s="1"/>
  <c r="W156" i="36"/>
  <c r="J11" i="14" s="1"/>
  <c r="AQ151" i="36"/>
  <c r="AD6" i="14" s="1"/>
  <c r="AI151" i="36"/>
  <c r="V6" i="14" s="1"/>
  <c r="AA151" i="36"/>
  <c r="N6" i="14" s="1"/>
  <c r="S151" i="36"/>
  <c r="F6" i="14" s="1"/>
  <c r="AL143" i="36"/>
  <c r="Y11" i="21" s="1"/>
  <c r="AD143" i="36"/>
  <c r="Q11" i="21" s="1"/>
  <c r="V143" i="36"/>
  <c r="I11" i="21" s="1"/>
  <c r="AP190" i="36"/>
  <c r="AC6" i="17" s="1"/>
  <c r="AL156" i="36"/>
  <c r="Y11" i="14" s="1"/>
  <c r="AP151" i="36"/>
  <c r="AC6" i="14" s="1"/>
  <c r="R151" i="36"/>
  <c r="E6" i="14" s="1"/>
  <c r="AK143" i="36"/>
  <c r="X11" i="21" s="1"/>
  <c r="AC182" i="36"/>
  <c r="P11" i="16" s="1"/>
  <c r="AC190" i="36"/>
  <c r="P6" i="17" s="1"/>
  <c r="AO182" i="36"/>
  <c r="AB11" i="16" s="1"/>
  <c r="AK151" i="36"/>
  <c r="X6" i="14" s="1"/>
  <c r="U151" i="36"/>
  <c r="H6" i="14" s="1"/>
  <c r="AD156" i="36"/>
  <c r="Q11" i="14" s="1"/>
  <c r="AH151" i="36"/>
  <c r="U6" i="14" s="1"/>
  <c r="U143" i="36"/>
  <c r="H11" i="21" s="1"/>
  <c r="AG190" i="36"/>
  <c r="T6" i="17" s="1"/>
  <c r="AS182" i="36"/>
  <c r="AF11" i="16" s="1"/>
  <c r="AM190" i="36"/>
  <c r="Z6" i="17" s="1"/>
  <c r="AE190" i="36"/>
  <c r="R6" i="17" s="1"/>
  <c r="W190" i="36"/>
  <c r="J6" i="17"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L190" i="36"/>
  <c r="Y6" i="17" s="1"/>
  <c r="AD190" i="36"/>
  <c r="Q6" i="17" s="1"/>
  <c r="V190" i="36"/>
  <c r="I6" i="17"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<sst xmlns="http://schemas.openxmlformats.org/spreadsheetml/2006/main" count="211474" uniqueCount="1097">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</sst>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79316000000000.016</c:v>
                </c:pt>
                <c:pt idx="1">
                  <c:v>79316000000000.016</c:v>
                </c:pt>
                <c:pt idx="2">
                  <c:v>79460882650203.656</c:v>
                </c:pt>
                <c:pt idx="3">
                  <c:v>79616555389614.781</c:v>
                </c:pt>
                <c:pt idx="4">
                  <c:v>79824766208222.641</c:v>
                </c:pt>
                <c:pt idx="5">
                  <c:v>80080173437048.828</c:v>
                </c:pt>
                <c:pt idx="6">
                  <c:v>80360686269480.297</c:v>
                </c:pt>
                <c:pt idx="7">
                  <c:v>80691514284156.906</c:v>
                </c:pt>
                <c:pt idx="8">
                  <c:v>81085428236710.938</c:v>
                </c:pt>
                <c:pt idx="9">
                  <c:v>81481332364478.484</c:v>
                </c:pt>
                <c:pt idx="10">
                  <c:v>81897115119523.297</c:v>
                </c:pt>
                <c:pt idx="11">
                  <c:v>82343861816672.375</c:v>
                </c:pt>
                <c:pt idx="12">
                  <c:v>82809487341613.781</c:v>
                </c:pt>
                <c:pt idx="13">
                  <c:v>83335742267294.906</c:v>
                </c:pt>
                <c:pt idx="14">
                  <c:v>83939295672510.922</c:v>
                </c:pt>
                <c:pt idx="15">
                  <c:v>84603000614801.75</c:v>
                </c:pt>
                <c:pt idx="16">
                  <c:v>85278965924910.141</c:v>
                </c:pt>
                <c:pt idx="17">
                  <c:v>85950825957769.344</c:v>
                </c:pt>
                <c:pt idx="18">
                  <c:v>86641659524389.5</c:v>
                </c:pt>
                <c:pt idx="19">
                  <c:v>87323248887955.531</c:v>
                </c:pt>
                <c:pt idx="20">
                  <c:v>87976598034671.438</c:v>
                </c:pt>
                <c:pt idx="21">
                  <c:v>88319893362696.984</c:v>
                </c:pt>
                <c:pt idx="22">
                  <c:v>88670662284103.969</c:v>
                </c:pt>
                <c:pt idx="23">
                  <c:v>89035190458714.906</c:v>
                </c:pt>
                <c:pt idx="24">
                  <c:v>89403592593449.422</c:v>
                </c:pt>
                <c:pt idx="25">
                  <c:v>89769428655470.359</c:v>
                </c:pt>
                <c:pt idx="26">
                  <c:v>90098591991511.172</c:v>
                </c:pt>
                <c:pt idx="27">
                  <c:v>90387298082385.062</c:v>
                </c:pt>
                <c:pt idx="28">
                  <c:v>90667944782830.859</c:v>
                </c:pt>
                <c:pt idx="29">
                  <c:v>90962261082105.969</c:v>
                </c:pt>
                <c:pt idx="30">
                  <c:v>91276729774808.438</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75382000000000</c:v>
                </c:pt>
                <c:pt idx="1">
                  <c:v>75382000000000</c:v>
                </c:pt>
                <c:pt idx="2">
                  <c:v>75792092938547</c:v>
                </c:pt>
                <c:pt idx="3">
                  <c:v>76170528509510.375</c:v>
                </c:pt>
                <c:pt idx="4">
                  <c:v>76582017497891.844</c:v>
                </c:pt>
                <c:pt idx="5">
                  <c:v>76995287701941.109</c:v>
                </c:pt>
                <c:pt idx="6">
                  <c:v>77426412526580.406</c:v>
                </c:pt>
                <c:pt idx="7">
                  <c:v>77863789009307.875</c:v>
                </c:pt>
                <c:pt idx="8">
                  <c:v>78311156162536.781</c:v>
                </c:pt>
                <c:pt idx="9">
                  <c:v>78797357871323.188</c:v>
                </c:pt>
                <c:pt idx="10">
                  <c:v>79309315568992.547</c:v>
                </c:pt>
                <c:pt idx="11">
                  <c:v>79872478903841.922</c:v>
                </c:pt>
                <c:pt idx="12">
                  <c:v>80502849602866.438</c:v>
                </c:pt>
                <c:pt idx="13">
                  <c:v>81178954652917.844</c:v>
                </c:pt>
                <c:pt idx="14">
                  <c:v>81902946551800.016</c:v>
                </c:pt>
                <c:pt idx="15">
                  <c:v>82666572810737.344</c:v>
                </c:pt>
                <c:pt idx="16">
                  <c:v>83456495714239.25</c:v>
                </c:pt>
                <c:pt idx="17">
                  <c:v>84299451651131.453</c:v>
                </c:pt>
                <c:pt idx="18">
                  <c:v>85166514116116.719</c:v>
                </c:pt>
                <c:pt idx="19">
                  <c:v>86079675886002.719</c:v>
                </c:pt>
                <c:pt idx="20">
                  <c:v>87031467840635.016</c:v>
                </c:pt>
                <c:pt idx="21">
                  <c:v>88036129553860.234</c:v>
                </c:pt>
                <c:pt idx="22">
                  <c:v>89074909093490.109</c:v>
                </c:pt>
                <c:pt idx="23">
                  <c:v>90170440727034.547</c:v>
                </c:pt>
                <c:pt idx="24">
                  <c:v>91301031561320.031</c:v>
                </c:pt>
                <c:pt idx="25">
                  <c:v>92469698502040.562</c:v>
                </c:pt>
                <c:pt idx="26">
                  <c:v>93691640957063.438</c:v>
                </c:pt>
                <c:pt idx="27">
                  <c:v>94928076747280.969</c:v>
                </c:pt>
                <c:pt idx="28">
                  <c:v>96216812193041.391</c:v>
                </c:pt>
                <c:pt idx="29">
                  <c:v>97550881841068.656</c:v>
                </c:pt>
                <c:pt idx="30">
                  <c:v>98930852627372.031</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761</v>
      </c>
      <c r="C1" s="95">
        <v>45275</v>
      </c>
      <c r="E1" s="128" t="s">
        <v>915</v>
      </c>
      <c r="F1" s="129" t="str">
        <f>B1</f>
        <v>Minnesota</v>
      </c>
      <c r="H1" t="s">
        <v>712</v>
      </c>
      <c r="I1" t="s">
        <v>817</v>
      </c>
    </row>
    <row r="2" spans="1:9" x14ac:dyDescent="0.2">
      <c r="B2" t="str">
        <f>VLOOKUP(B1,H2:I52,2)</f>
        <v>MN</v>
      </c>
      <c r="E2" s="128" t="s">
        <v>817</v>
      </c>
      <c r="F2" s="130" t="str">
        <f>LOOKUP(F1,H:H,I:I)</f>
        <v>MN</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0.28121294791512969</v>
      </c>
      <c r="H5" s="100" t="s">
        <v>724</v>
      </c>
      <c r="I5" s="100" t="s">
        <v>725</v>
      </c>
    </row>
    <row r="6" spans="1:9" x14ac:dyDescent="0.2">
      <c r="B6" t="s">
        <v>551</v>
      </c>
      <c r="E6" s="119" t="s">
        <v>910</v>
      </c>
      <c r="F6" s="120">
        <f>SUMIFS('Rural Urban'!F:F,'Rural Urban'!B:B,About!F2) / 100</f>
        <v>0.71878705208487037</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0.28121294791512969</v>
      </c>
      <c r="R11" s="207">
        <f>1-Q11</f>
        <v>0.71878705208487026</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MN</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264447000000000</v>
      </c>
      <c r="G23" s="6">
        <f>BF2</f>
        <v>1.1695032E+16</v>
      </c>
      <c r="H23" s="207">
        <f>IFERROR(F23/G23,0)</f>
        <v>2.2611909056768721E-2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4397000000000</v>
      </c>
      <c r="G25" s="6">
        <f t="shared" si="2"/>
        <v>473453000000000</v>
      </c>
      <c r="H25" s="207">
        <f t="shared" si="3"/>
        <v>9.2870886867334242E-3</v>
      </c>
    </row>
    <row r="26" spans="1:58" x14ac:dyDescent="0.2">
      <c r="C26" s="204" t="s">
        <v>966</v>
      </c>
      <c r="D26" s="204" t="s">
        <v>635</v>
      </c>
      <c r="E26" t="s">
        <v>1022</v>
      </c>
      <c r="F26">
        <f t="shared" si="1"/>
        <v>79316000000000</v>
      </c>
      <c r="G26" s="6">
        <f t="shared" si="2"/>
        <v>5017299000000000</v>
      </c>
      <c r="H26" s="213">
        <f t="shared" si="3"/>
        <v>1.5808505731868878E-2</v>
      </c>
    </row>
    <row r="27" spans="1:58" x14ac:dyDescent="0.2">
      <c r="C27" s="204" t="s">
        <v>968</v>
      </c>
      <c r="D27" s="204" t="s">
        <v>969</v>
      </c>
      <c r="E27" t="s">
        <v>1022</v>
      </c>
      <c r="F27">
        <f t="shared" si="1"/>
        <v>55000000000</v>
      </c>
      <c r="G27" s="6">
        <f t="shared" si="2"/>
        <v>9410000000000</v>
      </c>
      <c r="H27" s="207">
        <f t="shared" si="3"/>
        <v>5.8448459086078638E-3</v>
      </c>
    </row>
    <row r="28" spans="1:58" x14ac:dyDescent="0.2">
      <c r="C28" s="204" t="s">
        <v>971</v>
      </c>
      <c r="D28" s="204" t="s">
        <v>972</v>
      </c>
      <c r="E28" t="s">
        <v>1022</v>
      </c>
      <c r="F28">
        <f t="shared" si="1"/>
        <v>137602000000000</v>
      </c>
      <c r="G28" s="6">
        <f t="shared" si="2"/>
        <v>4914171000000000</v>
      </c>
      <c r="H28" s="213">
        <f t="shared" si="3"/>
        <v>2.8001060606153105E-2</v>
      </c>
    </row>
    <row r="29" spans="1:58" x14ac:dyDescent="0.2">
      <c r="C29" s="204" t="s">
        <v>974</v>
      </c>
      <c r="D29" s="204" t="s">
        <v>975</v>
      </c>
      <c r="E29" t="s">
        <v>1022</v>
      </c>
      <c r="F29">
        <f t="shared" si="1"/>
        <v>26792000000000</v>
      </c>
      <c r="G29" s="6">
        <f t="shared" si="2"/>
        <v>484129000000000</v>
      </c>
      <c r="H29" s="207">
        <f t="shared" si="3"/>
        <v>5.5340622024295176E-2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14029000000000</v>
      </c>
      <c r="G31" s="6">
        <f t="shared" si="2"/>
        <v>438967000000000</v>
      </c>
      <c r="H31" s="207">
        <f t="shared" si="3"/>
        <v>3.1959122211920259E-2</v>
      </c>
    </row>
    <row r="32" spans="1:58" x14ac:dyDescent="0.2">
      <c r="C32" s="204" t="s">
        <v>983</v>
      </c>
      <c r="D32" s="204" t="s">
        <v>983</v>
      </c>
      <c r="E32" t="s">
        <v>1013</v>
      </c>
      <c r="F32">
        <f t="shared" si="1"/>
        <v>205046000000000</v>
      </c>
      <c r="G32" s="6">
        <f t="shared" si="2"/>
        <v>9178628000000000</v>
      </c>
      <c r="H32" s="207">
        <f t="shared" si="3"/>
        <v>2.2339504335506351E-2</v>
      </c>
    </row>
    <row r="33" spans="3:8" x14ac:dyDescent="0.2">
      <c r="C33" s="204" t="s">
        <v>985</v>
      </c>
      <c r="D33" s="204" t="s">
        <v>961</v>
      </c>
      <c r="E33" t="s">
        <v>1013</v>
      </c>
      <c r="F33">
        <f t="shared" si="1"/>
        <v>117000000000</v>
      </c>
      <c r="G33" s="6">
        <f t="shared" si="2"/>
        <v>14648000000000</v>
      </c>
      <c r="H33" s="207">
        <f t="shared" si="3"/>
        <v>7.9874385581649374E-3</v>
      </c>
    </row>
    <row r="34" spans="3:8" x14ac:dyDescent="0.2">
      <c r="C34" s="204" t="s">
        <v>988</v>
      </c>
      <c r="D34" s="204" t="s">
        <v>964</v>
      </c>
      <c r="E34" t="s">
        <v>1013</v>
      </c>
      <c r="F34">
        <f t="shared" si="1"/>
        <v>10642000000000</v>
      </c>
      <c r="G34" s="6">
        <f t="shared" si="2"/>
        <v>707192000000000</v>
      </c>
      <c r="H34" s="207">
        <f t="shared" si="3"/>
        <v>1.5048247152117106E-2</v>
      </c>
    </row>
    <row r="35" spans="3:8" x14ac:dyDescent="0.2">
      <c r="C35" s="204" t="s">
        <v>990</v>
      </c>
      <c r="D35" s="204" t="s">
        <v>635</v>
      </c>
      <c r="E35" t="s">
        <v>1013</v>
      </c>
      <c r="F35">
        <f t="shared" si="1"/>
        <v>75382000000000</v>
      </c>
      <c r="G35" s="6">
        <f t="shared" si="2"/>
        <v>4532636000000000</v>
      </c>
      <c r="H35" s="213">
        <f t="shared" si="3"/>
        <v>1.6630940582919078E-2</v>
      </c>
    </row>
    <row r="36" spans="3:8" x14ac:dyDescent="0.2">
      <c r="C36" s="204" t="s">
        <v>992</v>
      </c>
      <c r="D36" s="204" t="s">
        <v>969</v>
      </c>
      <c r="E36" t="s">
        <v>1013</v>
      </c>
      <c r="F36">
        <f t="shared" si="1"/>
        <v>9000000000</v>
      </c>
      <c r="G36" s="6">
        <f t="shared" si="2"/>
        <v>1434000000000</v>
      </c>
      <c r="H36" s="207">
        <f t="shared" si="3"/>
        <v>6.2761506276150627E-3</v>
      </c>
    </row>
    <row r="37" spans="3:8" x14ac:dyDescent="0.2">
      <c r="C37" s="204" t="s">
        <v>994</v>
      </c>
      <c r="D37" s="204" t="s">
        <v>972</v>
      </c>
      <c r="E37" t="s">
        <v>1013</v>
      </c>
      <c r="F37">
        <f t="shared" si="1"/>
        <v>107687000000000</v>
      </c>
      <c r="G37" s="6">
        <f t="shared" si="2"/>
        <v>3434314000000000</v>
      </c>
      <c r="H37" s="213">
        <f t="shared" si="3"/>
        <v>3.1356189329222663E-2</v>
      </c>
    </row>
    <row r="38" spans="3:8" x14ac:dyDescent="0.2">
      <c r="C38" s="204" t="s">
        <v>996</v>
      </c>
      <c r="D38" s="204" t="s">
        <v>975</v>
      </c>
      <c r="E38" t="s">
        <v>1013</v>
      </c>
      <c r="F38">
        <f t="shared" si="1"/>
        <v>5717000000000</v>
      </c>
      <c r="G38" s="6">
        <f t="shared" si="2"/>
        <v>216973000000000</v>
      </c>
      <c r="H38" s="207">
        <f t="shared" si="3"/>
        <v>2.6348900554446868E-2</v>
      </c>
    </row>
    <row r="39" spans="3:8" x14ac:dyDescent="0.2">
      <c r="C39" s="204" t="s">
        <v>998</v>
      </c>
      <c r="D39" s="204" t="s">
        <v>978</v>
      </c>
      <c r="E39" t="s">
        <v>1013</v>
      </c>
      <c r="F39">
        <f t="shared" si="1"/>
        <v>24000000000</v>
      </c>
      <c r="G39" s="6">
        <f t="shared" si="2"/>
        <v>3163000000000</v>
      </c>
      <c r="H39" s="207">
        <f t="shared" si="3"/>
        <v>7.5877331647170405E-3</v>
      </c>
    </row>
    <row r="40" spans="3:8" ht="16" thickBot="1" x14ac:dyDescent="0.25">
      <c r="C40" s="205" t="s">
        <v>1001</v>
      </c>
      <c r="D40" s="205" t="s">
        <v>981</v>
      </c>
      <c r="E40" t="s">
        <v>1013</v>
      </c>
      <c r="F40">
        <f t="shared" si="1"/>
        <v>4839000000000</v>
      </c>
      <c r="G40" s="6">
        <f t="shared" si="2"/>
        <v>122008000000000</v>
      </c>
      <c r="H40" s="207">
        <f t="shared" si="3"/>
        <v>3.9661333683037175E-2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Minnesota</v>
      </c>
      <c r="H2" s="1" t="s">
        <v>354</v>
      </c>
      <c r="I2" s="1"/>
      <c r="J2" s="1"/>
      <c r="K2" s="1"/>
      <c r="L2" s="1"/>
      <c r="M2" s="1"/>
      <c r="P2" s="1" t="s">
        <v>1087</v>
      </c>
      <c r="Q2">
        <f>SUMIFS(BDEQ!C:C,BDEQ!$AG:$AG,About!$B$2,BDEQ!$AH:$AH,Calculations!$I4)*BDEQ!$C$2</f>
        <v>224908258.07999998</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0.17896699539425462</v>
      </c>
      <c r="K4" s="207">
        <f>$B$12</f>
        <v>0.71878705208487026</v>
      </c>
      <c r="L4" s="209" t="s">
        <v>1022</v>
      </c>
      <c r="M4" s="12" t="s">
        <v>1015</v>
      </c>
      <c r="N4" s="1" t="s">
        <v>635</v>
      </c>
      <c r="O4" s="7">
        <f>P4</f>
        <v>10203143538410.52</v>
      </c>
      <c r="P4" s="7">
        <f>Q4</f>
        <v>10203143538410.52</v>
      </c>
      <c r="Q4" s="45">
        <f>SUMIFS('SEDS 2021'!$F$23:$F$40,'SEDS 2021'!E$23:E$40,Calculations!L4,'SEDS 2021'!D$23:D$40,Calculations!N4)*J4*K4</f>
        <v>10203143538410.52</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10293080498347.285</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10376853549859.221</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10460884289508.695</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10538516398577.467</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10615101428595.336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10693809415450.098</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10768234884666.434</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10840358433588.148</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10913861411024.467</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10988725886933.584</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11063886745934.768</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11140475350200.754</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11218652735351.17</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11300505335171.67</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11386009087864.863</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11474788463971.338</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11565426847770.984</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11662286155896.592</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11756883450374.469</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11769761776391.455</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11784569387597.354</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11799069945937.031</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11815514359434.34</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11831135291514.436</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11846951797118.73</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11863060064996.572</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11880786508990.307</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11897650445993.02</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11914999760774.115</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0.71878705208487026</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0.76635022744348757</v>
      </c>
      <c r="K6" s="207">
        <f t="shared" si="0"/>
        <v>0.71878705208487026</v>
      </c>
      <c r="L6" s="209" t="s">
        <v>1022</v>
      </c>
      <c r="M6" s="12" t="s">
        <v>1015</v>
      </c>
      <c r="N6" s="1" t="s">
        <v>972</v>
      </c>
      <c r="O6" s="7">
        <f t="shared" si="1"/>
        <v>75797046314019.281</v>
      </c>
      <c r="P6" s="7">
        <f t="shared" si="1"/>
        <v>75797046314019.281</v>
      </c>
      <c r="Q6" s="45">
        <f>SUMIFS('SEDS 2021'!$F$23:$F$40,'SEDS 2021'!E$23:E$40,Calculations!L6,'SEDS 2021'!D$23:D$40,Calculations!N6)*J6*K6</f>
        <v>75797046314019.281</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76108172909190.188</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76323749869906.453</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76520261517537.219</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76635975388534.969</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76738892088527.516</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76856396937027.938</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76945571540210.562</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77013953450012.75</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77083280156791.422</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77178715704492.625</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77292213726354.875</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77424713540426.5</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77601355709854.578</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77832318210648.75</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78096453093737.453</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78441329008465.328</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78833848423642.297</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79307733673633.203</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79810018144447.875</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79607089976709.031</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79459951432966.406</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79338294844127.562</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79260569278072.969</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79195793243791.688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79149447898524.625</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79114787009719.422</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79098496194230.016</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79072023504636.25</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79044492694674.188</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0.99728855379976988</v>
      </c>
      <c r="K7" s="207">
        <f t="shared" si="0"/>
        <v>0.71878705208487026</v>
      </c>
      <c r="L7" s="209" t="s">
        <v>1022</v>
      </c>
      <c r="M7" s="12" t="s">
        <v>1015</v>
      </c>
      <c r="N7" s="1" t="s">
        <v>964</v>
      </c>
      <c r="O7" s="7">
        <f t="shared" si="1"/>
        <v>3151937124221.3774</v>
      </c>
      <c r="P7" s="7">
        <f t="shared" si="1"/>
        <v>3151937124221.3774</v>
      </c>
      <c r="Q7" s="45">
        <f>SUMIFS('SEDS 2021'!$F$23:$F$40,'SEDS 2021'!E$23:E$40,Calculations!L7,'SEDS 2021'!D$23:D$40,Calculations!N7)*J7*K7</f>
        <v>3151937124221.3774</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3167538822731.6353</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3178888667632.5244</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3187903172016.0312</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3190558820043.1411</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3187471907486.1465</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3177815187811.5327</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3157392298453.9028</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3125213874623.4819</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3081784136425.8999</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3028130728227.9736</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2965924899994.7402</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2896689098203.7969</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2822491953439.9722</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2745709894437.0708</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2668088558384.7041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2590994560901.2949</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2513665051058.3657</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2436731652158.0615</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2357308945934.5078</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2257800767553.7095</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2158045030300.4617</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2057301754381.7244</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1956974894321.9094</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1857840420037.4302</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1761655224293.8186</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1669550745428.7839</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1582608937465.2151</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1500927421394.2385</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1425397812225.7544</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0.71878705208487026</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0.71878705208487026</v>
      </c>
      <c r="L9" s="209" t="s">
        <v>1022</v>
      </c>
      <c r="M9" s="12" t="s">
        <v>1015</v>
      </c>
      <c r="N9" s="1" t="s">
        <v>981</v>
      </c>
      <c r="O9" s="7">
        <f t="shared" si="1"/>
        <v>10083863553698.645</v>
      </c>
      <c r="P9" s="7">
        <f t="shared" si="1"/>
        <v>10083863553698.645</v>
      </c>
      <c r="Q9" s="45">
        <f>SUMIFS('SEDS 2021'!$F$23:$F$40,'SEDS 2021'!E$23:E$40,Calculations!L9,'SEDS 2021'!D$23:D$40,Calculations!N9)*J9*K9</f>
        <v>10083863553698.645</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10107996588555.51</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10122171420171.668</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10133575697630.369</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10137799904262.436</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10141753870109.951</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10148138684208.027</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10153709291137.934</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10157103572107.734</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10159454920443.443</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10166920806381.451</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10177208485367.211</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10188483616230.508</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10207418688808.854</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10235243510560.262</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10269692757788.881</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10318091716620.553</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10373525616538.574</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10436283405751.049</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10499047202964.053</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10487525148789.746</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10475351077072.162</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10458097900839.711</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10439421711833.598</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10417844570142.332</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10396848801242.932</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10377531056462.289</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10361908540239.135</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10346652170296.395</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10333390506365.311</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0.71878705208487026</v>
      </c>
      <c r="L10" s="209" t="s">
        <v>1022</v>
      </c>
      <c r="M10" s="12" t="s">
        <v>1015</v>
      </c>
      <c r="N10" s="1" t="s">
        <v>969</v>
      </c>
      <c r="O10" s="7">
        <f t="shared" si="1"/>
        <v>39533287864.667862</v>
      </c>
      <c r="P10" s="7">
        <f t="shared" si="1"/>
        <v>39533287864.667862</v>
      </c>
      <c r="Q10" s="45">
        <f>SUMIFS('SEDS 2021'!$F$23:$F$40,'SEDS 2021'!E$23:E$40,Calculations!L10,'SEDS 2021'!D$23:D$40,Calculations!N10)*J10*K10</f>
        <v>39533287864.667862</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39607686250.711189</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39688464050.897545</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39786727963.416306</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39883230142.034119</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39972135102.996132</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40060873954.417244</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40143255094.89782</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40214742749.36335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40278828776.652061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40348294275.890404</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40412887334.718117</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40465975719.678932</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40528740466.762733</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40596754602.178177</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40667214721.941216</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40749554694.752869</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40832736670.119606</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40928415907.472046</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41023809513.374931</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41079283395.078911</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41138979433.941528</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41190294102.549286</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41246295708.373322</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41294771862.047272</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41342583141.507103</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41390007954.763756</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41443802168.423218</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41491527175.008614</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41539790376.444443</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0.71878705208487026</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0.71878705208487026</v>
      </c>
      <c r="C12" s="207">
        <f>'Rural Urban'!Q11</f>
        <v>0.28121294791512969</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0.89256743130322636</v>
      </c>
      <c r="K12" s="207">
        <f t="shared" si="0"/>
        <v>0.71878705208487026</v>
      </c>
      <c r="L12" s="209" t="s">
        <v>1022</v>
      </c>
      <c r="M12" s="12" t="s">
        <v>1015</v>
      </c>
      <c r="N12" s="1" t="s">
        <v>975</v>
      </c>
      <c r="O12" s="7">
        <f t="shared" si="1"/>
        <v>17188833933953.547</v>
      </c>
      <c r="P12" s="7">
        <f t="shared" si="1"/>
        <v>17188833933953.547</v>
      </c>
      <c r="Q12" s="45">
        <f>SUMIFS('SEDS 2021'!$F$23:$F$40,'SEDS 2021'!E$23:E$40,Calculations!L12,'SEDS 2021'!D$23:D$40,Calculations!N12)*J12*K12</f>
        <v>17188833933953.547</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17278716607104.777</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17357446701726.492</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17439744441850.543</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17517080107735.064</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17604149500665.008</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17707019309748.633</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17818658634863.258</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17937631703839.633</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18063642927588.805</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18201128738192.688</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18338277985501.922</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18467576967554.414</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18594637305370.074</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18716602136015.809</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18822533286579.492</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18930507485253.109</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19032887535684.637</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19140460483146.445</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19247801609919.758</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19203160614317.777</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19168134018915.965</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19137036711223.707</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19115524030174.141</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19096804359090.996</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19082610922169.805</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19071615000973.66</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19065563586682.98</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19057504009620.148</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19049662392672.32</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0.71878705208487026</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4.2169755900383236E-2</v>
      </c>
      <c r="K17" s="207">
        <f>$B$12</f>
        <v>0.71878705208487026</v>
      </c>
      <c r="L17" s="209" t="s">
        <v>1022</v>
      </c>
      <c r="M17" s="12" t="s">
        <v>1018</v>
      </c>
      <c r="N17" s="1" t="s">
        <v>635</v>
      </c>
      <c r="O17" s="7">
        <f>P17</f>
        <v>2404153187482.9521</v>
      </c>
      <c r="P17" s="7">
        <f>Q17</f>
        <v>2404153187482.9521</v>
      </c>
      <c r="Q17" s="45">
        <f>SUMIFS('SEDS 2021'!$F$23:$F$40,'SEDS 2021'!E$23:E$40,Calculations!L17,'SEDS 2021'!D$23:D$40,Calculations!N17)*J17*K17</f>
        <v>2404153187482.9521</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2342260045490.7974</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2285251037540.8423</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2233929465367.3584</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2188944977455.1208</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2150974795249.0615</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2117907024412.2515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2093663758297.981</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2075328648869.3718</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2061868768391.5935</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2052320774816.5994</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2045702875844.135</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2041173919345.8926</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2038091928716.2739</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2036060082608.7856</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2034836414912.7942</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2034261912613.0518</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2034202006240.25</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2034559321871.2476</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2035252722627.9397</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2036392288614.7798</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2037795367917.3933</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2039422298693.7317</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2041245983085.4353</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2043240987492.7925</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2045379811715.7346</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2047633896605.7251</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2049976332654.8208</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2052378258768.6392</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2054819645801.3857</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0.71878705208487026</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0.71878705208487026</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0.71878705208487026</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0.71878705208487026</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0.71878705208487026</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0.71878705208487026</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0.71878705208487026</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0.71878705208487026</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0.71878705208487026</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5.4411629826782111E-2</v>
      </c>
      <c r="K30" s="207">
        <f>$B$12</f>
        <v>0.71878705208487026</v>
      </c>
      <c r="L30" s="209" t="s">
        <v>1022</v>
      </c>
      <c r="M30" s="12" t="s">
        <v>1019</v>
      </c>
      <c r="N30" s="1" t="s">
        <v>635</v>
      </c>
      <c r="O30" s="7">
        <f>P30</f>
        <v>3102078503684.4819</v>
      </c>
      <c r="P30" s="7">
        <f>Q30</f>
        <v>3102078503684.4819</v>
      </c>
      <c r="Q30" s="45">
        <f>SUMIFS('SEDS 2021'!$F$23:$F$40,'SEDS 2021'!E$23:E$40,Calculations!L30,'SEDS 2021'!D$23:D$40,Calculations!N30)*J30*K30</f>
        <v>3102078503684.4819</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3078745138770.811</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3056145369770.9419</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3037134832741.6245</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3026497604249.2456</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3025362056250.8491</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3027406976360.9946</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3029632906786.4663</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3032213028300.9292</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3036776114947.0601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3045748264231.8301</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3058775141446.3545</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3074508849784.9097</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3091872393536.7656</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3107508157115.8081</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3117572230335.8062</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3125982153593.6934</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3133376616146.6636</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3140084883891.1514</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3146279079248.8447</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3139604147395.3262</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3133628868330.9497</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3128649226860.9131</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3124880866255.7056</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3122290157312.4683</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3120750134995.3433</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3120057409365.9985</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3120005642673.6167</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3120467306448.7368</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3121380884485.7993</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0.71878705208487026</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0.71878705208487026</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0.71878705208487026</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0.71878705208487026</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0.71878705208487026</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0.71878705208487026</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0.71878705208487026</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0.71878705208487026</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0.71878705208487026</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0.28089164016776669</v>
      </c>
      <c r="K43" s="207">
        <f>$B$12</f>
        <v>0.71878705208487026</v>
      </c>
      <c r="L43" s="209" t="s">
        <v>1022</v>
      </c>
      <c r="M43" s="12" t="s">
        <v>1014</v>
      </c>
      <c r="N43" s="1" t="s">
        <v>635</v>
      </c>
      <c r="O43" s="7">
        <f>P43</f>
        <v>16014001447907.684</v>
      </c>
      <c r="P43" s="7">
        <f>Q43</f>
        <v>16014001447907.684</v>
      </c>
      <c r="Q43" s="45">
        <f>SUMIFS('SEDS 2021'!$F$23:$F$40,'SEDS 2021'!E$23:E$40,Calculations!L43,'SEDS 2021'!D$23:D$40,Calculations!N43)*J43*K43</f>
        <v>16014001447907.684</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15908662776215.76</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15803374201447.008</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15703146015803.186</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15613368623114.881</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15540215222578.291</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15484995048294.938</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15446827710239.463</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15423310971446.141</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15417483051123.416</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15431118019292.562</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15460191656997.471</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15501370683880.16</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15555901933569.521</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15621982349534.748</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15697014145273.957</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15776875621220.402</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15860026400065.158</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15945282610329.828</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16031804122304.939</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16052605861867.562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16073905093744.248</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16095614594742.57</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16117751579346.857</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16140386212863.613</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16163536198855.447</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16187115058725.627</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16211162687981.697</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16235557310545.75</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16260198271352.979</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0.71878705208487026</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0.23340271179048958</v>
      </c>
      <c r="K45" s="207">
        <f t="shared" si="8"/>
        <v>0.71878705208487026</v>
      </c>
      <c r="L45" s="209" t="s">
        <v>1022</v>
      </c>
      <c r="M45" s="12" t="s">
        <v>1014</v>
      </c>
      <c r="N45" s="1" t="s">
        <v>972</v>
      </c>
      <c r="O45" s="7">
        <f t="shared" ref="O45:O52" si="10">P45</f>
        <v>23085053702428.793</v>
      </c>
      <c r="P45" s="7">
        <f t="shared" si="9"/>
        <v>23085053702428.793</v>
      </c>
      <c r="Q45" s="45">
        <f>SUMIFS('SEDS 2021'!$F$23:$F$40,'SEDS 2021'!E$23:E$40,Calculations!L45,'SEDS 2021'!D$23:D$40,Calculations!N45)*J45*K45</f>
        <v>23085053702428.793</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23101767677311.582</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23124114814363.738</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23156582852191.582</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23204141415124.66</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23272668747456.219</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23359264687660.258</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23457402854846.09</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23560113598680.328</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23670665395258.766</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23788306875142.371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23907089568316.168</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24025331190753.672</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24149303270861.715</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24279691199942.422</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24414772863368.426</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24550563763163.773</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24687057604689.082</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24823286597139.668</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24958747966555.77</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24986748744913.266</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25014053532698.594</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25041310346545.582</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25069031618434.637</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25097504446539.184</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25126808569654.551</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25157208363424.875</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25188596895359.395</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25221166885297.789</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25255008026153.426</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2.7114462002300419E-3</v>
      </c>
      <c r="K46" s="207">
        <f t="shared" si="8"/>
        <v>0.71878705208487026</v>
      </c>
      <c r="L46" s="209" t="s">
        <v>1022</v>
      </c>
      <c r="M46" s="12" t="s">
        <v>1014</v>
      </c>
      <c r="N46" s="1" t="s">
        <v>964</v>
      </c>
      <c r="O46" s="7">
        <f t="shared" si="10"/>
        <v>8569543795.7968788</v>
      </c>
      <c r="P46" s="7">
        <f t="shared" si="9"/>
        <v>8569543795.7968788</v>
      </c>
      <c r="Q46" s="45">
        <f>SUMIFS('SEDS 2021'!$F$23:$F$40,'SEDS 2021'!E$23:E$40,Calculations!L46,'SEDS 2021'!D$23:D$40,Calculations!N46)*J46*K46</f>
        <v>8569543795.7968788</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8214788197.3696156</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7779610360.5928068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7304147638.0172205</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6830077130.3056831</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6395044917.3396044</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6024118858.1663084</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5729608153.5763426</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5512241081.3374729</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5366397140.2961674</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5279618650.5861588</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5235867236.574358</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5220906571.1409369</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5225281693.4682674</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5241359459.7157478</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5263773561.8918314</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5288771325.2154369</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5314972507.6771517</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5341536217.0689955</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5368060670.7888288</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5373356071.3796463</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5378601888.3114023</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5383941428.1744986</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5389488337.474925</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5395304979.3049212</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5401370853.5870256</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5407724136.3116665</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5414328225.4176178</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5421205198.9423141</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5428377587.1136894</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0.71878705208487026</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0.71878705208487026</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0.71878705208487026</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0.71878705208487026</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0.10743256869677359</v>
      </c>
      <c r="K51" s="207">
        <f t="shared" si="8"/>
        <v>0.71878705208487026</v>
      </c>
      <c r="L51" s="209" t="s">
        <v>1022</v>
      </c>
      <c r="M51" s="12" t="s">
        <v>1014</v>
      </c>
      <c r="N51" s="1" t="s">
        <v>975</v>
      </c>
      <c r="O51" s="7">
        <f t="shared" si="10"/>
        <v>2068908765504.2949</v>
      </c>
      <c r="P51" s="7">
        <f t="shared" si="9"/>
        <v>2068908765504.2949</v>
      </c>
      <c r="Q51" s="45">
        <f>SUMIFS('SEDS 2021'!$F$23:$F$40,'SEDS 2021'!E$23:E$40,Calculations!L51,'SEDS 2021'!D$23:D$40,Calculations!N51)*J51*K51</f>
        <v>2068908765504.2949</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2032461915516.1821</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2005182220757.1641</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1985847378739.6396</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1973217768863.4819</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1966417863269.0161</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1964141898448.3186</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1965097244333.9797</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1968112784001.5911</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1973076496472.1704</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1979554138639.0586</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1986723944342.0125</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1994129869545.1565</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2002088732313.6023</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2010553488311.8201</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2019402745076.1768</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2028298838271.835</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2037272335336.1216</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2046260517812.6721</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2055230508970.364</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2058051002338.4663</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2060779460406.8831</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2063461718276.3269</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2066136171903.0208</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2068826678214.2532</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2071542358716.0818</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2074301506830.1404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2077102357271.9666</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2079961140126.073</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2082889394376.5593</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0.71878705208487026</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0.44355997871081343</v>
      </c>
      <c r="K56" s="207">
        <f>$B$12</f>
        <v>0.71878705208487026</v>
      </c>
      <c r="L56" s="209" t="s">
        <v>1022</v>
      </c>
      <c r="M56" s="12" t="s">
        <v>1016</v>
      </c>
      <c r="N56" s="1" t="s">
        <v>635</v>
      </c>
      <c r="O56" s="7">
        <f>P56</f>
        <v>25287937145677.938</v>
      </c>
      <c r="P56" s="7">
        <f>Q56</f>
        <v>25287937145677.938</v>
      </c>
      <c r="Q56" s="45">
        <f>SUMIFS('SEDS 2021'!$F$23:$F$40,'SEDS 2021'!E$23:E$40,Calculations!L56,'SEDS 2021'!D$23:D$40,Calculations!N56)*J56*K56</f>
        <v>25287937145677.938</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25492705137377.047</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25705724987034.992</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25941913782751.453</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26193264191864.75</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26430567284483.316</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26675897216055.062</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26944796669314.414</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27196515608006.422</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27436596605530.859</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27669788747215.27</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27893830870715.23</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28143123714401.715</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28429959899350.703</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28745485485016.809</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29061984643624.84</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29368432663046.281</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29683871167053.902</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29984607674658.168</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30266220179240.879</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30484831716353.934</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30705425232014.234</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30934586015400.406</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31162751977919.918</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31388050341425.316</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31585083391890.559</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31751353104860.082</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31909013576744.348</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32076442172425.121</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32257132956367.586</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0.71878705208487026</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0.71878705208487026</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0.71878705208487026</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0.71878705208487026</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0.71878705208487026</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0.71878705208487026</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0.71878705208487026</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0.71878705208487026</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0.71878705208487026</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0.17896699539425462</v>
      </c>
      <c r="K69" s="210">
        <f>$C$12</f>
        <v>0.28121294791512969</v>
      </c>
      <c r="L69" s="209" t="s">
        <v>1022</v>
      </c>
      <c r="M69" s="12" t="s">
        <v>1015</v>
      </c>
      <c r="N69" s="1" t="s">
        <v>635</v>
      </c>
      <c r="O69" s="7">
        <f>P69</f>
        <v>3991802668280.1792</v>
      </c>
      <c r="P69" s="7">
        <f>Q69</f>
        <v>3991802668280.1792</v>
      </c>
      <c r="Q69" s="45">
        <f>SUMIFS('SEDS 2021'!$F$23:$F$40,'SEDS 2021'!E$23:E$40,Calculations!L69,'SEDS 2021'!D$23:D$40,Calculations!N69)*J69*K69</f>
        <v>3991802668280.1792</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4026988941540.0884</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4059763692703.4351</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4092639259874.2349</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4123011473982.3989</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4152974036600.9453</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4183767169203.5615</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4212884841172.7295</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4241101926813.8071</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4269858689898.8574</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4299148115610.4912</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4328553496058.3579</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4358517457039.3911</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4389103000942.3843</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4421126408742.0596</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4454578266678.1709</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4489311655373.1309</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4524772348534.7988</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4562666870273.9102</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4599676418467.2998</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4604714839809.1201</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4610508060467.0518</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4616181152024.96</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4622614743146.1416</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4628726161467.7207</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4634914094533.291</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4641216174520.1182</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4648151337802.584</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4654749060207.6162</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4661536678236.834</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0.28121294791512969</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0.76635022744348757</v>
      </c>
      <c r="K71" s="210">
        <f t="shared" si="14"/>
        <v>0.28121294791512969</v>
      </c>
      <c r="L71" s="209" t="s">
        <v>1022</v>
      </c>
      <c r="M71" s="12" t="s">
        <v>1015</v>
      </c>
      <c r="N71" s="1" t="s">
        <v>972</v>
      </c>
      <c r="O71" s="7">
        <f t="shared" si="15"/>
        <v>29654277682659.496</v>
      </c>
      <c r="P71" s="7">
        <f t="shared" si="16"/>
        <v>29654277682659.496</v>
      </c>
      <c r="Q71" s="45">
        <f>SUMIFS('SEDS 2021'!$F$23:$F$40,'SEDS 2021'!E$23:E$40,Calculations!L71,'SEDS 2021'!D$23:D$40,Calculations!N71)*J71*K71</f>
        <v>29654277682659.496</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29776000558369.391</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29860341299413.297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29937223067900.387</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29982494109836.332</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30022758480919.051</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30068730211691.441</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30103618226114.363</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30130371460446.789</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30157494330183.98</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30194831830389.508</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30239235959843.207</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30291074210414.375</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30360182390711.883</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30450542457045.566</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30553880641707</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30688807352426.465</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30842373755070.578</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31027773127161.254</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31224283201069.914</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31144891080553.367</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31087325681291.113</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31039729654232.145</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31009320876701.738</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30983978378528.387</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30965846567268.164</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30952286096625.301</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30945912598056.527</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30935555618116.066</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30924784666962.359</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0.99728855379976988</v>
      </c>
      <c r="K72" s="210">
        <f t="shared" si="14"/>
        <v>0.28121294791512969</v>
      </c>
      <c r="L72" s="209" t="s">
        <v>1022</v>
      </c>
      <c r="M72" s="12" t="s">
        <v>1015</v>
      </c>
      <c r="N72" s="1" t="s">
        <v>964</v>
      </c>
      <c r="O72" s="7">
        <f t="shared" si="15"/>
        <v>1233140646836.2107</v>
      </c>
      <c r="P72" s="7">
        <f t="shared" si="16"/>
        <v>1233140646836.2107</v>
      </c>
      <c r="Q72" s="45">
        <f>SUMIFS('SEDS 2021'!$F$23:$F$40,'SEDS 2021'!E$23:E$40,Calculations!L72,'SEDS 2021'!D$23:D$40,Calculations!N72)*J72*K72</f>
        <v>1233140646836.2107</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1239244540357.7021</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1243684970014.4424</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1247211738261.4871</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1248250714420.229</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1247043013505.7637</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1243264989682.1409</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1235274888991.6162</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1222685639646.6702</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1205694509004.7087</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1184703545072.8054</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1160366595368.1184</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1133279290628.2441</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1104250946634.8452</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1074211299848.5397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1043843300495.903</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1013681613197.8528</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983427785780.27917</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953328929888.07458</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922256175747.97119</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883325329535.64294</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844297630214.87012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804883573545.98291</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765632432348.24463</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726847791371.90259</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689217004392.08777</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653182727003.95679</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619168254924.09595</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587211780669.48706</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557662133124.30676</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0.28121294791512969</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0.28121294791512969</v>
      </c>
      <c r="L74" s="209" t="s">
        <v>1022</v>
      </c>
      <c r="M74" s="12" t="s">
        <v>1015</v>
      </c>
      <c r="N74" s="1" t="s">
        <v>981</v>
      </c>
      <c r="O74" s="7">
        <f t="shared" si="15"/>
        <v>3945136446301.3545</v>
      </c>
      <c r="P74" s="7">
        <f t="shared" si="16"/>
        <v>3945136446301.3545</v>
      </c>
      <c r="Q74" s="45">
        <f>SUMIFS('SEDS 2021'!$F$23:$F$40,'SEDS 2021'!E$23:E$40,Calculations!L74,'SEDS 2021'!D$23:D$40,Calculations!N74)*J74*K74</f>
        <v>3945136446301.3545</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3954578076968.6758</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3960123733604.2793</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3964585459053.7036</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3966238106518.8467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3967785026971.4487</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3970282974575.2656</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3972462377768.3135</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3973790331234.9229</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3974710255425.4629</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3977631153607.1089</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3981656029300.6802</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3986067228388.0869</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3993475246608.9199</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4004361224767.8618</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4017838894320.3638</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4036774146213.9526</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4058461696602.0171</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4083014591451.5928</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4107569836827.0098</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4103062033283.5317</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4098299139202.5908</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4091549133710.4858</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4084242399190.1636</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4075800717324.8833</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4067586487465.2612</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4060028755392.7656</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4053916717302.7329</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4047947927584.502</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4042759531942.8403</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0.28121294791512969</v>
      </c>
      <c r="L75" s="209" t="s">
        <v>1022</v>
      </c>
      <c r="M75" s="12" t="s">
        <v>1015</v>
      </c>
      <c r="N75" s="1" t="s">
        <v>969</v>
      </c>
      <c r="O75" s="7">
        <f t="shared" si="15"/>
        <v>15466712135.332132</v>
      </c>
      <c r="P75" s="7">
        <f t="shared" si="16"/>
        <v>15466712135.332132</v>
      </c>
      <c r="Q75" s="45">
        <f>SUMIFS('SEDS 2021'!$F$23:$F$40,'SEDS 2021'!E$23:E$40,Calculations!L75,'SEDS 2021'!D$23:D$40,Calculations!N75)*J75*K75</f>
        <v>15466712135.332132</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15495819211.48033</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15527422122.593735</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15565866171.401966</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15603620972.424929</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15638403494.013056</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15673121028.12883</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15705351218.280361</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15733319521.261724</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15758392066.185501</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15785569236.061543</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15810840148.267195</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15831610056.672726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15856165673.668592</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15882775022.660894</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15910341320.539448</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15942555404.555645</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15975098907.444902</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16012531746.993288</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16049852838.198805</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16071556030.766092</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16094911068.977648</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16114987041.671673</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16136896697.133718</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16155862150.168381</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16174567482.716448</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16193121617.075916</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16214167668.698681</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16232839248.483294</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16251721387.654032</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0.28121294791512969</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0.89256743130322636</v>
      </c>
      <c r="K77" s="210">
        <f t="shared" si="14"/>
        <v>0.28121294791512969</v>
      </c>
      <c r="L77" s="209" t="s">
        <v>1022</v>
      </c>
      <c r="M77" s="12" t="s">
        <v>1015</v>
      </c>
      <c r="N77" s="1" t="s">
        <v>975</v>
      </c>
      <c r="O77" s="7">
        <f t="shared" si="15"/>
        <v>6724832685522.4912</v>
      </c>
      <c r="P77" s="7">
        <f t="shared" si="16"/>
        <v>6724832685522.4912</v>
      </c>
      <c r="Q77" s="45">
        <f>SUMIFS('SEDS 2021'!$F$23:$F$40,'SEDS 2021'!E$23:E$40,Calculations!L77,'SEDS 2021'!D$23:D$40,Calculations!N77)*J77*K77</f>
        <v>6724832685522.4912</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6759997720020.5879</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6790799501902.9854</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6822997063113.791</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6853253298975.6992</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6887317686457.3467</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6927563712286.5059</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6971240658925.5391</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7017786805454.3525</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7067086507776.6387</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7120875442878.1768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7174532703437.2002</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7225118684083.2646</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7274828834059.665</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7322545455371.0439</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7363989177875.0186</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7406232207461.752</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7446286623725.9873</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7488372670746.3262</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7530368021949.3008</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7512903007888.8955</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7499199460892.877</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7487033179456.6738</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7478616716697.6973</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7471292970570.0742</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7465740034932.0742</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7461438071776.7266</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7459070561055.9902</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7455917391534.8994</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7452849495122.5693</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0.28121294791512969</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4.2169755900383236E-2</v>
      </c>
      <c r="K82" s="210">
        <f>$C$12</f>
        <v>0.28121294791512969</v>
      </c>
      <c r="L82" s="209" t="s">
        <v>1022</v>
      </c>
      <c r="M82" s="12" t="s">
        <v>1018</v>
      </c>
      <c r="N82" s="1" t="s">
        <v>635</v>
      </c>
      <c r="O82" s="7">
        <f>P82</f>
        <v>940583171511.84436</v>
      </c>
      <c r="P82" s="7">
        <f>Q82</f>
        <v>940583171511.84436</v>
      </c>
      <c r="Q82" s="45">
        <f>SUMIFS('SEDS 2021'!$F$23:$F$40,'SEDS 2021'!E$23:E$40,Calculations!L82,'SEDS 2021'!D$23:D$40,Calculations!N82)*J82*K82</f>
        <v>940583171511.84436</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916368554867.23572</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894064770823.23633</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873986097229.04309</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856386697769.13306</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841531523569.66821</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828594332657.52124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819109575925.59277</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811936282864.99817</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806670338442.70715</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802934851816.85486</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800345713804.90381</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798573838248.49805</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797368062952.61877</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796573138458.72412</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796094399729.27686</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795869635684.3125</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795846198356.60107</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795985991890.2179</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796257272891.05176</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796703108287.74341</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797252038691.68188</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797888547096.14038</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798602031934.75879</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799382542753.46277</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800219320576.68774</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801101192133.67615</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802017629546.89648</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802957341414.52405</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803912491681.19763</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0.28121294791512969</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0.28121294791512969</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0.28121294791512969</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0.28121294791512969</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0.28121294791512969</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0.28121294791512969</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0.28121294791512969</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0.28121294791512969</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0.28121294791512969</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5.4411629826782111E-2</v>
      </c>
      <c r="K95" s="210">
        <f>$C$12</f>
        <v>0.28121294791512969</v>
      </c>
      <c r="L95" s="209" t="s">
        <v>1022</v>
      </c>
      <c r="M95" s="12" t="s">
        <v>1019</v>
      </c>
      <c r="N95" s="1" t="s">
        <v>635</v>
      </c>
      <c r="O95" s="7">
        <f>P95</f>
        <v>1213634327656.5674</v>
      </c>
      <c r="P95" s="7">
        <f>Q95</f>
        <v>1213634327656.5674</v>
      </c>
      <c r="Q95" s="45">
        <f>SUMIFS('SEDS 2021'!$F$23:$F$40,'SEDS 2021'!E$23:E$40,Calculations!L95,'SEDS 2021'!D$23:D$40,Calculations!N95)*J95*K95</f>
        <v>1213634327656.5674</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1204505553963.2732</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1195663786927.7927</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1188226244551.4272</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1184064613685.4951</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1183620350256.9846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1184420389727.3076</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1185291246339.1306</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1186300674061.7876</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1188085902445.6721</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1191596099996.0962</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1196692639413.4373</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1202848179487.0771</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1209641364353.9302</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1215758585241.8315</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1219695979063.8547</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1222986215447.8169</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1225879170470.7786</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1228503663694.9673</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1230927035027.8909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1228315583891.9585</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1225977859755.9504</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1224029661533.2812</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1222555355907.5415</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1221541786037.2932</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1220939279057.7954</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1220668262188.8086</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1220648009369.665</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1220828627302.0144</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1221186048839.0437</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0.28121294791512969</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0.28121294791512969</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0.28121294791512969</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0.28121294791512969</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0.28121294791512969</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0.28121294791512969</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0.28121294791512969</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0.28121294791512969</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0.28121294791512969</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0.28089164016776669</v>
      </c>
      <c r="K108" s="210">
        <f>$C$12</f>
        <v>0.28121294791512969</v>
      </c>
      <c r="L108" s="209" t="s">
        <v>1022</v>
      </c>
      <c r="M108" s="12" t="s">
        <v>1014</v>
      </c>
      <c r="N108" s="1" t="s">
        <v>635</v>
      </c>
      <c r="O108" s="7">
        <f>P108</f>
        <v>6265199883638.8965</v>
      </c>
      <c r="P108" s="7">
        <f>Q108</f>
        <v>6265199883638.8965</v>
      </c>
      <c r="Q108" s="45">
        <f>SUMIFS('SEDS 2021'!$F$23:$F$40,'SEDS 2021'!E$23:E$40,Calculations!L108,'SEDS 2021'!D$23:D$40,Calculations!N108)*J108*K108</f>
        <v>6265199883638.8965</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6223987958201.4131</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6182795632314.876</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6143583095768.2988</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6108459250422.4717</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6079839253226.8604</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6058235319280.6836</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6043303011279.9746</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6034102495741.6963</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6031822423153.5576</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6037156867593.6084</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6048531423300.8926</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6064642002238.5195</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6085976406404.7637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6111829221253.25</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6141184107941.8564</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6172428523114.0723</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6204959820906.0254</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6238314832167.0928</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6272164870742.5264</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6280303189994.6611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6288636144472.6221</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6297129609617.5449</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6305790320297.3867</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6314645727469.46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6323702757345.1025</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6332927576675.582</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6342335793885.1924</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6351879766198.8516</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6361520114070.9551</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0.28121294791512969</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0.23340271179048958</v>
      </c>
      <c r="K110" s="210">
        <f t="shared" si="23"/>
        <v>0.28121294791512969</v>
      </c>
      <c r="L110" s="209" t="s">
        <v>1022</v>
      </c>
      <c r="M110" s="12" t="s">
        <v>1014</v>
      </c>
      <c r="N110" s="1" t="s">
        <v>972</v>
      </c>
      <c r="O110" s="7">
        <f t="shared" si="24"/>
        <v>9031626245366.1504</v>
      </c>
      <c r="P110" s="7">
        <f t="shared" si="25"/>
        <v>9031626245366.1504</v>
      </c>
      <c r="Q110" s="45">
        <f>SUMIFS('SEDS 2021'!$F$23:$F$40,'SEDS 2021'!E$23:E$40,Calculations!L110,'SEDS 2021'!D$23:D$40,Calculations!N110)*J110*K110</f>
        <v>9031626245366.1504</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9038165297696.7891</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9046908226871.2539</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9059610782661.7402</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9078217244258.7129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9105027372629.5859</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9138906529956.6797</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9177301383087.752</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9217485177401.248</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9260736647392.2031</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9306761832819.8086</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9353233498122.9258</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9399493478899.5312</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9447995401694.6523</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9499007413949.1582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9551855768230.3379</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9604981598920.7168</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9658382443351.9824</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9711679670183.5156</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9764676577837.3613</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9775631395961.8535</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9786313919865.1953</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9796977674798.5273</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9807823140872.6133</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9818962640260.5566</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9830427369380.8691</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9842320760611.7891</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9854600978473.8555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9867343421256.5625</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9880583179754.1895</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2.7114462002300419E-3</v>
      </c>
      <c r="K111" s="210">
        <f t="shared" si="23"/>
        <v>0.28121294791512969</v>
      </c>
      <c r="L111" s="209" t="s">
        <v>1022</v>
      </c>
      <c r="M111" s="12" t="s">
        <v>1014</v>
      </c>
      <c r="N111" s="1" t="s">
        <v>964</v>
      </c>
      <c r="O111" s="7">
        <f t="shared" si="24"/>
        <v>3352685146.6146154</v>
      </c>
      <c r="P111" s="7">
        <f t="shared" si="25"/>
        <v>3352685146.6146154</v>
      </c>
      <c r="Q111" s="45">
        <f>SUMIFS('SEDS 2021'!$F$23:$F$40,'SEDS 2021'!E$23:E$40,Calculations!L111,'SEDS 2021'!D$23:D$40,Calculations!N111)*J111*K111</f>
        <v>3352685146.6146154</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3213893181.2699928</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3043637412.204072</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2857620881.3672771</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2672149030.411561</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2501950234.1319242</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2356831856.9211612</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2241609659.7626524</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2156568568.6819577</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2099509660.2377594</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2065559083.5875657</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2048442102.8711946</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2042589002.4054844</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2044300693.0148094</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2050590839.7686083</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2059359967.8845432</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2069139908.5430818</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2079390666.0345383</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2089783255.8898704</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2100160487.6454475</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2102232221.1389987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2104284555.8872712</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2106373558.1043482</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2108543690.0115192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2110819350.0852995</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2113192518.0264935</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2115678129.5281928</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2118261864.6697648</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2120952361.0998337</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2123758433.378701</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0.28121294791512969</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0.28121294791512969</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0.28121294791512969</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0.28121294791512969</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0.10743256869677359</v>
      </c>
      <c r="K116" s="210">
        <f t="shared" si="23"/>
        <v>0.28121294791512969</v>
      </c>
      <c r="L116" s="209" t="s">
        <v>1022</v>
      </c>
      <c r="M116" s="12" t="s">
        <v>1014</v>
      </c>
      <c r="N116" s="1" t="s">
        <v>975</v>
      </c>
      <c r="O116" s="7">
        <f t="shared" si="24"/>
        <v>809424615019.66296</v>
      </c>
      <c r="P116" s="7">
        <f t="shared" si="25"/>
        <v>809424615019.66296</v>
      </c>
      <c r="Q116" s="45">
        <f>SUMIFS('SEDS 2021'!$F$23:$F$40,'SEDS 2021'!E$23:E$40,Calculations!L116,'SEDS 2021'!D$23:D$40,Calculations!N116)*J116*K116</f>
        <v>809424615019.66296</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795165418088.31995</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784492711395.62537</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776928290326.19934</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771987174853.97327</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769326829912.84241</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768436398213.04614</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768810160695.28076</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769989938206.6095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771931904484.94739</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774466169458.14966</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777271231391.10767</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780168670976.82959</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783282437779.77185</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786594126520.87634</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790056244507.48242</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793536686434.229</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797047411279.97632</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800563881538.16821</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804073234758.86218</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805176703793.70154</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806244165616.30505</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807293552413.6145</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808339885936.51733</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809392499793.39099</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810454962615.02893</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811534431384.86609</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812630215466.02161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813748664597.12476</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814894293205.25806</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0.28121294791512969</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0.44355997871081343</v>
      </c>
      <c r="K121" s="210">
        <f>$C$12</f>
        <v>0.28121294791512969</v>
      </c>
      <c r="L121" s="209" t="s">
        <v>1022</v>
      </c>
      <c r="M121" s="12" t="s">
        <v>1016</v>
      </c>
      <c r="N121" s="1" t="s">
        <v>635</v>
      </c>
      <c r="O121" s="7">
        <f>P121</f>
        <v>9893466125748.9395</v>
      </c>
      <c r="P121" s="7">
        <f>Q121</f>
        <v>9893466125748.9395</v>
      </c>
      <c r="Q121" s="45">
        <f>SUMIFS('SEDS 2021'!$F$23:$F$40,'SEDS 2021'!E$23:E$40,Calculations!L121,'SEDS 2021'!D$23:D$40,Calculations!N121)*J121*K121</f>
        <v>9893466125748.9395</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9973578045429.9414</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10056918361192.439</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10149323124627.311</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10247659605927.865</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10340500318668.98</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10436481392714.486</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10541683632688.754</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10640164294785.168</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10734091814565.088</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10825324189165.477</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10912976778098.242</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11010508272667.992</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11122727947332.791</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11246171851658.068</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11369996649484.719</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11489889113705.236</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11613298948844.348</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11730956883282.363</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11841132883745.594</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11926660850090.432</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12012964231112.48</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12102619406808.322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12191885376121.344</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12280029447133.807</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12357115205422.479</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12422165342312.871</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12483847263181.738</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12549350792801.691</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12620042923198.549</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0.28121294791512969</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0.28121294791512969</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0.28121294791512969</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0.28121294791512969</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0.28121294791512969</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0.28121294791512969</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0.28121294791512969</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0.28121294791512969</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0.28121294791512969</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4.3837083909424104E-2</v>
      </c>
      <c r="K134" s="12">
        <v>1</v>
      </c>
      <c r="L134" s="12" t="s">
        <v>1013</v>
      </c>
      <c r="M134" s="12" t="s">
        <v>1015</v>
      </c>
      <c r="N134" s="1" t="s">
        <v>635</v>
      </c>
      <c r="O134" s="7">
        <f>P134</f>
        <v>3304527059260.208</v>
      </c>
      <c r="P134" s="7">
        <f>Q134</f>
        <v>3304527059260.208</v>
      </c>
      <c r="Q134" s="45">
        <f>SUMIFS('SEDS 2021'!$F$23:$F$40,'SEDS 2021'!E$23:E$40,Calculations!L134,'SEDS 2021'!D$23:D$40,Calculations!N134)*J134*K134</f>
        <v>3304527059260.208</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3306435123589.0825</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3307218251255.1274</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3307070680805.6143</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3306344876418.3809</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3306214141848.5293</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3306359054246.5127</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3307307057549.7144</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3308681404256.001</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3310380292440.4121</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3312409555993.0854</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3313891131271.2202</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3314394488533.6909</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3313791738233.8999</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3311948947060.5063</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3308748886462.1372</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3303767833948.5366</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3298202508591.6899</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3291229668304.1016</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3283821237187.7939</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3276749182350.5952</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3269611772077.3516</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3263101787211.6646</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3257128531990.0039</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3251764419318.6216</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3246871967011.8208</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3242407134081.4199</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3238330494302.8145</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3234488074795.6182</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3230735053577.6074</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0.63288246093404832</v>
      </c>
      <c r="K136" s="12">
        <v>1</v>
      </c>
      <c r="L136" s="12" t="s">
        <v>1013</v>
      </c>
      <c r="M136" s="12" t="s">
        <v>1015</v>
      </c>
      <c r="N136" s="1" t="s">
        <v>972</v>
      </c>
      <c r="O136" s="7">
        <f t="shared" si="29"/>
        <v>68153213570604.859</v>
      </c>
      <c r="P136" s="7">
        <f t="shared" si="30"/>
        <v>68153213570604.859</v>
      </c>
      <c r="Q136" s="45">
        <f>SUMIFS('SEDS 2021'!$F$23:$F$40,'SEDS 2021'!E$23:E$40,Calculations!L136,'SEDS 2021'!D$23:D$40,Calculations!N136)*J136*K136</f>
        <v>68153213570604.859</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68020453915244.789</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67868872491941.641</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67699062219467.102</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67515169181409.984</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67339219026476.297</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67164267247389.578</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67003068784011.641</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66852040093170.266</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66716394689443.258</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66599694181396.531</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66493828394130.945</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66399244168840.344</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66320831413548.164</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66259611663433.461</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66212435998608.633</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66167520745996.016</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66145144928818.953</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66121706557375.18</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66111258432779.688</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66112069429193.844</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66109385261701.875</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66113327014813.891</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66118293693552.664</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66124612754008.711</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66129274407019.633</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66132335625689.242</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66134292556257.102</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66132737650399.164</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66125114649686.656</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0.39004104281311447</v>
      </c>
      <c r="K137" s="12">
        <v>1</v>
      </c>
      <c r="L137" s="12" t="s">
        <v>1013</v>
      </c>
      <c r="M137" s="12" t="s">
        <v>1015</v>
      </c>
      <c r="N137" s="1" t="s">
        <v>964</v>
      </c>
      <c r="O137" s="7">
        <f t="shared" si="29"/>
        <v>4150816777617.1641</v>
      </c>
      <c r="P137" s="7">
        <f t="shared" si="30"/>
        <v>4150816777617.1641</v>
      </c>
      <c r="Q137" s="45">
        <f>SUMIFS('SEDS 2021'!$F$23:$F$40,'SEDS 2021'!E$23:E$40,Calculations!L137,'SEDS 2021'!D$23:D$40,Calculations!N137)*J137*K137</f>
        <v>4150816777617.1641</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4213890462419.002</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4275333631147.7397</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4334919305771.8711</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4392606818197.208</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4449482459771.2705</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4504612061486.5156</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4558379004382.6875</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4610166396584.3936</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4659976718717.3477</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4707715891561.0664</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4752588764174.5615</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4794314523873.9023</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4832736563471.4629</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4867395303969.1504</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4897659636433.7393</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4922341837793.5771</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4942637106268.2012</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4957076065508.5088</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4967107646996.5283</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4973367119309.0176</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4975825048718.2793</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4976121915947.2549</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4974868957248.3145</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4972784874150.5742</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4970205789374.1738</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4967430028733.2822</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4964573889872.5918</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4961482865143.9023</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4957928749696.334</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4839000000000</v>
      </c>
      <c r="P139" s="7">
        <f t="shared" si="30"/>
        <v>4839000000000</v>
      </c>
      <c r="Q139" s="45">
        <f>SUMIFS('SEDS 2021'!$F$23:$F$40,'SEDS 2021'!E$23:E$40,Calculations!L139,'SEDS 2021'!D$23:D$40,Calculations!N139)*J139*K139</f>
        <v>4839000000000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9000000000</v>
      </c>
      <c r="P140" s="7">
        <f t="shared" si="30"/>
        <v>9000000000</v>
      </c>
      <c r="Q140" s="45">
        <f>SUMIFS('SEDS 2021'!$F$23:$F$40,'SEDS 2021'!E$23:E$40,Calculations!L140,'SEDS 2021'!D$23:D$40,Calculations!N140)*J140*K140</f>
        <v>9000000000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24000000000</v>
      </c>
      <c r="P141" s="7">
        <f t="shared" si="30"/>
        <v>24000000000</v>
      </c>
      <c r="Q141" s="45">
        <f>SUMIFS('SEDS 2021'!$F$23:$F$40,'SEDS 2021'!E$23:E$40,Calculations!L141,'SEDS 2021'!D$23:D$40,Calculations!N141)*J141*K141</f>
        <v>24000000000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5717000000000</v>
      </c>
      <c r="P142" s="7">
        <f t="shared" si="30"/>
        <v>5717000000000</v>
      </c>
      <c r="Q142" s="45">
        <f>SUMIFS('SEDS 2021'!$F$23:$F$40,'SEDS 2021'!E$23:E$40,Calculations!L142,'SEDS 2021'!D$23:D$40,Calculations!N142)*J142*K142</f>
        <v>5717000000000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0.13413704358268078</v>
      </c>
      <c r="K147" s="12">
        <v>1</v>
      </c>
      <c r="L147" s="12" t="s">
        <v>1013</v>
      </c>
      <c r="M147" s="12" t="s">
        <v>1018</v>
      </c>
      <c r="N147" s="1" t="s">
        <v>635</v>
      </c>
      <c r="O147" s="7">
        <f>P147</f>
        <v>10111518619349.643</v>
      </c>
      <c r="P147" s="7">
        <f>Q147</f>
        <v>10111518619349.643</v>
      </c>
      <c r="Q147" s="45">
        <f>SUMIFS('SEDS 2021'!$F$23:$F$40,'SEDS 2021'!E$23:E$40,Calculations!L147,'SEDS 2021'!D$23:D$40,Calculations!N147)*J147*K147</f>
        <v>10111518619349.643</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10152889214034.555</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10184691618857.916</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10199770436596.322</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10210611724858.406</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10215038150243.301</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10208763534100.174</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10194301795741.035</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10174994241174.328</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10141134622933.404</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10111954747945.027</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10083550695277.656</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10058197628270.834</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10034745227215.717</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10013179890959.268</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9998795256719.3008</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9989613572909.6641</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9986423189383.5332</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9992125462222.1016</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10007236202617.9</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10032913146453.234</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10062261331715.883</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10102001891294.131</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10150558742233.158</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10211888964805.439</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10280912328185.758</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10354514973187.596</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10436979884644.652</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10528583324300.408</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10625367723347.375</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3.4190169552361963E-4</v>
      </c>
      <c r="K149" s="12">
        <v>1</v>
      </c>
      <c r="L149" s="12" t="s">
        <v>1013</v>
      </c>
      <c r="M149" s="12" t="s">
        <v>1018</v>
      </c>
      <c r="N149" s="1" t="s">
        <v>972</v>
      </c>
      <c r="O149" s="7">
        <f t="shared" si="31"/>
        <v>36818367885.852028</v>
      </c>
      <c r="P149" s="7">
        <f t="shared" si="32"/>
        <v>36818367885.852028</v>
      </c>
      <c r="Q149" s="45">
        <f>SUMIFS('SEDS 2021'!$F$23:$F$40,'SEDS 2021'!E$23:E$40,Calculations!L149,'SEDS 2021'!D$23:D$40,Calculations!N149)*J149*K149</f>
        <v>36818367885.852028</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37178699695.626221</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37490117690.838493</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37756728810.105324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37967029702.481873</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38126588813.87738</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38222734312.079887</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38253145590.081017</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38222896675.914513</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38123441248.297874</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37952726843.217407</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37706705768.137497</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37378559039.584412</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36974473573.81089</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36494385111.619354</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35939388663.976265</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35314839240.062202</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34615972943.411583</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33852897645.409477</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33036646982.823837</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32167446086.110035</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31264320637.497791</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30334255848.505394</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29392624666.228195</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28454339255.749172</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27522257532.672241</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26605768511.810879</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25714742378.130978</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24848617915.657291</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24007802445.616802</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7979326.3041368201</v>
      </c>
      <c r="S158">
        <f>SUMIFS('NREL Scaling Data'!$F:$F,'NREL Scaling Data'!$B:$B,UPPER(About!$B$1),'NREL Scaling Data'!$E:$E,Calculations!$M160,'NREL Scaling Data'!$A:$A,Q$3,'NREL Scaling Data'!$C:$C,Calculations!$L160,'NREL Scaling Data'!$D:$D,Calculations!$N160)</f>
        <v>8133359.5227055401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0.10421119450716533</v>
      </c>
      <c r="K160" s="12">
        <v>1</v>
      </c>
      <c r="L160" s="12" t="s">
        <v>1013</v>
      </c>
      <c r="M160" s="12" t="s">
        <v>1019</v>
      </c>
      <c r="N160" s="1" t="s">
        <v>635</v>
      </c>
      <c r="O160" s="7">
        <f>P160</f>
        <v>7855648264339.1367</v>
      </c>
      <c r="P160" s="7">
        <f>Q160</f>
        <v>7855648264339.1367</v>
      </c>
      <c r="Q160" s="45">
        <f>SUMIFS('SEDS 2021'!$F$23:$F$40,'SEDS 2021'!E$23:E$40,Calculations!L160,'SEDS 2021'!D$23:D$40,Calculations!N160)*J160*K160</f>
        <v>7855648264339.1367</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7706874466411.9775</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7482164986673.7148</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7243983956755.4541</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7020010524107.8818</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6804573232262.9033</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6598214208706.9219</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6405548545060.2998</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6228417667881.5752</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6072236470509.4922</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5939060293109.0518</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5826131960136.4736</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5730291430133.2256</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5644015440039.7979</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5565510091654.1221</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5491728280536.0293</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5425018368342.2061</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5366361979142.1064</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5312584774864.7822</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5262885490202.6738</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5219265805134.6895</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5185882081613.3525</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5159919369733.3643</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5139998937137.4004</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5128074654762.9102</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5121145013457.2656</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5120228490173.1475</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5124810043081.4551</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5137034883402.9297</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5155701523483.3799</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0.1411173828427888</v>
      </c>
      <c r="K173" s="12">
        <v>1</v>
      </c>
      <c r="L173" s="12" t="s">
        <v>1013</v>
      </c>
      <c r="M173" s="12" t="s">
        <v>1014</v>
      </c>
      <c r="N173" s="1" t="s">
        <v>635</v>
      </c>
      <c r="O173" s="7">
        <f>P173</f>
        <v>10637710553455.105</v>
      </c>
      <c r="P173" s="7">
        <f>Q173</f>
        <v>10637710553455.105</v>
      </c>
      <c r="Q173" s="45">
        <f>SUMIFS('SEDS 2021'!$F$23:$F$40,'SEDS 2021'!E$23:E$40,Calculations!L173,'SEDS 2021'!D$23:D$40,Calculations!N173)*J173*K173</f>
        <v>10637710553455.105</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10723470706177.412</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10795156768120.721</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10850034773914.725</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10881823488243.531</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10887353581411.719</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10872662681294.135</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10844406001873.52</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10814812774708.014</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10785408949801.582</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10763964152605.322</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10754109969347.475</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10753278196190.199</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10761564913276.195</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10777013629828.084</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10799217656884.408</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10826176924019.441</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10857906357950.74</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10895398868227.756</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10932761717436.145</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10976880294009.215</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11021004252750.678</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11071892664846.338</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11124988684927.975</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11184152443892.791</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11244070046808.238</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11308906149153.074</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11376361770739.57</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11446160291270.561</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11517688216124.074</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0.14108808332373671</v>
      </c>
      <c r="K175" s="12">
        <v>1</v>
      </c>
      <c r="L175" s="12" t="s">
        <v>1013</v>
      </c>
      <c r="M175" s="12" t="s">
        <v>1014</v>
      </c>
      <c r="N175" s="1" t="s">
        <v>972</v>
      </c>
      <c r="O175" s="7">
        <f t="shared" si="35"/>
        <v>15193352428883.234</v>
      </c>
      <c r="P175" s="7">
        <f t="shared" si="36"/>
        <v>15193352428883.234</v>
      </c>
      <c r="Q175" s="45">
        <f>SUMIFS('SEDS 2021'!$F$23:$F$40,'SEDS 2021'!E$23:E$40,Calculations!L175,'SEDS 2021'!D$23:D$40,Calculations!N175)*J175*K175</f>
        <v>15193352428883.234</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15346532509962.049</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15484082627589.461</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15604419776651.504</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15719367468197.654</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15832773239642.398</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15950794597922.902</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16075439882556.912</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16214009370556.809</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16355582430985.932</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16495947676722.174</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16641412757679.84</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16783305753632.084</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16928322852505.613</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17075974071580.234</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17222610865128.654</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17369683613678.822</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17510068436080.629</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17667526710291.543</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17813827770471.863</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17965641997717.938</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18111600709867.23</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18261595656488.836</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18407259755546.074</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18563162807380.715</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18713220049792.191</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18865314626106.477</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19018977683579.07</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19171916017668.613</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19322620666122.031</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2.459154544771476E-3</v>
      </c>
      <c r="K176" s="12">
        <v>1</v>
      </c>
      <c r="L176" s="12" t="s">
        <v>1013</v>
      </c>
      <c r="M176" s="12" t="s">
        <v>1014</v>
      </c>
      <c r="N176" s="1" t="s">
        <v>964</v>
      </c>
      <c r="O176" s="7">
        <f t="shared" si="35"/>
        <v>26170322665.45805</v>
      </c>
      <c r="P176" s="7">
        <f t="shared" si="36"/>
        <v>26170322665.45805</v>
      </c>
      <c r="Q176" s="45">
        <f>SUMIFS('SEDS 2021'!$F$23:$F$40,'SEDS 2021'!E$23:E$40,Calculations!L176,'SEDS 2021'!D$23:D$40,Calculations!N176)*J176*K176</f>
        <v>26170322665.45805</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24902740468.079643</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23626841578.532204</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22352029129.05257</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21121488339.93959</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19958273149.825001</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18891075569.482819</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17948620288.30748</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17145029469.455894</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16496566948.986383</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15992073103.735651</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15627914038.538383</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15361358680.623306</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15174741937.99806</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15030956550.765867</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14911553821.381535</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14797172612.040253</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14681703615.793056</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14577644432.188412</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14463821144.391342</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14343480186.114655</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14223715686.861137</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14095647130.34507</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13962546780.349211</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13829169227.175005</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13688441780.232031</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13548342089.05121</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13404724991.958746</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13254959691.480881</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13104137065.809334</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0.57669729515794099</v>
      </c>
      <c r="K186" s="12">
        <v>1</v>
      </c>
      <c r="L186" s="12" t="s">
        <v>1013</v>
      </c>
      <c r="M186" s="12" t="s">
        <v>1016</v>
      </c>
      <c r="N186" s="1" t="s">
        <v>635</v>
      </c>
      <c r="O186" s="7">
        <f>P186</f>
        <v>43472595503595.906</v>
      </c>
      <c r="P186" s="7">
        <f>Q186</f>
        <v>43472595503595.906</v>
      </c>
      <c r="Q186" s="45">
        <f>SUMIFS('SEDS 2021'!$F$23:$F$40,'SEDS 2021'!E$23:E$40,Calculations!L186,'SEDS 2021'!D$23:D$40,Calculations!N186)*J186*K186</f>
        <v>43472595503595.906</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43902423428333.984</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44401296884602.898</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44981157649819.734</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45576497088312.906</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46213233420813.945</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46877789530960.125</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47559592762312.211</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48270451783303.266</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49000155233307.656</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49745090154189.438</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50525165846833.602</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51322792909789.891</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52148829233034.406</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52998920251235.375</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53858005633637.375</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54754874951911.609</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55657620081048.648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56588337112383.969</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57544763193190.5</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58530321125912.5</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59536149655332.844</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60573525013949.047</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61628356665031.492</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62693818019260.812</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63798641601600.352</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64902020000685.727</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66040330000272.898</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67204615267299.148</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68401360110839.594</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0.2256875540466915</v>
      </c>
      <c r="K188" s="12">
        <v>1</v>
      </c>
      <c r="L188" s="12" t="s">
        <v>1013</v>
      </c>
      <c r="M188" s="12" t="s">
        <v>1016</v>
      </c>
      <c r="N188" s="1" t="s">
        <v>972</v>
      </c>
      <c r="O188" s="7">
        <f t="shared" si="37"/>
        <v>24303615632626.066</v>
      </c>
      <c r="P188" s="7">
        <f t="shared" si="38"/>
        <v>24303615632626.066</v>
      </c>
      <c r="Q188" s="45">
        <f>SUMIFS('SEDS 2021'!$F$23:$F$40,'SEDS 2021'!E$23:E$40,Calculations!L188,'SEDS 2021'!D$23:D$40,Calculations!N188)*J188*K188</f>
        <v>24303615632626.066</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24219808134869.922</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24192954815797.207</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24157196950088.043</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24108239403482.086</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24058618380852.426</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23947468686953.375</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23853429690512.828</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23785580537121.109</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23755200319184.414</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23736413471770.766</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23730686626090.734</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23740638766449.336</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23738788017540.496</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23697163626988.309</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23662802552908.312</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23638184100442.523</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23631130302714.727</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23624914579964.328</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23638253940023.93</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23649358433476.605</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23644399823192.742</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23621597199844.914</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23591880457932.277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23558287619248.273</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23527767722148.766</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23504965098800.934</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23473746805886.84</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23452061615842.383</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23428001880028.191</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0.60749980264211412</v>
      </c>
      <c r="K189" s="12">
        <v>1</v>
      </c>
      <c r="L189" s="12" t="s">
        <v>1013</v>
      </c>
      <c r="M189" s="12" t="s">
        <v>1016</v>
      </c>
      <c r="N189" s="1" t="s">
        <v>964</v>
      </c>
      <c r="O189" s="7">
        <f t="shared" si="37"/>
        <v>6465012899717.3789</v>
      </c>
      <c r="P189" s="7">
        <f t="shared" si="38"/>
        <v>6465012899717.3789</v>
      </c>
      <c r="Q189" s="45">
        <f>SUMIFS('SEDS 2021'!$F$23:$F$40,'SEDS 2021'!E$23:E$40,Calculations!L189,'SEDS 2021'!D$23:D$40,Calculations!N189)*J189*K189</f>
        <v>6465012899717.3789</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6472213866329.0977</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6470422952353.1377</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6462960810786.5791</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6442626475017.7422</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6423374149776.0459</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6411472033977.4072</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6412964462290.709</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6412777908751.5488</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6402069735603.5508</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6387294695301.793</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6370691430316.2158</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6370318323237.8965</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6369795973328.2363</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6371736130135.5352</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6362035346099.0361</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6361475685481.5371</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6365766416882.2969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6367072291656.4561</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6368825894924.5957</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6375429890210.9756</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6387891666627.1123</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6401883182064.3896</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6414867308390.1875</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6424903888797.1865</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6430575116387.7646</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6431992923285.4043</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6436283654686.1826</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6441619085906.2617</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6443633864129.2217</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79316000000000.016</v>
      </c>
      <c r="Q199" s="7">
        <f t="shared" ref="Q199:AT199" si="40">SUM(Q4,Q17,Q30,Q43,Q56,Q69,Q82,Q95,Q108,Q121)</f>
        <v>79316000000000.016</v>
      </c>
      <c r="R199" s="7">
        <f t="shared" si="40"/>
        <v>79460882650203.656</v>
      </c>
      <c r="S199" s="7">
        <f t="shared" si="40"/>
        <v>79616555389614.781</v>
      </c>
      <c r="T199" s="7">
        <f t="shared" si="40"/>
        <v>79824766208222.641</v>
      </c>
      <c r="U199" s="7">
        <f t="shared" si="40"/>
        <v>80080173437048.828</v>
      </c>
      <c r="V199" s="7">
        <f t="shared" si="40"/>
        <v>80360686269480.297</v>
      </c>
      <c r="W199" s="7">
        <f t="shared" si="40"/>
        <v>80691514284156.906</v>
      </c>
      <c r="X199" s="7">
        <f t="shared" si="40"/>
        <v>81085428236710.938</v>
      </c>
      <c r="Y199" s="7">
        <f t="shared" si="40"/>
        <v>81481332364478.484</v>
      </c>
      <c r="Z199" s="7">
        <f t="shared" si="40"/>
        <v>81897115119523.297</v>
      </c>
      <c r="AA199" s="7">
        <f t="shared" si="40"/>
        <v>82343861816672.375</v>
      </c>
      <c r="AB199" s="7">
        <f t="shared" si="40"/>
        <v>82809487341613.781</v>
      </c>
      <c r="AC199" s="7">
        <f t="shared" si="40"/>
        <v>83335742267294.906</v>
      </c>
      <c r="AD199" s="7">
        <f t="shared" si="40"/>
        <v>83939295672510.922</v>
      </c>
      <c r="AE199" s="7">
        <f t="shared" si="40"/>
        <v>84603000614801.75</v>
      </c>
      <c r="AF199" s="7">
        <f t="shared" si="40"/>
        <v>85278965924910.141</v>
      </c>
      <c r="AG199" s="7">
        <f t="shared" si="40"/>
        <v>85950825957769.344</v>
      </c>
      <c r="AH199" s="7">
        <f t="shared" si="40"/>
        <v>86641659524389.5</v>
      </c>
      <c r="AI199" s="7">
        <f t="shared" si="40"/>
        <v>87323248887955.531</v>
      </c>
      <c r="AJ199" s="7">
        <f t="shared" si="40"/>
        <v>87976598034671.438</v>
      </c>
      <c r="AK199" s="7">
        <f t="shared" si="40"/>
        <v>88319893362696.984</v>
      </c>
      <c r="AL199" s="7">
        <f t="shared" si="40"/>
        <v>88670662284103.969</v>
      </c>
      <c r="AM199" s="7">
        <f t="shared" si="40"/>
        <v>89035190458714.906</v>
      </c>
      <c r="AN199" s="7">
        <f t="shared" si="40"/>
        <v>89403592593449.422</v>
      </c>
      <c r="AO199" s="7">
        <f t="shared" si="40"/>
        <v>89769428655470.359</v>
      </c>
      <c r="AP199" s="7">
        <f t="shared" si="40"/>
        <v>90098591991511.172</v>
      </c>
      <c r="AQ199" s="7">
        <f t="shared" si="40"/>
        <v>90387298082385.062</v>
      </c>
      <c r="AR199" s="7">
        <f t="shared" si="40"/>
        <v>90667944782830.859</v>
      </c>
      <c r="AS199" s="7">
        <f t="shared" si="40"/>
        <v>90962261082105.969</v>
      </c>
      <c r="AT199" s="7">
        <f t="shared" si="40"/>
        <v>91276729774808.438</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75382000000000</v>
      </c>
      <c r="Q202" s="7">
        <f t="shared" ref="Q202:AT202" si="41">SUM(Q134,Q147,Q160,Q173,Q186)</f>
        <v>75382000000000</v>
      </c>
      <c r="R202" s="7">
        <f t="shared" si="41"/>
        <v>75792092938547</v>
      </c>
      <c r="S202" s="7">
        <f t="shared" si="41"/>
        <v>76170528509510.375</v>
      </c>
      <c r="T202" s="7">
        <f t="shared" si="41"/>
        <v>76582017497891.844</v>
      </c>
      <c r="U202" s="7">
        <f t="shared" si="41"/>
        <v>76995287701941.109</v>
      </c>
      <c r="V202" s="7">
        <f t="shared" si="41"/>
        <v>77426412526580.406</v>
      </c>
      <c r="W202" s="7">
        <f t="shared" si="41"/>
        <v>77863789009307.875</v>
      </c>
      <c r="X202" s="7">
        <f t="shared" si="41"/>
        <v>78311156162536.781</v>
      </c>
      <c r="Y202" s="7">
        <f t="shared" si="41"/>
        <v>78797357871323.188</v>
      </c>
      <c r="Z202" s="7">
        <f t="shared" si="41"/>
        <v>79309315568992.547</v>
      </c>
      <c r="AA202" s="7">
        <f t="shared" si="41"/>
        <v>79872478903841.922</v>
      </c>
      <c r="AB202" s="7">
        <f t="shared" si="41"/>
        <v>80502849602866.438</v>
      </c>
      <c r="AC202" s="7">
        <f t="shared" si="41"/>
        <v>81178954652917.844</v>
      </c>
      <c r="AD202" s="7">
        <f t="shared" si="41"/>
        <v>81902946551800.016</v>
      </c>
      <c r="AE202" s="7">
        <f t="shared" si="41"/>
        <v>82666572810737.344</v>
      </c>
      <c r="AF202" s="7">
        <f t="shared" si="41"/>
        <v>83456495714239.25</v>
      </c>
      <c r="AG202" s="7">
        <f t="shared" si="41"/>
        <v>84299451651131.453</v>
      </c>
      <c r="AH202" s="7">
        <f t="shared" si="41"/>
        <v>85166514116116.719</v>
      </c>
      <c r="AI202" s="7">
        <f t="shared" si="41"/>
        <v>86079675886002.719</v>
      </c>
      <c r="AJ202" s="7">
        <f t="shared" si="41"/>
        <v>87031467840635.016</v>
      </c>
      <c r="AK202" s="7">
        <f t="shared" si="41"/>
        <v>88036129553860.234</v>
      </c>
      <c r="AL202" s="7">
        <f t="shared" si="41"/>
        <v>89074909093490.109</v>
      </c>
      <c r="AM202" s="7">
        <f t="shared" si="41"/>
        <v>90170440727034.547</v>
      </c>
      <c r="AN202" s="7">
        <f t="shared" si="41"/>
        <v>91301031561320.031</v>
      </c>
      <c r="AO202" s="7">
        <f t="shared" si="41"/>
        <v>92469698502040.562</v>
      </c>
      <c r="AP202" s="7">
        <f t="shared" si="41"/>
        <v>93691640957063.438</v>
      </c>
      <c r="AQ202" s="7">
        <f t="shared" si="41"/>
        <v>94928076747280.969</v>
      </c>
      <c r="AR202" s="7">
        <f t="shared" si="41"/>
        <v>96216812193041.391</v>
      </c>
      <c r="AS202" s="7">
        <f t="shared" si="41"/>
        <v>97550881841068.656</v>
      </c>
      <c r="AT202" s="7">
        <f t="shared" si="41"/>
        <v>98930852627372.031</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262157003944473.75</v>
      </c>
      <c r="D16" s="142" t="s">
        <v>1091</v>
      </c>
      <c r="E16" s="212">
        <f>'SEDS 2021'!H26</f>
        <v>1.5808505731868878E-2</v>
      </c>
      <c r="F16" s="207">
        <f>'SEDS 2021'!H28</f>
        <v>2.8001060606153105E-2</v>
      </c>
      <c r="G16" s="142" t="s">
        <v>819</v>
      </c>
      <c r="H16" s="142"/>
      <c r="I16" s="142"/>
    </row>
    <row r="17" spans="1:12" x14ac:dyDescent="0.2">
      <c r="A17" s="139"/>
      <c r="B17" s="146" t="s">
        <v>715</v>
      </c>
      <c r="C17" s="147">
        <f>C16/C15</f>
        <v>2.2911283826514237E-2</v>
      </c>
      <c r="D17" s="142" t="s">
        <v>1092</v>
      </c>
      <c r="E17" s="212">
        <f>'SEDS 2021'!H35</f>
        <v>1.6630940582919078E-2</v>
      </c>
      <c r="F17" s="212">
        <f>'SEDS 2021'!H37</f>
        <v>3.1356189329222663E-2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4.657525723676434</v>
      </c>
      <c r="D29" s="152">
        <f>D28*F16</f>
        <v>-27.730290350091604</v>
      </c>
      <c r="E29" s="152">
        <f>E28*$E$17</f>
        <v>-0.67759042124306035</v>
      </c>
      <c r="F29" s="158">
        <f>F28*$F$17</f>
        <v>-0.58142339488468431</v>
      </c>
      <c r="G29" s="177">
        <f>G28*C17</f>
        <v>0.12120069144226031</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3.3477691849308364</v>
      </c>
      <c r="D32" s="159">
        <f>D29*About!F6</f>
        <v>-19.932173654199872</v>
      </c>
      <c r="E32" s="241">
        <f>E29</f>
        <v>-0.67759042124306035</v>
      </c>
      <c r="F32" s="243">
        <f>F29</f>
        <v>-0.58142339488468431</v>
      </c>
      <c r="G32" s="173">
        <f>G29*About!F6</f>
        <v>8.7117487712430261E-2</v>
      </c>
      <c r="H32" s="142"/>
      <c r="I32" s="142"/>
      <c r="K32" s="100"/>
      <c r="L32" s="100"/>
    </row>
    <row r="33" spans="1:12" x14ac:dyDescent="0.2">
      <c r="A33" s="139"/>
      <c r="B33" s="146" t="s">
        <v>710</v>
      </c>
      <c r="C33" s="160">
        <f>C29*About!F5</f>
        <v>1.3097565387455978</v>
      </c>
      <c r="D33" s="160">
        <f>D29*About!F5</f>
        <v>-7.7981166958917338</v>
      </c>
      <c r="E33" s="242"/>
      <c r="F33" s="244"/>
      <c r="G33" s="174">
        <f>G29*About!F5</f>
        <v>3.408320372983005E-2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3347769184930.8364</v>
      </c>
      <c r="D38" s="156">
        <f>D32*Trillion</f>
        <v>-19932173654199.871</v>
      </c>
      <c r="E38" s="238">
        <f>E32*Trillion</f>
        <v>-677590421243.0603</v>
      </c>
      <c r="F38" s="240">
        <f>F32*Trillion</f>
        <v>-581423394884.68433</v>
      </c>
      <c r="G38" s="168">
        <f>G32*Trillion</f>
        <v>87117487712.430267</v>
      </c>
      <c r="H38" s="142"/>
      <c r="I38" s="142"/>
      <c r="K38" s="100"/>
      <c r="L38" s="100"/>
    </row>
    <row r="39" spans="1:12" ht="16" thickBot="1" x14ac:dyDescent="0.25">
      <c r="A39" s="139"/>
      <c r="B39" s="169" t="s">
        <v>710</v>
      </c>
      <c r="C39" s="170">
        <f>C33*Trillion</f>
        <v>1309756538745.5979</v>
      </c>
      <c r="D39" s="171">
        <f>D33*Trillion</f>
        <v>-7798116695891.7334</v>
      </c>
      <c r="E39" s="239"/>
      <c r="F39" s="239"/>
      <c r="G39" s="172">
        <f>G33*Trillion</f>
        <v>34083203729.830051</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Minnesota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28932009.180545125</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0.17896699539425462</v>
      </c>
      <c r="K4">
        <f>IF(ISBLANK(Calculations!K4),"",Calculations!K4)</f>
        <v>0.71878705208487026</v>
      </c>
      <c r="L4" t="str">
        <f>IF(ISBLANK(Calculations!L4),"",Calculations!L4)</f>
        <v>RESIDENTIAL</v>
      </c>
      <c r="M4" t="str">
        <f>IF(ISBLANK(Calculations!M4),"",Calculations!M4)</f>
        <v>heating</v>
      </c>
      <c r="N4" t="str">
        <f>IF(ISBLANK(Calculations!N4),"",Calculations!N4)</f>
        <v>electricity</v>
      </c>
      <c r="O4">
        <f>IF(ISBLANK(Calculations!O4),"",Calculations!O4)</f>
        <v>10203143538410.52</v>
      </c>
      <c r="P4">
        <f>IF(ISBLANK(Calculations!P4),"",Calculations!P4)</f>
        <v>10203143538410.52</v>
      </c>
      <c r="Q4">
        <f>IF(ISBLANK(Calculations!Q4),"",Calculations!Q4)-(SUMIFS(BDEQ!C:C,BDEQ!$AG:$AG,About!$B$2,BDEQ!$AH:$AH,$I4)*BDEQ!$C$2*$J4*$K4)</f>
        <v>10203114606401.34</v>
      </c>
      <c r="R4">
        <f>IF(ISBLANK(Calculations!R4),"",Calculations!R4)-(SUMIFS(BDEQ!D:D,BDEQ!$AG:$AG,About!$B$2,BDEQ!$AH:$AH,$I4)*BDEQ!$C$2*$J4*$K4)</f>
        <v>10293034595729.35</v>
      </c>
      <c r="S4" s="99">
        <f>IF(ISBLANK(Calculations!S4),"",Calculations!S4+ ('IRA Buildings Changes'!$G$38/($AB$3-$R$3)*(S3-$R$3)))-(SUMIFS(BDEQ!D:D,BDEQ!$AG:$AG,About!$B$2,BDEQ!$AH:$AH,$I4)*BDEQ!$C$2*$J4*$K4)</f>
        <v>10385519396012.527</v>
      </c>
      <c r="T4" s="99">
        <f>IF(ISBLANK(Calculations!T4),"",Calculations!T4+ ('IRA Buildings Changes'!$G$38/($AB$3-$R$3)*(T3-$R$3)))-(SUMIFS(BDEQ!E:E,BDEQ!$AG:$AG,About!$B$2,BDEQ!$AH:$AH,$I4)*BDEQ!$C$2*$J4*$K4)</f>
        <v>10478270823294.504</v>
      </c>
      <c r="U4" s="99">
        <f>IF(ISBLANK(Calculations!U4),"",Calculations!U4+ ('IRA Buildings Changes'!$G$38/($AB$3-$R$3)*(U3-$R$3)))-(SUMIFS(BDEQ!F:F,BDEQ!$AG:$AG,About!$B$2,BDEQ!$AH:$AH,$I4)*BDEQ!$C$2*$J4*$K4)</f>
        <v>10564610634848.225</v>
      </c>
      <c r="V4" s="99">
        <f>IF(ISBLANK(Calculations!V4),"",Calculations!V4+ ('IRA Buildings Changes'!$G$38/($AB$3-$R$3)*(V3-$R$3)))-(SUMIFS(BDEQ!G:G,BDEQ!$AG:$AG,About!$B$2,BDEQ!$AH:$AH,$I4)*BDEQ!$C$2*$J4*$K4)</f>
        <v>10649904618294.678</v>
      </c>
      <c r="W4" s="99">
        <f>IF(ISBLANK(Calculations!W4),"",Calculations!W4+ ('IRA Buildings Changes'!$G$38/($AB$3-$R$3)*(W3-$R$3)))-(SUMIFS(BDEQ!H:H,BDEQ!$AG:$AG,About!$B$2,BDEQ!$AH:$AH,$I4)*BDEQ!$C$2*$J4*$K4)</f>
        <v>10737321199368.506</v>
      </c>
      <c r="X4" s="99">
        <f>IF(ISBLANK(Calculations!X4),"",Calculations!X4+ ('IRA Buildings Changes'!$G$38/($AB$3-$R$3)*(X3-$R$3)))-(SUMIFS(BDEQ!I:I,BDEQ!$AG:$AG,About!$B$2,BDEQ!$AH:$AH,$I4)*BDEQ!$C$2*$J4*$K4)</f>
        <v>10820455766188.82</v>
      </c>
      <c r="Y4" s="99">
        <f>IF(ISBLANK(Calculations!Y4),"",Calculations!Y4+ ('IRA Buildings Changes'!$G$38/($AB$3-$R$3)*(Y3-$R$3)))-(SUMIFS(BDEQ!J:J,BDEQ!$AG:$AG,About!$B$2,BDEQ!$AH:$AH,$I4)*BDEQ!$C$2*$J4*$K4)</f>
        <v>10901269326100.98</v>
      </c>
      <c r="Z4" s="99">
        <f>IF(ISBLANK(Calculations!Z4),"",Calculations!Z4+ ('IRA Buildings Changes'!$G$38/($AB$3-$R$3)*(Z3-$R$3)))-(SUMIFS(BDEQ!K:K,BDEQ!$AG:$AG,About!$B$2,BDEQ!$AH:$AH,$I4)*BDEQ!$C$2*$J4*$K4)</f>
        <v>10983479583007.393</v>
      </c>
      <c r="AA4" s="99">
        <f>IF(ISBLANK(Calculations!AA4),"",Calculations!AA4+ ('IRA Buildings Changes'!$G$38/($AB$3-$R$3)*(AA3-$R$3)))-(SUMIFS(BDEQ!L:L,BDEQ!$AG:$AG,About!$B$2,BDEQ!$AH:$AH,$I4)*BDEQ!$C$2*$J4*$K4)</f>
        <v>11067075935925.492</v>
      </c>
      <c r="AB4" s="98">
        <f>IF(ISBLANK(Calculations!AB4),"",Calculations!AB4 + 'IRA Buildings Changes'!G38)-(SUMIFS(BDEQ!D:D,BDEQ!$AG:$AG,About!$B$2,BDEQ!$AH:$AH,$I4)*BDEQ!$C$2*$J4*$K4)</f>
        <v>11150958331029.262</v>
      </c>
      <c r="AC4" s="99">
        <f>IF(ISBLANK(Calculations!AC4),"",Calculations!AC4+ 'IRA Buildings Changes'!$G$38)-(SUMIFS(BDEQ!D:D,BDEQ!$AG:$AG,About!$B$2,BDEQ!$AH:$AH,$I4)*BDEQ!$C$2*$J4*$K4)</f>
        <v>11227546935295.248</v>
      </c>
      <c r="AD4" s="99">
        <f>IF(ISBLANK(Calculations!AD4),"",Calculations!AD4+ 'IRA Buildings Changes'!$G$38)-(SUMIFS(BDEQ!E:E,BDEQ!$AG:$AG,About!$B$2,BDEQ!$AH:$AH,$I4)*BDEQ!$C$2*$J4*$K4)</f>
        <v>11305733259306.922</v>
      </c>
      <c r="AE4" s="99">
        <f>IF(ISBLANK(Calculations!AE4),"",Calculations!AE4+ 'IRA Buildings Changes'!$G$38)-(SUMIFS(BDEQ!F:F,BDEQ!$AG:$AG,About!$B$2,BDEQ!$AH:$AH,$I4)*BDEQ!$C$2*$J4*$K4)</f>
        <v>11387581812841.129</v>
      </c>
      <c r="AF4" s="99">
        <f>IF(ISBLANK(Calculations!AF4),"",Calculations!AF4+ 'IRA Buildings Changes'!$G$38)-(SUMIFS(BDEQ!G:G,BDEQ!$AG:$AG,About!$B$2,BDEQ!$AH:$AH,$I4)*BDEQ!$C$2*$J4*$K4)</f>
        <v>11473082770191.662</v>
      </c>
      <c r="AG4" s="99">
        <f>IF(ISBLANK(Calculations!AG4),"",Calculations!AG4+ 'IRA Buildings Changes'!$G$38)-(SUMIFS(BDEQ!H:H,BDEQ!$AG:$AG,About!$B$2,BDEQ!$AH:$AH,$I4)*BDEQ!$C$2*$J4*$K4)</f>
        <v>11561858991745.961</v>
      </c>
      <c r="AH4" s="99">
        <f>IF(ISBLANK(Calculations!AH4),"",Calculations!AH4+ 'IRA Buildings Changes'!$G$38)-(SUMIFS(BDEQ!I:I,BDEQ!$AG:$AG,About!$B$2,BDEQ!$AH:$AH,$I4)*BDEQ!$C$2*$J4*$K4)</f>
        <v>11652494724378.342</v>
      </c>
      <c r="AI4" s="99">
        <f>IF(ISBLANK(Calculations!AI4),"",Calculations!AI4+ 'IRA Buildings Changes'!$G$38)-(SUMIFS(BDEQ!J:J,BDEQ!$AG:$AG,About!$B$2,BDEQ!$AH:$AH,$I4)*BDEQ!$C$2*$J4*$K4)</f>
        <v>11749332294723.152</v>
      </c>
      <c r="AJ4" s="99">
        <f>IF(ISBLANK(Calculations!AJ4),"",Calculations!AJ4+ 'IRA Buildings Changes'!$G$38)-(SUMIFS(BDEQ!K:K,BDEQ!$AG:$AG,About!$B$2,BDEQ!$AH:$AH,$I4)*BDEQ!$C$2*$J4*$K4)</f>
        <v>11843925119899.881</v>
      </c>
      <c r="AK4" s="99">
        <f>IF(ISBLANK(Calculations!AK4),"",Calculations!AK4+ 'IRA Buildings Changes'!$G$38)-(SUMIFS(BDEQ!L:L,BDEQ!$AG:$AG,About!$B$2,BDEQ!$AH:$AH,$I4)*BDEQ!$C$2*$J4*$K4)</f>
        <v>11856823574154.605</v>
      </c>
      <c r="AL4" s="99">
        <f>IF(ISBLANK(Calculations!AL4),"",Calculations!AL4+ 'IRA Buildings Changes'!$G$38)-(SUMIFS(BDEQ!M:M,BDEQ!$AG:$AG,About!$B$2,BDEQ!$AH:$AH,$I4)*BDEQ!$C$2*$J4*$K4)</f>
        <v>11871628770106.635</v>
      </c>
      <c r="AM4" s="99">
        <f>IF(ISBLANK(Calculations!AM4),"",Calculations!AM4+ 'IRA Buildings Changes'!$G$38)-(SUMIFS(BDEQ!N:N,BDEQ!$AG:$AG,About!$B$2,BDEQ!$AH:$AH,$I4)*BDEQ!$C$2*$J4*$K4)</f>
        <v>11886127653026.23</v>
      </c>
      <c r="AN4" s="99">
        <f>IF(ISBLANK(Calculations!AN4),"",Calculations!AN4+ 'IRA Buildings Changes'!$G$38)-(SUMIFS(BDEQ!O:O,BDEQ!$AG:$AG,About!$B$2,BDEQ!$AH:$AH,$I4)*BDEQ!$C$2*$J4*$K4)</f>
        <v>11902569693436.408</v>
      </c>
      <c r="AO4" s="99">
        <f>IF(ISBLANK(Calculations!AO4),"",Calculations!AO4+ 'IRA Buildings Changes'!$G$38)-(SUMIFS(BDEQ!P:P,BDEQ!$AG:$AG,About!$B$2,BDEQ!$AH:$AH,$I4)*BDEQ!$C$2*$J4*$K4)</f>
        <v>11918188551485.342</v>
      </c>
      <c r="AP4" s="99">
        <f>IF(ISBLANK(Calculations!AP4),"",Calculations!AP4+ 'IRA Buildings Changes'!$G$38)-(SUMIFS(BDEQ!Q:Q,BDEQ!$AG:$AG,About!$B$2,BDEQ!$AH:$AH,$I4)*BDEQ!$C$2*$J4*$K4)</f>
        <v>11934004149545.736</v>
      </c>
      <c r="AQ4" s="99">
        <f>IF(ISBLANK(Calculations!AQ4),"",Calculations!AQ4+ 'IRA Buildings Changes'!$G$38)-(SUMIFS(BDEQ!R:R,BDEQ!$AG:$AG,About!$B$2,BDEQ!$AH:$AH,$I4)*BDEQ!$C$2*$J4*$K4)</f>
        <v>11950110016452.062</v>
      </c>
      <c r="AR4" s="99">
        <f>IF(ISBLANK(Calculations!AR4),"",Calculations!AR4+ 'IRA Buildings Changes'!$G$38)-(SUMIFS(BDEQ!S:S,BDEQ!$AG:$AG,About!$B$2,BDEQ!$AH:$AH,$I4)*BDEQ!$C$2*$J4*$K4)</f>
        <v>11967834080568.623</v>
      </c>
      <c r="AS4" s="99">
        <f>IF(ISBLANK(Calculations!AS4),"",Calculations!AS4+ 'IRA Buildings Changes'!$G$38)-(SUMIFS(BDEQ!T:T,BDEQ!$AG:$AG,About!$B$2,BDEQ!$AH:$AH,$I4)*BDEQ!$C$2*$J4*$K4)</f>
        <v>11984695844564.434</v>
      </c>
      <c r="AT4" s="99">
        <f>IF(ISBLANK(Calculations!AT4),"",Calculations!AT4+ 'IRA Buildings Changes'!$G$38)-(SUMIFS(BDEQ!U:U,BDEQ!$AG:$AG,About!$B$2,BDEQ!$AH:$AH,$I4)*BDEQ!$C$2*$J4*$K4)</f>
        <v>12002041895129.986</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0.71878705208487026</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0.76635022744348757</v>
      </c>
      <c r="K6">
        <f>IF(ISBLANK(Calculations!K6),"",Calculations!K6)</f>
        <v>0.71878705208487026</v>
      </c>
      <c r="L6" t="str">
        <f>IF(ISBLANK(Calculations!L6),"",Calculations!L6)</f>
        <v>RESIDENTIAL</v>
      </c>
      <c r="M6" t="str">
        <f>IF(ISBLANK(Calculations!M6),"",Calculations!M6)</f>
        <v>heating</v>
      </c>
      <c r="N6" t="str">
        <f>IF(ISBLANK(Calculations!N6),"",Calculations!N6)</f>
        <v>natural gas</v>
      </c>
      <c r="O6">
        <f>IF(ISBLANK(Calculations!O6),"",Calculations!O6)</f>
        <v>75797046314019.281</v>
      </c>
      <c r="P6">
        <f>IF(ISBLANK(Calculations!P6),"",Calculations!P6)</f>
        <v>75797046314019.281</v>
      </c>
      <c r="Q6">
        <f>IF(ISBLANK(Calculations!Q6),"",Calculations!Q6)</f>
        <v>75797046314019.281</v>
      </c>
      <c r="R6">
        <f>IF(ISBLANK(Calculations!R6),"",Calculations!R6)</f>
        <v>76108172909190.188</v>
      </c>
      <c r="S6" s="99">
        <f>IF(ISBLANK(Calculations!S6),"",Calculations!S6 + ('IRA Buildings Changes'!$D$38/($AB$3-$R$3)*(S3-$R$3)))</f>
        <v>74330532504486.469</v>
      </c>
      <c r="T6" s="99">
        <f>IF(ISBLANK(Calculations!T6),"",Calculations!T6 + ('IRA Buildings Changes'!$D$38/($AB$3-$R$3)*(T3-$R$3)))</f>
        <v>72533826786697.25</v>
      </c>
      <c r="U6" s="99">
        <f>IF(ISBLANK(Calculations!U6),"",Calculations!U6 + ('IRA Buildings Changes'!$D$38/($AB$3-$R$3)*(U3-$R$3)))</f>
        <v>70656323292275</v>
      </c>
      <c r="V6" s="99">
        <f>IF(ISBLANK(Calculations!V6),"",Calculations!V6 + ('IRA Buildings Changes'!$D$38/($AB$3-$R$3)*(V3-$R$3)))</f>
        <v>68766022626847.57</v>
      </c>
      <c r="W6" s="99">
        <f>IF(ISBLANK(Calculations!W6),"",Calculations!W6 + ('IRA Buildings Changes'!$D$38/($AB$3-$R$3)*(W3-$R$3)))</f>
        <v>66890310109928</v>
      </c>
      <c r="X6" s="99">
        <f>IF(ISBLANK(Calculations!X6),"",Calculations!X6 + ('IRA Buildings Changes'!$D$38/($AB$3-$R$3)*(X3-$R$3)))</f>
        <v>64986267347690.641</v>
      </c>
      <c r="Y6" s="99">
        <f>IF(ISBLANK(Calculations!Y6),"",Calculations!Y6 + ('IRA Buildings Changes'!$D$38/($AB$3-$R$3)*(Y3-$R$3)))</f>
        <v>63061431892072.844</v>
      </c>
      <c r="Z6" s="99">
        <f>IF(ISBLANK(Calculations!Z6),"",Calculations!Z6 + ('IRA Buildings Changes'!$D$38/($AB$3-$R$3)*(Z3-$R$3)))</f>
        <v>61137541233431.523</v>
      </c>
      <c r="AA6" s="99">
        <f>IF(ISBLANK(Calculations!AA6),"",Calculations!AA6 + ('IRA Buildings Changes'!$D$38/($AB$3-$R$3)*(AA3-$R$3)))</f>
        <v>59239759415712.742</v>
      </c>
      <c r="AB6" s="98">
        <f>IF(ISBLANK(Calculations!AB6),"",Calculations!AB6 + 'IRA Buildings Changes'!D38)</f>
        <v>57360040072155</v>
      </c>
      <c r="AC6" s="99">
        <f>IF(ISBLANK(Calculations!AC6),"",Calculations!AC6  + 'IRA Buildings Changes'!$D$38)</f>
        <v>57492539886226.625</v>
      </c>
      <c r="AD6" s="99">
        <f>IF(ISBLANK(Calculations!AD6),"",Calculations!AD6  + 'IRA Buildings Changes'!$D$38)</f>
        <v>57669182055654.703</v>
      </c>
      <c r="AE6" s="99">
        <f>IF(ISBLANK(Calculations!AE6),"",Calculations!AE6  + 'IRA Buildings Changes'!$D$38)</f>
        <v>57900144556448.875</v>
      </c>
      <c r="AF6" s="99">
        <f>IF(ISBLANK(Calculations!AF6),"",Calculations!AF6  + 'IRA Buildings Changes'!$D$38)</f>
        <v>58164279439537.578</v>
      </c>
      <c r="AG6" s="99">
        <f>IF(ISBLANK(Calculations!AG6),"",Calculations!AG6  + 'IRA Buildings Changes'!$D$38)</f>
        <v>58509155354265.453</v>
      </c>
      <c r="AH6" s="99">
        <f>IF(ISBLANK(Calculations!AH6),"",Calculations!AH6  + 'IRA Buildings Changes'!$D$38)</f>
        <v>58901674769442.422</v>
      </c>
      <c r="AI6" s="99">
        <f>IF(ISBLANK(Calculations!AI6),"",Calculations!AI6  + 'IRA Buildings Changes'!$D$38)</f>
        <v>59375560019433.328</v>
      </c>
      <c r="AJ6" s="99">
        <f>IF(ISBLANK(Calculations!AJ6),"",Calculations!AJ6  + 'IRA Buildings Changes'!$D$38)</f>
        <v>59877844490248</v>
      </c>
      <c r="AK6" s="99">
        <f>IF(ISBLANK(Calculations!AK6),"",Calculations!AK6  + 'IRA Buildings Changes'!$D$38)</f>
        <v>59674916322509.156</v>
      </c>
      <c r="AL6" s="99">
        <f>IF(ISBLANK(Calculations!AL6),"",Calculations!AL6  + 'IRA Buildings Changes'!$D$38)</f>
        <v>59527777778766.531</v>
      </c>
      <c r="AM6" s="99">
        <f>IF(ISBLANK(Calculations!AM6),"",Calculations!AM6  + 'IRA Buildings Changes'!$D$38)</f>
        <v>59406121189927.688</v>
      </c>
      <c r="AN6" s="99">
        <f>IF(ISBLANK(Calculations!AN6),"",Calculations!AN6  + 'IRA Buildings Changes'!$D$38)</f>
        <v>59328395623873.094</v>
      </c>
      <c r="AO6" s="99">
        <f>IF(ISBLANK(Calculations!AO6),"",Calculations!AO6  + 'IRA Buildings Changes'!$D$38)</f>
        <v>59263619589591.812</v>
      </c>
      <c r="AP6" s="99">
        <f>IF(ISBLANK(Calculations!AP6),"",Calculations!AP6  + 'IRA Buildings Changes'!$D$38)</f>
        <v>59217274244324.75</v>
      </c>
      <c r="AQ6" s="99">
        <f>IF(ISBLANK(Calculations!AQ6),"",Calculations!AQ6  + 'IRA Buildings Changes'!$D$38)</f>
        <v>59182613355519.547</v>
      </c>
      <c r="AR6" s="99">
        <f>IF(ISBLANK(Calculations!AR6),"",Calculations!AR6  + 'IRA Buildings Changes'!$D$38)</f>
        <v>59166322540030.141</v>
      </c>
      <c r="AS6" s="99">
        <f>IF(ISBLANK(Calculations!AS6),"",Calculations!AS6  + 'IRA Buildings Changes'!$D$38)</f>
        <v>59139849850436.375</v>
      </c>
      <c r="AT6" s="99">
        <f>IF(ISBLANK(Calculations!AT6),"",Calculations!AT6  + 'IRA Buildings Changes'!$D$38)</f>
        <v>59112319040474.312</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0.99728855379976988</v>
      </c>
      <c r="K7">
        <f>IF(ISBLANK(Calculations!K7),"",Calculations!K7)</f>
        <v>0.71878705208487026</v>
      </c>
      <c r="L7" t="str">
        <f>IF(ISBLANK(Calculations!L7),"",Calculations!L7)</f>
        <v>RESIDENTIAL</v>
      </c>
      <c r="M7" t="str">
        <f>IF(ISBLANK(Calculations!M7),"",Calculations!M7)</f>
        <v>heating</v>
      </c>
      <c r="N7" t="str">
        <f>IF(ISBLANK(Calculations!N7),"",Calculations!N7)</f>
        <v>petroleum diesel</v>
      </c>
      <c r="O7">
        <f>IF(ISBLANK(Calculations!O7),"",Calculations!O7)</f>
        <v>3151937124221.3774</v>
      </c>
      <c r="P7">
        <f>IF(ISBLANK(Calculations!P7),"",Calculations!P7)</f>
        <v>3151937124221.3774</v>
      </c>
      <c r="Q7">
        <f>IF(ISBLANK(Calculations!Q7),"",Calculations!Q7)</f>
        <v>3151937124221.3774</v>
      </c>
      <c r="R7">
        <f>IF(ISBLANK(Calculations!R7),"",Calculations!R7)</f>
        <v>3167538822731.6353</v>
      </c>
      <c r="S7">
        <f>IF(ISBLANK(Calculations!S7),"",Calculations!S7)</f>
        <v>3178888667632.5244</v>
      </c>
      <c r="T7">
        <f>IF(ISBLANK(Calculations!T7),"",Calculations!T7)</f>
        <v>3187903172016.0312</v>
      </c>
      <c r="U7">
        <f>IF(ISBLANK(Calculations!U7),"",Calculations!U7)</f>
        <v>3190558820043.1411</v>
      </c>
      <c r="V7">
        <f>IF(ISBLANK(Calculations!V7),"",Calculations!V7)</f>
        <v>3187471907486.1465</v>
      </c>
      <c r="W7">
        <f>IF(ISBLANK(Calculations!W7),"",Calculations!W7)</f>
        <v>3177815187811.5327</v>
      </c>
      <c r="X7">
        <f>IF(ISBLANK(Calculations!X7),"",Calculations!X7)</f>
        <v>3157392298453.9028</v>
      </c>
      <c r="Y7">
        <f>IF(ISBLANK(Calculations!Y7),"",Calculations!Y7)</f>
        <v>3125213874623.4819</v>
      </c>
      <c r="Z7">
        <f>IF(ISBLANK(Calculations!Z7),"",Calculations!Z7)</f>
        <v>3081784136425.8999</v>
      </c>
      <c r="AA7">
        <f>IF(ISBLANK(Calculations!AA7),"",Calculations!AA7)</f>
        <v>3028130728227.9736</v>
      </c>
      <c r="AB7">
        <f>IF(ISBLANK(Calculations!AB7),"",Calculations!AB7)</f>
        <v>2965924899994.7402</v>
      </c>
      <c r="AC7">
        <f>IF(ISBLANK(Calculations!AC7),"",Calculations!AC7)</f>
        <v>2896689098203.7969</v>
      </c>
      <c r="AD7">
        <f>IF(ISBLANK(Calculations!AD7),"",Calculations!AD7)</f>
        <v>2822491953439.9722</v>
      </c>
      <c r="AE7">
        <f>IF(ISBLANK(Calculations!AE7),"",Calculations!AE7)</f>
        <v>2745709894437.0708</v>
      </c>
      <c r="AF7">
        <f>IF(ISBLANK(Calculations!AF7),"",Calculations!AF7)</f>
        <v>2668088558384.7041</v>
      </c>
      <c r="AG7">
        <f>IF(ISBLANK(Calculations!AG7),"",Calculations!AG7)</f>
        <v>2590994560901.2949</v>
      </c>
      <c r="AH7">
        <f>IF(ISBLANK(Calculations!AH7),"",Calculations!AH7)</f>
        <v>2513665051058.3657</v>
      </c>
      <c r="AI7">
        <f>IF(ISBLANK(Calculations!AI7),"",Calculations!AI7)</f>
        <v>2436731652158.0615</v>
      </c>
      <c r="AJ7">
        <f>IF(ISBLANK(Calculations!AJ7),"",Calculations!AJ7)</f>
        <v>2357308945934.5078</v>
      </c>
      <c r="AK7">
        <f>IF(ISBLANK(Calculations!AK7),"",Calculations!AK7)</f>
        <v>2257800767553.7095</v>
      </c>
      <c r="AL7">
        <f>IF(ISBLANK(Calculations!AL7),"",Calculations!AL7)</f>
        <v>2158045030300.4617</v>
      </c>
      <c r="AM7">
        <f>IF(ISBLANK(Calculations!AM7),"",Calculations!AM7)</f>
        <v>2057301754381.7244</v>
      </c>
      <c r="AN7">
        <f>IF(ISBLANK(Calculations!AN7),"",Calculations!AN7)</f>
        <v>1956974894321.9094</v>
      </c>
      <c r="AO7">
        <f>IF(ISBLANK(Calculations!AO7),"",Calculations!AO7)</f>
        <v>1857840420037.4302</v>
      </c>
      <c r="AP7">
        <f>IF(ISBLANK(Calculations!AP7),"",Calculations!AP7)</f>
        <v>1761655224293.8186</v>
      </c>
      <c r="AQ7">
        <f>IF(ISBLANK(Calculations!AQ7),"",Calculations!AQ7)</f>
        <v>1669550745428.7839</v>
      </c>
      <c r="AR7">
        <f>IF(ISBLANK(Calculations!AR7),"",Calculations!AR7)</f>
        <v>1582608937465.2151</v>
      </c>
      <c r="AS7">
        <f>IF(ISBLANK(Calculations!AS7),"",Calculations!AS7)</f>
        <v>1500927421394.2385</v>
      </c>
      <c r="AT7">
        <f>IF(ISBLANK(Calculations!AT7),"",Calculations!AT7)</f>
        <v>1425397812225.7544</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0.71878705208487026</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0.71878705208487026</v>
      </c>
      <c r="L9" t="str">
        <f>IF(ISBLANK(Calculations!L9),"",Calculations!L9)</f>
        <v>RESIDENTIAL</v>
      </c>
      <c r="M9" t="str">
        <f>IF(ISBLANK(Calculations!M9),"",Calculations!M9)</f>
        <v>heating</v>
      </c>
      <c r="N9" t="str">
        <f>IF(ISBLANK(Calculations!N9),"",Calculations!N9)</f>
        <v>biomass</v>
      </c>
      <c r="O9">
        <f>IF(ISBLANK(Calculations!O9),"",Calculations!O9)</f>
        <v>10083863553698.645</v>
      </c>
      <c r="P9">
        <f>IF(ISBLANK(Calculations!P9),"",Calculations!P9)</f>
        <v>10083863553698.645</v>
      </c>
      <c r="Q9">
        <f>IF(ISBLANK(Calculations!Q9),"",Calculations!Q9)</f>
        <v>10083863553698.645</v>
      </c>
      <c r="R9">
        <f>IF(ISBLANK(Calculations!R9),"",Calculations!R9)</f>
        <v>10107996588555.51</v>
      </c>
      <c r="S9">
        <f>IF(ISBLANK(Calculations!S9),"",Calculations!S9)</f>
        <v>10122171420171.668</v>
      </c>
      <c r="T9">
        <f>IF(ISBLANK(Calculations!T9),"",Calculations!T9)</f>
        <v>10133575697630.369</v>
      </c>
      <c r="U9">
        <f>IF(ISBLANK(Calculations!U9),"",Calculations!U9)</f>
        <v>10137799904262.436</v>
      </c>
      <c r="V9">
        <f>IF(ISBLANK(Calculations!V9),"",Calculations!V9)</f>
        <v>10141753870109.951</v>
      </c>
      <c r="W9">
        <f>IF(ISBLANK(Calculations!W9),"",Calculations!W9)</f>
        <v>10148138684208.027</v>
      </c>
      <c r="X9">
        <f>IF(ISBLANK(Calculations!X9),"",Calculations!X9)</f>
        <v>10153709291137.934</v>
      </c>
      <c r="Y9">
        <f>IF(ISBLANK(Calculations!Y9),"",Calculations!Y9)</f>
        <v>10157103572107.734</v>
      </c>
      <c r="Z9">
        <f>IF(ISBLANK(Calculations!Z9),"",Calculations!Z9)</f>
        <v>10159454920443.443</v>
      </c>
      <c r="AA9">
        <f>IF(ISBLANK(Calculations!AA9),"",Calculations!AA9)</f>
        <v>10166920806381.451</v>
      </c>
      <c r="AB9">
        <f>IF(ISBLANK(Calculations!AB9),"",Calculations!AB9)</f>
        <v>10177208485367.211</v>
      </c>
      <c r="AC9">
        <f>IF(ISBLANK(Calculations!AC9),"",Calculations!AC9)</f>
        <v>10188483616230.508</v>
      </c>
      <c r="AD9">
        <f>IF(ISBLANK(Calculations!AD9),"",Calculations!AD9)</f>
        <v>10207418688808.854</v>
      </c>
      <c r="AE9">
        <f>IF(ISBLANK(Calculations!AE9),"",Calculations!AE9)</f>
        <v>10235243510560.262</v>
      </c>
      <c r="AF9">
        <f>IF(ISBLANK(Calculations!AF9),"",Calculations!AF9)</f>
        <v>10269692757788.881</v>
      </c>
      <c r="AG9">
        <f>IF(ISBLANK(Calculations!AG9),"",Calculations!AG9)</f>
        <v>10318091716620.553</v>
      </c>
      <c r="AH9">
        <f>IF(ISBLANK(Calculations!AH9),"",Calculations!AH9)</f>
        <v>10373525616538.574</v>
      </c>
      <c r="AI9">
        <f>IF(ISBLANK(Calculations!AI9),"",Calculations!AI9)</f>
        <v>10436283405751.049</v>
      </c>
      <c r="AJ9">
        <f>IF(ISBLANK(Calculations!AJ9),"",Calculations!AJ9)</f>
        <v>10499047202964.053</v>
      </c>
      <c r="AK9">
        <f>IF(ISBLANK(Calculations!AK9),"",Calculations!AK9)</f>
        <v>10487525148789.746</v>
      </c>
      <c r="AL9">
        <f>IF(ISBLANK(Calculations!AL9),"",Calculations!AL9)</f>
        <v>10475351077072.162</v>
      </c>
      <c r="AM9">
        <f>IF(ISBLANK(Calculations!AM9),"",Calculations!AM9)</f>
        <v>10458097900839.711</v>
      </c>
      <c r="AN9">
        <f>IF(ISBLANK(Calculations!AN9),"",Calculations!AN9)</f>
        <v>10439421711833.598</v>
      </c>
      <c r="AO9">
        <f>IF(ISBLANK(Calculations!AO9),"",Calculations!AO9)</f>
        <v>10417844570142.332</v>
      </c>
      <c r="AP9">
        <f>IF(ISBLANK(Calculations!AP9),"",Calculations!AP9)</f>
        <v>10396848801242.932</v>
      </c>
      <c r="AQ9">
        <f>IF(ISBLANK(Calculations!AQ9),"",Calculations!AQ9)</f>
        <v>10377531056462.289</v>
      </c>
      <c r="AR9">
        <f>IF(ISBLANK(Calculations!AR9),"",Calculations!AR9)</f>
        <v>10361908540239.135</v>
      </c>
      <c r="AS9">
        <f>IF(ISBLANK(Calculations!AS9),"",Calculations!AS9)</f>
        <v>10346652170296.395</v>
      </c>
      <c r="AT9">
        <f>IF(ISBLANK(Calculations!AT9),"",Calculations!AT9)</f>
        <v>10333390506365.311</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0.71878705208487026</v>
      </c>
      <c r="L10" t="str">
        <f>IF(ISBLANK(Calculations!L10),"",Calculations!L10)</f>
        <v>RESIDENTIAL</v>
      </c>
      <c r="M10" t="str">
        <f>IF(ISBLANK(Calculations!M10),"",Calculations!M10)</f>
        <v>heating</v>
      </c>
      <c r="N10" t="str">
        <f>IF(ISBLANK(Calculations!N10),"",Calculations!N10)</f>
        <v>kerosene</v>
      </c>
      <c r="O10">
        <f>IF(ISBLANK(Calculations!O10),"",Calculations!O10)</f>
        <v>39533287864.667862</v>
      </c>
      <c r="P10">
        <f>IF(ISBLANK(Calculations!P10),"",Calculations!P10)</f>
        <v>39533287864.667862</v>
      </c>
      <c r="Q10">
        <f>IF(ISBLANK(Calculations!Q10),"",Calculations!Q10)</f>
        <v>39533287864.667862</v>
      </c>
      <c r="R10">
        <f>IF(ISBLANK(Calculations!R10),"",Calculations!R10)</f>
        <v>39607686250.711189</v>
      </c>
      <c r="S10">
        <f>IF(ISBLANK(Calculations!S10),"",Calculations!S10)</f>
        <v>39688464050.897545</v>
      </c>
      <c r="T10">
        <f>IF(ISBLANK(Calculations!T10),"",Calculations!T10)</f>
        <v>39786727963.416306</v>
      </c>
      <c r="U10">
        <f>IF(ISBLANK(Calculations!U10),"",Calculations!U10)</f>
        <v>39883230142.034119</v>
      </c>
      <c r="V10">
        <f>IF(ISBLANK(Calculations!V10),"",Calculations!V10)</f>
        <v>39972135102.996132</v>
      </c>
      <c r="W10">
        <f>IF(ISBLANK(Calculations!W10),"",Calculations!W10)</f>
        <v>40060873954.417244</v>
      </c>
      <c r="X10">
        <f>IF(ISBLANK(Calculations!X10),"",Calculations!X10)</f>
        <v>40143255094.89782</v>
      </c>
      <c r="Y10">
        <f>IF(ISBLANK(Calculations!Y10),"",Calculations!Y10)</f>
        <v>40214742749.36335</v>
      </c>
      <c r="Z10">
        <f>IF(ISBLANK(Calculations!Z10),"",Calculations!Z10)</f>
        <v>40278828776.652061</v>
      </c>
      <c r="AA10">
        <f>IF(ISBLANK(Calculations!AA10),"",Calculations!AA10)</f>
        <v>40348294275.890404</v>
      </c>
      <c r="AB10">
        <f>IF(ISBLANK(Calculations!AB10),"",Calculations!AB10)</f>
        <v>40412887334.718117</v>
      </c>
      <c r="AC10">
        <f>IF(ISBLANK(Calculations!AC10),"",Calculations!AC10)</f>
        <v>40465975719.678932</v>
      </c>
      <c r="AD10">
        <f>IF(ISBLANK(Calculations!AD10),"",Calculations!AD10)</f>
        <v>40528740466.762733</v>
      </c>
      <c r="AE10">
        <f>IF(ISBLANK(Calculations!AE10),"",Calculations!AE10)</f>
        <v>40596754602.178177</v>
      </c>
      <c r="AF10">
        <f>IF(ISBLANK(Calculations!AF10),"",Calculations!AF10)</f>
        <v>40667214721.941216</v>
      </c>
      <c r="AG10">
        <f>IF(ISBLANK(Calculations!AG10),"",Calculations!AG10)</f>
        <v>40749554694.752869</v>
      </c>
      <c r="AH10">
        <f>IF(ISBLANK(Calculations!AH10),"",Calculations!AH10)</f>
        <v>40832736670.119606</v>
      </c>
      <c r="AI10">
        <f>IF(ISBLANK(Calculations!AI10),"",Calculations!AI10)</f>
        <v>40928415907.472046</v>
      </c>
      <c r="AJ10">
        <f>IF(ISBLANK(Calculations!AJ10),"",Calculations!AJ10)</f>
        <v>41023809513.374931</v>
      </c>
      <c r="AK10">
        <f>IF(ISBLANK(Calculations!AK10),"",Calculations!AK10)</f>
        <v>41079283395.078911</v>
      </c>
      <c r="AL10">
        <f>IF(ISBLANK(Calculations!AL10),"",Calculations!AL10)</f>
        <v>41138979433.941528</v>
      </c>
      <c r="AM10">
        <f>IF(ISBLANK(Calculations!AM10),"",Calculations!AM10)</f>
        <v>41190294102.549286</v>
      </c>
      <c r="AN10">
        <f>IF(ISBLANK(Calculations!AN10),"",Calculations!AN10)</f>
        <v>41246295708.373322</v>
      </c>
      <c r="AO10">
        <f>IF(ISBLANK(Calculations!AO10),"",Calculations!AO10)</f>
        <v>41294771862.047272</v>
      </c>
      <c r="AP10">
        <f>IF(ISBLANK(Calculations!AP10),"",Calculations!AP10)</f>
        <v>41342583141.507103</v>
      </c>
      <c r="AQ10">
        <f>IF(ISBLANK(Calculations!AQ10),"",Calculations!AQ10)</f>
        <v>41390007954.763756</v>
      </c>
      <c r="AR10">
        <f>IF(ISBLANK(Calculations!AR10),"",Calculations!AR10)</f>
        <v>41443802168.423218</v>
      </c>
      <c r="AS10">
        <f>IF(ISBLANK(Calculations!AS10),"",Calculations!AS10)</f>
        <v>41491527175.008614</v>
      </c>
      <c r="AT10">
        <f>IF(ISBLANK(Calculations!AT10),"",Calculations!AT10)</f>
        <v>41539790376.444443</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0.71878705208487026</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0.71878705208487026</v>
      </c>
      <c r="C12">
        <f>IF(ISBLANK(Calculations!C12),"",Calculations!C12)</f>
        <v>0.28121294791512969</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0.89256743130322636</v>
      </c>
      <c r="K12">
        <f>IF(ISBLANK(Calculations!K12),"",Calculations!K12)</f>
        <v>0.71878705208487026</v>
      </c>
      <c r="L12" t="str">
        <f>IF(ISBLANK(Calculations!L12),"",Calculations!L12)</f>
        <v>RESIDENTIAL</v>
      </c>
      <c r="M12" t="str">
        <f>IF(ISBLANK(Calculations!M12),"",Calculations!M12)</f>
        <v>heating</v>
      </c>
      <c r="N12" t="str">
        <f>IF(ISBLANK(Calculations!N12),"",Calculations!N12)</f>
        <v>LPG propane or butane</v>
      </c>
      <c r="O12">
        <f>IF(ISBLANK(Calculations!O12),"",Calculations!O12)</f>
        <v>17188833933953.547</v>
      </c>
      <c r="P12">
        <f>IF(ISBLANK(Calculations!P12),"",Calculations!P12)</f>
        <v>17188833933953.547</v>
      </c>
      <c r="Q12">
        <f>IF(ISBLANK(Calculations!Q12),"",Calculations!Q12)</f>
        <v>17188833933953.547</v>
      </c>
      <c r="R12">
        <f>IF(ISBLANK(Calculations!R12),"",Calculations!R12)</f>
        <v>17278716607104.777</v>
      </c>
      <c r="S12">
        <f>IF(ISBLANK(Calculations!S12),"",Calculations!S12)</f>
        <v>17357446701726.492</v>
      </c>
      <c r="T12">
        <f>IF(ISBLANK(Calculations!T12),"",Calculations!T12)</f>
        <v>17439744441850.543</v>
      </c>
      <c r="U12">
        <f>IF(ISBLANK(Calculations!U12),"",Calculations!U12)</f>
        <v>17517080107735.064</v>
      </c>
      <c r="V12">
        <f>IF(ISBLANK(Calculations!V12),"",Calculations!V12)</f>
        <v>17604149500665.008</v>
      </c>
      <c r="W12">
        <f>IF(ISBLANK(Calculations!W12),"",Calculations!W12)</f>
        <v>17707019309748.633</v>
      </c>
      <c r="X12">
        <f>IF(ISBLANK(Calculations!X12),"",Calculations!X12)</f>
        <v>17818658634863.258</v>
      </c>
      <c r="Y12">
        <f>IF(ISBLANK(Calculations!Y12),"",Calculations!Y12)</f>
        <v>17937631703839.633</v>
      </c>
      <c r="Z12">
        <f>IF(ISBLANK(Calculations!Z12),"",Calculations!Z12)</f>
        <v>18063642927588.805</v>
      </c>
      <c r="AA12">
        <f>IF(ISBLANK(Calculations!AA12),"",Calculations!AA12)</f>
        <v>18201128738192.688</v>
      </c>
      <c r="AB12">
        <f>IF(ISBLANK(Calculations!AB12),"",Calculations!AB12)</f>
        <v>18338277985501.922</v>
      </c>
      <c r="AC12">
        <f>IF(ISBLANK(Calculations!AC12),"",Calculations!AC12)</f>
        <v>18467576967554.414</v>
      </c>
      <c r="AD12">
        <f>IF(ISBLANK(Calculations!AD12),"",Calculations!AD12)</f>
        <v>18594637305370.074</v>
      </c>
      <c r="AE12">
        <f>IF(ISBLANK(Calculations!AE12),"",Calculations!AE12)</f>
        <v>18716602136015.809</v>
      </c>
      <c r="AF12">
        <f>IF(ISBLANK(Calculations!AF12),"",Calculations!AF12)</f>
        <v>18822533286579.492</v>
      </c>
      <c r="AG12">
        <f>IF(ISBLANK(Calculations!AG12),"",Calculations!AG12)</f>
        <v>18930507485253.109</v>
      </c>
      <c r="AH12">
        <f>IF(ISBLANK(Calculations!AH12),"",Calculations!AH12)</f>
        <v>19032887535684.637</v>
      </c>
      <c r="AI12">
        <f>IF(ISBLANK(Calculations!AI12),"",Calculations!AI12)</f>
        <v>19140460483146.445</v>
      </c>
      <c r="AJ12">
        <f>IF(ISBLANK(Calculations!AJ12),"",Calculations!AJ12)</f>
        <v>19247801609919.758</v>
      </c>
      <c r="AK12">
        <f>IF(ISBLANK(Calculations!AK12),"",Calculations!AK12)</f>
        <v>19203160614317.777</v>
      </c>
      <c r="AL12">
        <f>IF(ISBLANK(Calculations!AL12),"",Calculations!AL12)</f>
        <v>19168134018915.965</v>
      </c>
      <c r="AM12">
        <f>IF(ISBLANK(Calculations!AM12),"",Calculations!AM12)</f>
        <v>19137036711223.707</v>
      </c>
      <c r="AN12">
        <f>IF(ISBLANK(Calculations!AN12),"",Calculations!AN12)</f>
        <v>19115524030174.141</v>
      </c>
      <c r="AO12">
        <f>IF(ISBLANK(Calculations!AO12),"",Calculations!AO12)</f>
        <v>19096804359090.996</v>
      </c>
      <c r="AP12">
        <f>IF(ISBLANK(Calculations!AP12),"",Calculations!AP12)</f>
        <v>19082610922169.805</v>
      </c>
      <c r="AQ12">
        <f>IF(ISBLANK(Calculations!AQ12),"",Calculations!AQ12)</f>
        <v>19071615000973.66</v>
      </c>
      <c r="AR12">
        <f>IF(ISBLANK(Calculations!AR12),"",Calculations!AR12)</f>
        <v>19065563586682.98</v>
      </c>
      <c r="AS12">
        <f>IF(ISBLANK(Calculations!AS12),"",Calculations!AS12)</f>
        <v>19057504009620.148</v>
      </c>
      <c r="AT12">
        <f>IF(ISBLANK(Calculations!AT12),"",Calculations!AT12)</f>
        <v>19049662392672.32</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0.71878705208487026</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4.2169755900383236E-2</v>
      </c>
      <c r="K17">
        <f>IF(ISBLANK(Calculations!K17),"",Calculations!K17)</f>
        <v>0.71878705208487026</v>
      </c>
      <c r="L17" t="str">
        <f>IF(ISBLANK(Calculations!L17),"",Calculations!L17)</f>
        <v>RESIDENTIAL</v>
      </c>
      <c r="M17" t="str">
        <f>IF(ISBLANK(Calculations!M17),"",Calculations!M17)</f>
        <v>cooling</v>
      </c>
      <c r="N17" t="str">
        <f>IF(ISBLANK(Calculations!N17),"",Calculations!N17)</f>
        <v>electricity</v>
      </c>
      <c r="O17">
        <f>P17</f>
        <v>2404153187482.9521</v>
      </c>
      <c r="P17">
        <f>IF(ISBLANK(Calculations!P17),"",Calculations!P17)</f>
        <v>2404153187482.9521</v>
      </c>
      <c r="Q17">
        <f>IF(ISBLANK(Calculations!Q17),"",Calculations!Q17)</f>
        <v>2404153187482.9521</v>
      </c>
      <c r="R17">
        <f>IF(ISBLANK(Calculations!R17),"",Calculations!R17)</f>
        <v>2342260045490.7974</v>
      </c>
      <c r="S17" s="99">
        <f>IF(ISBLANK(Calculations!S17),"",Calculations!S17 + ('IRA Buildings Changes'!$C$38/($AB$16-$R$16)*(S16-$R$16)))</f>
        <v>2620027956033.9258</v>
      </c>
      <c r="T17" s="99">
        <f>IF(ISBLANK(Calculations!T17),"",Calculations!T17 + ('IRA Buildings Changes'!$C$38/($AB$16-$R$16)*(T16-$R$16)))</f>
        <v>2903483302353.5254</v>
      </c>
      <c r="U17" s="99">
        <f>IF(ISBLANK(Calculations!U17),"",Calculations!U17 + ('IRA Buildings Changes'!$C$38/($AB$16-$R$16)*(U16-$R$16)))</f>
        <v>3193275732934.3716</v>
      </c>
      <c r="V17" s="99">
        <f>IF(ISBLANK(Calculations!V17),"",Calculations!V17 + ('IRA Buildings Changes'!$C$38/($AB$16-$R$16)*(V16-$R$16)))</f>
        <v>3490082469221.396</v>
      </c>
      <c r="W17" s="99">
        <f>IF(ISBLANK(Calculations!W17),"",Calculations!W17 + ('IRA Buildings Changes'!$C$38/($AB$16-$R$16)*(W16-$R$16)))</f>
        <v>3791791616877.6694</v>
      </c>
      <c r="X17" s="99">
        <f>IF(ISBLANK(Calculations!X17),"",Calculations!X17 + ('IRA Buildings Changes'!$C$38/($AB$16-$R$16)*(X16-$R$16)))</f>
        <v>4102325269256.4824</v>
      </c>
      <c r="Y17" s="99">
        <f>IF(ISBLANK(Calculations!Y17),"",Calculations!Y17 + ('IRA Buildings Changes'!$C$38/($AB$16-$R$16)*(Y16-$R$16)))</f>
        <v>4418767078320.957</v>
      </c>
      <c r="Z17" s="99">
        <f>IF(ISBLANK(Calculations!Z17),"",Calculations!Z17 + ('IRA Buildings Changes'!$C$38/($AB$16-$R$16)*(Z16-$R$16)))</f>
        <v>4740084116336.2627</v>
      </c>
      <c r="AA17" s="99">
        <f>IF(ISBLANK(Calculations!AA17),"",Calculations!AA17 + ('IRA Buildings Changes'!$C$38/($AB$16-$R$16)*(AA16-$R$16)))</f>
        <v>5065313041254.3516</v>
      </c>
      <c r="AB17" s="98">
        <f>IF(ISBLANK(Calculations!AB17),"",Calculations!AB17 + 'IRA Buildings Changes'!$C$38)</f>
        <v>5393472060774.9717</v>
      </c>
      <c r="AC17" s="99">
        <f>IF(ISBLANK(Calculations!AC17),"",Calculations!AC17 + 'IRA Buildings Changes'!$C$38)</f>
        <v>5388943104276.7285</v>
      </c>
      <c r="AD17" s="99">
        <f>IF(ISBLANK(Calculations!AD17),"",Calculations!AD17 + 'IRA Buildings Changes'!$C$38)</f>
        <v>5385861113647.1104</v>
      </c>
      <c r="AE17" s="99">
        <f>IF(ISBLANK(Calculations!AE17),"",Calculations!AE17 + 'IRA Buildings Changes'!$C$38)</f>
        <v>5383829267539.6221</v>
      </c>
      <c r="AF17" s="99">
        <f>IF(ISBLANK(Calculations!AF17),"",Calculations!AF17 + 'IRA Buildings Changes'!$C$38)</f>
        <v>5382605599843.6309</v>
      </c>
      <c r="AG17" s="99">
        <f>IF(ISBLANK(Calculations!AG17),"",Calculations!AG17 + 'IRA Buildings Changes'!$C$38)</f>
        <v>5382031097543.8887</v>
      </c>
      <c r="AH17" s="99">
        <f>IF(ISBLANK(Calculations!AH17),"",Calculations!AH17 + 'IRA Buildings Changes'!$C$38)</f>
        <v>5381971191171.0859</v>
      </c>
      <c r="AI17" s="99">
        <f>IF(ISBLANK(Calculations!AI17),"",Calculations!AI17 + 'IRA Buildings Changes'!$C$38)</f>
        <v>5382328506802.084</v>
      </c>
      <c r="AJ17" s="99">
        <f>IF(ISBLANK(Calculations!AJ17),"",Calculations!AJ17 + 'IRA Buildings Changes'!$C$38)</f>
        <v>5383021907558.7764</v>
      </c>
      <c r="AK17" s="99">
        <f>IF(ISBLANK(Calculations!AK17),"",Calculations!AK17 + 'IRA Buildings Changes'!$C$38)</f>
        <v>5384161473545.6162</v>
      </c>
      <c r="AL17" s="99">
        <f>IF(ISBLANK(Calculations!AL17),"",Calculations!AL17 + 'IRA Buildings Changes'!$C$38)</f>
        <v>5385564552848.2295</v>
      </c>
      <c r="AM17" s="99">
        <f>IF(ISBLANK(Calculations!AM17),"",Calculations!AM17 + 'IRA Buildings Changes'!$C$38)</f>
        <v>5387191483624.5684</v>
      </c>
      <c r="AN17" s="99">
        <f>IF(ISBLANK(Calculations!AN17),"",Calculations!AN17 + 'IRA Buildings Changes'!$C$38)</f>
        <v>5389015168016.2715</v>
      </c>
      <c r="AO17" s="99">
        <f>IF(ISBLANK(Calculations!AO17),"",Calculations!AO17 + 'IRA Buildings Changes'!$C$38)</f>
        <v>5391010172423.6289</v>
      </c>
      <c r="AP17" s="99">
        <f>IF(ISBLANK(Calculations!AP17),"",Calculations!AP17 + 'IRA Buildings Changes'!$C$38)</f>
        <v>5393148996646.5713</v>
      </c>
      <c r="AQ17" s="99">
        <f>IF(ISBLANK(Calculations!AQ17),"",Calculations!AQ17 + 'IRA Buildings Changes'!$C$38)</f>
        <v>5395403081536.5615</v>
      </c>
      <c r="AR17" s="99">
        <f>IF(ISBLANK(Calculations!AR17),"",Calculations!AR17 + 'IRA Buildings Changes'!$C$38)</f>
        <v>5397745517585.6572</v>
      </c>
      <c r="AS17" s="99">
        <f>IF(ISBLANK(Calculations!AS17),"",Calculations!AS17 + 'IRA Buildings Changes'!$C$38)</f>
        <v>5400147443699.4756</v>
      </c>
      <c r="AT17" s="99">
        <f>IF(ISBLANK(Calculations!AT17),"",Calculations!AT17 + 'IRA Buildings Changes'!$C$38)</f>
        <v>5402588830732.2227</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0.71878705208487026</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0.71878705208487026</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0.71878705208487026</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0.71878705208487026</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0.71878705208487026</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0.71878705208487026</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0.71878705208487026</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0.71878705208487026</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0.71878705208487026</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5.4411629826782111E-2</v>
      </c>
      <c r="K30">
        <f>IF(ISBLANK(Calculations!K30),"",Calculations!K30)</f>
        <v>0.71878705208487026</v>
      </c>
      <c r="L30" t="str">
        <f>IF(ISBLANK(Calculations!L30),"",Calculations!L30)</f>
        <v>RESIDENTIAL</v>
      </c>
      <c r="M30" t="str">
        <f>IF(ISBLANK(Calculations!M30),"",Calculations!M30)</f>
        <v>lighting</v>
      </c>
      <c r="N30" t="str">
        <f>IF(ISBLANK(Calculations!N30),"",Calculations!N30)</f>
        <v>electricity</v>
      </c>
      <c r="O30">
        <f t="shared" si="0"/>
        <v>3102078503684.4819</v>
      </c>
      <c r="P30">
        <f>IF(ISBLANK(Calculations!P30),"",Calculations!P30)</f>
        <v>3102078503684.4819</v>
      </c>
      <c r="Q30">
        <f>IF(ISBLANK(Calculations!Q30),"",Calculations!Q30)</f>
        <v>3102078503684.4819</v>
      </c>
      <c r="R30">
        <f>IF(ISBLANK(Calculations!R30),"",Calculations!R30)</f>
        <v>3078745138770.811</v>
      </c>
      <c r="S30">
        <f>IF(ISBLANK(Calculations!S30),"",Calculations!S30)</f>
        <v>3056145369770.9419</v>
      </c>
      <c r="T30">
        <f>IF(ISBLANK(Calculations!T30),"",Calculations!T30)</f>
        <v>3037134832741.6245</v>
      </c>
      <c r="U30">
        <f>IF(ISBLANK(Calculations!U30),"",Calculations!U30)</f>
        <v>3026497604249.2456</v>
      </c>
      <c r="V30">
        <f>IF(ISBLANK(Calculations!V30),"",Calculations!V30)</f>
        <v>3025362056250.8491</v>
      </c>
      <c r="W30">
        <f>IF(ISBLANK(Calculations!W30),"",Calculations!W30)</f>
        <v>3027406976360.9946</v>
      </c>
      <c r="X30">
        <f>IF(ISBLANK(Calculations!X30),"",Calculations!X30)</f>
        <v>3029632906786.4663</v>
      </c>
      <c r="Y30">
        <f>IF(ISBLANK(Calculations!Y30),"",Calculations!Y30)</f>
        <v>3032213028300.9292</v>
      </c>
      <c r="Z30">
        <f>IF(ISBLANK(Calculations!Z30),"",Calculations!Z30)</f>
        <v>3036776114947.0601</v>
      </c>
      <c r="AA30">
        <f>IF(ISBLANK(Calculations!AA30),"",Calculations!AA30)</f>
        <v>3045748264231.8301</v>
      </c>
      <c r="AB30">
        <f>IF(ISBLANK(Calculations!AB30),"",Calculations!AB30)</f>
        <v>3058775141446.3545</v>
      </c>
      <c r="AC30">
        <f>IF(ISBLANK(Calculations!AC30),"",Calculations!AC30)</f>
        <v>3074508849784.9097</v>
      </c>
      <c r="AD30">
        <f>IF(ISBLANK(Calculations!AD30),"",Calculations!AD30)</f>
        <v>3091872393536.7656</v>
      </c>
      <c r="AE30">
        <f>IF(ISBLANK(Calculations!AE30),"",Calculations!AE30)</f>
        <v>3107508157115.8081</v>
      </c>
      <c r="AF30">
        <f>IF(ISBLANK(Calculations!AF30),"",Calculations!AF30)</f>
        <v>3117572230335.8062</v>
      </c>
      <c r="AG30">
        <f>IF(ISBLANK(Calculations!AG30),"",Calculations!AG30)</f>
        <v>3125982153593.6934</v>
      </c>
      <c r="AH30">
        <f>IF(ISBLANK(Calculations!AH30),"",Calculations!AH30)</f>
        <v>3133376616146.6636</v>
      </c>
      <c r="AI30">
        <f>IF(ISBLANK(Calculations!AI30),"",Calculations!AI30)</f>
        <v>3140084883891.1514</v>
      </c>
      <c r="AJ30">
        <f>IF(ISBLANK(Calculations!AJ30),"",Calculations!AJ30)</f>
        <v>3146279079248.8447</v>
      </c>
      <c r="AK30">
        <f>IF(ISBLANK(Calculations!AK30),"",Calculations!AK30)</f>
        <v>3139604147395.3262</v>
      </c>
      <c r="AL30">
        <f>IF(ISBLANK(Calculations!AL30),"",Calculations!AL30)</f>
        <v>3133628868330.9497</v>
      </c>
      <c r="AM30">
        <f>IF(ISBLANK(Calculations!AM30),"",Calculations!AM30)</f>
        <v>3128649226860.9131</v>
      </c>
      <c r="AN30">
        <f>IF(ISBLANK(Calculations!AN30),"",Calculations!AN30)</f>
        <v>3124880866255.7056</v>
      </c>
      <c r="AO30">
        <f>IF(ISBLANK(Calculations!AO30),"",Calculations!AO30)</f>
        <v>3122290157312.4683</v>
      </c>
      <c r="AP30">
        <f>IF(ISBLANK(Calculations!AP30),"",Calculations!AP30)</f>
        <v>3120750134995.3433</v>
      </c>
      <c r="AQ30">
        <f>IF(ISBLANK(Calculations!AQ30),"",Calculations!AQ30)</f>
        <v>3120057409365.9985</v>
      </c>
      <c r="AR30">
        <f>IF(ISBLANK(Calculations!AR30),"",Calculations!AR30)</f>
        <v>3120005642673.6167</v>
      </c>
      <c r="AS30">
        <f>IF(ISBLANK(Calculations!AS30),"",Calculations!AS30)</f>
        <v>3120467306448.7368</v>
      </c>
      <c r="AT30">
        <f>IF(ISBLANK(Calculations!AT30),"",Calculations!AT30)</f>
        <v>3121380884485.7993</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0.71878705208487026</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0.71878705208487026</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0.71878705208487026</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0.71878705208487026</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0.71878705208487026</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0.71878705208487026</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0.71878705208487026</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0.71878705208487026</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0.71878705208487026</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0.28089164016776669</v>
      </c>
      <c r="K43">
        <f>IF(ISBLANK(Calculations!K43),"",Calculations!K43)</f>
        <v>0.71878705208487026</v>
      </c>
      <c r="L43" t="str">
        <f>IF(ISBLANK(Calculations!L43),"",Calculations!L43)</f>
        <v>RESIDENTIAL</v>
      </c>
      <c r="M43" t="str">
        <f>IF(ISBLANK(Calculations!M43),"",Calculations!M43)</f>
        <v>appl</v>
      </c>
      <c r="N43" t="str">
        <f>IF(ISBLANK(Calculations!N43),"",Calculations!N43)</f>
        <v>electricity</v>
      </c>
      <c r="O43">
        <f t="shared" si="0"/>
        <v>16014001447907.684</v>
      </c>
      <c r="P43">
        <f>IF(ISBLANK(Calculations!P43),"",Calculations!P43)</f>
        <v>16014001447907.684</v>
      </c>
      <c r="Q43">
        <f>IF(ISBLANK(Calculations!Q43),"",Calculations!Q43)</f>
        <v>16014001447907.684</v>
      </c>
      <c r="R43">
        <f>IF(ISBLANK(Calculations!R43),"",Calculations!R43)</f>
        <v>15908662776215.76</v>
      </c>
      <c r="S43">
        <f>IF(ISBLANK(Calculations!S43),"",Calculations!S43)</f>
        <v>15803374201447.008</v>
      </c>
      <c r="T43">
        <f>IF(ISBLANK(Calculations!T43),"",Calculations!T43)</f>
        <v>15703146015803.186</v>
      </c>
      <c r="U43">
        <f>IF(ISBLANK(Calculations!U43),"",Calculations!U43)</f>
        <v>15613368623114.881</v>
      </c>
      <c r="V43">
        <f>IF(ISBLANK(Calculations!V43),"",Calculations!V43)</f>
        <v>15540215222578.291</v>
      </c>
      <c r="W43">
        <f>IF(ISBLANK(Calculations!W43),"",Calculations!W43)</f>
        <v>15484995048294.938</v>
      </c>
      <c r="X43">
        <f>IF(ISBLANK(Calculations!X43),"",Calculations!X43)</f>
        <v>15446827710239.463</v>
      </c>
      <c r="Y43">
        <f>IF(ISBLANK(Calculations!Y43),"",Calculations!Y43)</f>
        <v>15423310971446.141</v>
      </c>
      <c r="Z43">
        <f>IF(ISBLANK(Calculations!Z43),"",Calculations!Z43)</f>
        <v>15417483051123.416</v>
      </c>
      <c r="AA43">
        <f>IF(ISBLANK(Calculations!AA43),"",Calculations!AA43)</f>
        <v>15431118019292.562</v>
      </c>
      <c r="AB43">
        <f>IF(ISBLANK(Calculations!AB43),"",Calculations!AB43)</f>
        <v>15460191656997.471</v>
      </c>
      <c r="AC43">
        <f>IF(ISBLANK(Calculations!AC43),"",Calculations!AC43)</f>
        <v>15501370683880.16</v>
      </c>
      <c r="AD43">
        <f>IF(ISBLANK(Calculations!AD43),"",Calculations!AD43)</f>
        <v>15555901933569.521</v>
      </c>
      <c r="AE43">
        <f>IF(ISBLANK(Calculations!AE43),"",Calculations!AE43)</f>
        <v>15621982349534.748</v>
      </c>
      <c r="AF43">
        <f>IF(ISBLANK(Calculations!AF43),"",Calculations!AF43)</f>
        <v>15697014145273.957</v>
      </c>
      <c r="AG43">
        <f>IF(ISBLANK(Calculations!AG43),"",Calculations!AG43)</f>
        <v>15776875621220.402</v>
      </c>
      <c r="AH43">
        <f>IF(ISBLANK(Calculations!AH43),"",Calculations!AH43)</f>
        <v>15860026400065.158</v>
      </c>
      <c r="AI43">
        <f>IF(ISBLANK(Calculations!AI43),"",Calculations!AI43)</f>
        <v>15945282610329.828</v>
      </c>
      <c r="AJ43">
        <f>IF(ISBLANK(Calculations!AJ43),"",Calculations!AJ43)</f>
        <v>16031804122304.939</v>
      </c>
      <c r="AK43">
        <f>IF(ISBLANK(Calculations!AK43),"",Calculations!AK43)</f>
        <v>16052605861867.562</v>
      </c>
      <c r="AL43">
        <f>IF(ISBLANK(Calculations!AL43),"",Calculations!AL43)</f>
        <v>16073905093744.248</v>
      </c>
      <c r="AM43">
        <f>IF(ISBLANK(Calculations!AM43),"",Calculations!AM43)</f>
        <v>16095614594742.57</v>
      </c>
      <c r="AN43">
        <f>IF(ISBLANK(Calculations!AN43),"",Calculations!AN43)</f>
        <v>16117751579346.857</v>
      </c>
      <c r="AO43">
        <f>IF(ISBLANK(Calculations!AO43),"",Calculations!AO43)</f>
        <v>16140386212863.613</v>
      </c>
      <c r="AP43">
        <f>IF(ISBLANK(Calculations!AP43),"",Calculations!AP43)</f>
        <v>16163536198855.447</v>
      </c>
      <c r="AQ43">
        <f>IF(ISBLANK(Calculations!AQ43),"",Calculations!AQ43)</f>
        <v>16187115058725.627</v>
      </c>
      <c r="AR43">
        <f>IF(ISBLANK(Calculations!AR43),"",Calculations!AR43)</f>
        <v>16211162687981.697</v>
      </c>
      <c r="AS43">
        <f>IF(ISBLANK(Calculations!AS43),"",Calculations!AS43)</f>
        <v>16235557310545.75</v>
      </c>
      <c r="AT43">
        <f>IF(ISBLANK(Calculations!AT43),"",Calculations!AT43)</f>
        <v>16260198271352.979</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0.71878705208487026</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0.23340271179048958</v>
      </c>
      <c r="K45">
        <f>IF(ISBLANK(Calculations!K45),"",Calculations!K45)</f>
        <v>0.71878705208487026</v>
      </c>
      <c r="L45" t="str">
        <f>IF(ISBLANK(Calculations!L45),"",Calculations!L45)</f>
        <v>RESIDENTIAL</v>
      </c>
      <c r="M45" t="str">
        <f>IF(ISBLANK(Calculations!M45),"",Calculations!M45)</f>
        <v>appl</v>
      </c>
      <c r="N45" t="str">
        <f>IF(ISBLANK(Calculations!N45),"",Calculations!N45)</f>
        <v>natural gas</v>
      </c>
      <c r="O45">
        <f t="shared" si="0"/>
        <v>23085053702428.793</v>
      </c>
      <c r="P45">
        <f>IF(ISBLANK(Calculations!P45),"",Calculations!P45)</f>
        <v>23085053702428.793</v>
      </c>
      <c r="Q45">
        <f>IF(ISBLANK(Calculations!Q45),"",Calculations!Q45)</f>
        <v>23085053702428.793</v>
      </c>
      <c r="R45">
        <f>IF(ISBLANK(Calculations!R45),"",Calculations!R45)</f>
        <v>23101767677311.582</v>
      </c>
      <c r="S45">
        <f>IF(ISBLANK(Calculations!S45),"",Calculations!S45)</f>
        <v>23124114814363.738</v>
      </c>
      <c r="T45">
        <f>IF(ISBLANK(Calculations!T45),"",Calculations!T45)</f>
        <v>23156582852191.582</v>
      </c>
      <c r="U45">
        <f>IF(ISBLANK(Calculations!U45),"",Calculations!U45)</f>
        <v>23204141415124.66</v>
      </c>
      <c r="V45">
        <f>IF(ISBLANK(Calculations!V45),"",Calculations!V45)</f>
        <v>23272668747456.219</v>
      </c>
      <c r="W45">
        <f>IF(ISBLANK(Calculations!W45),"",Calculations!W45)</f>
        <v>23359264687660.258</v>
      </c>
      <c r="X45">
        <f>IF(ISBLANK(Calculations!X45),"",Calculations!X45)</f>
        <v>23457402854846.09</v>
      </c>
      <c r="Y45">
        <f>IF(ISBLANK(Calculations!Y45),"",Calculations!Y45)</f>
        <v>23560113598680.328</v>
      </c>
      <c r="Z45">
        <f>IF(ISBLANK(Calculations!Z45),"",Calculations!Z45)</f>
        <v>23670665395258.766</v>
      </c>
      <c r="AA45">
        <f>IF(ISBLANK(Calculations!AA45),"",Calculations!AA45)</f>
        <v>23788306875142.371</v>
      </c>
      <c r="AB45">
        <f>IF(ISBLANK(Calculations!AB45),"",Calculations!AB45)</f>
        <v>23907089568316.168</v>
      </c>
      <c r="AC45">
        <f>IF(ISBLANK(Calculations!AC45),"",Calculations!AC45)</f>
        <v>24025331190753.672</v>
      </c>
      <c r="AD45">
        <f>IF(ISBLANK(Calculations!AD45),"",Calculations!AD45)</f>
        <v>24149303270861.715</v>
      </c>
      <c r="AE45">
        <f>IF(ISBLANK(Calculations!AE45),"",Calculations!AE45)</f>
        <v>24279691199942.422</v>
      </c>
      <c r="AF45">
        <f>IF(ISBLANK(Calculations!AF45),"",Calculations!AF45)</f>
        <v>24414772863368.426</v>
      </c>
      <c r="AG45">
        <f>IF(ISBLANK(Calculations!AG45),"",Calculations!AG45)</f>
        <v>24550563763163.773</v>
      </c>
      <c r="AH45">
        <f>IF(ISBLANK(Calculations!AH45),"",Calculations!AH45)</f>
        <v>24687057604689.082</v>
      </c>
      <c r="AI45">
        <f>IF(ISBLANK(Calculations!AI45),"",Calculations!AI45)</f>
        <v>24823286597139.668</v>
      </c>
      <c r="AJ45">
        <f>IF(ISBLANK(Calculations!AJ45),"",Calculations!AJ45)</f>
        <v>24958747966555.77</v>
      </c>
      <c r="AK45">
        <f>IF(ISBLANK(Calculations!AK45),"",Calculations!AK45)</f>
        <v>24986748744913.266</v>
      </c>
      <c r="AL45">
        <f>IF(ISBLANK(Calculations!AL45),"",Calculations!AL45)</f>
        <v>25014053532698.594</v>
      </c>
      <c r="AM45">
        <f>IF(ISBLANK(Calculations!AM45),"",Calculations!AM45)</f>
        <v>25041310346545.582</v>
      </c>
      <c r="AN45">
        <f>IF(ISBLANK(Calculations!AN45),"",Calculations!AN45)</f>
        <v>25069031618434.637</v>
      </c>
      <c r="AO45">
        <f>IF(ISBLANK(Calculations!AO45),"",Calculations!AO45)</f>
        <v>25097504446539.184</v>
      </c>
      <c r="AP45">
        <f>IF(ISBLANK(Calculations!AP45),"",Calculations!AP45)</f>
        <v>25126808569654.551</v>
      </c>
      <c r="AQ45">
        <f>IF(ISBLANK(Calculations!AQ45),"",Calculations!AQ45)</f>
        <v>25157208363424.875</v>
      </c>
      <c r="AR45">
        <f>IF(ISBLANK(Calculations!AR45),"",Calculations!AR45)</f>
        <v>25188596895359.395</v>
      </c>
      <c r="AS45">
        <f>IF(ISBLANK(Calculations!AS45),"",Calculations!AS45)</f>
        <v>25221166885297.789</v>
      </c>
      <c r="AT45">
        <f>IF(ISBLANK(Calculations!AT45),"",Calculations!AT45)</f>
        <v>25255008026153.426</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2.7114462002300419E-3</v>
      </c>
      <c r="K46">
        <f>IF(ISBLANK(Calculations!K46),"",Calculations!K46)</f>
        <v>0.71878705208487026</v>
      </c>
      <c r="L46" t="str">
        <f>IF(ISBLANK(Calculations!L46),"",Calculations!L46)</f>
        <v>RESIDENTIAL</v>
      </c>
      <c r="M46" t="str">
        <f>IF(ISBLANK(Calculations!M46),"",Calculations!M46)</f>
        <v>appl</v>
      </c>
      <c r="N46" t="str">
        <f>IF(ISBLANK(Calculations!N46),"",Calculations!N46)</f>
        <v>petroleum diesel</v>
      </c>
      <c r="O46">
        <f t="shared" si="0"/>
        <v>8569543795.7968788</v>
      </c>
      <c r="P46">
        <f>IF(ISBLANK(Calculations!P46),"",Calculations!P46)</f>
        <v>8569543795.7968788</v>
      </c>
      <c r="Q46">
        <f>IF(ISBLANK(Calculations!Q46),"",Calculations!Q46)</f>
        <v>8569543795.7968788</v>
      </c>
      <c r="R46">
        <f>IF(ISBLANK(Calculations!R46),"",Calculations!R46)</f>
        <v>8214788197.3696156</v>
      </c>
      <c r="S46">
        <f>IF(ISBLANK(Calculations!S46),"",Calculations!S46)</f>
        <v>7779610360.5928068</v>
      </c>
      <c r="T46">
        <f>IF(ISBLANK(Calculations!T46),"",Calculations!T46)</f>
        <v>7304147638.0172205</v>
      </c>
      <c r="U46">
        <f>IF(ISBLANK(Calculations!U46),"",Calculations!U46)</f>
        <v>6830077130.3056831</v>
      </c>
      <c r="V46">
        <f>IF(ISBLANK(Calculations!V46),"",Calculations!V46)</f>
        <v>6395044917.3396044</v>
      </c>
      <c r="W46">
        <f>IF(ISBLANK(Calculations!W46),"",Calculations!W46)</f>
        <v>6024118858.1663084</v>
      </c>
      <c r="X46">
        <f>IF(ISBLANK(Calculations!X46),"",Calculations!X46)</f>
        <v>5729608153.5763426</v>
      </c>
      <c r="Y46">
        <f>IF(ISBLANK(Calculations!Y46),"",Calculations!Y46)</f>
        <v>5512241081.3374729</v>
      </c>
      <c r="Z46">
        <f>IF(ISBLANK(Calculations!Z46),"",Calculations!Z46)</f>
        <v>5366397140.2961674</v>
      </c>
      <c r="AA46">
        <f>IF(ISBLANK(Calculations!AA46),"",Calculations!AA46)</f>
        <v>5279618650.5861588</v>
      </c>
      <c r="AB46">
        <f>IF(ISBLANK(Calculations!AB46),"",Calculations!AB46)</f>
        <v>5235867236.574358</v>
      </c>
      <c r="AC46">
        <f>IF(ISBLANK(Calculations!AC46),"",Calculations!AC46)</f>
        <v>5220906571.1409369</v>
      </c>
      <c r="AD46">
        <f>IF(ISBLANK(Calculations!AD46),"",Calculations!AD46)</f>
        <v>5225281693.4682674</v>
      </c>
      <c r="AE46">
        <f>IF(ISBLANK(Calculations!AE46),"",Calculations!AE46)</f>
        <v>5241359459.7157478</v>
      </c>
      <c r="AF46">
        <f>IF(ISBLANK(Calculations!AF46),"",Calculations!AF46)</f>
        <v>5263773561.8918314</v>
      </c>
      <c r="AG46">
        <f>IF(ISBLANK(Calculations!AG46),"",Calculations!AG46)</f>
        <v>5288771325.2154369</v>
      </c>
      <c r="AH46">
        <f>IF(ISBLANK(Calculations!AH46),"",Calculations!AH46)</f>
        <v>5314972507.6771517</v>
      </c>
      <c r="AI46">
        <f>IF(ISBLANK(Calculations!AI46),"",Calculations!AI46)</f>
        <v>5341536217.0689955</v>
      </c>
      <c r="AJ46">
        <f>IF(ISBLANK(Calculations!AJ46),"",Calculations!AJ46)</f>
        <v>5368060670.7888288</v>
      </c>
      <c r="AK46">
        <f>IF(ISBLANK(Calculations!AK46),"",Calculations!AK46)</f>
        <v>5373356071.3796463</v>
      </c>
      <c r="AL46">
        <f>IF(ISBLANK(Calculations!AL46),"",Calculations!AL46)</f>
        <v>5378601888.3114023</v>
      </c>
      <c r="AM46">
        <f>IF(ISBLANK(Calculations!AM46),"",Calculations!AM46)</f>
        <v>5383941428.1744986</v>
      </c>
      <c r="AN46">
        <f>IF(ISBLANK(Calculations!AN46),"",Calculations!AN46)</f>
        <v>5389488337.474925</v>
      </c>
      <c r="AO46">
        <f>IF(ISBLANK(Calculations!AO46),"",Calculations!AO46)</f>
        <v>5395304979.3049212</v>
      </c>
      <c r="AP46">
        <f>IF(ISBLANK(Calculations!AP46),"",Calculations!AP46)</f>
        <v>5401370853.5870256</v>
      </c>
      <c r="AQ46">
        <f>IF(ISBLANK(Calculations!AQ46),"",Calculations!AQ46)</f>
        <v>5407724136.3116665</v>
      </c>
      <c r="AR46">
        <f>IF(ISBLANK(Calculations!AR46),"",Calculations!AR46)</f>
        <v>5414328225.4176178</v>
      </c>
      <c r="AS46">
        <f>IF(ISBLANK(Calculations!AS46),"",Calculations!AS46)</f>
        <v>5421205198.9423141</v>
      </c>
      <c r="AT46">
        <f>IF(ISBLANK(Calculations!AT46),"",Calculations!AT46)</f>
        <v>5428377587.1136894</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0.71878705208487026</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0.71878705208487026</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0.71878705208487026</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0.71878705208487026</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0.10743256869677359</v>
      </c>
      <c r="K51">
        <f>IF(ISBLANK(Calculations!K51),"",Calculations!K51)</f>
        <v>0.71878705208487026</v>
      </c>
      <c r="L51" t="str">
        <f>IF(ISBLANK(Calculations!L51),"",Calculations!L51)</f>
        <v>RESIDENTIAL</v>
      </c>
      <c r="M51" t="str">
        <f>IF(ISBLANK(Calculations!M51),"",Calculations!M51)</f>
        <v>appl</v>
      </c>
      <c r="N51" t="str">
        <f>IF(ISBLANK(Calculations!N51),"",Calculations!N51)</f>
        <v>LPG propane or butane</v>
      </c>
      <c r="O51">
        <f t="shared" si="0"/>
        <v>2068908765504.2949</v>
      </c>
      <c r="P51">
        <f>IF(ISBLANK(Calculations!P51),"",Calculations!P51)</f>
        <v>2068908765504.2949</v>
      </c>
      <c r="Q51">
        <f>IF(ISBLANK(Calculations!Q51),"",Calculations!Q51)</f>
        <v>2068908765504.2949</v>
      </c>
      <c r="R51">
        <f>IF(ISBLANK(Calculations!R51),"",Calculations!R51)</f>
        <v>2032461915516.1821</v>
      </c>
      <c r="S51">
        <f>IF(ISBLANK(Calculations!S51),"",Calculations!S51)</f>
        <v>2005182220757.1641</v>
      </c>
      <c r="T51">
        <f>IF(ISBLANK(Calculations!T51),"",Calculations!T51)</f>
        <v>1985847378739.6396</v>
      </c>
      <c r="U51">
        <f>IF(ISBLANK(Calculations!U51),"",Calculations!U51)</f>
        <v>1973217768863.4819</v>
      </c>
      <c r="V51">
        <f>IF(ISBLANK(Calculations!V51),"",Calculations!V51)</f>
        <v>1966417863269.0161</v>
      </c>
      <c r="W51">
        <f>IF(ISBLANK(Calculations!W51),"",Calculations!W51)</f>
        <v>1964141898448.3186</v>
      </c>
      <c r="X51">
        <f>IF(ISBLANK(Calculations!X51),"",Calculations!X51)</f>
        <v>1965097244333.9797</v>
      </c>
      <c r="Y51">
        <f>IF(ISBLANK(Calculations!Y51),"",Calculations!Y51)</f>
        <v>1968112784001.5911</v>
      </c>
      <c r="Z51">
        <f>IF(ISBLANK(Calculations!Z51),"",Calculations!Z51)</f>
        <v>1973076496472.1704</v>
      </c>
      <c r="AA51">
        <f>IF(ISBLANK(Calculations!AA51),"",Calculations!AA51)</f>
        <v>1979554138639.0586</v>
      </c>
      <c r="AB51">
        <f>IF(ISBLANK(Calculations!AB51),"",Calculations!AB51)</f>
        <v>1986723944342.0125</v>
      </c>
      <c r="AC51">
        <f>IF(ISBLANK(Calculations!AC51),"",Calculations!AC51)</f>
        <v>1994129869545.1565</v>
      </c>
      <c r="AD51">
        <f>IF(ISBLANK(Calculations!AD51),"",Calculations!AD51)</f>
        <v>2002088732313.6023</v>
      </c>
      <c r="AE51">
        <f>IF(ISBLANK(Calculations!AE51),"",Calculations!AE51)</f>
        <v>2010553488311.8201</v>
      </c>
      <c r="AF51">
        <f>IF(ISBLANK(Calculations!AF51),"",Calculations!AF51)</f>
        <v>2019402745076.1768</v>
      </c>
      <c r="AG51">
        <f>IF(ISBLANK(Calculations!AG51),"",Calculations!AG51)</f>
        <v>2028298838271.835</v>
      </c>
      <c r="AH51">
        <f>IF(ISBLANK(Calculations!AH51),"",Calculations!AH51)</f>
        <v>2037272335336.1216</v>
      </c>
      <c r="AI51">
        <f>IF(ISBLANK(Calculations!AI51),"",Calculations!AI51)</f>
        <v>2046260517812.6721</v>
      </c>
      <c r="AJ51">
        <f>IF(ISBLANK(Calculations!AJ51),"",Calculations!AJ51)</f>
        <v>2055230508970.364</v>
      </c>
      <c r="AK51">
        <f>IF(ISBLANK(Calculations!AK51),"",Calculations!AK51)</f>
        <v>2058051002338.4663</v>
      </c>
      <c r="AL51">
        <f>IF(ISBLANK(Calculations!AL51),"",Calculations!AL51)</f>
        <v>2060779460406.8831</v>
      </c>
      <c r="AM51">
        <f>IF(ISBLANK(Calculations!AM51),"",Calculations!AM51)</f>
        <v>2063461718276.3269</v>
      </c>
      <c r="AN51">
        <f>IF(ISBLANK(Calculations!AN51),"",Calculations!AN51)</f>
        <v>2066136171903.0208</v>
      </c>
      <c r="AO51">
        <f>IF(ISBLANK(Calculations!AO51),"",Calculations!AO51)</f>
        <v>2068826678214.2532</v>
      </c>
      <c r="AP51">
        <f>IF(ISBLANK(Calculations!AP51),"",Calculations!AP51)</f>
        <v>2071542358716.0818</v>
      </c>
      <c r="AQ51">
        <f>IF(ISBLANK(Calculations!AQ51),"",Calculations!AQ51)</f>
        <v>2074301506830.1404</v>
      </c>
      <c r="AR51">
        <f>IF(ISBLANK(Calculations!AR51),"",Calculations!AR51)</f>
        <v>2077102357271.9666</v>
      </c>
      <c r="AS51">
        <f>IF(ISBLANK(Calculations!AS51),"",Calculations!AS51)</f>
        <v>2079961140126.073</v>
      </c>
      <c r="AT51">
        <f>IF(ISBLANK(Calculations!AT51),"",Calculations!AT51)</f>
        <v>2082889394376.5593</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0.71878705208487026</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0.44355997871081343</v>
      </c>
      <c r="K56">
        <f>IF(ISBLANK(Calculations!K56),"",Calculations!K56)</f>
        <v>0.71878705208487026</v>
      </c>
      <c r="L56" t="str">
        <f>IF(ISBLANK(Calculations!L56),"",Calculations!L56)</f>
        <v>RESIDENTIAL</v>
      </c>
      <c r="M56" t="str">
        <f>IF(ISBLANK(Calculations!M56),"",Calculations!M56)</f>
        <v>other</v>
      </c>
      <c r="N56" t="str">
        <f>IF(ISBLANK(Calculations!N56),"",Calculations!N56)</f>
        <v>electricity</v>
      </c>
      <c r="O56">
        <f t="shared" si="0"/>
        <v>25287937145677.938</v>
      </c>
      <c r="P56">
        <f>IF(ISBLANK(Calculations!P56),"",Calculations!P56)</f>
        <v>25287937145677.938</v>
      </c>
      <c r="Q56">
        <f>IF(ISBLANK(Calculations!Q56),"",Calculations!Q56)</f>
        <v>25287937145677.938</v>
      </c>
      <c r="R56">
        <f>IF(ISBLANK(Calculations!R56),"",Calculations!R56)</f>
        <v>25492705137377.047</v>
      </c>
      <c r="S56">
        <f>IF(ISBLANK(Calculations!S56),"",Calculations!S56)</f>
        <v>25705724987034.992</v>
      </c>
      <c r="T56">
        <f>IF(ISBLANK(Calculations!T56),"",Calculations!T56)</f>
        <v>25941913782751.453</v>
      </c>
      <c r="U56">
        <f>IF(ISBLANK(Calculations!U56),"",Calculations!U56)</f>
        <v>26193264191864.75</v>
      </c>
      <c r="V56">
        <f>IF(ISBLANK(Calculations!V56),"",Calculations!V56)</f>
        <v>26430567284483.316</v>
      </c>
      <c r="W56">
        <f>IF(ISBLANK(Calculations!W56),"",Calculations!W56)</f>
        <v>26675897216055.062</v>
      </c>
      <c r="X56">
        <f>IF(ISBLANK(Calculations!X56),"",Calculations!X56)</f>
        <v>26944796669314.414</v>
      </c>
      <c r="Y56">
        <f>IF(ISBLANK(Calculations!Y56),"",Calculations!Y56)</f>
        <v>27196515608006.422</v>
      </c>
      <c r="Z56">
        <f>IF(ISBLANK(Calculations!Z56),"",Calculations!Z56)</f>
        <v>27436596605530.859</v>
      </c>
      <c r="AA56">
        <f>IF(ISBLANK(Calculations!AA56),"",Calculations!AA56)</f>
        <v>27669788747215.27</v>
      </c>
      <c r="AB56">
        <f>IF(ISBLANK(Calculations!AB56),"",Calculations!AB56)</f>
        <v>27893830870715.23</v>
      </c>
      <c r="AC56">
        <f>IF(ISBLANK(Calculations!AC56),"",Calculations!AC56)</f>
        <v>28143123714401.715</v>
      </c>
      <c r="AD56">
        <f>IF(ISBLANK(Calculations!AD56),"",Calculations!AD56)</f>
        <v>28429959899350.703</v>
      </c>
      <c r="AE56">
        <f>IF(ISBLANK(Calculations!AE56),"",Calculations!AE56)</f>
        <v>28745485485016.809</v>
      </c>
      <c r="AF56">
        <f>IF(ISBLANK(Calculations!AF56),"",Calculations!AF56)</f>
        <v>29061984643624.84</v>
      </c>
      <c r="AG56">
        <f>IF(ISBLANK(Calculations!AG56),"",Calculations!AG56)</f>
        <v>29368432663046.281</v>
      </c>
      <c r="AH56">
        <f>IF(ISBLANK(Calculations!AH56),"",Calculations!AH56)</f>
        <v>29683871167053.902</v>
      </c>
      <c r="AI56">
        <f>IF(ISBLANK(Calculations!AI56),"",Calculations!AI56)</f>
        <v>29984607674658.168</v>
      </c>
      <c r="AJ56">
        <f>IF(ISBLANK(Calculations!AJ56),"",Calculations!AJ56)</f>
        <v>30266220179240.879</v>
      </c>
      <c r="AK56">
        <f>IF(ISBLANK(Calculations!AK56),"",Calculations!AK56)</f>
        <v>30484831716353.934</v>
      </c>
      <c r="AL56">
        <f>IF(ISBLANK(Calculations!AL56),"",Calculations!AL56)</f>
        <v>30705425232014.234</v>
      </c>
      <c r="AM56">
        <f>IF(ISBLANK(Calculations!AM56),"",Calculations!AM56)</f>
        <v>30934586015400.406</v>
      </c>
      <c r="AN56">
        <f>IF(ISBLANK(Calculations!AN56),"",Calculations!AN56)</f>
        <v>31162751977919.918</v>
      </c>
      <c r="AO56">
        <f>IF(ISBLANK(Calculations!AO56),"",Calculations!AO56)</f>
        <v>31388050341425.316</v>
      </c>
      <c r="AP56">
        <f>IF(ISBLANK(Calculations!AP56),"",Calculations!AP56)</f>
        <v>31585083391890.559</v>
      </c>
      <c r="AQ56">
        <f>IF(ISBLANK(Calculations!AQ56),"",Calculations!AQ56)</f>
        <v>31751353104860.082</v>
      </c>
      <c r="AR56">
        <f>IF(ISBLANK(Calculations!AR56),"",Calculations!AR56)</f>
        <v>31909013576744.348</v>
      </c>
      <c r="AS56">
        <f>IF(ISBLANK(Calculations!AS56),"",Calculations!AS56)</f>
        <v>32076442172425.121</v>
      </c>
      <c r="AT56">
        <f>IF(ISBLANK(Calculations!AT56),"",Calculations!AT56)</f>
        <v>32257132956367.586</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0.71878705208487026</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0.71878705208487026</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0.71878705208487026</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0.71878705208487026</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0.71878705208487026</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0.71878705208487026</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0.71878705208487026</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0.71878705208487026</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0.71878705208487026</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0.17896699539425462</v>
      </c>
      <c r="K69">
        <f>IF(ISBLANK(Calculations!K69),"",Calculations!K69)</f>
        <v>0.28121294791512969</v>
      </c>
      <c r="L69" t="str">
        <f>IF(ISBLANK(Calculations!L69),"",Calculations!L69)</f>
        <v>RESIDENTIAL</v>
      </c>
      <c r="M69" t="str">
        <f>IF(ISBLANK(Calculations!M69),"",Calculations!M69)</f>
        <v>heating</v>
      </c>
      <c r="N69" t="str">
        <f>IF(ISBLANK(Calculations!N69),"",Calculations!N69)</f>
        <v>electricity</v>
      </c>
      <c r="O69">
        <f t="shared" si="0"/>
        <v>3987487736877.4849</v>
      </c>
      <c r="P69">
        <f>IF(ISBLANK(Calculations!P69),"",Calculations!P69)-(SUMIFS(BDEQ!B:B,BDEQ!$AG:$AG,About!$B$2,BDEQ!$AH:$AH,$I69)*BDEQ!$C$2*$J69*$K69)</f>
        <v>3987487736877.4849</v>
      </c>
      <c r="Q69">
        <f>IF(ISBLANK(Calculations!Q69),"",Calculations!Q69)-(SUMIFS(BDEQ!C:C,BDEQ!$AG:$AG,About!$B$2,BDEQ!$AH:$AH,$I69)*BDEQ!$C$2*$J69*$K69)</f>
        <v>3987487736877.4849</v>
      </c>
      <c r="R69">
        <f>IF(ISBLANK(Calculations!R69),"",Calculations!R69)-(SUMIFS(BDEQ!D:D,BDEQ!$AG:$AG,About!$B$2,BDEQ!$AH:$AH,$I69)*BDEQ!$C$2*$J69*$K69)</f>
        <v>4022070924326.979</v>
      </c>
      <c r="S69" s="99">
        <f>IF(ISBLANK(Calculations!S69),"",Calculations!S69+('IRA Buildings Changes'!$G$39/($AB$68-$R$68)*(S68-$R$68)))-(SUMIFS(BDEQ!E:E,BDEQ!$AG:$AG,About!$B$2,BDEQ!$AH:$AH,$I69)*BDEQ!$C$2*$J69*$K69)</f>
        <v>4057638639850.4131</v>
      </c>
      <c r="T69" s="99">
        <f>IF(ISBLANK(Calculations!T69),"",Calculations!T69+('IRA Buildings Changes'!$G$39/($AB$68-$R$68)*(T68-$R$68)))-(SUMIFS(BDEQ!F:F,BDEQ!$AG:$AG,About!$B$2,BDEQ!$AH:$AH,$I69)*BDEQ!$C$2*$J69*$K69)</f>
        <v>4093317816988.6611</v>
      </c>
      <c r="U69" s="99">
        <f>IF(ISBLANK(Calculations!U69),"",Calculations!U69+('IRA Buildings Changes'!$G$39/($AB$68-$R$68)*(U68-$R$68)))-(SUMIFS(BDEQ!G:G,BDEQ!$AG:$AG,About!$B$2,BDEQ!$AH:$AH,$I69)*BDEQ!$C$2*$J69*$K69)</f>
        <v>4126679815152.1875</v>
      </c>
      <c r="V69" s="99">
        <f>IF(ISBLANK(Calculations!V69),"",Calculations!V69+('IRA Buildings Changes'!$G$39/($AB$68-$R$68)*(V68-$R$68)))-(SUMIFS(BDEQ!H:H,BDEQ!$AG:$AG,About!$B$2,BDEQ!$AH:$AH,$I69)*BDEQ!$C$2*$J69*$K69)</f>
        <v>4159579200021.77</v>
      </c>
      <c r="W69" s="99">
        <f>IF(ISBLANK(Calculations!W69),"",Calculations!W69+('IRA Buildings Changes'!$G$39/($AB$68-$R$68)*(W68-$R$68)))-(SUMIFS(BDEQ!I:I,BDEQ!$AG:$AG,About!$B$2,BDEQ!$AH:$AH,$I69)*BDEQ!$C$2*$J69*$K69)</f>
        <v>4193381113150.4307</v>
      </c>
      <c r="X69" s="99">
        <f>IF(ISBLANK(Calculations!X69),"",Calculations!X69+('IRA Buildings Changes'!$G$39/($AB$68-$R$68)*(X68-$R$68)))-(SUMIFS(BDEQ!J:J,BDEQ!$AG:$AG,About!$B$2,BDEQ!$AH:$AH,$I69)*BDEQ!$C$2*$J69*$K69)</f>
        <v>4225613342606.6274</v>
      </c>
      <c r="Y69" s="99">
        <f>IF(ISBLANK(Calculations!Y69),"",Calculations!Y69+('IRA Buildings Changes'!$G$39/($AB$68-$R$68)*(Y68-$R$68)))-(SUMIFS(BDEQ!K:K,BDEQ!$AG:$AG,About!$B$2,BDEQ!$AH:$AH,$I69)*BDEQ!$C$2*$J69*$K69)</f>
        <v>4256856041384.291</v>
      </c>
      <c r="Z69" s="99">
        <f>IF(ISBLANK(Calculations!Z69),"",Calculations!Z69+('IRA Buildings Changes'!$G$39/($AB$68-$R$68)*(Z68-$R$68)))-(SUMIFS(BDEQ!L:L,BDEQ!$AG:$AG,About!$B$2,BDEQ!$AH:$AH,$I69)*BDEQ!$C$2*$J69*$K69)</f>
        <v>4288791763600.8228</v>
      </c>
      <c r="AA69" s="99">
        <f>IF(ISBLANK(Calculations!AA69),"",Calculations!AA69+('IRA Buildings Changes'!$G$39/($AB$68-$R$68)*(AA68-$R$68)))-(SUMIFS(BDEQ!M:M,BDEQ!$AG:$AG,About!$B$2,BDEQ!$AH:$AH,$I69)*BDEQ!$C$2*$J69*$K69)</f>
        <v>4321128937574.7158</v>
      </c>
      <c r="AB69" s="98">
        <f>IF(ISBLANK(Calculations!AB69),"",Calculations!AB69 + 'IRA Buildings Changes'!$G$39)-(SUMIFS(BDEQ!N:N,BDEQ!$AG:$AG,About!$B$2,BDEQ!$AH:$AH,$I69)*BDEQ!$C$2*$J69*$K69)</f>
        <v>4353699996078.6597</v>
      </c>
      <c r="AC69" s="99">
        <f>IF(ISBLANK(Calculations!AC69),"",Calculations!AC69 + 'IRA Buildings Changes'!$G$39)-(SUMIFS(BDEQ!O:O,BDEQ!$AG:$AG,About!$B$2,BDEQ!$AH:$AH,$I69)*BDEQ!$C$2*$J69*$K69)</f>
        <v>4383298105014.8311</v>
      </c>
      <c r="AD69" s="99">
        <f>IF(ISBLANK(Calculations!AD69),"",Calculations!AD69 + 'IRA Buildings Changes'!$G$39)-(SUMIFS(BDEQ!P:P,BDEQ!$AG:$AG,About!$B$2,BDEQ!$AH:$AH,$I69)*BDEQ!$C$2*$J69*$K69)</f>
        <v>4413563123073.3574</v>
      </c>
      <c r="AE69" s="99">
        <f>IF(ISBLANK(Calculations!AE69),"",Calculations!AE69 + 'IRA Buildings Changes'!$G$39)-(SUMIFS(BDEQ!Q:Q,BDEQ!$AG:$AG,About!$B$2,BDEQ!$AH:$AH,$I69)*BDEQ!$C$2*$J69*$K69)</f>
        <v>4445456168396.6162</v>
      </c>
      <c r="AF69" s="99">
        <f>IF(ISBLANK(Calculations!AF69),"",Calculations!AF69 + 'IRA Buildings Changes'!$G$39)-(SUMIFS(BDEQ!R:R,BDEQ!$AG:$AG,About!$B$2,BDEQ!$AH:$AH,$I69)*BDEQ!$C$2*$J69*$K69)</f>
        <v>4478549539108.7705</v>
      </c>
      <c r="AG69" s="99">
        <f>IF(ISBLANK(Calculations!AG69),"",Calculations!AG69 + 'IRA Buildings Changes'!$G$39)-(SUMIFS(BDEQ!S:S,BDEQ!$AG:$AG,About!$B$2,BDEQ!$AH:$AH,$I69)*BDEQ!$C$2*$J69*$K69)</f>
        <v>4512926040361.5586</v>
      </c>
      <c r="AH69" s="99">
        <f>IF(ISBLANK(Calculations!AH69),"",Calculations!AH69 + 'IRA Buildings Changes'!$G$39)-(SUMIFS(BDEQ!T:T,BDEQ!$AG:$AG,About!$B$2,BDEQ!$AH:$AH,$I69)*BDEQ!$C$2*$J69*$K69)</f>
        <v>4548065790248.0703</v>
      </c>
      <c r="AI69" s="99">
        <f>IF(ISBLANK(Calculations!AI69),"",Calculations!AI69 + 'IRA Buildings Changes'!$G$39)-(SUMIFS(BDEQ!U:U,BDEQ!$AG:$AG,About!$B$2,BDEQ!$AH:$AH,$I69)*BDEQ!$C$2*$J69*$K69)</f>
        <v>4585457632913.9854</v>
      </c>
      <c r="AJ69" s="99">
        <f>IF(ISBLANK(Calculations!AJ69),"",Calculations!AJ69 + 'IRA Buildings Changes'!$G$39)-(SUMIFS(BDEQ!V:V,BDEQ!$AG:$AG,About!$B$2,BDEQ!$AH:$AH,$I69)*BDEQ!$C$2*$J69*$K69)</f>
        <v>4622007125109.4121</v>
      </c>
      <c r="AK69" s="99">
        <f>IF(ISBLANK(Calculations!AK69),"",Calculations!AK69 + 'IRA Buildings Changes'!$G$39)-(SUMIFS(BDEQ!W:W,BDEQ!$AG:$AG,About!$B$2,BDEQ!$AH:$AH,$I69)*BDEQ!$C$2*$J69*$K69)</f>
        <v>4626672728951.3623</v>
      </c>
      <c r="AL69" s="99">
        <f>IF(ISBLANK(Calculations!AL69),"",Calculations!AL69 + 'IRA Buildings Changes'!$G$39)-(SUMIFS(BDEQ!X:X,BDEQ!$AG:$AG,About!$B$2,BDEQ!$AH:$AH,$I69)*BDEQ!$C$2*$J69*$K69)</f>
        <v>4632015785580.1992</v>
      </c>
      <c r="AM69" s="99">
        <f>IF(ISBLANK(Calculations!AM69),"",Calculations!AM69 + 'IRA Buildings Changes'!$G$39)-(SUMIFS(BDEQ!Y:Y,BDEQ!$AG:$AG,About!$B$2,BDEQ!$AH:$AH,$I69)*BDEQ!$C$2*$J69*$K69)</f>
        <v>4637188208511.6748</v>
      </c>
      <c r="AN69" s="99">
        <f>IF(ISBLANK(Calculations!AN69),"",Calculations!AN69 + 'IRA Buildings Changes'!$G$39)-(SUMIFS(BDEQ!Z:Z,BDEQ!$AG:$AG,About!$B$2,BDEQ!$AH:$AH,$I69)*BDEQ!$C$2*$J69*$K69)</f>
        <v>4643323927864.7764</v>
      </c>
      <c r="AO69" s="99">
        <f>IF(ISBLANK(Calculations!AO69),"",Calculations!AO69 + 'IRA Buildings Changes'!$G$39)-(SUMIFS(BDEQ!AA:AA,BDEQ!$AG:$AG,About!$B$2,BDEQ!$AH:$AH,$I69)*BDEQ!$C$2*$J69*$K69)</f>
        <v>4648916649066.8623</v>
      </c>
      <c r="AP69" s="99">
        <f>IF(ISBLANK(Calculations!AP69),"",Calculations!AP69 + 'IRA Buildings Changes'!$G$39)-(SUMIFS(BDEQ!AB:AB,BDEQ!$AG:$AG,About!$B$2,BDEQ!$AH:$AH,$I69)*BDEQ!$C$2*$J69*$K69)</f>
        <v>4654435395608.0996</v>
      </c>
      <c r="AQ69" s="99">
        <f>IF(ISBLANK(Calculations!AQ69),"",Calculations!AQ69 + 'IRA Buildings Changes'!$G$39)-(SUMIFS(BDEQ!AC:AC,BDEQ!$AG:$AG,About!$B$2,BDEQ!$AH:$AH,$I69)*BDEQ!$C$2*$J69*$K69)</f>
        <v>4660361074946.5283</v>
      </c>
      <c r="AR69" s="99">
        <f>IF(ISBLANK(Calculations!AR69),"",Calculations!AR69 + 'IRA Buildings Changes'!$G$39)-(SUMIFS(BDEQ!AD:AD,BDEQ!$AG:$AG,About!$B$2,BDEQ!$AH:$AH,$I69)*BDEQ!$C$2*$J69*$K69)</f>
        <v>4666720635152.6816</v>
      </c>
      <c r="AS69" s="99">
        <f>IF(ISBLANK(Calculations!AS69),"",Calculations!AS69 + 'IRA Buildings Changes'!$G$39)-(SUMIFS(BDEQ!AE:AE,BDEQ!$AG:$AG,About!$B$2,BDEQ!$AH:$AH,$I69)*BDEQ!$C$2*$J69*$K69)</f>
        <v>4672847448361.8008</v>
      </c>
      <c r="AT69" s="99">
        <f>IF(ISBLANK(Calculations!AT69),"",Calculations!AT69 + 'IRA Buildings Changes'!$G$39)-(SUMIFS(BDEQ!AF:AF,BDEQ!$AG:$AG,About!$B$2,BDEQ!$AH:$AH,$I69)*BDEQ!$C$2*$J69*$K69)</f>
        <v>4679635066391.0186</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0.28121294791512969</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0.76635022744348757</v>
      </c>
      <c r="K71">
        <f>IF(ISBLANK(Calculations!K71),"",Calculations!K71)</f>
        <v>0.28121294791512969</v>
      </c>
      <c r="L71" t="str">
        <f>IF(ISBLANK(Calculations!L71),"",Calculations!L71)</f>
        <v>RESIDENTIAL</v>
      </c>
      <c r="M71" t="str">
        <f>IF(ISBLANK(Calculations!M71),"",Calculations!M71)</f>
        <v>heating</v>
      </c>
      <c r="N71" t="str">
        <f>IF(ISBLANK(Calculations!N71),"",Calculations!N71)</f>
        <v>natural gas</v>
      </c>
      <c r="O71">
        <f t="shared" si="0"/>
        <v>29654277682659.496</v>
      </c>
      <c r="P71">
        <f>IF(ISBLANK(Calculations!P71),"",Calculations!P71)</f>
        <v>29654277682659.496</v>
      </c>
      <c r="Q71">
        <f>IF(ISBLANK(Calculations!Q71),"",Calculations!Q71)</f>
        <v>29654277682659.496</v>
      </c>
      <c r="R71">
        <f>IF(ISBLANK(Calculations!R71),"",Calculations!R71)</f>
        <v>29776000558369.391</v>
      </c>
      <c r="S71" s="99">
        <f>IF(ISBLANK(Calculations!S71),"",Calculations!S71 + ('IRA Buildings Changes'!$D$39/($AB$68-$R$68)*(S68-$R$68)))</f>
        <v>29080529629824.125</v>
      </c>
      <c r="T71" s="99">
        <f>IF(ISBLANK(Calculations!T71),"",Calculations!T71 + ('IRA Buildings Changes'!$D$39/($AB$68-$R$68)*(T68-$R$68)))</f>
        <v>28377599728722.039</v>
      </c>
      <c r="U71" s="99">
        <f>IF(ISBLANK(Calculations!U71),"",Calculations!U71 + ('IRA Buildings Changes'!$D$39/($AB$68-$R$68)*(U68-$R$68)))</f>
        <v>27643059101068.812</v>
      </c>
      <c r="V71" s="99">
        <f>IF(ISBLANK(Calculations!V71),"",Calculations!V71 + ('IRA Buildings Changes'!$D$39/($AB$68-$R$68)*(V68-$R$68)))</f>
        <v>26903511802562.359</v>
      </c>
      <c r="W71" s="99">
        <f>IF(ISBLANK(Calculations!W71),"",Calculations!W71 + ('IRA Buildings Changes'!$D$39/($AB$68-$R$68)*(W68-$R$68)))</f>
        <v>26169671863745.574</v>
      </c>
      <c r="X71" s="99">
        <f>IF(ISBLANK(Calculations!X71),"",Calculations!X71 + ('IRA Buildings Changes'!$D$39/($AB$68-$R$68)*(X68-$R$68)))</f>
        <v>25424748208579.324</v>
      </c>
      <c r="Y71" s="99">
        <f>IF(ISBLANK(Calculations!Y71),"",Calculations!Y71 + ('IRA Buildings Changes'!$D$39/($AB$68-$R$68)*(Y68-$R$68)))</f>
        <v>24671689773322.578</v>
      </c>
      <c r="Z71" s="99">
        <f>IF(ISBLANK(Calculations!Z71),"",Calculations!Z71 + ('IRA Buildings Changes'!$D$39/($AB$68-$R$68)*(Z68-$R$68)))</f>
        <v>23919000973470.594</v>
      </c>
      <c r="AA71" s="99">
        <f>IF(ISBLANK(Calculations!AA71),"",Calculations!AA71 + ('IRA Buildings Changes'!$D$39/($AB$68-$R$68)*(AA68-$R$68)))</f>
        <v>23176526804086.945</v>
      </c>
      <c r="AB71" s="98">
        <f>IF(ISBLANK(Calculations!AB71),"",Calculations!AB71 + 'IRA Buildings Changes'!D39)</f>
        <v>22441119263951.473</v>
      </c>
      <c r="AC71" s="99">
        <f>IF(ISBLANK(Calculations!AC71),"",Calculations!AC71 + 'IRA Buildings Changes'!$D$39)</f>
        <v>22492957514522.641</v>
      </c>
      <c r="AD71" s="99">
        <f>IF(ISBLANK(Calculations!AD71),"",Calculations!AD71 + 'IRA Buildings Changes'!$D$39)</f>
        <v>22562065694820.148</v>
      </c>
      <c r="AE71" s="99">
        <f>IF(ISBLANK(Calculations!AE71),"",Calculations!AE71 + 'IRA Buildings Changes'!$D$39)</f>
        <v>22652425761153.832</v>
      </c>
      <c r="AF71" s="99">
        <f>IF(ISBLANK(Calculations!AF71),"",Calculations!AF71 + 'IRA Buildings Changes'!$D$39)</f>
        <v>22755763945815.266</v>
      </c>
      <c r="AG71" s="99">
        <f>IF(ISBLANK(Calculations!AG71),"",Calculations!AG71 + 'IRA Buildings Changes'!$D$39)</f>
        <v>22890690656534.73</v>
      </c>
      <c r="AH71" s="99">
        <f>IF(ISBLANK(Calculations!AH71),"",Calculations!AH71 + 'IRA Buildings Changes'!$D$39)</f>
        <v>23044257059178.844</v>
      </c>
      <c r="AI71" s="99">
        <f>IF(ISBLANK(Calculations!AI71),"",Calculations!AI71 + 'IRA Buildings Changes'!$D$39)</f>
        <v>23229656431269.52</v>
      </c>
      <c r="AJ71" s="99">
        <f>IF(ISBLANK(Calculations!AJ71),"",Calculations!AJ71 + 'IRA Buildings Changes'!$D$39)</f>
        <v>23426166505178.18</v>
      </c>
      <c r="AK71" s="99">
        <f>IF(ISBLANK(Calculations!AK71),"",Calculations!AK71 + 'IRA Buildings Changes'!$D$39)</f>
        <v>23346774384661.633</v>
      </c>
      <c r="AL71" s="99">
        <f>IF(ISBLANK(Calculations!AL71),"",Calculations!AL71 + 'IRA Buildings Changes'!$D$39)</f>
        <v>23289208985399.379</v>
      </c>
      <c r="AM71" s="99">
        <f>IF(ISBLANK(Calculations!AM71),"",Calculations!AM71 + 'IRA Buildings Changes'!$D$39)</f>
        <v>23241612958340.41</v>
      </c>
      <c r="AN71" s="99">
        <f>IF(ISBLANK(Calculations!AN71),"",Calculations!AN71 + 'IRA Buildings Changes'!$D$39)</f>
        <v>23211204180810.004</v>
      </c>
      <c r="AO71" s="99">
        <f>IF(ISBLANK(Calculations!AO71),"",Calculations!AO71 + 'IRA Buildings Changes'!$D$39)</f>
        <v>23185861682636.652</v>
      </c>
      <c r="AP71" s="99">
        <f>IF(ISBLANK(Calculations!AP71),"",Calculations!AP71 + 'IRA Buildings Changes'!$D$39)</f>
        <v>23167729871376.43</v>
      </c>
      <c r="AQ71" s="99">
        <f>IF(ISBLANK(Calculations!AQ71),"",Calculations!AQ71 + 'IRA Buildings Changes'!$D$39)</f>
        <v>23154169400733.566</v>
      </c>
      <c r="AR71" s="99">
        <f>IF(ISBLANK(Calculations!AR71),"",Calculations!AR71 + 'IRA Buildings Changes'!$D$39)</f>
        <v>23147795902164.793</v>
      </c>
      <c r="AS71" s="99">
        <f>IF(ISBLANK(Calculations!AS71),"",Calculations!AS71 + 'IRA Buildings Changes'!$D$39)</f>
        <v>23137438922224.332</v>
      </c>
      <c r="AT71" s="99">
        <f>IF(ISBLANK(Calculations!AT71),"",Calculations!AT71 + 'IRA Buildings Changes'!$D$39)</f>
        <v>23126667971070.625</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0.99728855379976988</v>
      </c>
      <c r="K72">
        <f>IF(ISBLANK(Calculations!K72),"",Calculations!K72)</f>
        <v>0.28121294791512969</v>
      </c>
      <c r="L72" t="str">
        <f>IF(ISBLANK(Calculations!L72),"",Calculations!L72)</f>
        <v>RESIDENTIAL</v>
      </c>
      <c r="M72" t="str">
        <f>IF(ISBLANK(Calculations!M72),"",Calculations!M72)</f>
        <v>heating</v>
      </c>
      <c r="N72" t="str">
        <f>IF(ISBLANK(Calculations!N72),"",Calculations!N72)</f>
        <v>petroleum diesel</v>
      </c>
      <c r="O72">
        <f t="shared" si="0"/>
        <v>1233140646836.2107</v>
      </c>
      <c r="P72">
        <f>IF(ISBLANK(Calculations!P72),"",Calculations!P72)</f>
        <v>1233140646836.2107</v>
      </c>
      <c r="Q72">
        <f>IF(ISBLANK(Calculations!Q72),"",Calculations!Q72)</f>
        <v>1233140646836.2107</v>
      </c>
      <c r="R72">
        <f>IF(ISBLANK(Calculations!R72),"",Calculations!R72)</f>
        <v>1239244540357.7021</v>
      </c>
      <c r="S72">
        <f>IF(ISBLANK(Calculations!S72),"",Calculations!S72)</f>
        <v>1243684970014.4424</v>
      </c>
      <c r="T72">
        <f>IF(ISBLANK(Calculations!T72),"",Calculations!T72)</f>
        <v>1247211738261.4871</v>
      </c>
      <c r="U72">
        <f>IF(ISBLANK(Calculations!U72),"",Calculations!U72)</f>
        <v>1248250714420.229</v>
      </c>
      <c r="V72">
        <f>IF(ISBLANK(Calculations!V72),"",Calculations!V72)</f>
        <v>1247043013505.7637</v>
      </c>
      <c r="W72">
        <f>IF(ISBLANK(Calculations!W72),"",Calculations!W72)</f>
        <v>1243264989682.1409</v>
      </c>
      <c r="X72">
        <f>IF(ISBLANK(Calculations!X72),"",Calculations!X72)</f>
        <v>1235274888991.6162</v>
      </c>
      <c r="Y72">
        <f>IF(ISBLANK(Calculations!Y72),"",Calculations!Y72)</f>
        <v>1222685639646.6702</v>
      </c>
      <c r="Z72">
        <f>IF(ISBLANK(Calculations!Z72),"",Calculations!Z72)</f>
        <v>1205694509004.7087</v>
      </c>
      <c r="AA72">
        <f>IF(ISBLANK(Calculations!AA72),"",Calculations!AA72)</f>
        <v>1184703545072.8054</v>
      </c>
      <c r="AB72">
        <f>IF(ISBLANK(Calculations!AB72),"",Calculations!AB72)</f>
        <v>1160366595368.1184</v>
      </c>
      <c r="AC72">
        <f>IF(ISBLANK(Calculations!AC72),"",Calculations!AC72)</f>
        <v>1133279290628.2441</v>
      </c>
      <c r="AD72">
        <f>IF(ISBLANK(Calculations!AD72),"",Calculations!AD72)</f>
        <v>1104250946634.8452</v>
      </c>
      <c r="AE72">
        <f>IF(ISBLANK(Calculations!AE72),"",Calculations!AE72)</f>
        <v>1074211299848.5397</v>
      </c>
      <c r="AF72">
        <f>IF(ISBLANK(Calculations!AF72),"",Calculations!AF72)</f>
        <v>1043843300495.903</v>
      </c>
      <c r="AG72">
        <f>IF(ISBLANK(Calculations!AG72),"",Calculations!AG72)</f>
        <v>1013681613197.8528</v>
      </c>
      <c r="AH72">
        <f>IF(ISBLANK(Calculations!AH72),"",Calculations!AH72)</f>
        <v>983427785780.27917</v>
      </c>
      <c r="AI72">
        <f>IF(ISBLANK(Calculations!AI72),"",Calculations!AI72)</f>
        <v>953328929888.07458</v>
      </c>
      <c r="AJ72">
        <f>IF(ISBLANK(Calculations!AJ72),"",Calculations!AJ72)</f>
        <v>922256175747.97119</v>
      </c>
      <c r="AK72">
        <f>IF(ISBLANK(Calculations!AK72),"",Calculations!AK72)</f>
        <v>883325329535.64294</v>
      </c>
      <c r="AL72">
        <f>IF(ISBLANK(Calculations!AL72),"",Calculations!AL72)</f>
        <v>844297630214.87012</v>
      </c>
      <c r="AM72">
        <f>IF(ISBLANK(Calculations!AM72),"",Calculations!AM72)</f>
        <v>804883573545.98291</v>
      </c>
      <c r="AN72">
        <f>IF(ISBLANK(Calculations!AN72),"",Calculations!AN72)</f>
        <v>765632432348.24463</v>
      </c>
      <c r="AO72">
        <f>IF(ISBLANK(Calculations!AO72),"",Calculations!AO72)</f>
        <v>726847791371.90259</v>
      </c>
      <c r="AP72">
        <f>IF(ISBLANK(Calculations!AP72),"",Calculations!AP72)</f>
        <v>689217004392.08777</v>
      </c>
      <c r="AQ72">
        <f>IF(ISBLANK(Calculations!AQ72),"",Calculations!AQ72)</f>
        <v>653182727003.95679</v>
      </c>
      <c r="AR72">
        <f>IF(ISBLANK(Calculations!AR72),"",Calculations!AR72)</f>
        <v>619168254924.09595</v>
      </c>
      <c r="AS72">
        <f>IF(ISBLANK(Calculations!AS72),"",Calculations!AS72)</f>
        <v>587211780669.48706</v>
      </c>
      <c r="AT72">
        <f>IF(ISBLANK(Calculations!AT72),"",Calculations!AT72)</f>
        <v>557662133124.30676</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0.28121294791512969</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0.28121294791512969</v>
      </c>
      <c r="L74" t="str">
        <f>IF(ISBLANK(Calculations!L74),"",Calculations!L74)</f>
        <v>RESIDENTIAL</v>
      </c>
      <c r="M74" t="str">
        <f>IF(ISBLANK(Calculations!M74),"",Calculations!M74)</f>
        <v>heating</v>
      </c>
      <c r="N74" t="str">
        <f>IF(ISBLANK(Calculations!N74),"",Calculations!N74)</f>
        <v>biomass</v>
      </c>
      <c r="O74">
        <f t="shared" si="0"/>
        <v>3945136446301.3545</v>
      </c>
      <c r="P74">
        <f>IF(ISBLANK(Calculations!P74),"",Calculations!P74)</f>
        <v>3945136446301.3545</v>
      </c>
      <c r="Q74">
        <f>IF(ISBLANK(Calculations!Q74),"",Calculations!Q74)</f>
        <v>3945136446301.3545</v>
      </c>
      <c r="R74">
        <f>IF(ISBLANK(Calculations!R74),"",Calculations!R74)</f>
        <v>3954578076968.6758</v>
      </c>
      <c r="S74">
        <f>IF(ISBLANK(Calculations!S74),"",Calculations!S74)</f>
        <v>3960123733604.2793</v>
      </c>
      <c r="T74">
        <f>IF(ISBLANK(Calculations!T74),"",Calculations!T74)</f>
        <v>3964585459053.7036</v>
      </c>
      <c r="U74">
        <f>IF(ISBLANK(Calculations!U74),"",Calculations!U74)</f>
        <v>3966238106518.8467</v>
      </c>
      <c r="V74">
        <f>IF(ISBLANK(Calculations!V74),"",Calculations!V74)</f>
        <v>3967785026971.4487</v>
      </c>
      <c r="W74">
        <f>IF(ISBLANK(Calculations!W74),"",Calculations!W74)</f>
        <v>3970282974575.2656</v>
      </c>
      <c r="X74">
        <f>IF(ISBLANK(Calculations!X74),"",Calculations!X74)</f>
        <v>3972462377768.3135</v>
      </c>
      <c r="Y74">
        <f>IF(ISBLANK(Calculations!Y74),"",Calculations!Y74)</f>
        <v>3973790331234.9229</v>
      </c>
      <c r="Z74">
        <f>IF(ISBLANK(Calculations!Z74),"",Calculations!Z74)</f>
        <v>3974710255425.4629</v>
      </c>
      <c r="AA74">
        <f>IF(ISBLANK(Calculations!AA74),"",Calculations!AA74)</f>
        <v>3977631153607.1089</v>
      </c>
      <c r="AB74">
        <f>IF(ISBLANK(Calculations!AB74),"",Calculations!AB74)</f>
        <v>3981656029300.6802</v>
      </c>
      <c r="AC74">
        <f>IF(ISBLANK(Calculations!AC74),"",Calculations!AC74)</f>
        <v>3986067228388.0869</v>
      </c>
      <c r="AD74">
        <f>IF(ISBLANK(Calculations!AD74),"",Calculations!AD74)</f>
        <v>3993475246608.9199</v>
      </c>
      <c r="AE74">
        <f>IF(ISBLANK(Calculations!AE74),"",Calculations!AE74)</f>
        <v>4004361224767.8618</v>
      </c>
      <c r="AF74">
        <f>IF(ISBLANK(Calculations!AF74),"",Calculations!AF74)</f>
        <v>4017838894320.3638</v>
      </c>
      <c r="AG74">
        <f>IF(ISBLANK(Calculations!AG74),"",Calculations!AG74)</f>
        <v>4036774146213.9526</v>
      </c>
      <c r="AH74">
        <f>IF(ISBLANK(Calculations!AH74),"",Calculations!AH74)</f>
        <v>4058461696602.0171</v>
      </c>
      <c r="AI74">
        <f>IF(ISBLANK(Calculations!AI74),"",Calculations!AI74)</f>
        <v>4083014591451.5928</v>
      </c>
      <c r="AJ74">
        <f>IF(ISBLANK(Calculations!AJ74),"",Calculations!AJ74)</f>
        <v>4107569836827.0098</v>
      </c>
      <c r="AK74">
        <f>IF(ISBLANK(Calculations!AK74),"",Calculations!AK74)</f>
        <v>4103062033283.5317</v>
      </c>
      <c r="AL74">
        <f>IF(ISBLANK(Calculations!AL74),"",Calculations!AL74)</f>
        <v>4098299139202.5908</v>
      </c>
      <c r="AM74">
        <f>IF(ISBLANK(Calculations!AM74),"",Calculations!AM74)</f>
        <v>4091549133710.4858</v>
      </c>
      <c r="AN74">
        <f>IF(ISBLANK(Calculations!AN74),"",Calculations!AN74)</f>
        <v>4084242399190.1636</v>
      </c>
      <c r="AO74">
        <f>IF(ISBLANK(Calculations!AO74),"",Calculations!AO74)</f>
        <v>4075800717324.8833</v>
      </c>
      <c r="AP74">
        <f>IF(ISBLANK(Calculations!AP74),"",Calculations!AP74)</f>
        <v>4067586487465.2612</v>
      </c>
      <c r="AQ74">
        <f>IF(ISBLANK(Calculations!AQ74),"",Calculations!AQ74)</f>
        <v>4060028755392.7656</v>
      </c>
      <c r="AR74">
        <f>IF(ISBLANK(Calculations!AR74),"",Calculations!AR74)</f>
        <v>4053916717302.7329</v>
      </c>
      <c r="AS74">
        <f>IF(ISBLANK(Calculations!AS74),"",Calculations!AS74)</f>
        <v>4047947927584.502</v>
      </c>
      <c r="AT74">
        <f>IF(ISBLANK(Calculations!AT74),"",Calculations!AT74)</f>
        <v>4042759531942.8403</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0.28121294791512969</v>
      </c>
      <c r="L75" t="str">
        <f>IF(ISBLANK(Calculations!L75),"",Calculations!L75)</f>
        <v>RESIDENTIAL</v>
      </c>
      <c r="M75" t="str">
        <f>IF(ISBLANK(Calculations!M75),"",Calculations!M75)</f>
        <v>heating</v>
      </c>
      <c r="N75" t="str">
        <f>IF(ISBLANK(Calculations!N75),"",Calculations!N75)</f>
        <v>kerosene</v>
      </c>
      <c r="O75">
        <f t="shared" si="0"/>
        <v>15466712135.332132</v>
      </c>
      <c r="P75">
        <f>IF(ISBLANK(Calculations!P75),"",Calculations!P75)</f>
        <v>15466712135.332132</v>
      </c>
      <c r="Q75">
        <f>IF(ISBLANK(Calculations!Q75),"",Calculations!Q75)</f>
        <v>15466712135.332132</v>
      </c>
      <c r="R75">
        <f>IF(ISBLANK(Calculations!R75),"",Calculations!R75)</f>
        <v>15495819211.48033</v>
      </c>
      <c r="S75">
        <f>IF(ISBLANK(Calculations!S75),"",Calculations!S75)</f>
        <v>15527422122.593735</v>
      </c>
      <c r="T75">
        <f>IF(ISBLANK(Calculations!T75),"",Calculations!T75)</f>
        <v>15565866171.401966</v>
      </c>
      <c r="U75">
        <f>IF(ISBLANK(Calculations!U75),"",Calculations!U75)</f>
        <v>15603620972.424929</v>
      </c>
      <c r="V75">
        <f>IF(ISBLANK(Calculations!V75),"",Calculations!V75)</f>
        <v>15638403494.013056</v>
      </c>
      <c r="W75">
        <f>IF(ISBLANK(Calculations!W75),"",Calculations!W75)</f>
        <v>15673121028.12883</v>
      </c>
      <c r="X75">
        <f>IF(ISBLANK(Calculations!X75),"",Calculations!X75)</f>
        <v>15705351218.280361</v>
      </c>
      <c r="Y75">
        <f>IF(ISBLANK(Calculations!Y75),"",Calculations!Y75)</f>
        <v>15733319521.261724</v>
      </c>
      <c r="Z75">
        <f>IF(ISBLANK(Calculations!Z75),"",Calculations!Z75)</f>
        <v>15758392066.185501</v>
      </c>
      <c r="AA75">
        <f>IF(ISBLANK(Calculations!AA75),"",Calculations!AA75)</f>
        <v>15785569236.061543</v>
      </c>
      <c r="AB75">
        <f>IF(ISBLANK(Calculations!AB75),"",Calculations!AB75)</f>
        <v>15810840148.267195</v>
      </c>
      <c r="AC75">
        <f>IF(ISBLANK(Calculations!AC75),"",Calculations!AC75)</f>
        <v>15831610056.672726</v>
      </c>
      <c r="AD75">
        <f>IF(ISBLANK(Calculations!AD75),"",Calculations!AD75)</f>
        <v>15856165673.668592</v>
      </c>
      <c r="AE75">
        <f>IF(ISBLANK(Calculations!AE75),"",Calculations!AE75)</f>
        <v>15882775022.660894</v>
      </c>
      <c r="AF75">
        <f>IF(ISBLANK(Calculations!AF75),"",Calculations!AF75)</f>
        <v>15910341320.539448</v>
      </c>
      <c r="AG75">
        <f>IF(ISBLANK(Calculations!AG75),"",Calculations!AG75)</f>
        <v>15942555404.555645</v>
      </c>
      <c r="AH75">
        <f>IF(ISBLANK(Calculations!AH75),"",Calculations!AH75)</f>
        <v>15975098907.444902</v>
      </c>
      <c r="AI75">
        <f>IF(ISBLANK(Calculations!AI75),"",Calculations!AI75)</f>
        <v>16012531746.993288</v>
      </c>
      <c r="AJ75">
        <f>IF(ISBLANK(Calculations!AJ75),"",Calculations!AJ75)</f>
        <v>16049852838.198805</v>
      </c>
      <c r="AK75">
        <f>IF(ISBLANK(Calculations!AK75),"",Calculations!AK75)</f>
        <v>16071556030.766092</v>
      </c>
      <c r="AL75">
        <f>IF(ISBLANK(Calculations!AL75),"",Calculations!AL75)</f>
        <v>16094911068.977648</v>
      </c>
      <c r="AM75">
        <f>IF(ISBLANK(Calculations!AM75),"",Calculations!AM75)</f>
        <v>16114987041.671673</v>
      </c>
      <c r="AN75">
        <f>IF(ISBLANK(Calculations!AN75),"",Calculations!AN75)</f>
        <v>16136896697.133718</v>
      </c>
      <c r="AO75">
        <f>IF(ISBLANK(Calculations!AO75),"",Calculations!AO75)</f>
        <v>16155862150.168381</v>
      </c>
      <c r="AP75">
        <f>IF(ISBLANK(Calculations!AP75),"",Calculations!AP75)</f>
        <v>16174567482.716448</v>
      </c>
      <c r="AQ75">
        <f>IF(ISBLANK(Calculations!AQ75),"",Calculations!AQ75)</f>
        <v>16193121617.075916</v>
      </c>
      <c r="AR75">
        <f>IF(ISBLANK(Calculations!AR75),"",Calculations!AR75)</f>
        <v>16214167668.698681</v>
      </c>
      <c r="AS75">
        <f>IF(ISBLANK(Calculations!AS75),"",Calculations!AS75)</f>
        <v>16232839248.483294</v>
      </c>
      <c r="AT75">
        <f>IF(ISBLANK(Calculations!AT75),"",Calculations!AT75)</f>
        <v>16251721387.654032</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0.28121294791512969</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0.89256743130322636</v>
      </c>
      <c r="K77">
        <f>IF(ISBLANK(Calculations!K77),"",Calculations!K77)</f>
        <v>0.28121294791512969</v>
      </c>
      <c r="L77" t="str">
        <f>IF(ISBLANK(Calculations!L77),"",Calculations!L77)</f>
        <v>RESIDENTIAL</v>
      </c>
      <c r="M77" t="str">
        <f>IF(ISBLANK(Calculations!M77),"",Calculations!M77)</f>
        <v>heating</v>
      </c>
      <c r="N77" t="str">
        <f>IF(ISBLANK(Calculations!N77),"",Calculations!N77)</f>
        <v>LPG propane or butane</v>
      </c>
      <c r="O77">
        <f t="shared" si="0"/>
        <v>6724832685522.4912</v>
      </c>
      <c r="P77">
        <f>IF(ISBLANK(Calculations!P77),"",Calculations!P77)</f>
        <v>6724832685522.4912</v>
      </c>
      <c r="Q77">
        <f>IF(ISBLANK(Calculations!Q77),"",Calculations!Q77)</f>
        <v>6724832685522.4912</v>
      </c>
      <c r="R77">
        <f>IF(ISBLANK(Calculations!R77),"",Calculations!R77)</f>
        <v>6759997720020.5879</v>
      </c>
      <c r="S77">
        <f>IF(ISBLANK(Calculations!S77),"",Calculations!S77)</f>
        <v>6790799501902.9854</v>
      </c>
      <c r="T77">
        <f>IF(ISBLANK(Calculations!T77),"",Calculations!T77)</f>
        <v>6822997063113.791</v>
      </c>
      <c r="U77">
        <f>IF(ISBLANK(Calculations!U77),"",Calculations!U77)</f>
        <v>6853253298975.6992</v>
      </c>
      <c r="V77">
        <f>IF(ISBLANK(Calculations!V77),"",Calculations!V77)</f>
        <v>6887317686457.3467</v>
      </c>
      <c r="W77">
        <f>IF(ISBLANK(Calculations!W77),"",Calculations!W77)</f>
        <v>6927563712286.5059</v>
      </c>
      <c r="X77">
        <f>IF(ISBLANK(Calculations!X77),"",Calculations!X77)</f>
        <v>6971240658925.5391</v>
      </c>
      <c r="Y77">
        <f>IF(ISBLANK(Calculations!Y77),"",Calculations!Y77)</f>
        <v>7017786805454.3525</v>
      </c>
      <c r="Z77">
        <f>IF(ISBLANK(Calculations!Z77),"",Calculations!Z77)</f>
        <v>7067086507776.6387</v>
      </c>
      <c r="AA77">
        <f>IF(ISBLANK(Calculations!AA77),"",Calculations!AA77)</f>
        <v>7120875442878.1768</v>
      </c>
      <c r="AB77">
        <f>IF(ISBLANK(Calculations!AB77),"",Calculations!AB77)</f>
        <v>7174532703437.2002</v>
      </c>
      <c r="AC77">
        <f>IF(ISBLANK(Calculations!AC77),"",Calculations!AC77)</f>
        <v>7225118684083.2646</v>
      </c>
      <c r="AD77">
        <f>IF(ISBLANK(Calculations!AD77),"",Calculations!AD77)</f>
        <v>7274828834059.665</v>
      </c>
      <c r="AE77">
        <f>IF(ISBLANK(Calculations!AE77),"",Calculations!AE77)</f>
        <v>7322545455371.0439</v>
      </c>
      <c r="AF77">
        <f>IF(ISBLANK(Calculations!AF77),"",Calculations!AF77)</f>
        <v>7363989177875.0186</v>
      </c>
      <c r="AG77">
        <f>IF(ISBLANK(Calculations!AG77),"",Calculations!AG77)</f>
        <v>7406232207461.752</v>
      </c>
      <c r="AH77">
        <f>IF(ISBLANK(Calculations!AH77),"",Calculations!AH77)</f>
        <v>7446286623725.9873</v>
      </c>
      <c r="AI77">
        <f>IF(ISBLANK(Calculations!AI77),"",Calculations!AI77)</f>
        <v>7488372670746.3262</v>
      </c>
      <c r="AJ77">
        <f>IF(ISBLANK(Calculations!AJ77),"",Calculations!AJ77)</f>
        <v>7530368021949.3008</v>
      </c>
      <c r="AK77">
        <f>IF(ISBLANK(Calculations!AK77),"",Calculations!AK77)</f>
        <v>7512903007888.8955</v>
      </c>
      <c r="AL77">
        <f>IF(ISBLANK(Calculations!AL77),"",Calculations!AL77)</f>
        <v>7499199460892.877</v>
      </c>
      <c r="AM77">
        <f>IF(ISBLANK(Calculations!AM77),"",Calculations!AM77)</f>
        <v>7487033179456.6738</v>
      </c>
      <c r="AN77">
        <f>IF(ISBLANK(Calculations!AN77),"",Calculations!AN77)</f>
        <v>7478616716697.6973</v>
      </c>
      <c r="AO77">
        <f>IF(ISBLANK(Calculations!AO77),"",Calculations!AO77)</f>
        <v>7471292970570.0742</v>
      </c>
      <c r="AP77">
        <f>IF(ISBLANK(Calculations!AP77),"",Calculations!AP77)</f>
        <v>7465740034932.0742</v>
      </c>
      <c r="AQ77">
        <f>IF(ISBLANK(Calculations!AQ77),"",Calculations!AQ77)</f>
        <v>7461438071776.7266</v>
      </c>
      <c r="AR77">
        <f>IF(ISBLANK(Calculations!AR77),"",Calculations!AR77)</f>
        <v>7459070561055.9902</v>
      </c>
      <c r="AS77">
        <f>IF(ISBLANK(Calculations!AS77),"",Calculations!AS77)</f>
        <v>7455917391534.8994</v>
      </c>
      <c r="AT77">
        <f>IF(ISBLANK(Calculations!AT77),"",Calculations!AT77)</f>
        <v>7452849495122.5693</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0.28121294791512969</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4.2169755900383236E-2</v>
      </c>
      <c r="K82">
        <f>IF(ISBLANK(Calculations!K82),"",Calculations!K82)</f>
        <v>0.28121294791512969</v>
      </c>
      <c r="L82" t="str">
        <f>IF(ISBLANK(Calculations!L82),"",Calculations!L82)</f>
        <v>RESIDENTIAL</v>
      </c>
      <c r="M82" t="str">
        <f>IF(ISBLANK(Calculations!M82),"",Calculations!M82)</f>
        <v>cooling</v>
      </c>
      <c r="N82" t="str">
        <f>IF(ISBLANK(Calculations!N82),"",Calculations!N82)</f>
        <v>electricity</v>
      </c>
      <c r="O82">
        <f t="shared" ref="O82:O145" si="1">P82</f>
        <v>939566449944.95618</v>
      </c>
      <c r="P82">
        <f>IF(ISBLANK(Calculations!P82),"",Calculations!P82)-(SUMIFS(BDEQ!B:B,BDEQ!$AG:$AG,About!$B$2,BDEQ!$AH:$AH,$I82)*BDEQ!$C$2*$J82*$K82)</f>
        <v>939566449944.95618</v>
      </c>
      <c r="Q82">
        <f>IF(ISBLANK(Calculations!Q82),"",Calculations!Q82)-(SUMIFS(BDEQ!C:C,BDEQ!$AG:$AG,About!$B$2,BDEQ!$AH:$AH,$I82)*BDEQ!$C$2*$J82*$K82)</f>
        <v>939566449944.95618</v>
      </c>
      <c r="R82">
        <f>IF(ISBLANK(Calculations!R82),"",Calculations!R82)-(SUMIFS(BDEQ!D:D,BDEQ!$AG:$AG,About!$B$2,BDEQ!$AH:$AH,$I82)*BDEQ!$C$2*$J82*$K82)</f>
        <v>915209728990.24182</v>
      </c>
      <c r="S82" s="99">
        <f>IF(ISBLANK(Calculations!S82),"",Calculations!S82 + ('IRA Buildings Changes'!$C$39/($AB$81-$R$81)*(S81-$R$81)))-(SUMIFS(BDEQ!E:E,BDEQ!$AG:$AG,About!$B$2,BDEQ!$AH:$AH,$I82)*BDEQ!$C$2*$J82*$K82)</f>
        <v>1023736603299.1505</v>
      </c>
      <c r="T82" s="99">
        <f>IF(ISBLANK(Calculations!T82),"",Calculations!T82 + ('IRA Buildings Changes'!$C$39/($AB$81-$R$81)*(T81-$R$81)))-(SUMIFS(BDEQ!F:F,BDEQ!$AG:$AG,About!$B$2,BDEQ!$AH:$AH,$I82)*BDEQ!$C$2*$J82*$K82)</f>
        <v>1134491096468.2168</v>
      </c>
      <c r="U82" s="99">
        <f>IF(ISBLANK(Calculations!U82),"",Calculations!U82 + ('IRA Buildings Changes'!$C$39/($AB$81-$R$81)*(U81-$R$81)))-(SUMIFS(BDEQ!G:G,BDEQ!$AG:$AG,About!$B$2,BDEQ!$AH:$AH,$I82)*BDEQ!$C$2*$J82*$K82)</f>
        <v>1247768731725.1238</v>
      </c>
      <c r="V82" s="99">
        <f>IF(ISBLANK(Calculations!V82),"",Calculations!V82 + ('IRA Buildings Changes'!$C$39/($AB$81-$R$81)*(V81-$R$81)))-(SUMIFS(BDEQ!H:H,BDEQ!$AG:$AG,About!$B$2,BDEQ!$AH:$AH,$I82)*BDEQ!$C$2*$J82*$K82)</f>
        <v>1363778112922.7246</v>
      </c>
      <c r="W82" s="99">
        <f>IF(ISBLANK(Calculations!W82),"",Calculations!W82 + ('IRA Buildings Changes'!$C$39/($AB$81-$R$81)*(W81-$R$81)))-(SUMIFS(BDEQ!I:I,BDEQ!$AG:$AG,About!$B$2,BDEQ!$AH:$AH,$I82)*BDEQ!$C$2*$J82*$K82)</f>
        <v>1481722432840.6016</v>
      </c>
      <c r="X82" s="99">
        <f>IF(ISBLANK(Calculations!X82),"",Calculations!X82 + ('IRA Buildings Changes'!$C$39/($AB$81-$R$81)*(X81-$R$81)))-(SUMIFS(BDEQ!J:J,BDEQ!$AG:$AG,About!$B$2,BDEQ!$AH:$AH,$I82)*BDEQ!$C$2*$J82*$K82)</f>
        <v>1603144111023.804</v>
      </c>
      <c r="Y82" s="99">
        <f>IF(ISBLANK(Calculations!Y82),"",Calculations!Y82 + ('IRA Buildings Changes'!$C$39/($AB$81-$R$81)*(Y81-$R$81)))-(SUMIFS(BDEQ!K:K,BDEQ!$AG:$AG,About!$B$2,BDEQ!$AH:$AH,$I82)*BDEQ!$C$2*$J82*$K82)</f>
        <v>1726856295038.9431</v>
      </c>
      <c r="Z82" s="99">
        <f>IF(ISBLANK(Calculations!Z82),"",Calculations!Z82 + ('IRA Buildings Changes'!$C$39/($AB$81-$R$81)*(Z81-$R$81)))-(SUMIFS(BDEQ!L:L,BDEQ!$AG:$AG,About!$B$2,BDEQ!$AH:$AH,$I82)*BDEQ!$C$2*$J82*$K82)</f>
        <v>1852511960405.8999</v>
      </c>
      <c r="AA82" s="99">
        <f>IF(ISBLANK(Calculations!AA82),"",Calculations!AA82 + ('IRA Buildings Changes'!$C$39/($AB$81-$R$81)*(AA81-$R$81)))-(SUMIFS(BDEQ!M:M,BDEQ!$AG:$AG,About!$B$2,BDEQ!$AH:$AH,$I82)*BDEQ!$C$2*$J82*$K82)</f>
        <v>1979667166526.1033</v>
      </c>
      <c r="AB82" s="98">
        <f>IF(ISBLANK(Calculations!AB82),"",Calculations!AB82 + 'IRA Buildings Changes'!C39)-(SUMIFS(BDEQ!N:N,BDEQ!$AG:$AG,About!$B$2,BDEQ!$AH:$AH,$I82)*BDEQ!$C$2*$J82*$K82)</f>
        <v>2107996508901.2068</v>
      </c>
      <c r="AC82" s="99">
        <f>IF(ISBLANK(Calculations!AC82),"",Calculations!AC82  + 'IRA Buildings Changes'!$C$39)-(SUMIFS(BDEQ!O:O,BDEQ!$AG:$AG,About!$B$2,BDEQ!$AH:$AH,$I82)*BDEQ!$C$2*$J82*$K82)</f>
        <v>2106138428112.4146</v>
      </c>
      <c r="AD82" s="99">
        <f>IF(ISBLANK(Calculations!AD82),"",Calculations!AD82  + 'IRA Buildings Changes'!$C$39)-(SUMIFS(BDEQ!P:P,BDEQ!$AG:$AG,About!$B$2,BDEQ!$AH:$AH,$I82)*BDEQ!$C$2*$J82*$K82)</f>
        <v>2104857127736.6672</v>
      </c>
      <c r="AE82" s="99">
        <f>IF(ISBLANK(Calculations!AE82),"",Calculations!AE82  + 'IRA Buildings Changes'!$C$39)-(SUMIFS(BDEQ!Q:Q,BDEQ!$AG:$AG,About!$B$2,BDEQ!$AH:$AH,$I82)*BDEQ!$C$2*$J82*$K82)</f>
        <v>2104031486105.2524</v>
      </c>
      <c r="AF82" s="99">
        <f>IF(ISBLANK(Calculations!AF82),"",Calculations!AF82  + 'IRA Buildings Changes'!$C$39)-(SUMIFS(BDEQ!R:R,BDEQ!$AG:$AG,About!$B$2,BDEQ!$AH:$AH,$I82)*BDEQ!$C$2*$J82*$K82)</f>
        <v>2103468277506.4062</v>
      </c>
      <c r="AG82" s="99">
        <f>IF(ISBLANK(Calculations!AG82),"",Calculations!AG82  + 'IRA Buildings Changes'!$C$39)-(SUMIFS(BDEQ!S:S,BDEQ!$AG:$AG,About!$B$2,BDEQ!$AH:$AH,$I82)*BDEQ!$C$2*$J82*$K82)</f>
        <v>2103159420546.5044</v>
      </c>
      <c r="AH82" s="99">
        <f>IF(ISBLANK(Calculations!AH82),"",Calculations!AH82  + 'IRA Buildings Changes'!$C$39)-(SUMIFS(BDEQ!T:T,BDEQ!$AG:$AG,About!$B$2,BDEQ!$AH:$AH,$I82)*BDEQ!$C$2*$J82*$K82)</f>
        <v>2103060359780.2844</v>
      </c>
      <c r="AI82" s="99">
        <f>IF(ISBLANK(Calculations!AI82),"",Calculations!AI82  + 'IRA Buildings Changes'!$C$39)-(SUMIFS(BDEQ!U:U,BDEQ!$AG:$AG,About!$B$2,BDEQ!$AH:$AH,$I82)*BDEQ!$C$2*$J82*$K82)</f>
        <v>2103081707710.1956</v>
      </c>
      <c r="AJ82" s="99">
        <f>IF(ISBLANK(Calculations!AJ82),"",Calculations!AJ82  + 'IRA Buildings Changes'!$C$39)-(SUMIFS(BDEQ!V:V,BDEQ!$AG:$AG,About!$B$2,BDEQ!$AH:$AH,$I82)*BDEQ!$C$2*$J82*$K82)</f>
        <v>2103244586326.043</v>
      </c>
      <c r="AK82" s="99">
        <f>IF(ISBLANK(Calculations!AK82),"",Calculations!AK82  + 'IRA Buildings Changes'!$C$39)-(SUMIFS(BDEQ!W:W,BDEQ!$AG:$AG,About!$B$2,BDEQ!$AH:$AH,$I82)*BDEQ!$C$2*$J82*$K82)</f>
        <v>2103602575229.4172</v>
      </c>
      <c r="AL82" s="99">
        <f>IF(ISBLANK(Calculations!AL82),"",Calculations!AL82  + 'IRA Buildings Changes'!$C$39)-(SUMIFS(BDEQ!X:X,BDEQ!$AG:$AG,About!$B$2,BDEQ!$AH:$AH,$I82)*BDEQ!$C$2*$J82*$K82)</f>
        <v>2104045434079.8816</v>
      </c>
      <c r="AM82" s="99">
        <f>IF(ISBLANK(Calculations!AM82),"",Calculations!AM82  + 'IRA Buildings Changes'!$C$39)-(SUMIFS(BDEQ!Y:Y,BDEQ!$AG:$AG,About!$B$2,BDEQ!$AH:$AH,$I82)*BDEQ!$C$2*$J82*$K82)</f>
        <v>2104563970599.5403</v>
      </c>
      <c r="AN82" s="99">
        <f>IF(ISBLANK(Calculations!AN82),"",Calculations!AN82  + 'IRA Buildings Changes'!$C$39)-(SUMIFS(BDEQ!Z:Z,BDEQ!$AG:$AG,About!$B$2,BDEQ!$AH:$AH,$I82)*BDEQ!$C$2*$J82*$K82)</f>
        <v>2105207268308.281</v>
      </c>
      <c r="AO82" s="99">
        <f>IF(ISBLANK(Calculations!AO82),"",Calculations!AO82  + 'IRA Buildings Changes'!$C$39)-(SUMIFS(BDEQ!AA:AA,BDEQ!$AG:$AG,About!$B$2,BDEQ!$AH:$AH,$I82)*BDEQ!$C$2*$J82*$K82)</f>
        <v>2105865559212.2622</v>
      </c>
      <c r="AP82" s="99">
        <f>IF(ISBLANK(Calculations!AP82),"",Calculations!AP82  + 'IRA Buildings Changes'!$C$39)-(SUMIFS(BDEQ!AB:AB,BDEQ!$AG:$AG,About!$B$2,BDEQ!$AH:$AH,$I82)*BDEQ!$C$2*$J82*$K82)</f>
        <v>2106544657501.7788</v>
      </c>
      <c r="AQ82" s="99">
        <f>IF(ISBLANK(Calculations!AQ82),"",Calculations!AQ82  + 'IRA Buildings Changes'!$C$39)-(SUMIFS(BDEQ!AC:AC,BDEQ!$AG:$AG,About!$B$2,BDEQ!$AH:$AH,$I82)*BDEQ!$C$2*$J82*$K82)</f>
        <v>2107337838272.9116</v>
      </c>
      <c r="AR82" s="99">
        <f>IF(ISBLANK(Calculations!AR82),"",Calculations!AR82  + 'IRA Buildings Changes'!$C$39)-(SUMIFS(BDEQ!AD:AD,BDEQ!$AG:$AG,About!$B$2,BDEQ!$AH:$AH,$I82)*BDEQ!$C$2*$J82*$K82)</f>
        <v>2108118647096.2339</v>
      </c>
      <c r="AS82" s="99">
        <f>IF(ISBLANK(Calculations!AS82),"",Calculations!AS82  + 'IRA Buildings Changes'!$C$39)-(SUMIFS(BDEQ!AE:AE,BDEQ!$AG:$AG,About!$B$2,BDEQ!$AH:$AH,$I82)*BDEQ!$C$2*$J82*$K82)</f>
        <v>2108947399254.2285</v>
      </c>
      <c r="AT82" s="99">
        <f>IF(ISBLANK(Calculations!AT82),"",Calculations!AT82  + 'IRA Buildings Changes'!$C$39)-(SUMIFS(BDEQ!AF:AF,BDEQ!$AG:$AG,About!$B$2,BDEQ!$AH:$AH,$I82)*BDEQ!$C$2*$J82*$K82)</f>
        <v>2109902549520.9019</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0.28121294791512969</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0.28121294791512969</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0.28121294791512969</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0.28121294791512969</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0.28121294791512969</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0.28121294791512969</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0.28121294791512969</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0.28121294791512969</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0.28121294791512969</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5.4411629826782111E-2</v>
      </c>
      <c r="K95">
        <f>IF(ISBLANK(Calculations!K95),"",Calculations!K95)</f>
        <v>0.28121294791512969</v>
      </c>
      <c r="L95" t="str">
        <f>IF(ISBLANK(Calculations!L95),"",Calculations!L95)</f>
        <v>RESIDENTIAL</v>
      </c>
      <c r="M95" t="str">
        <f>IF(ISBLANK(Calculations!M95),"",Calculations!M95)</f>
        <v>lighting</v>
      </c>
      <c r="N95" t="str">
        <f>IF(ISBLANK(Calculations!N95),"",Calculations!N95)</f>
        <v>electricity</v>
      </c>
      <c r="O95">
        <f t="shared" si="1"/>
        <v>1212322451968.5718</v>
      </c>
      <c r="P95">
        <f>IF(ISBLANK(Calculations!P95),"",Calculations!P95)-(SUMIFS(BDEQ!B:B,BDEQ!$AG:$AG,About!$B$2,BDEQ!$AH:$AH,$I95)*BDEQ!$C$2*$J95*$K95)</f>
        <v>1212322451968.5718</v>
      </c>
      <c r="Q95">
        <f>IF(ISBLANK(Calculations!Q95),"",Calculations!Q95)-(SUMIFS(BDEQ!C:C,BDEQ!$AG:$AG,About!$B$2,BDEQ!$AH:$AH,$I95)*BDEQ!$C$2*$J95*$K95)</f>
        <v>1212322451968.5718</v>
      </c>
      <c r="R95">
        <f>IF(ISBLANK(Calculations!R95),"",Calculations!R95)-(SUMIFS(BDEQ!D:D,BDEQ!$AG:$AG,About!$B$2,BDEQ!$AH:$AH,$I95)*BDEQ!$C$2*$J95*$K95)</f>
        <v>1203010321104.8796</v>
      </c>
      <c r="S95">
        <f>IF(ISBLANK(Calculations!S95),"",Calculations!S95)-(SUMIFS(BDEQ!E:E,BDEQ!$AG:$AG,About!$B$2,BDEQ!$AH:$AH,$I95)*BDEQ!$C$2*$J95*$K95)</f>
        <v>1193981466369.1692</v>
      </c>
      <c r="T95">
        <f>IF(ISBLANK(Calculations!T95),"",Calculations!T95)-(SUMIFS(BDEQ!F:F,BDEQ!$AG:$AG,About!$B$2,BDEQ!$AH:$AH,$I95)*BDEQ!$C$2*$J95*$K95)</f>
        <v>1186360072894.0811</v>
      </c>
      <c r="U95">
        <f>IF(ISBLANK(Calculations!U95),"",Calculations!U95)-(SUMIFS(BDEQ!G:G,BDEQ!$AG:$AG,About!$B$2,BDEQ!$AH:$AH,$I95)*BDEQ!$C$2*$J95*$K95)</f>
        <v>1182071193743.4397</v>
      </c>
      <c r="V95">
        <f>IF(ISBLANK(Calculations!V95),"",Calculations!V95)-(SUMIFS(BDEQ!H:H,BDEQ!$AG:$AG,About!$B$2,BDEQ!$AH:$AH,$I95)*BDEQ!$C$2*$J95*$K95)</f>
        <v>1181483579965.7832</v>
      </c>
      <c r="W95">
        <f>IF(ISBLANK(Calculations!W95),"",Calculations!W95)-(SUMIFS(BDEQ!I:I,BDEQ!$AG:$AG,About!$B$2,BDEQ!$AH:$AH,$I95)*BDEQ!$C$2*$J95*$K95)</f>
        <v>1182162146679.6084</v>
      </c>
      <c r="X95">
        <f>IF(ISBLANK(Calculations!X95),"",Calculations!X95)-(SUMIFS(BDEQ!J:J,BDEQ!$AG:$AG,About!$B$2,BDEQ!$AH:$AH,$I95)*BDEQ!$C$2*$J95*$K95)</f>
        <v>1182943690078.2764</v>
      </c>
      <c r="Y95">
        <f>IF(ISBLANK(Calculations!Y95),"",Calculations!Y95)-(SUMIFS(BDEQ!K:K,BDEQ!$AG:$AG,About!$B$2,BDEQ!$AH:$AH,$I95)*BDEQ!$C$2*$J95*$K95)</f>
        <v>1183836762690.6909</v>
      </c>
      <c r="Z95">
        <f>IF(ISBLANK(Calculations!Z95),"",Calculations!Z95)-(SUMIFS(BDEQ!L:L,BDEQ!$AG:$AG,About!$B$2,BDEQ!$AH:$AH,$I95)*BDEQ!$C$2*$J95*$K95)</f>
        <v>1185552257999.2576</v>
      </c>
      <c r="AA95">
        <f>IF(ISBLANK(Calculations!AA95),"",Calculations!AA95)-(SUMIFS(BDEQ!M:M,BDEQ!$AG:$AG,About!$B$2,BDEQ!$AH:$AH,$I95)*BDEQ!$C$2*$J95*$K95)</f>
        <v>1188952830218.0872</v>
      </c>
      <c r="AB95">
        <f>IF(ISBLANK(Calculations!AB95),"",Calculations!AB95)-(SUMIFS(BDEQ!N:N,BDEQ!$AG:$AG,About!$B$2,BDEQ!$AH:$AH,$I95)*BDEQ!$C$2*$J95*$K95)</f>
        <v>1193975598692.9219</v>
      </c>
      <c r="AC95">
        <f>IF(ISBLANK(Calculations!AC95),"",Calculations!AC95)-(SUMIFS(BDEQ!O:O,BDEQ!$AG:$AG,About!$B$2,BDEQ!$AH:$AH,$I95)*BDEQ!$C$2*$J95*$K95)</f>
        <v>1200019908167.9111</v>
      </c>
      <c r="AD95">
        <f>IF(ISBLANK(Calculations!AD95),"",Calculations!AD95)-(SUMIFS(BDEQ!P:P,BDEQ!$AG:$AG,About!$B$2,BDEQ!$AH:$AH,$I95)*BDEQ!$C$2*$J95*$K95)</f>
        <v>1206715643035.335</v>
      </c>
      <c r="AE95">
        <f>IF(ISBLANK(Calculations!AE95),"",Calculations!AE95)-(SUMIFS(BDEQ!Q:Q,BDEQ!$AG:$AG,About!$B$2,BDEQ!$AH:$AH,$I95)*BDEQ!$C$2*$J95*$K95)</f>
        <v>1212793229605.219</v>
      </c>
      <c r="AF95">
        <f>IF(ISBLANK(Calculations!AF95),"",Calculations!AF95)-(SUMIFS(BDEQ!R:R,BDEQ!$AG:$AG,About!$B$2,BDEQ!$AH:$AH,$I95)*BDEQ!$C$2*$J95*$K95)</f>
        <v>1216621631967.1987</v>
      </c>
      <c r="AG95">
        <f>IF(ISBLANK(Calculations!AG95),"",Calculations!AG95)-(SUMIFS(BDEQ!S:S,BDEQ!$AG:$AG,About!$B$2,BDEQ!$AH:$AH,$I95)*BDEQ!$C$2*$J95*$K95)</f>
        <v>1219803363275.4038</v>
      </c>
      <c r="AH95">
        <f>IF(ISBLANK(Calculations!AH95),"",Calculations!AH95)-(SUMIFS(BDEQ!T:T,BDEQ!$AG:$AG,About!$B$2,BDEQ!$AH:$AH,$I95)*BDEQ!$C$2*$J95*$K95)</f>
        <v>1222598741386.7971</v>
      </c>
      <c r="AI95">
        <f>IF(ISBLANK(Calculations!AI95),"",Calculations!AI95)-(SUMIFS(BDEQ!U:U,BDEQ!$AG:$AG,About!$B$2,BDEQ!$AH:$AH,$I95)*BDEQ!$C$2*$J95*$K95)</f>
        <v>1225070404265.9707</v>
      </c>
      <c r="AJ95">
        <f>IF(ISBLANK(Calculations!AJ95),"",Calculations!AJ95)-(SUMIFS(BDEQ!V:V,BDEQ!$AG:$AG,About!$B$2,BDEQ!$AH:$AH,$I95)*BDEQ!$C$2*$J95*$K95)</f>
        <v>1227353904017.5137</v>
      </c>
      <c r="AK95">
        <f>IF(ISBLANK(Calculations!AK95),"",Calculations!AK95)-(SUMIFS(BDEQ!W:W,BDEQ!$AG:$AG,About!$B$2,BDEQ!$AH:$AH,$I95)*BDEQ!$C$2*$J95*$K95)</f>
        <v>1224629104564.1936</v>
      </c>
      <c r="AL95">
        <f>IF(ISBLANK(Calculations!AL95),"",Calculations!AL95)-(SUMIFS(BDEQ!X:X,BDEQ!$AG:$AG,About!$B$2,BDEQ!$AH:$AH,$I95)*BDEQ!$C$2*$J95*$K95)</f>
        <v>1222154516318.3621</v>
      </c>
      <c r="AM95">
        <f>IF(ISBLANK(Calculations!AM95),"",Calculations!AM95)-(SUMIFS(BDEQ!Y:Y,BDEQ!$AG:$AG,About!$B$2,BDEQ!$AH:$AH,$I95)*BDEQ!$C$2*$J95*$K95)</f>
        <v>1220054098990.1123</v>
      </c>
      <c r="AN95">
        <f>IF(ISBLANK(Calculations!AN95),"",Calculations!AN95)-(SUMIFS(BDEQ!Z:Z,BDEQ!$AG:$AG,About!$B$2,BDEQ!$AH:$AH,$I95)*BDEQ!$C$2*$J95*$K95)</f>
        <v>1218489230921.0298</v>
      </c>
      <c r="AO95">
        <f>IF(ISBLANK(Calculations!AO95),"",Calculations!AO95)-(SUMIFS(BDEQ!AA:AA,BDEQ!$AG:$AG,About!$B$2,BDEQ!$AH:$AH,$I95)*BDEQ!$C$2*$J95*$K95)</f>
        <v>1217317960712.8176</v>
      </c>
      <c r="AP95">
        <f>IF(ISBLANK(Calculations!AP95),"",Calculations!AP95)-(SUMIFS(BDEQ!AB:AB,BDEQ!$AG:$AG,About!$B$2,BDEQ!$AH:$AH,$I95)*BDEQ!$C$2*$J95*$K95)</f>
        <v>1216511999854.2014</v>
      </c>
      <c r="AQ95">
        <f>IF(ISBLANK(Calculations!AQ95),"",Calculations!AQ95)-(SUMIFS(BDEQ!AC:AC,BDEQ!$AG:$AG,About!$B$2,BDEQ!$AH:$AH,$I95)*BDEQ!$C$2*$J95*$K95)</f>
        <v>1216126545277.2893</v>
      </c>
      <c r="AR95">
        <f>IF(ISBLANK(Calculations!AR95),"",Calculations!AR95)-(SUMIFS(BDEQ!AD:AD,BDEQ!$AG:$AG,About!$B$2,BDEQ!$AH:$AH,$I95)*BDEQ!$C$2*$J95*$K95)</f>
        <v>1215931290908.5779</v>
      </c>
      <c r="AS95">
        <f>IF(ISBLANK(Calculations!AS95),"",Calculations!AS95)-(SUMIFS(BDEQ!AE:AE,BDEQ!$AG:$AG,About!$B$2,BDEQ!$AH:$AH,$I95)*BDEQ!$C$2*$J95*$K95)</f>
        <v>1215968737543.9316</v>
      </c>
      <c r="AT95">
        <f>IF(ISBLANK(Calculations!AT95),"",Calculations!AT95)-(SUMIFS(BDEQ!AF:AF,BDEQ!$AG:$AG,About!$B$2,BDEQ!$AH:$AH,$I95)*BDEQ!$C$2*$J95*$K95)</f>
        <v>1216326159080.9609</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0.28121294791512969</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0.28121294791512969</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0.28121294791512969</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0.28121294791512969</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0.28121294791512969</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0.28121294791512969</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0.28121294791512969</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0.28121294791512969</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0.28121294791512969</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0.28089164016776669</v>
      </c>
      <c r="K108">
        <f>IF(ISBLANK(Calculations!K108),"",Calculations!K108)</f>
        <v>0.28121294791512969</v>
      </c>
      <c r="L108" t="str">
        <f>IF(ISBLANK(Calculations!L108),"",Calculations!L108)</f>
        <v>RESIDENTIAL</v>
      </c>
      <c r="M108" t="str">
        <f>IF(ISBLANK(Calculations!M108),"",Calculations!M108)</f>
        <v>appl</v>
      </c>
      <c r="N108" t="str">
        <f>IF(ISBLANK(Calculations!N108),"",Calculations!N108)</f>
        <v>electricity</v>
      </c>
      <c r="O108">
        <f t="shared" si="1"/>
        <v>6258427527896.7432</v>
      </c>
      <c r="P108">
        <f>IF(ISBLANK(Calculations!P108),"",Calculations!P108)-(SUMIFS(BDEQ!B:B,BDEQ!$AG:$AG,About!$B$2,BDEQ!$AH:$AH,$I108)*BDEQ!$C$2*$J108*$K108)</f>
        <v>6258427527896.7432</v>
      </c>
      <c r="Q108">
        <f>IF(ISBLANK(Calculations!Q108),"",Calculations!Q108)-(SUMIFS(BDEQ!C:C,BDEQ!$AG:$AG,About!$B$2,BDEQ!$AH:$AH,$I108)*BDEQ!$C$2*$J108*$K108)</f>
        <v>6258427527896.7432</v>
      </c>
      <c r="R108">
        <f>IF(ISBLANK(Calculations!R108),"",Calculations!R108)-(SUMIFS(BDEQ!D:D,BDEQ!$AG:$AG,About!$B$2,BDEQ!$AH:$AH,$I108)*BDEQ!$C$2*$J108*$K108)</f>
        <v>6216269049369.5342</v>
      </c>
      <c r="S108">
        <f>IF(ISBLANK(Calculations!S108),"",Calculations!S108)-(SUMIFS(BDEQ!E:E,BDEQ!$AG:$AG,About!$B$2,BDEQ!$AH:$AH,$I108)*BDEQ!$C$2*$J108*$K108)</f>
        <v>6174110912108.8457</v>
      </c>
      <c r="T108">
        <f>IF(ISBLANK(Calculations!T108),"",Calculations!T108)-(SUMIFS(BDEQ!F:F,BDEQ!$AG:$AG,About!$B$2,BDEQ!$AH:$AH,$I108)*BDEQ!$C$2*$J108*$K108)</f>
        <v>6133949272643.8066</v>
      </c>
      <c r="U108">
        <f>IF(ISBLANK(Calculations!U108),"",Calculations!U108)-(SUMIFS(BDEQ!G:G,BDEQ!$AG:$AG,About!$B$2,BDEQ!$AH:$AH,$I108)*BDEQ!$C$2*$J108*$K108)</f>
        <v>6098168527669.8252</v>
      </c>
      <c r="V108">
        <f>IF(ISBLANK(Calculations!V108),"",Calculations!V108)-(SUMIFS(BDEQ!H:H,BDEQ!$AG:$AG,About!$B$2,BDEQ!$AH:$AH,$I108)*BDEQ!$C$2*$J108*$K108)</f>
        <v>6068808506423.8691</v>
      </c>
      <c r="W108">
        <f>IF(ISBLANK(Calculations!W108),"",Calculations!W108)-(SUMIFS(BDEQ!I:I,BDEQ!$AG:$AG,About!$B$2,BDEQ!$AH:$AH,$I108)*BDEQ!$C$2*$J108*$K108)</f>
        <v>6046577488122.4365</v>
      </c>
      <c r="X108">
        <f>IF(ISBLANK(Calculations!X108),"",Calculations!X108)-(SUMIFS(BDEQ!J:J,BDEQ!$AG:$AG,About!$B$2,BDEQ!$AH:$AH,$I108)*BDEQ!$C$2*$J108*$K108)</f>
        <v>6031184114444.9287</v>
      </c>
      <c r="Y108">
        <f>IF(ISBLANK(Calculations!Y108),"",Calculations!Y108)-(SUMIFS(BDEQ!K:K,BDEQ!$AG:$AG,About!$B$2,BDEQ!$AH:$AH,$I108)*BDEQ!$C$2*$J108*$K108)</f>
        <v>6021382933610.2432</v>
      </c>
      <c r="Z108">
        <f>IF(ISBLANK(Calculations!Z108),"",Calculations!Z108)-(SUMIFS(BDEQ!L:L,BDEQ!$AG:$AG,About!$B$2,BDEQ!$AH:$AH,$I108)*BDEQ!$C$2*$J108*$K108)</f>
        <v>6018742874784.5615</v>
      </c>
      <c r="AA108">
        <f>IF(ISBLANK(Calculations!AA108),"",Calculations!AA108)-(SUMIFS(BDEQ!M:M,BDEQ!$AG:$AG,About!$B$2,BDEQ!$AH:$AH,$I108)*BDEQ!$C$2*$J108*$K108)</f>
        <v>6023511395371.6875</v>
      </c>
      <c r="AB108">
        <f>IF(ISBLANK(Calculations!AB108),"",Calculations!AB108)-(SUMIFS(BDEQ!N:N,BDEQ!$AG:$AG,About!$B$2,BDEQ!$AH:$AH,$I108)*BDEQ!$C$2*$J108*$K108)</f>
        <v>6034505119975.3389</v>
      </c>
      <c r="AC108">
        <f>IF(ISBLANK(Calculations!AC108),"",Calculations!AC108)-(SUMIFS(BDEQ!O:O,BDEQ!$AG:$AG,About!$B$2,BDEQ!$AH:$AH,$I108)*BDEQ!$C$2*$J108*$K108)</f>
        <v>6050041488116.6484</v>
      </c>
      <c r="AD108">
        <f>IF(ISBLANK(Calculations!AD108),"",Calculations!AD108)-(SUMIFS(BDEQ!P:P,BDEQ!$AG:$AG,About!$B$2,BDEQ!$AH:$AH,$I108)*BDEQ!$C$2*$J108*$K108)</f>
        <v>6070872821702.9238</v>
      </c>
      <c r="AE108">
        <f>IF(ISBLANK(Calculations!AE108),"",Calculations!AE108)-(SUMIFS(BDEQ!Q:Q,BDEQ!$AG:$AG,About!$B$2,BDEQ!$AH:$AH,$I108)*BDEQ!$C$2*$J108*$K108)</f>
        <v>6096521030502.4766</v>
      </c>
      <c r="AF108">
        <f>IF(ISBLANK(Calculations!AF108),"",Calculations!AF108)-(SUMIFS(BDEQ!R:R,BDEQ!$AG:$AG,About!$B$2,BDEQ!$AH:$AH,$I108)*BDEQ!$C$2*$J108*$K108)</f>
        <v>6125313265602.1982</v>
      </c>
      <c r="AG108">
        <f>IF(ISBLANK(Calculations!AG108),"",Calculations!AG108)-(SUMIFS(BDEQ!S:S,BDEQ!$AG:$AG,About!$B$2,BDEQ!$AH:$AH,$I108)*BDEQ!$C$2*$J108*$K108)</f>
        <v>6155997540069.3291</v>
      </c>
      <c r="AH108">
        <f>IF(ISBLANK(Calculations!AH108),"",Calculations!AH108)-(SUMIFS(BDEQ!T:T,BDEQ!$AG:$AG,About!$B$2,BDEQ!$AH:$AH,$I108)*BDEQ!$C$2*$J108*$K108)</f>
        <v>6188025112116.9854</v>
      </c>
      <c r="AI108">
        <f>IF(ISBLANK(Calculations!AI108),"",Calculations!AI108)-(SUMIFS(BDEQ!U:U,BDEQ!$AG:$AG,About!$B$2,BDEQ!$AH:$AH,$I108)*BDEQ!$C$2*$J108*$K108)</f>
        <v>6220591160312.3379</v>
      </c>
      <c r="AJ108">
        <f>IF(ISBLANK(Calculations!AJ108),"",Calculations!AJ108)-(SUMIFS(BDEQ!V:V,BDEQ!$AG:$AG,About!$B$2,BDEQ!$AH:$AH,$I108)*BDEQ!$C$2*$J108*$K108)</f>
        <v>6253719133439.0439</v>
      </c>
      <c r="AK108">
        <f>IF(ISBLANK(Calculations!AK108),"",Calculations!AK108)-(SUMIFS(BDEQ!W:W,BDEQ!$AG:$AG,About!$B$2,BDEQ!$AH:$AH,$I108)*BDEQ!$C$2*$J108*$K108)</f>
        <v>6261272309498.7646</v>
      </c>
      <c r="AL108">
        <f>IF(ISBLANK(Calculations!AL108),"",Calculations!AL108)-(SUMIFS(BDEQ!X:X,BDEQ!$AG:$AG,About!$B$2,BDEQ!$AH:$AH,$I108)*BDEQ!$C$2*$J108*$K108)</f>
        <v>6268898724135.6875</v>
      </c>
      <c r="AM108">
        <f>IF(ISBLANK(Calculations!AM108),"",Calculations!AM108)-(SUMIFS(BDEQ!Y:Y,BDEQ!$AG:$AG,About!$B$2,BDEQ!$AH:$AH,$I108)*BDEQ!$C$2*$J108*$K108)</f>
        <v>6276606381644.1279</v>
      </c>
      <c r="AN108">
        <f>IF(ISBLANK(Calculations!AN108),"",Calculations!AN108)-(SUMIFS(BDEQ!Z:Z,BDEQ!$AG:$AG,About!$B$2,BDEQ!$AH:$AH,$I108)*BDEQ!$C$2*$J108*$K108)</f>
        <v>6284799577689.1543</v>
      </c>
      <c r="AO108">
        <f>IF(ISBLANK(Calculations!AO108),"",Calculations!AO108)-(SUMIFS(BDEQ!AA:AA,BDEQ!$AG:$AG,About!$B$2,BDEQ!$AH:$AH,$I108)*BDEQ!$C$2*$J108*$K108)</f>
        <v>6292840881208.6309</v>
      </c>
      <c r="AP108">
        <f>IF(ISBLANK(Calculations!AP108),"",Calculations!AP108)-(SUMIFS(BDEQ!AB:AB,BDEQ!$AG:$AG,About!$B$2,BDEQ!$AH:$AH,$I108)*BDEQ!$C$2*$J108*$K108)</f>
        <v>6300847611837.8447</v>
      </c>
      <c r="AQ108">
        <f>IF(ISBLANK(Calculations!AQ108),"",Calculations!AQ108)-(SUMIFS(BDEQ!AC:AC,BDEQ!$AG:$AG,About!$B$2,BDEQ!$AH:$AH,$I108)*BDEQ!$C$2*$J108*$K108)</f>
        <v>6309481664165.4141</v>
      </c>
      <c r="AR108">
        <f>IF(ISBLANK(Calculations!AR108),"",Calculations!AR108)-(SUMIFS(BDEQ!AD:AD,BDEQ!$AG:$AG,About!$B$2,BDEQ!$AH:$AH,$I108)*BDEQ!$C$2*$J108*$K108)</f>
        <v>6317986462888.0859</v>
      </c>
      <c r="AS108">
        <f>IF(ISBLANK(Calculations!AS108),"",Calculations!AS108)-(SUMIFS(BDEQ!AE:AE,BDEQ!$AG:$AG,About!$B$2,BDEQ!$AH:$AH,$I108)*BDEQ!$C$2*$J108*$K108)</f>
        <v>6326791335480.4883</v>
      </c>
      <c r="AT108">
        <f>IF(ISBLANK(Calculations!AT108),"",Calculations!AT108)-(SUMIFS(BDEQ!AF:AF,BDEQ!$AG:$AG,About!$B$2,BDEQ!$AH:$AH,$I108)*BDEQ!$C$2*$J108*$K108)</f>
        <v>6336431683352.5918</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0.28121294791512969</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0.23340271179048958</v>
      </c>
      <c r="K110">
        <f>IF(ISBLANK(Calculations!K110),"",Calculations!K110)</f>
        <v>0.28121294791512969</v>
      </c>
      <c r="L110" t="str">
        <f>IF(ISBLANK(Calculations!L110),"",Calculations!L110)</f>
        <v>RESIDENTIAL</v>
      </c>
      <c r="M110" t="str">
        <f>IF(ISBLANK(Calculations!M110),"",Calculations!M110)</f>
        <v>appl</v>
      </c>
      <c r="N110" t="str">
        <f>IF(ISBLANK(Calculations!N110),"",Calculations!N110)</f>
        <v>natural gas</v>
      </c>
      <c r="O110">
        <f t="shared" si="1"/>
        <v>9031626245366.1504</v>
      </c>
      <c r="P110">
        <f>IF(ISBLANK(Calculations!P110),"",Calculations!P110)</f>
        <v>9031626245366.1504</v>
      </c>
      <c r="Q110">
        <f>IF(ISBLANK(Calculations!Q110),"",Calculations!Q110)</f>
        <v>9031626245366.1504</v>
      </c>
      <c r="R110">
        <f>IF(ISBLANK(Calculations!R110),"",Calculations!R110)</f>
        <v>9038165297696.7891</v>
      </c>
      <c r="S110">
        <f>IF(ISBLANK(Calculations!S110),"",Calculations!S110)</f>
        <v>9046908226871.2539</v>
      </c>
      <c r="T110">
        <f>IF(ISBLANK(Calculations!T110),"",Calculations!T110)</f>
        <v>9059610782661.7402</v>
      </c>
      <c r="U110">
        <f>IF(ISBLANK(Calculations!U110),"",Calculations!U110)</f>
        <v>9078217244258.7129</v>
      </c>
      <c r="V110">
        <f>IF(ISBLANK(Calculations!V110),"",Calculations!V110)</f>
        <v>9105027372629.5859</v>
      </c>
      <c r="W110">
        <f>IF(ISBLANK(Calculations!W110),"",Calculations!W110)</f>
        <v>9138906529956.6797</v>
      </c>
      <c r="X110">
        <f>IF(ISBLANK(Calculations!X110),"",Calculations!X110)</f>
        <v>9177301383087.752</v>
      </c>
      <c r="Y110">
        <f>IF(ISBLANK(Calculations!Y110),"",Calculations!Y110)</f>
        <v>9217485177401.248</v>
      </c>
      <c r="Z110">
        <f>IF(ISBLANK(Calculations!Z110),"",Calculations!Z110)</f>
        <v>9260736647392.2031</v>
      </c>
      <c r="AA110">
        <f>IF(ISBLANK(Calculations!AA110),"",Calculations!AA110)</f>
        <v>9306761832819.8086</v>
      </c>
      <c r="AB110">
        <f>IF(ISBLANK(Calculations!AB110),"",Calculations!AB110)</f>
        <v>9353233498122.9258</v>
      </c>
      <c r="AC110">
        <f>IF(ISBLANK(Calculations!AC110),"",Calculations!AC110)</f>
        <v>9399493478899.5312</v>
      </c>
      <c r="AD110">
        <f>IF(ISBLANK(Calculations!AD110),"",Calculations!AD110)</f>
        <v>9447995401694.6523</v>
      </c>
      <c r="AE110">
        <f>IF(ISBLANK(Calculations!AE110),"",Calculations!AE110)</f>
        <v>9499007413949.1582</v>
      </c>
      <c r="AF110">
        <f>IF(ISBLANK(Calculations!AF110),"",Calculations!AF110)</f>
        <v>9551855768230.3379</v>
      </c>
      <c r="AG110">
        <f>IF(ISBLANK(Calculations!AG110),"",Calculations!AG110)</f>
        <v>9604981598920.7168</v>
      </c>
      <c r="AH110">
        <f>IF(ISBLANK(Calculations!AH110),"",Calculations!AH110)</f>
        <v>9658382443351.9824</v>
      </c>
      <c r="AI110">
        <f>IF(ISBLANK(Calculations!AI110),"",Calculations!AI110)</f>
        <v>9711679670183.5156</v>
      </c>
      <c r="AJ110">
        <f>IF(ISBLANK(Calculations!AJ110),"",Calculations!AJ110)</f>
        <v>9764676577837.3613</v>
      </c>
      <c r="AK110">
        <f>IF(ISBLANK(Calculations!AK110),"",Calculations!AK110)</f>
        <v>9775631395961.8535</v>
      </c>
      <c r="AL110">
        <f>IF(ISBLANK(Calculations!AL110),"",Calculations!AL110)</f>
        <v>9786313919865.1953</v>
      </c>
      <c r="AM110">
        <f>IF(ISBLANK(Calculations!AM110),"",Calculations!AM110)</f>
        <v>9796977674798.5273</v>
      </c>
      <c r="AN110">
        <f>IF(ISBLANK(Calculations!AN110),"",Calculations!AN110)</f>
        <v>9807823140872.6133</v>
      </c>
      <c r="AO110">
        <f>IF(ISBLANK(Calculations!AO110),"",Calculations!AO110)</f>
        <v>9818962640260.5566</v>
      </c>
      <c r="AP110">
        <f>IF(ISBLANK(Calculations!AP110),"",Calculations!AP110)</f>
        <v>9830427369380.8691</v>
      </c>
      <c r="AQ110">
        <f>IF(ISBLANK(Calculations!AQ110),"",Calculations!AQ110)</f>
        <v>9842320760611.7891</v>
      </c>
      <c r="AR110">
        <f>IF(ISBLANK(Calculations!AR110),"",Calculations!AR110)</f>
        <v>9854600978473.8555</v>
      </c>
      <c r="AS110">
        <f>IF(ISBLANK(Calculations!AS110),"",Calculations!AS110)</f>
        <v>9867343421256.5625</v>
      </c>
      <c r="AT110">
        <f>IF(ISBLANK(Calculations!AT110),"",Calculations!AT110)</f>
        <v>9880583179754.1895</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2.7114462002300419E-3</v>
      </c>
      <c r="K111">
        <f>IF(ISBLANK(Calculations!K111),"",Calculations!K111)</f>
        <v>0.28121294791512969</v>
      </c>
      <c r="L111" t="str">
        <f>IF(ISBLANK(Calculations!L111),"",Calculations!L111)</f>
        <v>RESIDENTIAL</v>
      </c>
      <c r="M111" t="str">
        <f>IF(ISBLANK(Calculations!M111),"",Calculations!M111)</f>
        <v>appl</v>
      </c>
      <c r="N111" t="str">
        <f>IF(ISBLANK(Calculations!N111),"",Calculations!N111)</f>
        <v>petroleum diesel</v>
      </c>
      <c r="O111">
        <f t="shared" si="1"/>
        <v>3352685146.6146154</v>
      </c>
      <c r="P111">
        <f>IF(ISBLANK(Calculations!P111),"",Calculations!P111)</f>
        <v>3352685146.6146154</v>
      </c>
      <c r="Q111">
        <f>IF(ISBLANK(Calculations!Q111),"",Calculations!Q111)</f>
        <v>3352685146.6146154</v>
      </c>
      <c r="R111">
        <f>IF(ISBLANK(Calculations!R111),"",Calculations!R111)</f>
        <v>3213893181.2699928</v>
      </c>
      <c r="S111">
        <f>IF(ISBLANK(Calculations!S111),"",Calculations!S111)</f>
        <v>3043637412.204072</v>
      </c>
      <c r="T111">
        <f>IF(ISBLANK(Calculations!T111),"",Calculations!T111)</f>
        <v>2857620881.3672771</v>
      </c>
      <c r="U111">
        <f>IF(ISBLANK(Calculations!U111),"",Calculations!U111)</f>
        <v>2672149030.411561</v>
      </c>
      <c r="V111">
        <f>IF(ISBLANK(Calculations!V111),"",Calculations!V111)</f>
        <v>2501950234.1319242</v>
      </c>
      <c r="W111">
        <f>IF(ISBLANK(Calculations!W111),"",Calculations!W111)</f>
        <v>2356831856.9211612</v>
      </c>
      <c r="X111">
        <f>IF(ISBLANK(Calculations!X111),"",Calculations!X111)</f>
        <v>2241609659.7626524</v>
      </c>
      <c r="Y111">
        <f>IF(ISBLANK(Calculations!Y111),"",Calculations!Y111)</f>
        <v>2156568568.6819577</v>
      </c>
      <c r="Z111">
        <f>IF(ISBLANK(Calculations!Z111),"",Calculations!Z111)</f>
        <v>2099509660.2377594</v>
      </c>
      <c r="AA111">
        <f>IF(ISBLANK(Calculations!AA111),"",Calculations!AA111)</f>
        <v>2065559083.5875657</v>
      </c>
      <c r="AB111">
        <f>IF(ISBLANK(Calculations!AB111),"",Calculations!AB111)</f>
        <v>2048442102.8711946</v>
      </c>
      <c r="AC111">
        <f>IF(ISBLANK(Calculations!AC111),"",Calculations!AC111)</f>
        <v>2042589002.4054844</v>
      </c>
      <c r="AD111">
        <f>IF(ISBLANK(Calculations!AD111),"",Calculations!AD111)</f>
        <v>2044300693.0148094</v>
      </c>
      <c r="AE111">
        <f>IF(ISBLANK(Calculations!AE111),"",Calculations!AE111)</f>
        <v>2050590839.7686083</v>
      </c>
      <c r="AF111">
        <f>IF(ISBLANK(Calculations!AF111),"",Calculations!AF111)</f>
        <v>2059359967.8845432</v>
      </c>
      <c r="AG111">
        <f>IF(ISBLANK(Calculations!AG111),"",Calculations!AG111)</f>
        <v>2069139908.5430818</v>
      </c>
      <c r="AH111">
        <f>IF(ISBLANK(Calculations!AH111),"",Calculations!AH111)</f>
        <v>2079390666.0345383</v>
      </c>
      <c r="AI111">
        <f>IF(ISBLANK(Calculations!AI111),"",Calculations!AI111)</f>
        <v>2089783255.8898704</v>
      </c>
      <c r="AJ111">
        <f>IF(ISBLANK(Calculations!AJ111),"",Calculations!AJ111)</f>
        <v>2100160487.6454475</v>
      </c>
      <c r="AK111">
        <f>IF(ISBLANK(Calculations!AK111),"",Calculations!AK111)</f>
        <v>2102232221.1389987</v>
      </c>
      <c r="AL111">
        <f>IF(ISBLANK(Calculations!AL111),"",Calculations!AL111)</f>
        <v>2104284555.8872712</v>
      </c>
      <c r="AM111">
        <f>IF(ISBLANK(Calculations!AM111),"",Calculations!AM111)</f>
        <v>2106373558.1043482</v>
      </c>
      <c r="AN111">
        <f>IF(ISBLANK(Calculations!AN111),"",Calculations!AN111)</f>
        <v>2108543690.0115192</v>
      </c>
      <c r="AO111">
        <f>IF(ISBLANK(Calculations!AO111),"",Calculations!AO111)</f>
        <v>2110819350.0852995</v>
      </c>
      <c r="AP111">
        <f>IF(ISBLANK(Calculations!AP111),"",Calculations!AP111)</f>
        <v>2113192518.0264935</v>
      </c>
      <c r="AQ111">
        <f>IF(ISBLANK(Calculations!AQ111),"",Calculations!AQ111)</f>
        <v>2115678129.5281928</v>
      </c>
      <c r="AR111">
        <f>IF(ISBLANK(Calculations!AR111),"",Calculations!AR111)</f>
        <v>2118261864.6697648</v>
      </c>
      <c r="AS111">
        <f>IF(ISBLANK(Calculations!AS111),"",Calculations!AS111)</f>
        <v>2120952361.0998337</v>
      </c>
      <c r="AT111">
        <f>IF(ISBLANK(Calculations!AT111),"",Calculations!AT111)</f>
        <v>2123758433.378701</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0.28121294791512969</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0.28121294791512969</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0.28121294791512969</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0.28121294791512969</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0.10743256869677359</v>
      </c>
      <c r="K116">
        <f>IF(ISBLANK(Calculations!K116),"",Calculations!K116)</f>
        <v>0.28121294791512969</v>
      </c>
      <c r="L116" t="str">
        <f>IF(ISBLANK(Calculations!L116),"",Calculations!L116)</f>
        <v>RESIDENTIAL</v>
      </c>
      <c r="M116" t="str">
        <f>IF(ISBLANK(Calculations!M116),"",Calculations!M116)</f>
        <v>appl</v>
      </c>
      <c r="N116" t="str">
        <f>IF(ISBLANK(Calculations!N116),"",Calculations!N116)</f>
        <v>LPG propane or butane</v>
      </c>
      <c r="O116">
        <f t="shared" si="1"/>
        <v>809424615019.66296</v>
      </c>
      <c r="P116">
        <f>IF(ISBLANK(Calculations!P116),"",Calculations!P116)</f>
        <v>809424615019.66296</v>
      </c>
      <c r="Q116">
        <f>IF(ISBLANK(Calculations!Q116),"",Calculations!Q116)</f>
        <v>809424615019.66296</v>
      </c>
      <c r="R116">
        <f>IF(ISBLANK(Calculations!R116),"",Calculations!R116)</f>
        <v>795165418088.31995</v>
      </c>
      <c r="S116">
        <f>IF(ISBLANK(Calculations!S116),"",Calculations!S116)</f>
        <v>784492711395.62537</v>
      </c>
      <c r="T116">
        <f>IF(ISBLANK(Calculations!T116),"",Calculations!T116)</f>
        <v>776928290326.19934</v>
      </c>
      <c r="U116">
        <f>IF(ISBLANK(Calculations!U116),"",Calculations!U116)</f>
        <v>771987174853.97327</v>
      </c>
      <c r="V116">
        <f>IF(ISBLANK(Calculations!V116),"",Calculations!V116)</f>
        <v>769326829912.84241</v>
      </c>
      <c r="W116">
        <f>IF(ISBLANK(Calculations!W116),"",Calculations!W116)</f>
        <v>768436398213.04614</v>
      </c>
      <c r="X116">
        <f>IF(ISBLANK(Calculations!X116),"",Calculations!X116)</f>
        <v>768810160695.28076</v>
      </c>
      <c r="Y116">
        <f>IF(ISBLANK(Calculations!Y116),"",Calculations!Y116)</f>
        <v>769989938206.6095</v>
      </c>
      <c r="Z116">
        <f>IF(ISBLANK(Calculations!Z116),"",Calculations!Z116)</f>
        <v>771931904484.94739</v>
      </c>
      <c r="AA116">
        <f>IF(ISBLANK(Calculations!AA116),"",Calculations!AA116)</f>
        <v>774466169458.14966</v>
      </c>
      <c r="AB116">
        <f>IF(ISBLANK(Calculations!AB116),"",Calculations!AB116)</f>
        <v>777271231391.10767</v>
      </c>
      <c r="AC116">
        <f>IF(ISBLANK(Calculations!AC116),"",Calculations!AC116)</f>
        <v>780168670976.82959</v>
      </c>
      <c r="AD116">
        <f>IF(ISBLANK(Calculations!AD116),"",Calculations!AD116)</f>
        <v>783282437779.77185</v>
      </c>
      <c r="AE116">
        <f>IF(ISBLANK(Calculations!AE116),"",Calculations!AE116)</f>
        <v>786594126520.87634</v>
      </c>
      <c r="AF116">
        <f>IF(ISBLANK(Calculations!AF116),"",Calculations!AF116)</f>
        <v>790056244507.48242</v>
      </c>
      <c r="AG116">
        <f>IF(ISBLANK(Calculations!AG116),"",Calculations!AG116)</f>
        <v>793536686434.229</v>
      </c>
      <c r="AH116">
        <f>IF(ISBLANK(Calculations!AH116),"",Calculations!AH116)</f>
        <v>797047411279.97632</v>
      </c>
      <c r="AI116">
        <f>IF(ISBLANK(Calculations!AI116),"",Calculations!AI116)</f>
        <v>800563881538.16821</v>
      </c>
      <c r="AJ116">
        <f>IF(ISBLANK(Calculations!AJ116),"",Calculations!AJ116)</f>
        <v>804073234758.86218</v>
      </c>
      <c r="AK116">
        <f>IF(ISBLANK(Calculations!AK116),"",Calculations!AK116)</f>
        <v>805176703793.70154</v>
      </c>
      <c r="AL116">
        <f>IF(ISBLANK(Calculations!AL116),"",Calculations!AL116)</f>
        <v>806244165616.30505</v>
      </c>
      <c r="AM116">
        <f>IF(ISBLANK(Calculations!AM116),"",Calculations!AM116)</f>
        <v>807293552413.6145</v>
      </c>
      <c r="AN116">
        <f>IF(ISBLANK(Calculations!AN116),"",Calculations!AN116)</f>
        <v>808339885936.51733</v>
      </c>
      <c r="AO116">
        <f>IF(ISBLANK(Calculations!AO116),"",Calculations!AO116)</f>
        <v>809392499793.39099</v>
      </c>
      <c r="AP116">
        <f>IF(ISBLANK(Calculations!AP116),"",Calculations!AP116)</f>
        <v>810454962615.02893</v>
      </c>
      <c r="AQ116">
        <f>IF(ISBLANK(Calculations!AQ116),"",Calculations!AQ116)</f>
        <v>811534431384.86609</v>
      </c>
      <c r="AR116">
        <f>IF(ISBLANK(Calculations!AR116),"",Calculations!AR116)</f>
        <v>812630215466.02161</v>
      </c>
      <c r="AS116">
        <f>IF(ISBLANK(Calculations!AS116),"",Calculations!AS116)</f>
        <v>813748664597.12476</v>
      </c>
      <c r="AT116">
        <f>IF(ISBLANK(Calculations!AT116),"",Calculations!AT116)</f>
        <v>814894293205.25806</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0.28121294791512969</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0.44355997871081343</v>
      </c>
      <c r="K121">
        <f>IF(ISBLANK(Calculations!K121),"",Calculations!K121)</f>
        <v>0.28121294791512969</v>
      </c>
      <c r="L121" t="str">
        <f>IF(ISBLANK(Calculations!L121),"",Calculations!L121)</f>
        <v>RESIDENTIAL</v>
      </c>
      <c r="M121" t="str">
        <f>IF(ISBLANK(Calculations!M121),"",Calculations!M121)</f>
        <v>other</v>
      </c>
      <c r="N121" t="str">
        <f>IF(ISBLANK(Calculations!N121),"",Calculations!N121)</f>
        <v>electricity</v>
      </c>
      <c r="O121">
        <f t="shared" si="1"/>
        <v>9882771802603.4824</v>
      </c>
      <c r="P121">
        <f>IF(ISBLANK(Calculations!P121),"",Calculations!P121)-(SUMIFS(BDEQ!B:B,BDEQ!$AG:$AG,About!$B$2,BDEQ!$AH:$AH,$I121)*BDEQ!$C$2*$J121*$K121)</f>
        <v>9882771802603.4824</v>
      </c>
      <c r="Q121">
        <f>IF(ISBLANK(Calculations!Q121),"",Calculations!Q121)-(SUMIFS(BDEQ!C:C,BDEQ!$AG:$AG,About!$B$2,BDEQ!$AH:$AH,$I121)*BDEQ!$C$2*$J121*$K121)</f>
        <v>9882771802603.4824</v>
      </c>
      <c r="R121">
        <f>IF(ISBLANK(Calculations!R121),"",Calculations!R121)-(SUMIFS(BDEQ!D:D,BDEQ!$AG:$AG,About!$B$2,BDEQ!$AH:$AH,$I121)*BDEQ!$C$2*$J121*$K121)</f>
        <v>9961389006855.8711</v>
      </c>
      <c r="S121">
        <f>IF(ISBLANK(Calculations!S121),"",Calculations!S121)-(SUMIFS(BDEQ!E:E,BDEQ!$AG:$AG,About!$B$2,BDEQ!$AH:$AH,$I121)*BDEQ!$C$2*$J121*$K121)</f>
        <v>10043204196159.277</v>
      </c>
      <c r="T121">
        <f>IF(ISBLANK(Calculations!T121),"",Calculations!T121)-(SUMIFS(BDEQ!F:F,BDEQ!$AG:$AG,About!$B$2,BDEQ!$AH:$AH,$I121)*BDEQ!$C$2*$J121*$K121)</f>
        <v>10134110217694.762</v>
      </c>
      <c r="U121">
        <f>IF(ISBLANK(Calculations!U121),"",Calculations!U121)-(SUMIFS(BDEQ!G:G,BDEQ!$AG:$AG,About!$B$2,BDEQ!$AH:$AH,$I121)*BDEQ!$C$2*$J121*$K121)</f>
        <v>10231409379462.041</v>
      </c>
      <c r="V121">
        <f>IF(ISBLANK(Calculations!V121),"",Calculations!V121)-(SUMIFS(BDEQ!H:H,BDEQ!$AG:$AG,About!$B$2,BDEQ!$AH:$AH,$I121)*BDEQ!$C$2*$J121*$K121)</f>
        <v>10323081509714.123</v>
      </c>
      <c r="W121">
        <f>IF(ISBLANK(Calculations!W121),"",Calculations!W121)-(SUMIFS(BDEQ!I:I,BDEQ!$AG:$AG,About!$B$2,BDEQ!$AH:$AH,$I121)*BDEQ!$C$2*$J121*$K121)</f>
        <v>10418072345947.277</v>
      </c>
      <c r="X121">
        <f>IF(ISBLANK(Calculations!X121),"",Calculations!X121)-(SUMIFS(BDEQ!J:J,BDEQ!$AG:$AG,About!$B$2,BDEQ!$AH:$AH,$I121)*BDEQ!$C$2*$J121*$K121)</f>
        <v>10522546510562.439</v>
      </c>
      <c r="Y121">
        <f>IF(ISBLANK(Calculations!Y121),"",Calculations!Y121)-(SUMIFS(BDEQ!K:K,BDEQ!$AG:$AG,About!$B$2,BDEQ!$AH:$AH,$I121)*BDEQ!$C$2*$J121*$K121)</f>
        <v>10620078653557.582</v>
      </c>
      <c r="Z121">
        <f>IF(ISBLANK(Calculations!Z121),"",Calculations!Z121)-(SUMIFS(BDEQ!L:L,BDEQ!$AG:$AG,About!$B$2,BDEQ!$AH:$AH,$I121)*BDEQ!$C$2*$J121*$K121)</f>
        <v>10713437713956.633</v>
      </c>
      <c r="AA121">
        <f>IF(ISBLANK(Calculations!AA121),"",Calculations!AA121)-(SUMIFS(BDEQ!M:M,BDEQ!$AG:$AG,About!$B$2,BDEQ!$AH:$AH,$I121)*BDEQ!$C$2*$J121*$K121)</f>
        <v>10803776430162.611</v>
      </c>
      <c r="AB121">
        <f>IF(ISBLANK(Calculations!AB121),"",Calculations!AB121)-(SUMIFS(BDEQ!N:N,BDEQ!$AG:$AG,About!$B$2,BDEQ!$AH:$AH,$I121)*BDEQ!$C$2*$J121*$K121)</f>
        <v>10890827643290.393</v>
      </c>
      <c r="AC121">
        <f>IF(ISBLANK(Calculations!AC121),"",Calculations!AC121)-(SUMIFS(BDEQ!O:O,BDEQ!$AG:$AG,About!$B$2,BDEQ!$AH:$AH,$I121)*BDEQ!$C$2*$J121*$K121)</f>
        <v>10987452393435.715</v>
      </c>
      <c r="AD121">
        <f>IF(ISBLANK(Calculations!AD121),"",Calculations!AD121)-(SUMIFS(BDEQ!P:P,BDEQ!$AG:$AG,About!$B$2,BDEQ!$AH:$AH,$I121)*BDEQ!$C$2*$J121*$K121)</f>
        <v>11098877662202.184</v>
      </c>
      <c r="AE121">
        <f>IF(ISBLANK(Calculations!AE121),"",Calculations!AE121)-(SUMIFS(BDEQ!Q:Q,BDEQ!$AG:$AG,About!$B$2,BDEQ!$AH:$AH,$I121)*BDEQ!$C$2*$J121*$K121)</f>
        <v>11221998470209.412</v>
      </c>
      <c r="AF121">
        <f>IF(ISBLANK(Calculations!AF121),"",Calculations!AF121)-(SUMIFS(BDEQ!R:R,BDEQ!$AG:$AG,About!$B$2,BDEQ!$AH:$AH,$I121)*BDEQ!$C$2*$J121*$K121)</f>
        <v>11344934776920.277</v>
      </c>
      <c r="AG121">
        <f>IF(ISBLANK(Calculations!AG121),"",Calculations!AG121)-(SUMIFS(BDEQ!S:S,BDEQ!$AG:$AG,About!$B$2,BDEQ!$AH:$AH,$I121)*BDEQ!$C$2*$J121*$K121)</f>
        <v>11463942714997.283</v>
      </c>
      <c r="AH121">
        <f>IF(ISBLANK(Calculations!AH121),"",Calculations!AH121)-(SUMIFS(BDEQ!T:T,BDEQ!$AG:$AG,About!$B$2,BDEQ!$AH:$AH,$I121)*BDEQ!$C$2*$J121*$K121)</f>
        <v>11586557109658.768</v>
      </c>
      <c r="AI121">
        <f>IF(ISBLANK(Calculations!AI121),"",Calculations!AI121)-(SUMIFS(BDEQ!U:U,BDEQ!$AG:$AG,About!$B$2,BDEQ!$AH:$AH,$I121)*BDEQ!$C$2*$J121*$K121)</f>
        <v>11702969181313.457</v>
      </c>
      <c r="AJ121">
        <f>IF(ISBLANK(Calculations!AJ121),"",Calculations!AJ121)-(SUMIFS(BDEQ!V:V,BDEQ!$AG:$AG,About!$B$2,BDEQ!$AH:$AH,$I121)*BDEQ!$C$2*$J121*$K121)</f>
        <v>11812004957970.547</v>
      </c>
      <c r="AK121">
        <f>IF(ISBLANK(Calculations!AK121),"",Calculations!AK121)-(SUMIFS(BDEQ!W:W,BDEQ!$AG:$AG,About!$B$2,BDEQ!$AH:$AH,$I121)*BDEQ!$C$2*$J121*$K121)</f>
        <v>11896608916389.002</v>
      </c>
      <c r="AL121">
        <f>IF(ISBLANK(Calculations!AL121),"",Calculations!AL121)-(SUMIFS(BDEQ!X:X,BDEQ!$AG:$AG,About!$B$2,BDEQ!$AH:$AH,$I121)*BDEQ!$C$2*$J121*$K121)</f>
        <v>11981796590312.533</v>
      </c>
      <c r="AM121">
        <f>IF(ISBLANK(Calculations!AM121),"",Calculations!AM121)-(SUMIFS(BDEQ!Y:Y,BDEQ!$AG:$AG,About!$B$2,BDEQ!$AH:$AH,$I121)*BDEQ!$C$2*$J121*$K121)</f>
        <v>12070210886008.17</v>
      </c>
      <c r="AN121">
        <f>IF(ISBLANK(Calculations!AN121),"",Calculations!AN121)-(SUMIFS(BDEQ!Z:Z,BDEQ!$AG:$AG,About!$B$2,BDEQ!$AH:$AH,$I121)*BDEQ!$C$2*$J121*$K121)</f>
        <v>12158738596320.881</v>
      </c>
      <c r="AO121">
        <f>IF(ISBLANK(Calculations!AO121),"",Calculations!AO121)-(SUMIFS(BDEQ!AA:AA,BDEQ!$AG:$AG,About!$B$2,BDEQ!$AH:$AH,$I121)*BDEQ!$C$2*$J121*$K121)</f>
        <v>12245597104692.184</v>
      </c>
      <c r="AP121">
        <f>IF(ISBLANK(Calculations!AP121),"",Calculations!AP121)-(SUMIFS(BDEQ!AB:AB,BDEQ!$AG:$AG,About!$B$2,BDEQ!$AH:$AH,$I121)*BDEQ!$C$2*$J121*$K121)</f>
        <v>12321024320522.605</v>
      </c>
      <c r="AQ121">
        <f>IF(ISBLANK(Calculations!AQ121),"",Calculations!AQ121)-(SUMIFS(BDEQ!AC:AC,BDEQ!$AG:$AG,About!$B$2,BDEQ!$AH:$AH,$I121)*BDEQ!$C$2*$J121*$K121)</f>
        <v>12385141568847.58</v>
      </c>
      <c r="AR121">
        <f>IF(ISBLANK(Calculations!AR121),"",Calculations!AR121)-(SUMIFS(BDEQ!AD:AD,BDEQ!$AG:$AG,About!$B$2,BDEQ!$AH:$AH,$I121)*BDEQ!$C$2*$J121*$K121)</f>
        <v>12445396888751.768</v>
      </c>
      <c r="AS121">
        <f>IF(ISBLANK(Calculations!AS121),"",Calculations!AS121)-(SUMIFS(BDEQ!AE:AE,BDEQ!$AG:$AG,About!$B$2,BDEQ!$AH:$AH,$I121)*BDEQ!$C$2*$J121*$K121)</f>
        <v>12509733295503.879</v>
      </c>
      <c r="AT121">
        <f>IF(ISBLANK(Calculations!AT121),"",Calculations!AT121)-(SUMIFS(BDEQ!AF:AF,BDEQ!$AG:$AG,About!$B$2,BDEQ!$AH:$AH,$I121)*BDEQ!$C$2*$J121*$K121)</f>
        <v>12580425425900.736</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0.28121294791512969</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0.28121294791512969</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0.28121294791512969</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0.28121294791512969</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0.28121294791512969</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0.28121294791512969</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0.28121294791512969</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0.28121294791512969</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0.28121294791512969</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4.3837083909424104E-2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3304527059260.208</v>
      </c>
      <c r="P134">
        <f>IF(ISBLANK(Calculations!P134),"",Calculations!P134)</f>
        <v>3304527059260.208</v>
      </c>
      <c r="Q134">
        <f>IF(ISBLANK(Calculations!Q134),"",Calculations!Q134)</f>
        <v>3304527059260.208</v>
      </c>
      <c r="R134">
        <f>IF(ISBLANK(Calculations!R134),"",Calculations!R134)</f>
        <v>3306435123589.0825</v>
      </c>
      <c r="S134">
        <f>IF(ISBLANK(Calculations!S134),"",Calculations!S134)</f>
        <v>3307218251255.1274</v>
      </c>
      <c r="T134">
        <f>IF(ISBLANK(Calculations!T134),"",Calculations!T134)</f>
        <v>3307070680805.6143</v>
      </c>
      <c r="U134">
        <f>IF(ISBLANK(Calculations!U134),"",Calculations!U134)</f>
        <v>3306344876418.3809</v>
      </c>
      <c r="V134">
        <f>IF(ISBLANK(Calculations!V134),"",Calculations!V134)</f>
        <v>3306214141848.5293</v>
      </c>
      <c r="W134">
        <f>IF(ISBLANK(Calculations!W134),"",Calculations!W134)</f>
        <v>3306359054246.5127</v>
      </c>
      <c r="X134">
        <f>IF(ISBLANK(Calculations!X134),"",Calculations!X134)</f>
        <v>3307307057549.7144</v>
      </c>
      <c r="Y134">
        <f>IF(ISBLANK(Calculations!Y134),"",Calculations!Y134)</f>
        <v>3308681404256.001</v>
      </c>
      <c r="Z134">
        <f>IF(ISBLANK(Calculations!Z134),"",Calculations!Z134)</f>
        <v>3310380292440.4121</v>
      </c>
      <c r="AA134">
        <f>IF(ISBLANK(Calculations!AA134),"",Calculations!AA134)</f>
        <v>3312409555993.0854</v>
      </c>
      <c r="AB134">
        <f>IF(ISBLANK(Calculations!AB134),"",Calculations!AB134)</f>
        <v>3313891131271.2202</v>
      </c>
      <c r="AC134">
        <f>IF(ISBLANK(Calculations!AC134),"",Calculations!AC134)</f>
        <v>3314394488533.6909</v>
      </c>
      <c r="AD134">
        <f>IF(ISBLANK(Calculations!AD134),"",Calculations!AD134)</f>
        <v>3313791738233.8999</v>
      </c>
      <c r="AE134">
        <f>IF(ISBLANK(Calculations!AE134),"",Calculations!AE134)</f>
        <v>3311948947060.5063</v>
      </c>
      <c r="AF134">
        <f>IF(ISBLANK(Calculations!AF134),"",Calculations!AF134)</f>
        <v>3308748886462.1372</v>
      </c>
      <c r="AG134">
        <f>IF(ISBLANK(Calculations!AG134),"",Calculations!AG134)</f>
        <v>3303767833948.5366</v>
      </c>
      <c r="AH134">
        <f>IF(ISBLANK(Calculations!AH134),"",Calculations!AH134)</f>
        <v>3298202508591.6899</v>
      </c>
      <c r="AI134">
        <f>IF(ISBLANK(Calculations!AI134),"",Calculations!AI134)</f>
        <v>3291229668304.1016</v>
      </c>
      <c r="AJ134">
        <f>IF(ISBLANK(Calculations!AJ134),"",Calculations!AJ134)</f>
        <v>3283821237187.7939</v>
      </c>
      <c r="AK134">
        <f>IF(ISBLANK(Calculations!AK134),"",Calculations!AK134)</f>
        <v>3276749182350.5952</v>
      </c>
      <c r="AL134">
        <f>IF(ISBLANK(Calculations!AL134),"",Calculations!AL134)</f>
        <v>3269611772077.3516</v>
      </c>
      <c r="AM134">
        <f>IF(ISBLANK(Calculations!AM134),"",Calculations!AM134)</f>
        <v>3263101787211.6646</v>
      </c>
      <c r="AN134">
        <f>IF(ISBLANK(Calculations!AN134),"",Calculations!AN134)</f>
        <v>3257128531990.0039</v>
      </c>
      <c r="AO134">
        <f>IF(ISBLANK(Calculations!AO134),"",Calculations!AO134)</f>
        <v>3251764419318.6216</v>
      </c>
      <c r="AP134">
        <f>IF(ISBLANK(Calculations!AP134),"",Calculations!AP134)</f>
        <v>3246871967011.8208</v>
      </c>
      <c r="AQ134">
        <f>IF(ISBLANK(Calculations!AQ134),"",Calculations!AQ134)</f>
        <v>3242407134081.4199</v>
      </c>
      <c r="AR134">
        <f>IF(ISBLANK(Calculations!AR134),"",Calculations!AR134)</f>
        <v>3238330494302.8145</v>
      </c>
      <c r="AS134">
        <f>IF(ISBLANK(Calculations!AS134),"",Calculations!AS134)</f>
        <v>3234488074795.6182</v>
      </c>
      <c r="AT134">
        <f>IF(ISBLANK(Calculations!AT134),"",Calculations!AT134)</f>
        <v>3230735053577.6074</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0.63288246093404832</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68153213570604.859</v>
      </c>
      <c r="P136">
        <f>IF(ISBLANK(Calculations!P136),"",Calculations!P136)</f>
        <v>68153213570604.859</v>
      </c>
      <c r="Q136">
        <f>IF(ISBLANK(Calculations!Q136),"",Calculations!Q136)</f>
        <v>68153213570604.859</v>
      </c>
      <c r="R136">
        <f>IF(ISBLANK(Calculations!R136),"",Calculations!R136)</f>
        <v>68020453915244.789</v>
      </c>
      <c r="S136" s="99">
        <f>IF(ISBLANK(Calculations!S136),"",Calculations!S136 + ('IRA Buildings Changes'!$F$38/($AB$133-$R$133)*(S133-$R$133)))</f>
        <v>67810730152453.172</v>
      </c>
      <c r="T136" s="99">
        <f>IF(ISBLANK(Calculations!T136),"",Calculations!T136 + ('IRA Buildings Changes'!$F$38/($AB$133-$R$133)*(T133-$R$133)))</f>
        <v>67582777540490.164</v>
      </c>
      <c r="U136" s="99">
        <f>IF(ISBLANK(Calculations!U136),"",Calculations!U136 + ('IRA Buildings Changes'!$F$38/($AB$133-$R$133)*(U133-$R$133)))</f>
        <v>67340742162944.578</v>
      </c>
      <c r="V136" s="99">
        <f>IF(ISBLANK(Calculations!V136),"",Calculations!V136 + ('IRA Buildings Changes'!$F$38/($AB$133-$R$133)*(V133-$R$133)))</f>
        <v>67106649668522.422</v>
      </c>
      <c r="W136" s="99">
        <f>IF(ISBLANK(Calculations!W136),"",Calculations!W136 + ('IRA Buildings Changes'!$F$38/($AB$133-$R$133)*(W133-$R$133)))</f>
        <v>66873555549947.234</v>
      </c>
      <c r="X136" s="99">
        <f>IF(ISBLANK(Calculations!X136),"",Calculations!X136 + ('IRA Buildings Changes'!$F$38/($AB$133-$R$133)*(X133-$R$133)))</f>
        <v>66654214747080.828</v>
      </c>
      <c r="Y136" s="99">
        <f>IF(ISBLANK(Calculations!Y136),"",Calculations!Y136 + ('IRA Buildings Changes'!$F$38/($AB$133-$R$133)*(Y133-$R$133)))</f>
        <v>66445043716750.984</v>
      </c>
      <c r="Z136" s="99">
        <f>IF(ISBLANK(Calculations!Z136),"",Calculations!Z136 + ('IRA Buildings Changes'!$F$38/($AB$133-$R$133)*(Z133-$R$133)))</f>
        <v>66251255973535.508</v>
      </c>
      <c r="AA136" s="99">
        <f>IF(ISBLANK(Calculations!AA136),"",Calculations!AA136 + ('IRA Buildings Changes'!$F$38/($AB$133-$R$133)*(AA133-$R$133)))</f>
        <v>66076413126000.312</v>
      </c>
      <c r="AB136" s="98">
        <f>IF(ISBLANK(Calculations!AB136),"",Calculations!AB136 + 'IRA Buildings Changes'!F38)</f>
        <v>65912404999246.258</v>
      </c>
      <c r="AC136" s="99">
        <f>IF(ISBLANK(Calculations!AC136),"",Calculations!AC136 + 'IRA Buildings Changes'!$F$38)</f>
        <v>65817820773955.656</v>
      </c>
      <c r="AD136" s="99">
        <f>IF(ISBLANK(Calculations!AD136),"",Calculations!AD136 + 'IRA Buildings Changes'!$F$38)</f>
        <v>65739408018663.477</v>
      </c>
      <c r="AE136" s="99">
        <f>IF(ISBLANK(Calculations!AE136),"",Calculations!AE136 + 'IRA Buildings Changes'!$F$38)</f>
        <v>65678188268548.773</v>
      </c>
      <c r="AF136" s="99">
        <f>IF(ISBLANK(Calculations!AF136),"",Calculations!AF136 + 'IRA Buildings Changes'!$F$38)</f>
        <v>65631012603723.945</v>
      </c>
      <c r="AG136" s="99">
        <f>IF(ISBLANK(Calculations!AG136),"",Calculations!AG136 + 'IRA Buildings Changes'!$F$38)</f>
        <v>65586097351111.328</v>
      </c>
      <c r="AH136" s="99">
        <f>IF(ISBLANK(Calculations!AH136),"",Calculations!AH136 + 'IRA Buildings Changes'!$F$38)</f>
        <v>65563721533934.266</v>
      </c>
      <c r="AI136" s="99">
        <f>IF(ISBLANK(Calculations!AI136),"",Calculations!AI136 + 'IRA Buildings Changes'!$F$38)</f>
        <v>65540283162490.492</v>
      </c>
      <c r="AJ136" s="99">
        <f>IF(ISBLANK(Calculations!AJ136),"",Calculations!AJ136 + 'IRA Buildings Changes'!$F$38)</f>
        <v>65529835037895</v>
      </c>
      <c r="AK136" s="99">
        <f>IF(ISBLANK(Calculations!AK136),"",Calculations!AK136 + 'IRA Buildings Changes'!$F$38)</f>
        <v>65530646034309.156</v>
      </c>
      <c r="AL136" s="99">
        <f>IF(ISBLANK(Calculations!AL136),"",Calculations!AL136 + 'IRA Buildings Changes'!$F$38)</f>
        <v>65527961866817.188</v>
      </c>
      <c r="AM136" s="99">
        <f>IF(ISBLANK(Calculations!AM136),"",Calculations!AM136 + 'IRA Buildings Changes'!$F$38)</f>
        <v>65531903619929.203</v>
      </c>
      <c r="AN136" s="99">
        <f>IF(ISBLANK(Calculations!AN136),"",Calculations!AN136 + 'IRA Buildings Changes'!$F$38)</f>
        <v>65536870298667.977</v>
      </c>
      <c r="AO136" s="99">
        <f>IF(ISBLANK(Calculations!AO136),"",Calculations!AO136 + 'IRA Buildings Changes'!$F$38)</f>
        <v>65543189359124.023</v>
      </c>
      <c r="AP136" s="99">
        <f>IF(ISBLANK(Calculations!AP136),"",Calculations!AP136 + 'IRA Buildings Changes'!$F$38)</f>
        <v>65547851012134.945</v>
      </c>
      <c r="AQ136" s="99">
        <f>IF(ISBLANK(Calculations!AQ136),"",Calculations!AQ136 + 'IRA Buildings Changes'!$F$38)</f>
        <v>65550912230804.555</v>
      </c>
      <c r="AR136" s="99">
        <f>IF(ISBLANK(Calculations!AR136),"",Calculations!AR136 + 'IRA Buildings Changes'!$F$38)</f>
        <v>65552869161372.414</v>
      </c>
      <c r="AS136" s="99">
        <f>IF(ISBLANK(Calculations!AS136),"",Calculations!AS136 + 'IRA Buildings Changes'!$F$38)</f>
        <v>65551314255514.477</v>
      </c>
      <c r="AT136" s="99">
        <f>IF(ISBLANK(Calculations!AT136),"",Calculations!AT136 + 'IRA Buildings Changes'!$F$38)</f>
        <v>65543691254801.969</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0.39004104281311447</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4150816777617.1641</v>
      </c>
      <c r="P137">
        <f>IF(ISBLANK(Calculations!P137),"",Calculations!P137)</f>
        <v>4150816777617.1641</v>
      </c>
      <c r="Q137">
        <f>IF(ISBLANK(Calculations!Q137),"",Calculations!Q137)</f>
        <v>4150816777617.1641</v>
      </c>
      <c r="R137">
        <f>IF(ISBLANK(Calculations!R137),"",Calculations!R137)</f>
        <v>4213890462419.002</v>
      </c>
      <c r="S137">
        <f>IF(ISBLANK(Calculations!S137),"",Calculations!S137)</f>
        <v>4275333631147.7397</v>
      </c>
      <c r="T137">
        <f>IF(ISBLANK(Calculations!T137),"",Calculations!T137)</f>
        <v>4334919305771.8711</v>
      </c>
      <c r="U137">
        <f>IF(ISBLANK(Calculations!U137),"",Calculations!U137)</f>
        <v>4392606818197.208</v>
      </c>
      <c r="V137">
        <f>IF(ISBLANK(Calculations!V137),"",Calculations!V137)</f>
        <v>4449482459771.2705</v>
      </c>
      <c r="W137">
        <f>IF(ISBLANK(Calculations!W137),"",Calculations!W137)</f>
        <v>4504612061486.5156</v>
      </c>
      <c r="X137">
        <f>IF(ISBLANK(Calculations!X137),"",Calculations!X137)</f>
        <v>4558379004382.6875</v>
      </c>
      <c r="Y137">
        <f>IF(ISBLANK(Calculations!Y137),"",Calculations!Y137)</f>
        <v>4610166396584.3936</v>
      </c>
      <c r="Z137">
        <f>IF(ISBLANK(Calculations!Z137),"",Calculations!Z137)</f>
        <v>4659976718717.3477</v>
      </c>
      <c r="AA137">
        <f>IF(ISBLANK(Calculations!AA137),"",Calculations!AA137)</f>
        <v>4707715891561.0664</v>
      </c>
      <c r="AB137">
        <f>IF(ISBLANK(Calculations!AB137),"",Calculations!AB137)</f>
        <v>4752588764174.5615</v>
      </c>
      <c r="AC137">
        <f>IF(ISBLANK(Calculations!AC137),"",Calculations!AC137)</f>
        <v>4794314523873.9023</v>
      </c>
      <c r="AD137">
        <f>IF(ISBLANK(Calculations!AD137),"",Calculations!AD137)</f>
        <v>4832736563471.4629</v>
      </c>
      <c r="AE137">
        <f>IF(ISBLANK(Calculations!AE137),"",Calculations!AE137)</f>
        <v>4867395303969.1504</v>
      </c>
      <c r="AF137">
        <f>IF(ISBLANK(Calculations!AF137),"",Calculations!AF137)</f>
        <v>4897659636433.7393</v>
      </c>
      <c r="AG137">
        <f>IF(ISBLANK(Calculations!AG137),"",Calculations!AG137)</f>
        <v>4922341837793.5771</v>
      </c>
      <c r="AH137">
        <f>IF(ISBLANK(Calculations!AH137),"",Calculations!AH137)</f>
        <v>4942637106268.2012</v>
      </c>
      <c r="AI137">
        <f>IF(ISBLANK(Calculations!AI137),"",Calculations!AI137)</f>
        <v>4957076065508.5088</v>
      </c>
      <c r="AJ137">
        <f>IF(ISBLANK(Calculations!AJ137),"",Calculations!AJ137)</f>
        <v>4967107646996.5283</v>
      </c>
      <c r="AK137">
        <f>IF(ISBLANK(Calculations!AK137),"",Calculations!AK137)</f>
        <v>4973367119309.0176</v>
      </c>
      <c r="AL137">
        <f>IF(ISBLANK(Calculations!AL137),"",Calculations!AL137)</f>
        <v>4975825048718.2793</v>
      </c>
      <c r="AM137">
        <f>IF(ISBLANK(Calculations!AM137),"",Calculations!AM137)</f>
        <v>4976121915947.2549</v>
      </c>
      <c r="AN137">
        <f>IF(ISBLANK(Calculations!AN137),"",Calculations!AN137)</f>
        <v>4974868957248.3145</v>
      </c>
      <c r="AO137">
        <f>IF(ISBLANK(Calculations!AO137),"",Calculations!AO137)</f>
        <v>4972784874150.5742</v>
      </c>
      <c r="AP137">
        <f>IF(ISBLANK(Calculations!AP137),"",Calculations!AP137)</f>
        <v>4970205789374.1738</v>
      </c>
      <c r="AQ137">
        <f>IF(ISBLANK(Calculations!AQ137),"",Calculations!AQ137)</f>
        <v>4967430028733.2822</v>
      </c>
      <c r="AR137">
        <f>IF(ISBLANK(Calculations!AR137),"",Calculations!AR137)</f>
        <v>4964573889872.5918</v>
      </c>
      <c r="AS137">
        <f>IF(ISBLANK(Calculations!AS137),"",Calculations!AS137)</f>
        <v>4961482865143.9023</v>
      </c>
      <c r="AT137">
        <f>IF(ISBLANK(Calculations!AT137),"",Calculations!AT137)</f>
        <v>4957928749696.334</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4839000000000</v>
      </c>
      <c r="P139">
        <f>IF(ISBLANK(Calculations!P139),"",Calculations!P139)</f>
        <v>4839000000000</v>
      </c>
      <c r="Q139">
        <f>IF(ISBLANK(Calculations!Q139),"",Calculations!Q139)</f>
        <v>4839000000000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9000000000</v>
      </c>
      <c r="P140">
        <f>IF(ISBLANK(Calculations!P140),"",Calculations!P140)</f>
        <v>9000000000</v>
      </c>
      <c r="Q140">
        <f>IF(ISBLANK(Calculations!Q140),"",Calculations!Q140)</f>
        <v>9000000000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24000000000</v>
      </c>
      <c r="P141">
        <f>IF(ISBLANK(Calculations!P141),"",Calculations!P141)</f>
        <v>24000000000</v>
      </c>
      <c r="Q141">
        <f>IF(ISBLANK(Calculations!Q141),"",Calculations!Q141)</f>
        <v>24000000000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5717000000000</v>
      </c>
      <c r="P142">
        <f>IF(ISBLANK(Calculations!P142),"",Calculations!P142)</f>
        <v>5717000000000</v>
      </c>
      <c r="Q142">
        <f>IF(ISBLANK(Calculations!Q142),"",Calculations!Q142)</f>
        <v>5717000000000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0.13413704358268078</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10111518619349.643</v>
      </c>
      <c r="P147">
        <f>IF(ISBLANK(Calculations!P147),"",Calculations!P147)</f>
        <v>10111518619349.643</v>
      </c>
      <c r="Q147">
        <f>IF(ISBLANK(Calculations!Q147),"",Calculations!Q147)</f>
        <v>10111518619349.643</v>
      </c>
      <c r="R147">
        <f>IF(ISBLANK(Calculations!R147),"",Calculations!R147)</f>
        <v>10152889214034.555</v>
      </c>
      <c r="S147" s="99">
        <f>IF(ISBLANK(Calculations!S147),"",Calculations!S147+('IRA Buildings Changes'!$E$38/($AB$146-$R$146)*(S146-$R$146)))</f>
        <v>10116932576733.609</v>
      </c>
      <c r="T147" s="99">
        <f>IF(ISBLANK(Calculations!T147),"",Calculations!T147+('IRA Buildings Changes'!$E$38/($AB$146-$R$146)*(T146-$R$146)))</f>
        <v>10064252352347.711</v>
      </c>
      <c r="U147" s="99">
        <f>IF(ISBLANK(Calculations!U147),"",Calculations!U147+('IRA Buildings Changes'!$E$38/($AB$146-$R$146)*(U146-$R$146)))</f>
        <v>10007334598485.488</v>
      </c>
      <c r="V147" s="99">
        <f>IF(ISBLANK(Calculations!V147),"",Calculations!V147+('IRA Buildings Changes'!$E$38/($AB$146-$R$146)*(V146-$R$146)))</f>
        <v>9944001981746.0762</v>
      </c>
      <c r="W147" s="99">
        <f>IF(ISBLANK(Calculations!W147),"",Calculations!W147+('IRA Buildings Changes'!$E$38/($AB$146-$R$146)*(W146-$R$146)))</f>
        <v>9869968323478.6445</v>
      </c>
      <c r="X147" s="99">
        <f>IF(ISBLANK(Calculations!X147),"",Calculations!X147+('IRA Buildings Changes'!$E$38/($AB$146-$R$146)*(X146-$R$146)))</f>
        <v>9787747542995.1992</v>
      </c>
      <c r="Y147" s="99">
        <f>IF(ISBLANK(Calculations!Y147),"",Calculations!Y147+('IRA Buildings Changes'!$E$38/($AB$146-$R$146)*(Y146-$R$146)))</f>
        <v>9700680946304.1855</v>
      </c>
      <c r="Z147" s="99">
        <f>IF(ISBLANK(Calculations!Z147),"",Calculations!Z147+('IRA Buildings Changes'!$E$38/($AB$146-$R$146)*(Z146-$R$146)))</f>
        <v>9599062285938.957</v>
      </c>
      <c r="AA147" s="99">
        <f>IF(ISBLANK(Calculations!AA147),"",Calculations!AA147+('IRA Buildings Changes'!$E$38/($AB$146-$R$146)*(AA146-$R$146)))</f>
        <v>9502123368826.2734</v>
      </c>
      <c r="AB147" s="98">
        <f>IF(ISBLANK(Calculations!AB147),"",Calculations!AB147 + 'IRA Buildings Changes'!E38)</f>
        <v>9405960274034.5957</v>
      </c>
      <c r="AC147" s="99">
        <f>IF(ISBLANK(Calculations!AC147),"",Calculations!AC147  + 'IRA Buildings Changes'!$E$38)</f>
        <v>9380607207027.7734</v>
      </c>
      <c r="AD147" s="99">
        <f>IF(ISBLANK(Calculations!AD147),"",Calculations!AD147  + 'IRA Buildings Changes'!$E$38)</f>
        <v>9357154805972.6562</v>
      </c>
      <c r="AE147" s="99">
        <f>IF(ISBLANK(Calculations!AE147),"",Calculations!AE147  + 'IRA Buildings Changes'!$E$38)</f>
        <v>9335589469716.207</v>
      </c>
      <c r="AF147" s="99">
        <f>IF(ISBLANK(Calculations!AF147),"",Calculations!AF147  + 'IRA Buildings Changes'!$E$38)</f>
        <v>9321204835476.2402</v>
      </c>
      <c r="AG147" s="99">
        <f>IF(ISBLANK(Calculations!AG147),"",Calculations!AG147  + 'IRA Buildings Changes'!$E$38)</f>
        <v>9312023151666.6035</v>
      </c>
      <c r="AH147" s="99">
        <f>IF(ISBLANK(Calculations!AH147),"",Calculations!AH147  + 'IRA Buildings Changes'!$E$38)</f>
        <v>9308832768140.4727</v>
      </c>
      <c r="AI147" s="99">
        <f>IF(ISBLANK(Calculations!AI147),"",Calculations!AI147  + 'IRA Buildings Changes'!$E$38)</f>
        <v>9314535040979.041</v>
      </c>
      <c r="AJ147" s="99">
        <f>IF(ISBLANK(Calculations!AJ147),"",Calculations!AJ147  + 'IRA Buildings Changes'!$E$38)</f>
        <v>9329645781374.8398</v>
      </c>
      <c r="AK147" s="99">
        <f>IF(ISBLANK(Calculations!AK147),"",Calculations!AK147  + 'IRA Buildings Changes'!$E$38)</f>
        <v>9355322725210.1738</v>
      </c>
      <c r="AL147" s="99">
        <f>IF(ISBLANK(Calculations!AL147),"",Calculations!AL147  + 'IRA Buildings Changes'!$E$38)</f>
        <v>9384670910472.8223</v>
      </c>
      <c r="AM147" s="99">
        <f>IF(ISBLANK(Calculations!AM147),"",Calculations!AM147  + 'IRA Buildings Changes'!$E$38)</f>
        <v>9424411470051.0703</v>
      </c>
      <c r="AN147" s="99">
        <f>IF(ISBLANK(Calculations!AN147),"",Calculations!AN147  + 'IRA Buildings Changes'!$E$38)</f>
        <v>9472968320990.0977</v>
      </c>
      <c r="AO147" s="99">
        <f>IF(ISBLANK(Calculations!AO147),"",Calculations!AO147  + 'IRA Buildings Changes'!$E$38)</f>
        <v>9534298543562.3789</v>
      </c>
      <c r="AP147" s="99">
        <f>IF(ISBLANK(Calculations!AP147),"",Calculations!AP147  + 'IRA Buildings Changes'!$E$38)</f>
        <v>9603321906942.6973</v>
      </c>
      <c r="AQ147" s="99">
        <f>IF(ISBLANK(Calculations!AQ147),"",Calculations!AQ147  + 'IRA Buildings Changes'!$E$38)</f>
        <v>9676924551944.5352</v>
      </c>
      <c r="AR147" s="99">
        <f>IF(ISBLANK(Calculations!AR147),"",Calculations!AR147  + 'IRA Buildings Changes'!$E$38)</f>
        <v>9759389463401.5918</v>
      </c>
      <c r="AS147" s="99">
        <f>IF(ISBLANK(Calculations!AS147),"",Calculations!AS147  + 'IRA Buildings Changes'!$E$38)</f>
        <v>9850992903057.3477</v>
      </c>
      <c r="AT147" s="99">
        <f>IF(ISBLANK(Calculations!AT147),"",Calculations!AT147  + 'IRA Buildings Changes'!$E$38)</f>
        <v>9947777302104.3145</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3.4190169552361963E-4</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36818367885.852028</v>
      </c>
      <c r="P149">
        <f>IF(ISBLANK(Calculations!P149),"",Calculations!P149)</f>
        <v>36818367885.852028</v>
      </c>
      <c r="Q149">
        <f>IF(ISBLANK(Calculations!Q149),"",Calculations!Q149)</f>
        <v>36818367885.852028</v>
      </c>
      <c r="R149">
        <f>IF(ISBLANK(Calculations!R149),"",Calculations!R149)</f>
        <v>37178699695.626221</v>
      </c>
      <c r="S149">
        <f>IF(ISBLANK(Calculations!S149),"",Calculations!S149)</f>
        <v>37490117690.838493</v>
      </c>
      <c r="T149">
        <f>IF(ISBLANK(Calculations!T149),"",Calculations!T149)</f>
        <v>37756728810.105324</v>
      </c>
      <c r="U149">
        <f>IF(ISBLANK(Calculations!U149),"",Calculations!U149)</f>
        <v>37967029702.481873</v>
      </c>
      <c r="V149">
        <f>IF(ISBLANK(Calculations!V149),"",Calculations!V149)</f>
        <v>38126588813.87738</v>
      </c>
      <c r="W149">
        <f>IF(ISBLANK(Calculations!W149),"",Calculations!W149)</f>
        <v>38222734312.079887</v>
      </c>
      <c r="X149">
        <f>IF(ISBLANK(Calculations!X149),"",Calculations!X149)</f>
        <v>38253145590.081017</v>
      </c>
      <c r="Y149">
        <f>IF(ISBLANK(Calculations!Y149),"",Calculations!Y149)</f>
        <v>38222896675.914513</v>
      </c>
      <c r="Z149">
        <f>IF(ISBLANK(Calculations!Z149),"",Calculations!Z149)</f>
        <v>38123441248.297874</v>
      </c>
      <c r="AA149">
        <f>IF(ISBLANK(Calculations!AA149),"",Calculations!AA149)</f>
        <v>37952726843.217407</v>
      </c>
      <c r="AB149">
        <f>IF(ISBLANK(Calculations!AB149),"",Calculations!AB149)</f>
        <v>37706705768.137497</v>
      </c>
      <c r="AC149">
        <f>IF(ISBLANK(Calculations!AC149),"",Calculations!AC149)</f>
        <v>37378559039.584412</v>
      </c>
      <c r="AD149">
        <f>IF(ISBLANK(Calculations!AD149),"",Calculations!AD149)</f>
        <v>36974473573.81089</v>
      </c>
      <c r="AE149">
        <f>IF(ISBLANK(Calculations!AE149),"",Calculations!AE149)</f>
        <v>36494385111.619354</v>
      </c>
      <c r="AF149">
        <f>IF(ISBLANK(Calculations!AF149),"",Calculations!AF149)</f>
        <v>35939388663.976265</v>
      </c>
      <c r="AG149">
        <f>IF(ISBLANK(Calculations!AG149),"",Calculations!AG149)</f>
        <v>35314839240.062202</v>
      </c>
      <c r="AH149">
        <f>IF(ISBLANK(Calculations!AH149),"",Calculations!AH149)</f>
        <v>34615972943.411583</v>
      </c>
      <c r="AI149">
        <f>IF(ISBLANK(Calculations!AI149),"",Calculations!AI149)</f>
        <v>33852897645.409477</v>
      </c>
      <c r="AJ149">
        <f>IF(ISBLANK(Calculations!AJ149),"",Calculations!AJ149)</f>
        <v>33036646982.823837</v>
      </c>
      <c r="AK149">
        <f>IF(ISBLANK(Calculations!AK149),"",Calculations!AK149)</f>
        <v>32167446086.110035</v>
      </c>
      <c r="AL149">
        <f>IF(ISBLANK(Calculations!AL149),"",Calculations!AL149)</f>
        <v>31264320637.497791</v>
      </c>
      <c r="AM149">
        <f>IF(ISBLANK(Calculations!AM149),"",Calculations!AM149)</f>
        <v>30334255848.505394</v>
      </c>
      <c r="AN149">
        <f>IF(ISBLANK(Calculations!AN149),"",Calculations!AN149)</f>
        <v>29392624666.228195</v>
      </c>
      <c r="AO149">
        <f>IF(ISBLANK(Calculations!AO149),"",Calculations!AO149)</f>
        <v>28454339255.749172</v>
      </c>
      <c r="AP149">
        <f>IF(ISBLANK(Calculations!AP149),"",Calculations!AP149)</f>
        <v>27522257532.672241</v>
      </c>
      <c r="AQ149">
        <f>IF(ISBLANK(Calculations!AQ149),"",Calculations!AQ149)</f>
        <v>26605768511.810879</v>
      </c>
      <c r="AR149">
        <f>IF(ISBLANK(Calculations!AR149),"",Calculations!AR149)</f>
        <v>25714742378.130978</v>
      </c>
      <c r="AS149">
        <f>IF(ISBLANK(Calculations!AS149),"",Calculations!AS149)</f>
        <v>24848617915.657291</v>
      </c>
      <c r="AT149">
        <f>IF(ISBLANK(Calculations!AT149),"",Calculations!AT149)</f>
        <v>24007802445.616802</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7979326.3041368201</v>
      </c>
      <c r="S158">
        <f>IF(ISBLANK(Calculations!S158),"",Calculations!S158)</f>
        <v>8133359.5227055401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0.10421119450716533</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7855648264339.1367</v>
      </c>
      <c r="P160">
        <f>IF(ISBLANK(Calculations!P160),"",Calculations!P160)</f>
        <v>7855648264339.1367</v>
      </c>
      <c r="Q160">
        <f>IF(ISBLANK(Calculations!Q160),"",Calculations!Q160)</f>
        <v>7855648264339.1367</v>
      </c>
      <c r="R160">
        <f>IF(ISBLANK(Calculations!R160),"",Calculations!R160)</f>
        <v>7706874466411.9775</v>
      </c>
      <c r="S160">
        <f>IF(ISBLANK(Calculations!S160),"",Calculations!S160)</f>
        <v>7482164986673.7148</v>
      </c>
      <c r="T160">
        <f>IF(ISBLANK(Calculations!T160),"",Calculations!T160)</f>
        <v>7243983956755.4541</v>
      </c>
      <c r="U160">
        <f>IF(ISBLANK(Calculations!U160),"",Calculations!U160)</f>
        <v>7020010524107.8818</v>
      </c>
      <c r="V160">
        <f>IF(ISBLANK(Calculations!V160),"",Calculations!V160)</f>
        <v>6804573232262.9033</v>
      </c>
      <c r="W160">
        <f>IF(ISBLANK(Calculations!W160),"",Calculations!W160)</f>
        <v>6598214208706.9219</v>
      </c>
      <c r="X160">
        <f>IF(ISBLANK(Calculations!X160),"",Calculations!X160)</f>
        <v>6405548545060.2998</v>
      </c>
      <c r="Y160">
        <f>IF(ISBLANK(Calculations!Y160),"",Calculations!Y160)</f>
        <v>6228417667881.5752</v>
      </c>
      <c r="Z160">
        <f>IF(ISBLANK(Calculations!Z160),"",Calculations!Z160)</f>
        <v>6072236470509.4922</v>
      </c>
      <c r="AA160">
        <f>IF(ISBLANK(Calculations!AA160),"",Calculations!AA160)</f>
        <v>5939060293109.0518</v>
      </c>
      <c r="AB160">
        <f>IF(ISBLANK(Calculations!AB160),"",Calculations!AB160)</f>
        <v>5826131960136.4736</v>
      </c>
      <c r="AC160">
        <f>IF(ISBLANK(Calculations!AC160),"",Calculations!AC160)</f>
        <v>5730291430133.2256</v>
      </c>
      <c r="AD160">
        <f>IF(ISBLANK(Calculations!AD160),"",Calculations!AD160)</f>
        <v>5644015440039.7979</v>
      </c>
      <c r="AE160">
        <f>IF(ISBLANK(Calculations!AE160),"",Calculations!AE160)</f>
        <v>5565510091654.1221</v>
      </c>
      <c r="AF160">
        <f>IF(ISBLANK(Calculations!AF160),"",Calculations!AF160)</f>
        <v>5491728280536.0293</v>
      </c>
      <c r="AG160">
        <f>IF(ISBLANK(Calculations!AG160),"",Calculations!AG160)</f>
        <v>5425018368342.2061</v>
      </c>
      <c r="AH160">
        <f>IF(ISBLANK(Calculations!AH160),"",Calculations!AH160)</f>
        <v>5366361979142.1064</v>
      </c>
      <c r="AI160">
        <f>IF(ISBLANK(Calculations!AI160),"",Calculations!AI160)</f>
        <v>5312584774864.7822</v>
      </c>
      <c r="AJ160">
        <f>IF(ISBLANK(Calculations!AJ160),"",Calculations!AJ160)</f>
        <v>5262885490202.6738</v>
      </c>
      <c r="AK160">
        <f>IF(ISBLANK(Calculations!AK160),"",Calculations!AK160)</f>
        <v>5219265805134.6895</v>
      </c>
      <c r="AL160">
        <f>IF(ISBLANK(Calculations!AL160),"",Calculations!AL160)</f>
        <v>5185882081613.3525</v>
      </c>
      <c r="AM160">
        <f>IF(ISBLANK(Calculations!AM160),"",Calculations!AM160)</f>
        <v>5159919369733.3643</v>
      </c>
      <c r="AN160">
        <f>IF(ISBLANK(Calculations!AN160),"",Calculations!AN160)</f>
        <v>5139998937137.4004</v>
      </c>
      <c r="AO160">
        <f>IF(ISBLANK(Calculations!AO160),"",Calculations!AO160)</f>
        <v>5128074654762.9102</v>
      </c>
      <c r="AP160">
        <f>IF(ISBLANK(Calculations!AP160),"",Calculations!AP160)</f>
        <v>5121145013457.2656</v>
      </c>
      <c r="AQ160">
        <f>IF(ISBLANK(Calculations!AQ160),"",Calculations!AQ160)</f>
        <v>5120228490173.1475</v>
      </c>
      <c r="AR160">
        <f>IF(ISBLANK(Calculations!AR160),"",Calculations!AR160)</f>
        <v>5124810043081.4551</v>
      </c>
      <c r="AS160">
        <f>IF(ISBLANK(Calculations!AS160),"",Calculations!AS160)</f>
        <v>5137034883402.9297</v>
      </c>
      <c r="AT160">
        <f>IF(ISBLANK(Calculations!AT160),"",Calculations!AT160)</f>
        <v>5155701523483.3799</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0.1411173828427888</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10637710553455.105</v>
      </c>
      <c r="P173">
        <f>IF(ISBLANK(Calculations!P173),"",Calculations!P173)</f>
        <v>10637710553455.105</v>
      </c>
      <c r="Q173">
        <f>IF(ISBLANK(Calculations!Q173),"",Calculations!Q173)</f>
        <v>10637710553455.105</v>
      </c>
      <c r="R173">
        <f>IF(ISBLANK(Calculations!R173),"",Calculations!R173)</f>
        <v>10723470706177.412</v>
      </c>
      <c r="S173">
        <f>IF(ISBLANK(Calculations!S173),"",Calculations!S173)</f>
        <v>10795156768120.721</v>
      </c>
      <c r="T173">
        <f>IF(ISBLANK(Calculations!T173),"",Calculations!T173)</f>
        <v>10850034773914.725</v>
      </c>
      <c r="U173">
        <f>IF(ISBLANK(Calculations!U173),"",Calculations!U173)</f>
        <v>10881823488243.531</v>
      </c>
      <c r="V173">
        <f>IF(ISBLANK(Calculations!V173),"",Calculations!V173)</f>
        <v>10887353581411.719</v>
      </c>
      <c r="W173">
        <f>IF(ISBLANK(Calculations!W173),"",Calculations!W173)</f>
        <v>10872662681294.135</v>
      </c>
      <c r="X173">
        <f>IF(ISBLANK(Calculations!X173),"",Calculations!X173)</f>
        <v>10844406001873.52</v>
      </c>
      <c r="Y173">
        <f>IF(ISBLANK(Calculations!Y173),"",Calculations!Y173)</f>
        <v>10814812774708.014</v>
      </c>
      <c r="Z173">
        <f>IF(ISBLANK(Calculations!Z173),"",Calculations!Z173)</f>
        <v>10785408949801.582</v>
      </c>
      <c r="AA173">
        <f>IF(ISBLANK(Calculations!AA173),"",Calculations!AA173)</f>
        <v>10763964152605.322</v>
      </c>
      <c r="AB173">
        <f>IF(ISBLANK(Calculations!AB173),"",Calculations!AB173)</f>
        <v>10754109969347.475</v>
      </c>
      <c r="AC173">
        <f>IF(ISBLANK(Calculations!AC173),"",Calculations!AC173)</f>
        <v>10753278196190.199</v>
      </c>
      <c r="AD173">
        <f>IF(ISBLANK(Calculations!AD173),"",Calculations!AD173)</f>
        <v>10761564913276.195</v>
      </c>
      <c r="AE173">
        <f>IF(ISBLANK(Calculations!AE173),"",Calculations!AE173)</f>
        <v>10777013629828.084</v>
      </c>
      <c r="AF173">
        <f>IF(ISBLANK(Calculations!AF173),"",Calculations!AF173)</f>
        <v>10799217656884.408</v>
      </c>
      <c r="AG173">
        <f>IF(ISBLANK(Calculations!AG173),"",Calculations!AG173)</f>
        <v>10826176924019.441</v>
      </c>
      <c r="AH173">
        <f>IF(ISBLANK(Calculations!AH173),"",Calculations!AH173)</f>
        <v>10857906357950.74</v>
      </c>
      <c r="AI173">
        <f>IF(ISBLANK(Calculations!AI173),"",Calculations!AI173)</f>
        <v>10895398868227.756</v>
      </c>
      <c r="AJ173">
        <f>IF(ISBLANK(Calculations!AJ173),"",Calculations!AJ173)</f>
        <v>10932761717436.145</v>
      </c>
      <c r="AK173">
        <f>IF(ISBLANK(Calculations!AK173),"",Calculations!AK173)</f>
        <v>10976880294009.215</v>
      </c>
      <c r="AL173">
        <f>IF(ISBLANK(Calculations!AL173),"",Calculations!AL173)</f>
        <v>11021004252750.678</v>
      </c>
      <c r="AM173">
        <f>IF(ISBLANK(Calculations!AM173),"",Calculations!AM173)</f>
        <v>11071892664846.338</v>
      </c>
      <c r="AN173">
        <f>IF(ISBLANK(Calculations!AN173),"",Calculations!AN173)</f>
        <v>11124988684927.975</v>
      </c>
      <c r="AO173">
        <f>IF(ISBLANK(Calculations!AO173),"",Calculations!AO173)</f>
        <v>11184152443892.791</v>
      </c>
      <c r="AP173">
        <f>IF(ISBLANK(Calculations!AP173),"",Calculations!AP173)</f>
        <v>11244070046808.238</v>
      </c>
      <c r="AQ173">
        <f>IF(ISBLANK(Calculations!AQ173),"",Calculations!AQ173)</f>
        <v>11308906149153.074</v>
      </c>
      <c r="AR173">
        <f>IF(ISBLANK(Calculations!AR173),"",Calculations!AR173)</f>
        <v>11376361770739.57</v>
      </c>
      <c r="AS173">
        <f>IF(ISBLANK(Calculations!AS173),"",Calculations!AS173)</f>
        <v>11446160291270.561</v>
      </c>
      <c r="AT173">
        <f>IF(ISBLANK(Calculations!AT173),"",Calculations!AT173)</f>
        <v>11517688216124.074</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0.14108808332373671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15193352428883.234</v>
      </c>
      <c r="P175">
        <f>IF(ISBLANK(Calculations!P175),"",Calculations!P175)</f>
        <v>15193352428883.234</v>
      </c>
      <c r="Q175">
        <f>IF(ISBLANK(Calculations!Q175),"",Calculations!Q175)</f>
        <v>15193352428883.234</v>
      </c>
      <c r="R175">
        <f>IF(ISBLANK(Calculations!R175),"",Calculations!R175)</f>
        <v>15346532509962.049</v>
      </c>
      <c r="S175">
        <f>IF(ISBLANK(Calculations!S175),"",Calculations!S175)</f>
        <v>15484082627589.461</v>
      </c>
      <c r="T175">
        <f>IF(ISBLANK(Calculations!T175),"",Calculations!T175)</f>
        <v>15604419776651.504</v>
      </c>
      <c r="U175">
        <f>IF(ISBLANK(Calculations!U175),"",Calculations!U175)</f>
        <v>15719367468197.654</v>
      </c>
      <c r="V175">
        <f>IF(ISBLANK(Calculations!V175),"",Calculations!V175)</f>
        <v>15832773239642.398</v>
      </c>
      <c r="W175">
        <f>IF(ISBLANK(Calculations!W175),"",Calculations!W175)</f>
        <v>15950794597922.902</v>
      </c>
      <c r="X175">
        <f>IF(ISBLANK(Calculations!X175),"",Calculations!X175)</f>
        <v>16075439882556.912</v>
      </c>
      <c r="Y175">
        <f>IF(ISBLANK(Calculations!Y175),"",Calculations!Y175)</f>
        <v>16214009370556.809</v>
      </c>
      <c r="Z175">
        <f>IF(ISBLANK(Calculations!Z175),"",Calculations!Z175)</f>
        <v>16355582430985.932</v>
      </c>
      <c r="AA175">
        <f>IF(ISBLANK(Calculations!AA175),"",Calculations!AA175)</f>
        <v>16495947676722.174</v>
      </c>
      <c r="AB175">
        <f>IF(ISBLANK(Calculations!AB175),"",Calculations!AB175)</f>
        <v>16641412757679.84</v>
      </c>
      <c r="AC175">
        <f>IF(ISBLANK(Calculations!AC175),"",Calculations!AC175)</f>
        <v>16783305753632.084</v>
      </c>
      <c r="AD175">
        <f>IF(ISBLANK(Calculations!AD175),"",Calculations!AD175)</f>
        <v>16928322852505.613</v>
      </c>
      <c r="AE175">
        <f>IF(ISBLANK(Calculations!AE175),"",Calculations!AE175)</f>
        <v>17075974071580.234</v>
      </c>
      <c r="AF175">
        <f>IF(ISBLANK(Calculations!AF175),"",Calculations!AF175)</f>
        <v>17222610865128.654</v>
      </c>
      <c r="AG175">
        <f>IF(ISBLANK(Calculations!AG175),"",Calculations!AG175)</f>
        <v>17369683613678.822</v>
      </c>
      <c r="AH175">
        <f>IF(ISBLANK(Calculations!AH175),"",Calculations!AH175)</f>
        <v>17510068436080.629</v>
      </c>
      <c r="AI175">
        <f>IF(ISBLANK(Calculations!AI175),"",Calculations!AI175)</f>
        <v>17667526710291.543</v>
      </c>
      <c r="AJ175">
        <f>IF(ISBLANK(Calculations!AJ175),"",Calculations!AJ175)</f>
        <v>17813827770471.863</v>
      </c>
      <c r="AK175">
        <f>IF(ISBLANK(Calculations!AK175),"",Calculations!AK175)</f>
        <v>17965641997717.938</v>
      </c>
      <c r="AL175">
        <f>IF(ISBLANK(Calculations!AL175),"",Calculations!AL175)</f>
        <v>18111600709867.23</v>
      </c>
      <c r="AM175">
        <f>IF(ISBLANK(Calculations!AM175),"",Calculations!AM175)</f>
        <v>18261595656488.836</v>
      </c>
      <c r="AN175">
        <f>IF(ISBLANK(Calculations!AN175),"",Calculations!AN175)</f>
        <v>18407259755546.074</v>
      </c>
      <c r="AO175">
        <f>IF(ISBLANK(Calculations!AO175),"",Calculations!AO175)</f>
        <v>18563162807380.715</v>
      </c>
      <c r="AP175">
        <f>IF(ISBLANK(Calculations!AP175),"",Calculations!AP175)</f>
        <v>18713220049792.191</v>
      </c>
      <c r="AQ175">
        <f>IF(ISBLANK(Calculations!AQ175),"",Calculations!AQ175)</f>
        <v>18865314626106.477</v>
      </c>
      <c r="AR175">
        <f>IF(ISBLANK(Calculations!AR175),"",Calculations!AR175)</f>
        <v>19018977683579.07</v>
      </c>
      <c r="AS175">
        <f>IF(ISBLANK(Calculations!AS175),"",Calculations!AS175)</f>
        <v>19171916017668.613</v>
      </c>
      <c r="AT175">
        <f>IF(ISBLANK(Calculations!AT175),"",Calculations!AT175)</f>
        <v>19322620666122.031</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2.459154544771476E-3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26170322665.45805</v>
      </c>
      <c r="P176">
        <f>IF(ISBLANK(Calculations!P176),"",Calculations!P176)</f>
        <v>26170322665.45805</v>
      </c>
      <c r="Q176">
        <f>IF(ISBLANK(Calculations!Q176),"",Calculations!Q176)</f>
        <v>26170322665.45805</v>
      </c>
      <c r="R176">
        <f>IF(ISBLANK(Calculations!R176),"",Calculations!R176)</f>
        <v>24902740468.079643</v>
      </c>
      <c r="S176">
        <f>IF(ISBLANK(Calculations!S176),"",Calculations!S176)</f>
        <v>23626841578.532204</v>
      </c>
      <c r="T176">
        <f>IF(ISBLANK(Calculations!T176),"",Calculations!T176)</f>
        <v>22352029129.05257</v>
      </c>
      <c r="U176">
        <f>IF(ISBLANK(Calculations!U176),"",Calculations!U176)</f>
        <v>21121488339.93959</v>
      </c>
      <c r="V176">
        <f>IF(ISBLANK(Calculations!V176),"",Calculations!V176)</f>
        <v>19958273149.825001</v>
      </c>
      <c r="W176">
        <f>IF(ISBLANK(Calculations!W176),"",Calculations!W176)</f>
        <v>18891075569.482819</v>
      </c>
      <c r="X176">
        <f>IF(ISBLANK(Calculations!X176),"",Calculations!X176)</f>
        <v>17948620288.30748</v>
      </c>
      <c r="Y176">
        <f>IF(ISBLANK(Calculations!Y176),"",Calculations!Y176)</f>
        <v>17145029469.455894</v>
      </c>
      <c r="Z176">
        <f>IF(ISBLANK(Calculations!Z176),"",Calculations!Z176)</f>
        <v>16496566948.986383</v>
      </c>
      <c r="AA176">
        <f>IF(ISBLANK(Calculations!AA176),"",Calculations!AA176)</f>
        <v>15992073103.735651</v>
      </c>
      <c r="AB176">
        <f>IF(ISBLANK(Calculations!AB176),"",Calculations!AB176)</f>
        <v>15627914038.538383</v>
      </c>
      <c r="AC176">
        <f>IF(ISBLANK(Calculations!AC176),"",Calculations!AC176)</f>
        <v>15361358680.623306</v>
      </c>
      <c r="AD176">
        <f>IF(ISBLANK(Calculations!AD176),"",Calculations!AD176)</f>
        <v>15174741937.99806</v>
      </c>
      <c r="AE176">
        <f>IF(ISBLANK(Calculations!AE176),"",Calculations!AE176)</f>
        <v>15030956550.765867</v>
      </c>
      <c r="AF176">
        <f>IF(ISBLANK(Calculations!AF176),"",Calculations!AF176)</f>
        <v>14911553821.381535</v>
      </c>
      <c r="AG176">
        <f>IF(ISBLANK(Calculations!AG176),"",Calculations!AG176)</f>
        <v>14797172612.040253</v>
      </c>
      <c r="AH176">
        <f>IF(ISBLANK(Calculations!AH176),"",Calculations!AH176)</f>
        <v>14681703615.793056</v>
      </c>
      <c r="AI176">
        <f>IF(ISBLANK(Calculations!AI176),"",Calculations!AI176)</f>
        <v>14577644432.188412</v>
      </c>
      <c r="AJ176">
        <f>IF(ISBLANK(Calculations!AJ176),"",Calculations!AJ176)</f>
        <v>14463821144.391342</v>
      </c>
      <c r="AK176">
        <f>IF(ISBLANK(Calculations!AK176),"",Calculations!AK176)</f>
        <v>14343480186.114655</v>
      </c>
      <c r="AL176">
        <f>IF(ISBLANK(Calculations!AL176),"",Calculations!AL176)</f>
        <v>14223715686.861137</v>
      </c>
      <c r="AM176">
        <f>IF(ISBLANK(Calculations!AM176),"",Calculations!AM176)</f>
        <v>14095647130.34507</v>
      </c>
      <c r="AN176">
        <f>IF(ISBLANK(Calculations!AN176),"",Calculations!AN176)</f>
        <v>13962546780.349211</v>
      </c>
      <c r="AO176">
        <f>IF(ISBLANK(Calculations!AO176),"",Calculations!AO176)</f>
        <v>13829169227.175005</v>
      </c>
      <c r="AP176">
        <f>IF(ISBLANK(Calculations!AP176),"",Calculations!AP176)</f>
        <v>13688441780.232031</v>
      </c>
      <c r="AQ176">
        <f>IF(ISBLANK(Calculations!AQ176),"",Calculations!AQ176)</f>
        <v>13548342089.05121</v>
      </c>
      <c r="AR176">
        <f>IF(ISBLANK(Calculations!AR176),"",Calculations!AR176)</f>
        <v>13404724991.958746</v>
      </c>
      <c r="AS176">
        <f>IF(ISBLANK(Calculations!AS176),"",Calculations!AS176)</f>
        <v>13254959691.480881</v>
      </c>
      <c r="AT176">
        <f>IF(ISBLANK(Calculations!AT176),"",Calculations!AT176)</f>
        <v>13104137065.809334</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0.57669729515794099</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43472595503595.906</v>
      </c>
      <c r="P186">
        <f>IF(ISBLANK(Calculations!P186),"",Calculations!P186)</f>
        <v>43472595503595.906</v>
      </c>
      <c r="Q186">
        <f>IF(ISBLANK(Calculations!Q186),"",Calculations!Q186)</f>
        <v>43472595503595.906</v>
      </c>
      <c r="R186">
        <f>IF(ISBLANK(Calculations!R186),"",Calculations!R186)</f>
        <v>43902423428333.984</v>
      </c>
      <c r="S186">
        <f>IF(ISBLANK(Calculations!S186),"",Calculations!S186)</f>
        <v>44401296884602.898</v>
      </c>
      <c r="T186">
        <f>IF(ISBLANK(Calculations!T186),"",Calculations!T186)</f>
        <v>44981157649819.734</v>
      </c>
      <c r="U186">
        <f>IF(ISBLANK(Calculations!U186),"",Calculations!U186)</f>
        <v>45576497088312.906</v>
      </c>
      <c r="V186">
        <f>IF(ISBLANK(Calculations!V186),"",Calculations!V186)</f>
        <v>46213233420813.945</v>
      </c>
      <c r="W186">
        <f>IF(ISBLANK(Calculations!W186),"",Calculations!W186)</f>
        <v>46877789530960.125</v>
      </c>
      <c r="X186">
        <f>IF(ISBLANK(Calculations!X186),"",Calculations!X186)</f>
        <v>47559592762312.211</v>
      </c>
      <c r="Y186">
        <f>IF(ISBLANK(Calculations!Y186),"",Calculations!Y186)</f>
        <v>48270451783303.266</v>
      </c>
      <c r="Z186">
        <f>IF(ISBLANK(Calculations!Z186),"",Calculations!Z186)</f>
        <v>49000155233307.656</v>
      </c>
      <c r="AA186">
        <f>IF(ISBLANK(Calculations!AA186),"",Calculations!AA186)</f>
        <v>49745090154189.438</v>
      </c>
      <c r="AB186">
        <f>IF(ISBLANK(Calculations!AB186),"",Calculations!AB186)</f>
        <v>50525165846833.602</v>
      </c>
      <c r="AC186">
        <f>IF(ISBLANK(Calculations!AC186),"",Calculations!AC186)</f>
        <v>51322792909789.891</v>
      </c>
      <c r="AD186">
        <f>IF(ISBLANK(Calculations!AD186),"",Calculations!AD186)</f>
        <v>52148829233034.406</v>
      </c>
      <c r="AE186">
        <f>IF(ISBLANK(Calculations!AE186),"",Calculations!AE186)</f>
        <v>52998920251235.375</v>
      </c>
      <c r="AF186">
        <f>IF(ISBLANK(Calculations!AF186),"",Calculations!AF186)</f>
        <v>53858005633637.375</v>
      </c>
      <c r="AG186">
        <f>IF(ISBLANK(Calculations!AG186),"",Calculations!AG186)</f>
        <v>54754874951911.609</v>
      </c>
      <c r="AH186">
        <f>IF(ISBLANK(Calculations!AH186),"",Calculations!AH186)</f>
        <v>55657620081048.648</v>
      </c>
      <c r="AI186">
        <f>IF(ISBLANK(Calculations!AI186),"",Calculations!AI186)</f>
        <v>56588337112383.969</v>
      </c>
      <c r="AJ186">
        <f>IF(ISBLANK(Calculations!AJ186),"",Calculations!AJ186)</f>
        <v>57544763193190.5</v>
      </c>
      <c r="AK186">
        <f>IF(ISBLANK(Calculations!AK186),"",Calculations!AK186)</f>
        <v>58530321125912.5</v>
      </c>
      <c r="AL186">
        <f>IF(ISBLANK(Calculations!AL186),"",Calculations!AL186)</f>
        <v>59536149655332.844</v>
      </c>
      <c r="AM186">
        <f>IF(ISBLANK(Calculations!AM186),"",Calculations!AM186)</f>
        <v>60573525013949.047</v>
      </c>
      <c r="AN186">
        <f>IF(ISBLANK(Calculations!AN186),"",Calculations!AN186)</f>
        <v>61628356665031.492</v>
      </c>
      <c r="AO186">
        <f>IF(ISBLANK(Calculations!AO186),"",Calculations!AO186)</f>
        <v>62693818019260.812</v>
      </c>
      <c r="AP186">
        <f>IF(ISBLANK(Calculations!AP186),"",Calculations!AP186)</f>
        <v>63798641601600.352</v>
      </c>
      <c r="AQ186">
        <f>IF(ISBLANK(Calculations!AQ186),"",Calculations!AQ186)</f>
        <v>64902020000685.727</v>
      </c>
      <c r="AR186">
        <f>IF(ISBLANK(Calculations!AR186),"",Calculations!AR186)</f>
        <v>66040330000272.898</v>
      </c>
      <c r="AS186">
        <f>IF(ISBLANK(Calculations!AS186),"",Calculations!AS186)</f>
        <v>67204615267299.148</v>
      </c>
      <c r="AT186">
        <f>IF(ISBLANK(Calculations!AT186),"",Calculations!AT186)</f>
        <v>68401360110839.594</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0.2256875540466915</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24303615632626.066</v>
      </c>
      <c r="P188">
        <f>IF(ISBLANK(Calculations!P188),"",Calculations!P188)</f>
        <v>24303615632626.066</v>
      </c>
      <c r="Q188">
        <f>IF(ISBLANK(Calculations!Q188),"",Calculations!Q188)</f>
        <v>24303615632626.066</v>
      </c>
      <c r="R188">
        <f>IF(ISBLANK(Calculations!R188),"",Calculations!R188)</f>
        <v>24219808134869.922</v>
      </c>
      <c r="S188">
        <f>IF(ISBLANK(Calculations!S188),"",Calculations!S188)</f>
        <v>24192954815797.207</v>
      </c>
      <c r="T188">
        <f>IF(ISBLANK(Calculations!T188),"",Calculations!T188)</f>
        <v>24157196950088.043</v>
      </c>
      <c r="U188">
        <f>IF(ISBLANK(Calculations!U188),"",Calculations!U188)</f>
        <v>24108239403482.086</v>
      </c>
      <c r="V188">
        <f>IF(ISBLANK(Calculations!V188),"",Calculations!V188)</f>
        <v>24058618380852.426</v>
      </c>
      <c r="W188">
        <f>IF(ISBLANK(Calculations!W188),"",Calculations!W188)</f>
        <v>23947468686953.375</v>
      </c>
      <c r="X188">
        <f>IF(ISBLANK(Calculations!X188),"",Calculations!X188)</f>
        <v>23853429690512.828</v>
      </c>
      <c r="Y188">
        <f>IF(ISBLANK(Calculations!Y188),"",Calculations!Y188)</f>
        <v>23785580537121.109</v>
      </c>
      <c r="Z188">
        <f>IF(ISBLANK(Calculations!Z188),"",Calculations!Z188)</f>
        <v>23755200319184.414</v>
      </c>
      <c r="AA188">
        <f>IF(ISBLANK(Calculations!AA188),"",Calculations!AA188)</f>
        <v>23736413471770.766</v>
      </c>
      <c r="AB188">
        <f>IF(ISBLANK(Calculations!AB188),"",Calculations!AB188)</f>
        <v>23730686626090.734</v>
      </c>
      <c r="AC188">
        <f>IF(ISBLANK(Calculations!AC188),"",Calculations!AC188)</f>
        <v>23740638766449.336</v>
      </c>
      <c r="AD188">
        <f>IF(ISBLANK(Calculations!AD188),"",Calculations!AD188)</f>
        <v>23738788017540.496</v>
      </c>
      <c r="AE188">
        <f>IF(ISBLANK(Calculations!AE188),"",Calculations!AE188)</f>
        <v>23697163626988.309</v>
      </c>
      <c r="AF188">
        <f>IF(ISBLANK(Calculations!AF188),"",Calculations!AF188)</f>
        <v>23662802552908.312</v>
      </c>
      <c r="AG188">
        <f>IF(ISBLANK(Calculations!AG188),"",Calculations!AG188)</f>
        <v>23638184100442.523</v>
      </c>
      <c r="AH188">
        <f>IF(ISBLANK(Calculations!AH188),"",Calculations!AH188)</f>
        <v>23631130302714.727</v>
      </c>
      <c r="AI188">
        <f>IF(ISBLANK(Calculations!AI188),"",Calculations!AI188)</f>
        <v>23624914579964.328</v>
      </c>
      <c r="AJ188">
        <f>IF(ISBLANK(Calculations!AJ188),"",Calculations!AJ188)</f>
        <v>23638253940023.93</v>
      </c>
      <c r="AK188">
        <f>IF(ISBLANK(Calculations!AK188),"",Calculations!AK188)</f>
        <v>23649358433476.605</v>
      </c>
      <c r="AL188">
        <f>IF(ISBLANK(Calculations!AL188),"",Calculations!AL188)</f>
        <v>23644399823192.742</v>
      </c>
      <c r="AM188">
        <f>IF(ISBLANK(Calculations!AM188),"",Calculations!AM188)</f>
        <v>23621597199844.914</v>
      </c>
      <c r="AN188">
        <f>IF(ISBLANK(Calculations!AN188),"",Calculations!AN188)</f>
        <v>23591880457932.277</v>
      </c>
      <c r="AO188">
        <f>IF(ISBLANK(Calculations!AO188),"",Calculations!AO188)</f>
        <v>23558287619248.273</v>
      </c>
      <c r="AP188">
        <f>IF(ISBLANK(Calculations!AP188),"",Calculations!AP188)</f>
        <v>23527767722148.766</v>
      </c>
      <c r="AQ188">
        <f>IF(ISBLANK(Calculations!AQ188),"",Calculations!AQ188)</f>
        <v>23504965098800.934</v>
      </c>
      <c r="AR188">
        <f>IF(ISBLANK(Calculations!AR188),"",Calculations!AR188)</f>
        <v>23473746805886.84</v>
      </c>
      <c r="AS188">
        <f>IF(ISBLANK(Calculations!AS188),"",Calculations!AS188)</f>
        <v>23452061615842.383</v>
      </c>
      <c r="AT188">
        <f>IF(ISBLANK(Calculations!AT188),"",Calculations!AT188)</f>
        <v>23428001880028.191</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0.60749980264211412</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6465012899717.3789</v>
      </c>
      <c r="P189">
        <f>IF(ISBLANK(Calculations!P189),"",Calculations!P189)</f>
        <v>6465012899717.3789</v>
      </c>
      <c r="Q189">
        <f>IF(ISBLANK(Calculations!Q189),"",Calculations!Q189)</f>
        <v>6465012899717.3789</v>
      </c>
      <c r="R189">
        <f>IF(ISBLANK(Calculations!R189),"",Calculations!R189)</f>
        <v>6472213866329.0977</v>
      </c>
      <c r="S189">
        <f>IF(ISBLANK(Calculations!S189),"",Calculations!S189)</f>
        <v>6470422952353.1377</v>
      </c>
      <c r="T189">
        <f>IF(ISBLANK(Calculations!T189),"",Calculations!T189)</f>
        <v>6462960810786.5791</v>
      </c>
      <c r="U189">
        <f>IF(ISBLANK(Calculations!U189),"",Calculations!U189)</f>
        <v>6442626475017.7422</v>
      </c>
      <c r="V189">
        <f>IF(ISBLANK(Calculations!V189),"",Calculations!V189)</f>
        <v>6423374149776.0459</v>
      </c>
      <c r="W189">
        <f>IF(ISBLANK(Calculations!W189),"",Calculations!W189)</f>
        <v>6411472033977.4072</v>
      </c>
      <c r="X189">
        <f>IF(ISBLANK(Calculations!X189),"",Calculations!X189)</f>
        <v>6412964462290.709</v>
      </c>
      <c r="Y189">
        <f>IF(ISBLANK(Calculations!Y189),"",Calculations!Y189)</f>
        <v>6412777908751.5488</v>
      </c>
      <c r="Z189">
        <f>IF(ISBLANK(Calculations!Z189),"",Calculations!Z189)</f>
        <v>6402069735603.5508</v>
      </c>
      <c r="AA189">
        <f>IF(ISBLANK(Calculations!AA189),"",Calculations!AA189)</f>
        <v>6387294695301.793</v>
      </c>
      <c r="AB189">
        <f>IF(ISBLANK(Calculations!AB189),"",Calculations!AB189)</f>
        <v>6370691430316.2158</v>
      </c>
      <c r="AC189">
        <f>IF(ISBLANK(Calculations!AC189),"",Calculations!AC189)</f>
        <v>6370318323237.8965</v>
      </c>
      <c r="AD189">
        <f>IF(ISBLANK(Calculations!AD189),"",Calculations!AD189)</f>
        <v>6369795973328.2363</v>
      </c>
      <c r="AE189">
        <f>IF(ISBLANK(Calculations!AE189),"",Calculations!AE189)</f>
        <v>6371736130135.5352</v>
      </c>
      <c r="AF189">
        <f>IF(ISBLANK(Calculations!AF189),"",Calculations!AF189)</f>
        <v>6362035346099.0361</v>
      </c>
      <c r="AG189">
        <f>IF(ISBLANK(Calculations!AG189),"",Calculations!AG189)</f>
        <v>6361475685481.5371</v>
      </c>
      <c r="AH189">
        <f>IF(ISBLANK(Calculations!AH189),"",Calculations!AH189)</f>
        <v>6365766416882.2969</v>
      </c>
      <c r="AI189">
        <f>IF(ISBLANK(Calculations!AI189),"",Calculations!AI189)</f>
        <v>6367072291656.4561</v>
      </c>
      <c r="AJ189">
        <f>IF(ISBLANK(Calculations!AJ189),"",Calculations!AJ189)</f>
        <v>6368825894924.5957</v>
      </c>
      <c r="AK189">
        <f>IF(ISBLANK(Calculations!AK189),"",Calculations!AK189)</f>
        <v>6375429890210.9756</v>
      </c>
      <c r="AL189">
        <f>IF(ISBLANK(Calculations!AL189),"",Calculations!AL189)</f>
        <v>6387891666627.1123</v>
      </c>
      <c r="AM189">
        <f>IF(ISBLANK(Calculations!AM189),"",Calculations!AM189)</f>
        <v>6401883182064.3896</v>
      </c>
      <c r="AN189">
        <f>IF(ISBLANK(Calculations!AN189),"",Calculations!AN189)</f>
        <v>6414867308390.1875</v>
      </c>
      <c r="AO189">
        <f>IF(ISBLANK(Calculations!AO189),"",Calculations!AO189)</f>
        <v>6424903888797.1865</v>
      </c>
      <c r="AP189">
        <f>IF(ISBLANK(Calculations!AP189),"",Calculations!AP189)</f>
        <v>6430575116387.7646</v>
      </c>
      <c r="AQ189">
        <f>IF(ISBLANK(Calculations!AQ189),"",Calculations!AQ189)</f>
        <v>6431992923285.4043</v>
      </c>
      <c r="AR189">
        <f>IF(ISBLANK(Calculations!AR189),"",Calculations!AR189)</f>
        <v>6436283654686.1826</v>
      </c>
      <c r="AS189">
        <f>IF(ISBLANK(Calculations!AS189),"",Calculations!AS189)</f>
        <v>6441619085906.2617</v>
      </c>
      <c r="AT189">
        <f>IF(ISBLANK(Calculations!AT189),"",Calculations!AT189)</f>
        <v>6443633864129.2217</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79316000000000.016</v>
      </c>
      <c r="P199">
        <f>IF(ISBLANK(Calculations!P199),"",Calculations!P199)</f>
        <v>79316000000000.016</v>
      </c>
      <c r="Q199">
        <f>IF(ISBLANK(Calculations!Q199),"",Calculations!Q199)</f>
        <v>79316000000000.016</v>
      </c>
      <c r="R199">
        <f>IF(ISBLANK(Calculations!R199),"",Calculations!R199)</f>
        <v>79460882650203.656</v>
      </c>
      <c r="S199">
        <f>IF(ISBLANK(Calculations!S199),"",Calculations!S199)</f>
        <v>79616555389614.781</v>
      </c>
      <c r="T199">
        <f>IF(ISBLANK(Calculations!T199),"",Calculations!T199)</f>
        <v>79824766208222.641</v>
      </c>
      <c r="U199">
        <f>IF(ISBLANK(Calculations!U199),"",Calculations!U199)</f>
        <v>80080173437048.828</v>
      </c>
      <c r="V199">
        <f>IF(ISBLANK(Calculations!V199),"",Calculations!V199)</f>
        <v>80360686269480.297</v>
      </c>
      <c r="W199">
        <f>IF(ISBLANK(Calculations!W199),"",Calculations!W199)</f>
        <v>80691514284156.906</v>
      </c>
      <c r="X199">
        <f>IF(ISBLANK(Calculations!X199),"",Calculations!X199)</f>
        <v>81085428236710.938</v>
      </c>
      <c r="Y199">
        <f>IF(ISBLANK(Calculations!Y199),"",Calculations!Y199)</f>
        <v>81481332364478.484</v>
      </c>
      <c r="Z199">
        <f>IF(ISBLANK(Calculations!Z199),"",Calculations!Z199)</f>
        <v>81897115119523.297</v>
      </c>
      <c r="AA199">
        <f>IF(ISBLANK(Calculations!AA199),"",Calculations!AA199)</f>
        <v>82343861816672.375</v>
      </c>
      <c r="AB199">
        <f>IF(ISBLANK(Calculations!AB199),"",Calculations!AB199)</f>
        <v>82809487341613.781</v>
      </c>
      <c r="AC199">
        <f>IF(ISBLANK(Calculations!AC199),"",Calculations!AC199)</f>
        <v>83335742267294.906</v>
      </c>
      <c r="AD199">
        <f>IF(ISBLANK(Calculations!AD199),"",Calculations!AD199)</f>
        <v>83939295672510.922</v>
      </c>
      <c r="AE199">
        <f>IF(ISBLANK(Calculations!AE199),"",Calculations!AE199)</f>
        <v>84603000614801.75</v>
      </c>
      <c r="AF199">
        <f>IF(ISBLANK(Calculations!AF199),"",Calculations!AF199)</f>
        <v>85278965924910.141</v>
      </c>
      <c r="AG199">
        <f>IF(ISBLANK(Calculations!AG199),"",Calculations!AG199)</f>
        <v>85950825957769.344</v>
      </c>
      <c r="AH199">
        <f>IF(ISBLANK(Calculations!AH199),"",Calculations!AH199)</f>
        <v>86641659524389.5</v>
      </c>
      <c r="AI199">
        <f>IF(ISBLANK(Calculations!AI199),"",Calculations!AI199)</f>
        <v>87323248887955.531</v>
      </c>
      <c r="AJ199">
        <f>IF(ISBLANK(Calculations!AJ199),"",Calculations!AJ199)</f>
        <v>87976598034671.438</v>
      </c>
      <c r="AK199">
        <f>IF(ISBLANK(Calculations!AK199),"",Calculations!AK199)</f>
        <v>88319893362696.984</v>
      </c>
      <c r="AL199">
        <f>IF(ISBLANK(Calculations!AL199),"",Calculations!AL199)</f>
        <v>88670662284103.969</v>
      </c>
      <c r="AM199">
        <f>IF(ISBLANK(Calculations!AM199),"",Calculations!AM199)</f>
        <v>89035190458714.906</v>
      </c>
      <c r="AN199">
        <f>IF(ISBLANK(Calculations!AN199),"",Calculations!AN199)</f>
        <v>89403592593449.422</v>
      </c>
      <c r="AO199">
        <f>IF(ISBLANK(Calculations!AO199),"",Calculations!AO199)</f>
        <v>89769428655470.359</v>
      </c>
      <c r="AP199">
        <f>IF(ISBLANK(Calculations!AP199),"",Calculations!AP199)</f>
        <v>90098591991511.172</v>
      </c>
      <c r="AQ199">
        <f>IF(ISBLANK(Calculations!AQ199),"",Calculations!AQ199)</f>
        <v>90387298082385.062</v>
      </c>
      <c r="AR199">
        <f>IF(ISBLANK(Calculations!AR199),"",Calculations!AR199)</f>
        <v>90667944782830.859</v>
      </c>
      <c r="AS199">
        <f>IF(ISBLANK(Calculations!AS199),"",Calculations!AS199)</f>
        <v>90962261082105.969</v>
      </c>
      <c r="AT199">
        <f>IF(ISBLANK(Calculations!AT199),"",Calculations!AT199)</f>
        <v>91276729774808.438</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75382000000000</v>
      </c>
      <c r="P202">
        <f>IF(ISBLANK(Calculations!P202),"",Calculations!P202)</f>
        <v>75382000000000</v>
      </c>
      <c r="Q202">
        <f>IF(ISBLANK(Calculations!Q202),"",Calculations!Q202)</f>
        <v>75382000000000</v>
      </c>
      <c r="R202">
        <f>IF(ISBLANK(Calculations!R202),"",Calculations!R202)</f>
        <v>75792092938547</v>
      </c>
      <c r="S202">
        <f>IF(ISBLANK(Calculations!S202),"",Calculations!S202)</f>
        <v>76170528509510.375</v>
      </c>
      <c r="T202">
        <f>IF(ISBLANK(Calculations!T202),"",Calculations!T202)</f>
        <v>76582017497891.844</v>
      </c>
      <c r="U202">
        <f>IF(ISBLANK(Calculations!U202),"",Calculations!U202)</f>
        <v>76995287701941.109</v>
      </c>
      <c r="V202">
        <f>IF(ISBLANK(Calculations!V202),"",Calculations!V202)</f>
        <v>77426412526580.406</v>
      </c>
      <c r="W202">
        <f>IF(ISBLANK(Calculations!W202),"",Calculations!W202)</f>
        <v>77863789009307.875</v>
      </c>
      <c r="X202">
        <f>IF(ISBLANK(Calculations!X202),"",Calculations!X202)</f>
        <v>78311156162536.781</v>
      </c>
      <c r="Y202">
        <f>IF(ISBLANK(Calculations!Y202),"",Calculations!Y202)</f>
        <v>78797357871323.188</v>
      </c>
      <c r="Z202">
        <f>IF(ISBLANK(Calculations!Z202),"",Calculations!Z202)</f>
        <v>79309315568992.547</v>
      </c>
      <c r="AA202">
        <f>IF(ISBLANK(Calculations!AA202),"",Calculations!AA202)</f>
        <v>79872478903841.922</v>
      </c>
      <c r="AB202">
        <f>IF(ISBLANK(Calculations!AB202),"",Calculations!AB202)</f>
        <v>80502849602866.438</v>
      </c>
      <c r="AC202">
        <f>IF(ISBLANK(Calculations!AC202),"",Calculations!AC202)</f>
        <v>81178954652917.844</v>
      </c>
      <c r="AD202">
        <f>IF(ISBLANK(Calculations!AD202),"",Calculations!AD202)</f>
        <v>81902946551800.016</v>
      </c>
      <c r="AE202">
        <f>IF(ISBLANK(Calculations!AE202),"",Calculations!AE202)</f>
        <v>82666572810737.344</v>
      </c>
      <c r="AF202">
        <f>IF(ISBLANK(Calculations!AF202),"",Calculations!AF202)</f>
        <v>83456495714239.25</v>
      </c>
      <c r="AG202">
        <f>IF(ISBLANK(Calculations!AG202),"",Calculations!AG202)</f>
        <v>84299451651131.453</v>
      </c>
      <c r="AH202">
        <f>IF(ISBLANK(Calculations!AH202),"",Calculations!AH202)</f>
        <v>85166514116116.719</v>
      </c>
      <c r="AI202">
        <f>IF(ISBLANK(Calculations!AI202),"",Calculations!AI202)</f>
        <v>86079675886002.719</v>
      </c>
      <c r="AJ202">
        <f>IF(ISBLANK(Calculations!AJ202),"",Calculations!AJ202)</f>
        <v>87031467840635.016</v>
      </c>
      <c r="AK202">
        <f>IF(ISBLANK(Calculations!AK202),"",Calculations!AK202)</f>
        <v>88036129553860.234</v>
      </c>
      <c r="AL202">
        <f>IF(ISBLANK(Calculations!AL202),"",Calculations!AL202)</f>
        <v>89074909093490.109</v>
      </c>
      <c r="AM202">
        <f>IF(ISBLANK(Calculations!AM202),"",Calculations!AM202)</f>
        <v>90170440727034.547</v>
      </c>
      <c r="AN202">
        <f>IF(ISBLANK(Calculations!AN202),"",Calculations!AN202)</f>
        <v>91301031561320.031</v>
      </c>
      <c r="AO202">
        <f>IF(ISBLANK(Calculations!AO202),"",Calculations!AO202)</f>
        <v>92469698502040.562</v>
      </c>
      <c r="AP202">
        <f>IF(ISBLANK(Calculations!AP202),"",Calculations!AP202)</f>
        <v>93691640957063.438</v>
      </c>
      <c r="AQ202">
        <f>IF(ISBLANK(Calculations!AQ202),"",Calculations!AQ202)</f>
        <v>94928076747280.969</v>
      </c>
      <c r="AR202">
        <f>IF(ISBLANK(Calculations!AR202),"",Calculations!AR202)</f>
        <v>96216812193041.391</v>
      </c>
      <c r="AS202">
        <f>IF(ISBLANK(Calculations!AS202),"",Calculations!AS202)</f>
        <v>97550881841068.656</v>
      </c>
      <c r="AT202">
        <f>IF(ISBLANK(Calculations!AT202),"",Calculations!AT202)</f>
        <v>98930852627372.031</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10203143538410.52</v>
      </c>
      <c r="C2" s="7">
        <f>'IRA Calculations'!Q4</f>
        <v>10203114606401.34</v>
      </c>
      <c r="D2" s="7">
        <f>'IRA Calculations'!R4</f>
        <v>10293034595729.35</v>
      </c>
      <c r="E2" s="7">
        <f>'IRA Calculations'!S4</f>
        <v>10385519396012.527</v>
      </c>
      <c r="F2" s="7">
        <f>'IRA Calculations'!T4</f>
        <v>10478270823294.504</v>
      </c>
      <c r="G2" s="7">
        <f>'IRA Calculations'!U4</f>
        <v>10564610634848.225</v>
      </c>
      <c r="H2" s="7">
        <f>'IRA Calculations'!V4</f>
        <v>10649904618294.678</v>
      </c>
      <c r="I2" s="7">
        <f>'IRA Calculations'!W4</f>
        <v>10737321199368.506</v>
      </c>
      <c r="J2" s="7">
        <f>'IRA Calculations'!X4</f>
        <v>10820455766188.82</v>
      </c>
      <c r="K2" s="7">
        <f>'IRA Calculations'!Y4</f>
        <v>10901269326100.98</v>
      </c>
      <c r="L2" s="7">
        <f>'IRA Calculations'!Z4</f>
        <v>10983479583007.393</v>
      </c>
      <c r="M2" s="7">
        <f>'IRA Calculations'!AA4</f>
        <v>11067075935925.492</v>
      </c>
      <c r="N2" s="7">
        <f>'IRA Calculations'!AB4</f>
        <v>11150958331029.262</v>
      </c>
      <c r="O2" s="7">
        <f>'IRA Calculations'!AC4</f>
        <v>11227546935295.248</v>
      </c>
      <c r="P2" s="7">
        <f>'IRA Calculations'!AD4</f>
        <v>11305733259306.922</v>
      </c>
      <c r="Q2" s="7">
        <f>'IRA Calculations'!AE4</f>
        <v>11387581812841.129</v>
      </c>
      <c r="R2" s="7">
        <f>'IRA Calculations'!AF4</f>
        <v>11473082770191.662</v>
      </c>
      <c r="S2" s="7">
        <f>'IRA Calculations'!AG4</f>
        <v>11561858991745.961</v>
      </c>
      <c r="T2" s="7">
        <f>'IRA Calculations'!AH4</f>
        <v>11652494724378.342</v>
      </c>
      <c r="U2" s="7">
        <f>'IRA Calculations'!AI4</f>
        <v>11749332294723.152</v>
      </c>
      <c r="V2" s="7">
        <f>'IRA Calculations'!AJ4</f>
        <v>11843925119899.881</v>
      </c>
      <c r="W2" s="7">
        <f>'IRA Calculations'!AK4</f>
        <v>11856823574154.605</v>
      </c>
      <c r="X2" s="7">
        <f>'IRA Calculations'!AL4</f>
        <v>11871628770106.635</v>
      </c>
      <c r="Y2" s="7">
        <f>'IRA Calculations'!AM4</f>
        <v>11886127653026.23</v>
      </c>
      <c r="Z2" s="7">
        <f>'IRA Calculations'!AN4</f>
        <v>11902569693436.408</v>
      </c>
      <c r="AA2" s="7">
        <f>'IRA Calculations'!AO4</f>
        <v>11918188551485.342</v>
      </c>
      <c r="AB2" s="7">
        <f>'IRA Calculations'!AP4</f>
        <v>11934004149545.736</v>
      </c>
      <c r="AC2" s="7">
        <f>'IRA Calculations'!AQ4</f>
        <v>11950110016452.062</v>
      </c>
      <c r="AD2" s="7">
        <f>'IRA Calculations'!AR4</f>
        <v>11967834080568.623</v>
      </c>
      <c r="AE2" s="7">
        <f>'IRA Calculations'!AS4</f>
        <v>11984695844564.434</v>
      </c>
      <c r="AF2" s="7">
        <f>'IRA Calculations'!AT4</f>
        <v>12002041895129.986</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75797046314019.281</v>
      </c>
      <c r="C4" s="7">
        <f>'IRA Calculations'!Q6</f>
        <v>75797046314019.281</v>
      </c>
      <c r="D4" s="7">
        <f>'IRA Calculations'!R6</f>
        <v>76108172909190.188</v>
      </c>
      <c r="E4" s="7">
        <f>'IRA Calculations'!S6</f>
        <v>74330532504486.469</v>
      </c>
      <c r="F4" s="7">
        <f>'IRA Calculations'!T6</f>
        <v>72533826786697.25</v>
      </c>
      <c r="G4" s="7">
        <f>'IRA Calculations'!U6</f>
        <v>70656323292275</v>
      </c>
      <c r="H4" s="7">
        <f>'IRA Calculations'!V6</f>
        <v>68766022626847.57</v>
      </c>
      <c r="I4" s="7">
        <f>'IRA Calculations'!W6</f>
        <v>66890310109928</v>
      </c>
      <c r="J4" s="7">
        <f>'IRA Calculations'!X6</f>
        <v>64986267347690.641</v>
      </c>
      <c r="K4" s="7">
        <f>'IRA Calculations'!Y6</f>
        <v>63061431892072.844</v>
      </c>
      <c r="L4" s="7">
        <f>'IRA Calculations'!Z6</f>
        <v>61137541233431.523</v>
      </c>
      <c r="M4" s="7">
        <f>'IRA Calculations'!AA6</f>
        <v>59239759415712.742</v>
      </c>
      <c r="N4" s="7">
        <f>'IRA Calculations'!AB6</f>
        <v>57360040072155</v>
      </c>
      <c r="O4" s="7">
        <f>'IRA Calculations'!AC6</f>
        <v>57492539886226.625</v>
      </c>
      <c r="P4" s="7">
        <f>'IRA Calculations'!AD6</f>
        <v>57669182055654.703</v>
      </c>
      <c r="Q4" s="7">
        <f>'IRA Calculations'!AE6</f>
        <v>57900144556448.875</v>
      </c>
      <c r="R4" s="7">
        <f>'IRA Calculations'!AF6</f>
        <v>58164279439537.578</v>
      </c>
      <c r="S4" s="7">
        <f>'IRA Calculations'!AG6</f>
        <v>58509155354265.453</v>
      </c>
      <c r="T4" s="7">
        <f>'IRA Calculations'!AH6</f>
        <v>58901674769442.422</v>
      </c>
      <c r="U4" s="7">
        <f>'IRA Calculations'!AI6</f>
        <v>59375560019433.328</v>
      </c>
      <c r="V4" s="7">
        <f>'IRA Calculations'!AJ6</f>
        <v>59877844490248</v>
      </c>
      <c r="W4" s="7">
        <f>'IRA Calculations'!AK6</f>
        <v>59674916322509.156</v>
      </c>
      <c r="X4" s="7">
        <f>'IRA Calculations'!AL6</f>
        <v>59527777778766.531</v>
      </c>
      <c r="Y4" s="7">
        <f>'IRA Calculations'!AM6</f>
        <v>59406121189927.688</v>
      </c>
      <c r="Z4" s="7">
        <f>'IRA Calculations'!AN6</f>
        <v>59328395623873.094</v>
      </c>
      <c r="AA4" s="7">
        <f>'IRA Calculations'!AO6</f>
        <v>59263619589591.812</v>
      </c>
      <c r="AB4" s="7">
        <f>'IRA Calculations'!AP6</f>
        <v>59217274244324.75</v>
      </c>
      <c r="AC4" s="7">
        <f>'IRA Calculations'!AQ6</f>
        <v>59182613355519.547</v>
      </c>
      <c r="AD4" s="7">
        <f>'IRA Calculations'!AR6</f>
        <v>59166322540030.141</v>
      </c>
      <c r="AE4" s="7">
        <f>'IRA Calculations'!AS6</f>
        <v>59139849850436.375</v>
      </c>
      <c r="AF4" s="7">
        <f>'IRA Calculations'!AT6</f>
        <v>59112319040474.312</v>
      </c>
    </row>
    <row r="5" spans="1:34" x14ac:dyDescent="0.2">
      <c r="A5" s="1" t="s">
        <v>79</v>
      </c>
      <c r="B5" s="7">
        <f>'IRA Calculations'!P7</f>
        <v>3151937124221.3774</v>
      </c>
      <c r="C5" s="7">
        <f>'IRA Calculations'!Q7</f>
        <v>3151937124221.3774</v>
      </c>
      <c r="D5" s="7">
        <f>'IRA Calculations'!R7</f>
        <v>3167538822731.6353</v>
      </c>
      <c r="E5" s="7">
        <f>'IRA Calculations'!S7</f>
        <v>3178888667632.5244</v>
      </c>
      <c r="F5" s="7">
        <f>'IRA Calculations'!T7</f>
        <v>3187903172016.0312</v>
      </c>
      <c r="G5" s="7">
        <f>'IRA Calculations'!U7</f>
        <v>3190558820043.1411</v>
      </c>
      <c r="H5" s="7">
        <f>'IRA Calculations'!V7</f>
        <v>3187471907486.1465</v>
      </c>
      <c r="I5" s="7">
        <f>'IRA Calculations'!W7</f>
        <v>3177815187811.5327</v>
      </c>
      <c r="J5" s="7">
        <f>'IRA Calculations'!X7</f>
        <v>3157392298453.9028</v>
      </c>
      <c r="K5" s="7">
        <f>'IRA Calculations'!Y7</f>
        <v>3125213874623.4819</v>
      </c>
      <c r="L5" s="7">
        <f>'IRA Calculations'!Z7</f>
        <v>3081784136425.8999</v>
      </c>
      <c r="M5" s="7">
        <f>'IRA Calculations'!AA7</f>
        <v>3028130728227.9736</v>
      </c>
      <c r="N5" s="7">
        <f>'IRA Calculations'!AB7</f>
        <v>2965924899994.7402</v>
      </c>
      <c r="O5" s="7">
        <f>'IRA Calculations'!AC7</f>
        <v>2896689098203.7969</v>
      </c>
      <c r="P5" s="7">
        <f>'IRA Calculations'!AD7</f>
        <v>2822491953439.9722</v>
      </c>
      <c r="Q5" s="7">
        <f>'IRA Calculations'!AE7</f>
        <v>2745709894437.0708</v>
      </c>
      <c r="R5" s="7">
        <f>'IRA Calculations'!AF7</f>
        <v>2668088558384.7041</v>
      </c>
      <c r="S5" s="7">
        <f>'IRA Calculations'!AG7</f>
        <v>2590994560901.2949</v>
      </c>
      <c r="T5" s="7">
        <f>'IRA Calculations'!AH7</f>
        <v>2513665051058.3657</v>
      </c>
      <c r="U5" s="7">
        <f>'IRA Calculations'!AI7</f>
        <v>2436731652158.0615</v>
      </c>
      <c r="V5" s="7">
        <f>'IRA Calculations'!AJ7</f>
        <v>2357308945934.5078</v>
      </c>
      <c r="W5" s="7">
        <f>'IRA Calculations'!AK7</f>
        <v>2257800767553.7095</v>
      </c>
      <c r="X5" s="7">
        <f>'IRA Calculations'!AL7</f>
        <v>2158045030300.4617</v>
      </c>
      <c r="Y5" s="7">
        <f>'IRA Calculations'!AM7</f>
        <v>2057301754381.7244</v>
      </c>
      <c r="Z5" s="7">
        <f>'IRA Calculations'!AN7</f>
        <v>1956974894321.9094</v>
      </c>
      <c r="AA5" s="7">
        <f>'IRA Calculations'!AO7</f>
        <v>1857840420037.4302</v>
      </c>
      <c r="AB5" s="7">
        <f>'IRA Calculations'!AP7</f>
        <v>1761655224293.8186</v>
      </c>
      <c r="AC5" s="7">
        <f>'IRA Calculations'!AQ7</f>
        <v>1669550745428.7839</v>
      </c>
      <c r="AD5" s="7">
        <f>'IRA Calculations'!AR7</f>
        <v>1582608937465.2151</v>
      </c>
      <c r="AE5" s="7">
        <f>'IRA Calculations'!AS7</f>
        <v>1500927421394.2385</v>
      </c>
      <c r="AF5" s="7">
        <f>'IRA Calculations'!AT7</f>
        <v>1425397812225.7544</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10083863553698.645</v>
      </c>
      <c r="C7" s="7">
        <f>'IRA Calculations'!Q9</f>
        <v>10083863553698.645</v>
      </c>
      <c r="D7" s="7">
        <f>'IRA Calculations'!R9</f>
        <v>10107996588555.51</v>
      </c>
      <c r="E7" s="7">
        <f>'IRA Calculations'!S9</f>
        <v>10122171420171.668</v>
      </c>
      <c r="F7" s="7">
        <f>'IRA Calculations'!T9</f>
        <v>10133575697630.369</v>
      </c>
      <c r="G7" s="7">
        <f>'IRA Calculations'!U9</f>
        <v>10137799904262.436</v>
      </c>
      <c r="H7" s="7">
        <f>'IRA Calculations'!V9</f>
        <v>10141753870109.951</v>
      </c>
      <c r="I7" s="7">
        <f>'IRA Calculations'!W9</f>
        <v>10148138684208.027</v>
      </c>
      <c r="J7" s="7">
        <f>'IRA Calculations'!X9</f>
        <v>10153709291137.934</v>
      </c>
      <c r="K7" s="7">
        <f>'IRA Calculations'!Y9</f>
        <v>10157103572107.734</v>
      </c>
      <c r="L7" s="7">
        <f>'IRA Calculations'!Z9</f>
        <v>10159454920443.443</v>
      </c>
      <c r="M7" s="7">
        <f>'IRA Calculations'!AA9</f>
        <v>10166920806381.451</v>
      </c>
      <c r="N7" s="7">
        <f>'IRA Calculations'!AB9</f>
        <v>10177208485367.211</v>
      </c>
      <c r="O7" s="7">
        <f>'IRA Calculations'!AC9</f>
        <v>10188483616230.508</v>
      </c>
      <c r="P7" s="7">
        <f>'IRA Calculations'!AD9</f>
        <v>10207418688808.854</v>
      </c>
      <c r="Q7" s="7">
        <f>'IRA Calculations'!AE9</f>
        <v>10235243510560.262</v>
      </c>
      <c r="R7" s="7">
        <f>'IRA Calculations'!AF9</f>
        <v>10269692757788.881</v>
      </c>
      <c r="S7" s="7">
        <f>'IRA Calculations'!AG9</f>
        <v>10318091716620.553</v>
      </c>
      <c r="T7" s="7">
        <f>'IRA Calculations'!AH9</f>
        <v>10373525616538.574</v>
      </c>
      <c r="U7" s="7">
        <f>'IRA Calculations'!AI9</f>
        <v>10436283405751.049</v>
      </c>
      <c r="V7" s="7">
        <f>'IRA Calculations'!AJ9</f>
        <v>10499047202964.053</v>
      </c>
      <c r="W7" s="7">
        <f>'IRA Calculations'!AK9</f>
        <v>10487525148789.746</v>
      </c>
      <c r="X7" s="7">
        <f>'IRA Calculations'!AL9</f>
        <v>10475351077072.162</v>
      </c>
      <c r="Y7" s="7">
        <f>'IRA Calculations'!AM9</f>
        <v>10458097900839.711</v>
      </c>
      <c r="Z7" s="7">
        <f>'IRA Calculations'!AN9</f>
        <v>10439421711833.598</v>
      </c>
      <c r="AA7" s="7">
        <f>'IRA Calculations'!AO9</f>
        <v>10417844570142.332</v>
      </c>
      <c r="AB7" s="7">
        <f>'IRA Calculations'!AP9</f>
        <v>10396848801242.932</v>
      </c>
      <c r="AC7" s="7">
        <f>'IRA Calculations'!AQ9</f>
        <v>10377531056462.289</v>
      </c>
      <c r="AD7" s="7">
        <f>'IRA Calculations'!AR9</f>
        <v>10361908540239.135</v>
      </c>
      <c r="AE7" s="7">
        <f>'IRA Calculations'!AS9</f>
        <v>10346652170296.395</v>
      </c>
      <c r="AF7" s="7">
        <f>'IRA Calculations'!AT9</f>
        <v>10333390506365.311</v>
      </c>
    </row>
    <row r="8" spans="1:34" x14ac:dyDescent="0.2">
      <c r="A8" s="1" t="s">
        <v>344</v>
      </c>
      <c r="B8" s="7">
        <f>'IRA Calculations'!P10</f>
        <v>39533287864.667862</v>
      </c>
      <c r="C8" s="7">
        <f>'IRA Calculations'!Q10</f>
        <v>39533287864.667862</v>
      </c>
      <c r="D8" s="7">
        <f>'IRA Calculations'!R10</f>
        <v>39607686250.711189</v>
      </c>
      <c r="E8" s="7">
        <f>'IRA Calculations'!S10</f>
        <v>39688464050.897545</v>
      </c>
      <c r="F8" s="7">
        <f>'IRA Calculations'!T10</f>
        <v>39786727963.416306</v>
      </c>
      <c r="G8" s="7">
        <f>'IRA Calculations'!U10</f>
        <v>39883230142.034119</v>
      </c>
      <c r="H8" s="7">
        <f>'IRA Calculations'!V10</f>
        <v>39972135102.996132</v>
      </c>
      <c r="I8" s="7">
        <f>'IRA Calculations'!W10</f>
        <v>40060873954.417244</v>
      </c>
      <c r="J8" s="7">
        <f>'IRA Calculations'!X10</f>
        <v>40143255094.89782</v>
      </c>
      <c r="K8" s="7">
        <f>'IRA Calculations'!Y10</f>
        <v>40214742749.36335</v>
      </c>
      <c r="L8" s="7">
        <f>'IRA Calculations'!Z10</f>
        <v>40278828776.652061</v>
      </c>
      <c r="M8" s="7">
        <f>'IRA Calculations'!AA10</f>
        <v>40348294275.890404</v>
      </c>
      <c r="N8" s="7">
        <f>'IRA Calculations'!AB10</f>
        <v>40412887334.718117</v>
      </c>
      <c r="O8" s="7">
        <f>'IRA Calculations'!AC10</f>
        <v>40465975719.678932</v>
      </c>
      <c r="P8" s="7">
        <f>'IRA Calculations'!AD10</f>
        <v>40528740466.762733</v>
      </c>
      <c r="Q8" s="7">
        <f>'IRA Calculations'!AE10</f>
        <v>40596754602.178177</v>
      </c>
      <c r="R8" s="7">
        <f>'IRA Calculations'!AF10</f>
        <v>40667214721.941216</v>
      </c>
      <c r="S8" s="7">
        <f>'IRA Calculations'!AG10</f>
        <v>40749554694.752869</v>
      </c>
      <c r="T8" s="7">
        <f>'IRA Calculations'!AH10</f>
        <v>40832736670.119606</v>
      </c>
      <c r="U8" s="7">
        <f>'IRA Calculations'!AI10</f>
        <v>40928415907.472046</v>
      </c>
      <c r="V8" s="7">
        <f>'IRA Calculations'!AJ10</f>
        <v>41023809513.374931</v>
      </c>
      <c r="W8" s="7">
        <f>'IRA Calculations'!AK10</f>
        <v>41079283395.078911</v>
      </c>
      <c r="X8" s="7">
        <f>'IRA Calculations'!AL10</f>
        <v>41138979433.941528</v>
      </c>
      <c r="Y8" s="7">
        <f>'IRA Calculations'!AM10</f>
        <v>41190294102.549286</v>
      </c>
      <c r="Z8" s="7">
        <f>'IRA Calculations'!AN10</f>
        <v>41246295708.373322</v>
      </c>
      <c r="AA8" s="7">
        <f>'IRA Calculations'!AO10</f>
        <v>41294771862.047272</v>
      </c>
      <c r="AB8" s="7">
        <f>'IRA Calculations'!AP10</f>
        <v>41342583141.507103</v>
      </c>
      <c r="AC8" s="7">
        <f>'IRA Calculations'!AQ10</f>
        <v>41390007954.763756</v>
      </c>
      <c r="AD8" s="7">
        <f>'IRA Calculations'!AR10</f>
        <v>41443802168.423218</v>
      </c>
      <c r="AE8" s="7">
        <f>'IRA Calculations'!AS10</f>
        <v>41491527175.008614</v>
      </c>
      <c r="AF8" s="7">
        <f>'IRA Calculations'!AT10</f>
        <v>41539790376.444443</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17188833933953.547</v>
      </c>
      <c r="C10" s="7">
        <f>'IRA Calculations'!Q12</f>
        <v>17188833933953.547</v>
      </c>
      <c r="D10" s="7">
        <f>'IRA Calculations'!R12</f>
        <v>17278716607104.777</v>
      </c>
      <c r="E10" s="7">
        <f>'IRA Calculations'!S12</f>
        <v>17357446701726.492</v>
      </c>
      <c r="F10" s="7">
        <f>'IRA Calculations'!T12</f>
        <v>17439744441850.543</v>
      </c>
      <c r="G10" s="7">
        <f>'IRA Calculations'!U12</f>
        <v>17517080107735.064</v>
      </c>
      <c r="H10" s="7">
        <f>'IRA Calculations'!V12</f>
        <v>17604149500665.008</v>
      </c>
      <c r="I10" s="7">
        <f>'IRA Calculations'!W12</f>
        <v>17707019309748.633</v>
      </c>
      <c r="J10" s="7">
        <f>'IRA Calculations'!X12</f>
        <v>17818658634863.258</v>
      </c>
      <c r="K10" s="7">
        <f>'IRA Calculations'!Y12</f>
        <v>17937631703839.633</v>
      </c>
      <c r="L10" s="7">
        <f>'IRA Calculations'!Z12</f>
        <v>18063642927588.805</v>
      </c>
      <c r="M10" s="7">
        <f>'IRA Calculations'!AA12</f>
        <v>18201128738192.688</v>
      </c>
      <c r="N10" s="7">
        <f>'IRA Calculations'!AB12</f>
        <v>18338277985501.922</v>
      </c>
      <c r="O10" s="7">
        <f>'IRA Calculations'!AC12</f>
        <v>18467576967554.414</v>
      </c>
      <c r="P10" s="7">
        <f>'IRA Calculations'!AD12</f>
        <v>18594637305370.074</v>
      </c>
      <c r="Q10" s="7">
        <f>'IRA Calculations'!AE12</f>
        <v>18716602136015.809</v>
      </c>
      <c r="R10" s="7">
        <f>'IRA Calculations'!AF12</f>
        <v>18822533286579.492</v>
      </c>
      <c r="S10" s="7">
        <f>'IRA Calculations'!AG12</f>
        <v>18930507485253.109</v>
      </c>
      <c r="T10" s="7">
        <f>'IRA Calculations'!AH12</f>
        <v>19032887535684.637</v>
      </c>
      <c r="U10" s="7">
        <f>'IRA Calculations'!AI12</f>
        <v>19140460483146.445</v>
      </c>
      <c r="V10" s="7">
        <f>'IRA Calculations'!AJ12</f>
        <v>19247801609919.758</v>
      </c>
      <c r="W10" s="7">
        <f>'IRA Calculations'!AK12</f>
        <v>19203160614317.777</v>
      </c>
      <c r="X10" s="7">
        <f>'IRA Calculations'!AL12</f>
        <v>19168134018915.965</v>
      </c>
      <c r="Y10" s="7">
        <f>'IRA Calculations'!AM12</f>
        <v>19137036711223.707</v>
      </c>
      <c r="Z10" s="7">
        <f>'IRA Calculations'!AN12</f>
        <v>19115524030174.141</v>
      </c>
      <c r="AA10" s="7">
        <f>'IRA Calculations'!AO12</f>
        <v>19096804359090.996</v>
      </c>
      <c r="AB10" s="7">
        <f>'IRA Calculations'!AP12</f>
        <v>19082610922169.805</v>
      </c>
      <c r="AC10" s="7">
        <f>'IRA Calculations'!AQ12</f>
        <v>19071615000973.66</v>
      </c>
      <c r="AD10" s="7">
        <f>'IRA Calculations'!AR12</f>
        <v>19065563586682.98</v>
      </c>
      <c r="AE10" s="7">
        <f>'IRA Calculations'!AS12</f>
        <v>19057504009620.148</v>
      </c>
      <c r="AF10" s="7">
        <f>'IRA Calculations'!AT12</f>
        <v>19049662392672.32</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2404153187482.9521</v>
      </c>
      <c r="C2" s="7">
        <f>'IRA Calculations'!P17</f>
        <v>2404153187482.9521</v>
      </c>
      <c r="D2" s="7">
        <f>'IRA Calculations'!Q17</f>
        <v>2404153187482.9521</v>
      </c>
      <c r="E2" s="7">
        <f>'IRA Calculations'!R17</f>
        <v>2342260045490.7974</v>
      </c>
      <c r="F2" s="7">
        <f>'IRA Calculations'!S17</f>
        <v>2620027956033.9258</v>
      </c>
      <c r="G2" s="7">
        <f>'IRA Calculations'!T17</f>
        <v>2903483302353.5254</v>
      </c>
      <c r="H2" s="7">
        <f>'IRA Calculations'!U17</f>
        <v>3193275732934.3716</v>
      </c>
      <c r="I2" s="7">
        <f>'IRA Calculations'!V17</f>
        <v>3490082469221.396</v>
      </c>
      <c r="J2" s="7">
        <f>'IRA Calculations'!W17</f>
        <v>3791791616877.6694</v>
      </c>
      <c r="K2" s="7">
        <f>'IRA Calculations'!X17</f>
        <v>4102325269256.4824</v>
      </c>
      <c r="L2" s="7">
        <f>'IRA Calculations'!Y17</f>
        <v>4418767078320.957</v>
      </c>
      <c r="M2" s="7">
        <f>'IRA Calculations'!Z17</f>
        <v>4740084116336.2627</v>
      </c>
      <c r="N2" s="7">
        <f>'IRA Calculations'!AA17</f>
        <v>5065313041254.3516</v>
      </c>
      <c r="O2" s="7">
        <f>'IRA Calculations'!AB17</f>
        <v>5393472060774.9717</v>
      </c>
      <c r="P2" s="7">
        <f>'IRA Calculations'!AC17</f>
        <v>5388943104276.7285</v>
      </c>
      <c r="Q2" s="7">
        <f>'IRA Calculations'!AD17</f>
        <v>5385861113647.1104</v>
      </c>
      <c r="R2" s="7">
        <f>'IRA Calculations'!AE17</f>
        <v>5383829267539.6221</v>
      </c>
      <c r="S2" s="7">
        <f>'IRA Calculations'!AF17</f>
        <v>5382605599843.6309</v>
      </c>
      <c r="T2" s="7">
        <f>'IRA Calculations'!AG17</f>
        <v>5382031097543.8887</v>
      </c>
      <c r="U2" s="7">
        <f>'IRA Calculations'!AH17</f>
        <v>5381971191171.0859</v>
      </c>
      <c r="V2" s="7">
        <f>'IRA Calculations'!AI17</f>
        <v>5382328506802.084</v>
      </c>
      <c r="W2" s="7">
        <f>'IRA Calculations'!AJ17</f>
        <v>5383021907558.7764</v>
      </c>
      <c r="X2" s="7">
        <f>'IRA Calculations'!AK17</f>
        <v>5384161473545.6162</v>
      </c>
      <c r="Y2" s="7">
        <f>'IRA Calculations'!AL17</f>
        <v>5385564552848.2295</v>
      </c>
      <c r="Z2" s="7">
        <f>'IRA Calculations'!AM17</f>
        <v>5387191483624.5684</v>
      </c>
      <c r="AA2" s="7">
        <f>'IRA Calculations'!AN17</f>
        <v>5389015168016.2715</v>
      </c>
      <c r="AB2" s="7">
        <f>'IRA Calculations'!AO17</f>
        <v>5391010172423.6289</v>
      </c>
      <c r="AC2" s="7">
        <f>'IRA Calculations'!AP17</f>
        <v>5393148996646.5713</v>
      </c>
      <c r="AD2" s="7">
        <f>'IRA Calculations'!AQ17</f>
        <v>5395403081536.5615</v>
      </c>
      <c r="AE2" s="7">
        <f>'IRA Calculations'!AR17</f>
        <v>5397745517585.6572</v>
      </c>
      <c r="AF2" s="7">
        <f>'IRA Calculations'!AS17</f>
        <v>5400147443699.4756</v>
      </c>
      <c r="AG2" s="7">
        <f>'IRA Calculations'!AT17</f>
        <v>5402588830732.2227</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3102078503684.4819</v>
      </c>
      <c r="C2" s="7">
        <f>'IRA Calculations'!P30</f>
        <v>3102078503684.4819</v>
      </c>
      <c r="D2" s="7">
        <f>'IRA Calculations'!Q30</f>
        <v>3102078503684.4819</v>
      </c>
      <c r="E2" s="7">
        <f>'IRA Calculations'!R30</f>
        <v>3078745138770.811</v>
      </c>
      <c r="F2" s="7">
        <f>'IRA Calculations'!S30</f>
        <v>3056145369770.9419</v>
      </c>
      <c r="G2" s="7">
        <f>'IRA Calculations'!T30</f>
        <v>3037134832741.6245</v>
      </c>
      <c r="H2" s="7">
        <f>'IRA Calculations'!U30</f>
        <v>3026497604249.2456</v>
      </c>
      <c r="I2" s="7">
        <f>'IRA Calculations'!V30</f>
        <v>3025362056250.8491</v>
      </c>
      <c r="J2" s="7">
        <f>'IRA Calculations'!W30</f>
        <v>3027406976360.9946</v>
      </c>
      <c r="K2" s="7">
        <f>'IRA Calculations'!X30</f>
        <v>3029632906786.4663</v>
      </c>
      <c r="L2" s="7">
        <f>'IRA Calculations'!Y30</f>
        <v>3032213028300.9292</v>
      </c>
      <c r="M2" s="7">
        <f>'IRA Calculations'!Z30</f>
        <v>3036776114947.0601</v>
      </c>
      <c r="N2" s="7">
        <f>'IRA Calculations'!AA30</f>
        <v>3045748264231.8301</v>
      </c>
      <c r="O2" s="7">
        <f>'IRA Calculations'!AB30</f>
        <v>3058775141446.3545</v>
      </c>
      <c r="P2" s="7">
        <f>'IRA Calculations'!AC30</f>
        <v>3074508849784.9097</v>
      </c>
      <c r="Q2" s="7">
        <f>'IRA Calculations'!AD30</f>
        <v>3091872393536.7656</v>
      </c>
      <c r="R2" s="7">
        <f>'IRA Calculations'!AE30</f>
        <v>3107508157115.8081</v>
      </c>
      <c r="S2" s="7">
        <f>'IRA Calculations'!AF30</f>
        <v>3117572230335.8062</v>
      </c>
      <c r="T2" s="7">
        <f>'IRA Calculations'!AG30</f>
        <v>3125982153593.6934</v>
      </c>
      <c r="U2" s="7">
        <f>'IRA Calculations'!AH30</f>
        <v>3133376616146.6636</v>
      </c>
      <c r="V2" s="7">
        <f>'IRA Calculations'!AI30</f>
        <v>3140084883891.1514</v>
      </c>
      <c r="W2" s="7">
        <f>'IRA Calculations'!AJ30</f>
        <v>3146279079248.8447</v>
      </c>
      <c r="X2" s="7">
        <f>'IRA Calculations'!AK30</f>
        <v>3139604147395.3262</v>
      </c>
      <c r="Y2" s="7">
        <f>'IRA Calculations'!AL30</f>
        <v>3133628868330.9497</v>
      </c>
      <c r="Z2" s="7">
        <f>'IRA Calculations'!AM30</f>
        <v>3128649226860.9131</v>
      </c>
      <c r="AA2" s="7">
        <f>'IRA Calculations'!AN30</f>
        <v>3124880866255.7056</v>
      </c>
      <c r="AB2" s="7">
        <f>'IRA Calculations'!AO30</f>
        <v>3122290157312.4683</v>
      </c>
      <c r="AC2" s="7">
        <f>'IRA Calculations'!AP30</f>
        <v>3120750134995.3433</v>
      </c>
      <c r="AD2" s="7">
        <f>'IRA Calculations'!AQ30</f>
        <v>3120057409365.9985</v>
      </c>
      <c r="AE2" s="7">
        <f>'IRA Calculations'!AR30</f>
        <v>3120005642673.6167</v>
      </c>
      <c r="AF2" s="7">
        <f>'IRA Calculations'!AS30</f>
        <v>3120467306448.7368</v>
      </c>
      <c r="AG2" s="7">
        <f>'IRA Calculations'!AT30</f>
        <v>3121380884485.7993</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16014001447907.684</v>
      </c>
      <c r="C2" s="7">
        <f>'IRA Calculations'!P43</f>
        <v>16014001447907.684</v>
      </c>
      <c r="D2" s="7">
        <f>'IRA Calculations'!Q43</f>
        <v>16014001447907.684</v>
      </c>
      <c r="E2" s="7">
        <f>'IRA Calculations'!R43</f>
        <v>15908662776215.76</v>
      </c>
      <c r="F2" s="7">
        <f>'IRA Calculations'!S43</f>
        <v>15803374201447.008</v>
      </c>
      <c r="G2" s="7">
        <f>'IRA Calculations'!T43</f>
        <v>15703146015803.186</v>
      </c>
      <c r="H2" s="7">
        <f>'IRA Calculations'!U43</f>
        <v>15613368623114.881</v>
      </c>
      <c r="I2" s="7">
        <f>'IRA Calculations'!V43</f>
        <v>15540215222578.291</v>
      </c>
      <c r="J2" s="7">
        <f>'IRA Calculations'!W43</f>
        <v>15484995048294.938</v>
      </c>
      <c r="K2" s="7">
        <f>'IRA Calculations'!X43</f>
        <v>15446827710239.463</v>
      </c>
      <c r="L2" s="7">
        <f>'IRA Calculations'!Y43</f>
        <v>15423310971446.141</v>
      </c>
      <c r="M2" s="7">
        <f>'IRA Calculations'!Z43</f>
        <v>15417483051123.416</v>
      </c>
      <c r="N2" s="7">
        <f>'IRA Calculations'!AA43</f>
        <v>15431118019292.562</v>
      </c>
      <c r="O2" s="7">
        <f>'IRA Calculations'!AB43</f>
        <v>15460191656997.471</v>
      </c>
      <c r="P2" s="7">
        <f>'IRA Calculations'!AC43</f>
        <v>15501370683880.16</v>
      </c>
      <c r="Q2" s="7">
        <f>'IRA Calculations'!AD43</f>
        <v>15555901933569.521</v>
      </c>
      <c r="R2" s="7">
        <f>'IRA Calculations'!AE43</f>
        <v>15621982349534.748</v>
      </c>
      <c r="S2" s="7">
        <f>'IRA Calculations'!AF43</f>
        <v>15697014145273.957</v>
      </c>
      <c r="T2" s="7">
        <f>'IRA Calculations'!AG43</f>
        <v>15776875621220.402</v>
      </c>
      <c r="U2" s="7">
        <f>'IRA Calculations'!AH43</f>
        <v>15860026400065.158</v>
      </c>
      <c r="V2" s="7">
        <f>'IRA Calculations'!AI43</f>
        <v>15945282610329.828</v>
      </c>
      <c r="W2" s="7">
        <f>'IRA Calculations'!AJ43</f>
        <v>16031804122304.939</v>
      </c>
      <c r="X2" s="7">
        <f>'IRA Calculations'!AK43</f>
        <v>16052605861867.562</v>
      </c>
      <c r="Y2" s="7">
        <f>'IRA Calculations'!AL43</f>
        <v>16073905093744.248</v>
      </c>
      <c r="Z2" s="7">
        <f>'IRA Calculations'!AM43</f>
        <v>16095614594742.57</v>
      </c>
      <c r="AA2" s="7">
        <f>'IRA Calculations'!AN43</f>
        <v>16117751579346.857</v>
      </c>
      <c r="AB2" s="7">
        <f>'IRA Calculations'!AO43</f>
        <v>16140386212863.613</v>
      </c>
      <c r="AC2" s="7">
        <f>'IRA Calculations'!AP43</f>
        <v>16163536198855.447</v>
      </c>
      <c r="AD2" s="7">
        <f>'IRA Calculations'!AQ43</f>
        <v>16187115058725.627</v>
      </c>
      <c r="AE2" s="7">
        <f>'IRA Calculations'!AR43</f>
        <v>16211162687981.697</v>
      </c>
      <c r="AF2" s="7">
        <f>'IRA Calculations'!AS43</f>
        <v>16235557310545.75</v>
      </c>
      <c r="AG2" s="7">
        <f>'IRA Calculations'!AT43</f>
        <v>16260198271352.979</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23085053702428.793</v>
      </c>
      <c r="C4" s="7">
        <f>'IRA Calculations'!P45</f>
        <v>23085053702428.793</v>
      </c>
      <c r="D4" s="7">
        <f>'IRA Calculations'!Q45</f>
        <v>23085053702428.793</v>
      </c>
      <c r="E4" s="7">
        <f>'IRA Calculations'!R45</f>
        <v>23101767677311.582</v>
      </c>
      <c r="F4" s="7">
        <f>'IRA Calculations'!S45</f>
        <v>23124114814363.738</v>
      </c>
      <c r="G4" s="7">
        <f>'IRA Calculations'!T45</f>
        <v>23156582852191.582</v>
      </c>
      <c r="H4" s="7">
        <f>'IRA Calculations'!U45</f>
        <v>23204141415124.66</v>
      </c>
      <c r="I4" s="7">
        <f>'IRA Calculations'!V45</f>
        <v>23272668747456.219</v>
      </c>
      <c r="J4" s="7">
        <f>'IRA Calculations'!W45</f>
        <v>23359264687660.258</v>
      </c>
      <c r="K4" s="7">
        <f>'IRA Calculations'!X45</f>
        <v>23457402854846.09</v>
      </c>
      <c r="L4" s="7">
        <f>'IRA Calculations'!Y45</f>
        <v>23560113598680.328</v>
      </c>
      <c r="M4" s="7">
        <f>'IRA Calculations'!Z45</f>
        <v>23670665395258.766</v>
      </c>
      <c r="N4" s="7">
        <f>'IRA Calculations'!AA45</f>
        <v>23788306875142.371</v>
      </c>
      <c r="O4" s="7">
        <f>'IRA Calculations'!AB45</f>
        <v>23907089568316.168</v>
      </c>
      <c r="P4" s="7">
        <f>'IRA Calculations'!AC45</f>
        <v>24025331190753.672</v>
      </c>
      <c r="Q4" s="7">
        <f>'IRA Calculations'!AD45</f>
        <v>24149303270861.715</v>
      </c>
      <c r="R4" s="7">
        <f>'IRA Calculations'!AE45</f>
        <v>24279691199942.422</v>
      </c>
      <c r="S4" s="7">
        <f>'IRA Calculations'!AF45</f>
        <v>24414772863368.426</v>
      </c>
      <c r="T4" s="7">
        <f>'IRA Calculations'!AG45</f>
        <v>24550563763163.773</v>
      </c>
      <c r="U4" s="7">
        <f>'IRA Calculations'!AH45</f>
        <v>24687057604689.082</v>
      </c>
      <c r="V4" s="7">
        <f>'IRA Calculations'!AI45</f>
        <v>24823286597139.668</v>
      </c>
      <c r="W4" s="7">
        <f>'IRA Calculations'!AJ45</f>
        <v>24958747966555.77</v>
      </c>
      <c r="X4" s="7">
        <f>'IRA Calculations'!AK45</f>
        <v>24986748744913.266</v>
      </c>
      <c r="Y4" s="7">
        <f>'IRA Calculations'!AL45</f>
        <v>25014053532698.594</v>
      </c>
      <c r="Z4" s="7">
        <f>'IRA Calculations'!AM45</f>
        <v>25041310346545.582</v>
      </c>
      <c r="AA4" s="7">
        <f>'IRA Calculations'!AN45</f>
        <v>25069031618434.637</v>
      </c>
      <c r="AB4" s="7">
        <f>'IRA Calculations'!AO45</f>
        <v>25097504446539.184</v>
      </c>
      <c r="AC4" s="7">
        <f>'IRA Calculations'!AP45</f>
        <v>25126808569654.551</v>
      </c>
      <c r="AD4" s="7">
        <f>'IRA Calculations'!AQ45</f>
        <v>25157208363424.875</v>
      </c>
      <c r="AE4" s="7">
        <f>'IRA Calculations'!AR45</f>
        <v>25188596895359.395</v>
      </c>
      <c r="AF4" s="7">
        <f>'IRA Calculations'!AS45</f>
        <v>25221166885297.789</v>
      </c>
      <c r="AG4" s="7">
        <f>'IRA Calculations'!AT45</f>
        <v>25255008026153.426</v>
      </c>
    </row>
    <row r="5" spans="1:35" x14ac:dyDescent="0.2">
      <c r="A5" s="1" t="s">
        <v>79</v>
      </c>
      <c r="B5" s="7">
        <f>'IRA Calculations'!O46</f>
        <v>8569543795.7968788</v>
      </c>
      <c r="C5" s="7">
        <f>'IRA Calculations'!P46</f>
        <v>8569543795.7968788</v>
      </c>
      <c r="D5" s="7">
        <f>'IRA Calculations'!Q46</f>
        <v>8569543795.7968788</v>
      </c>
      <c r="E5" s="7">
        <f>'IRA Calculations'!R46</f>
        <v>8214788197.3696156</v>
      </c>
      <c r="F5" s="7">
        <f>'IRA Calculations'!S46</f>
        <v>7779610360.5928068</v>
      </c>
      <c r="G5" s="7">
        <f>'IRA Calculations'!T46</f>
        <v>7304147638.0172205</v>
      </c>
      <c r="H5" s="7">
        <f>'IRA Calculations'!U46</f>
        <v>6830077130.3056831</v>
      </c>
      <c r="I5" s="7">
        <f>'IRA Calculations'!V46</f>
        <v>6395044917.3396044</v>
      </c>
      <c r="J5" s="7">
        <f>'IRA Calculations'!W46</f>
        <v>6024118858.1663084</v>
      </c>
      <c r="K5" s="7">
        <f>'IRA Calculations'!X46</f>
        <v>5729608153.5763426</v>
      </c>
      <c r="L5" s="7">
        <f>'IRA Calculations'!Y46</f>
        <v>5512241081.3374729</v>
      </c>
      <c r="M5" s="7">
        <f>'IRA Calculations'!Z46</f>
        <v>5366397140.2961674</v>
      </c>
      <c r="N5" s="7">
        <f>'IRA Calculations'!AA46</f>
        <v>5279618650.5861588</v>
      </c>
      <c r="O5" s="7">
        <f>'IRA Calculations'!AB46</f>
        <v>5235867236.574358</v>
      </c>
      <c r="P5" s="7">
        <f>'IRA Calculations'!AC46</f>
        <v>5220906571.1409369</v>
      </c>
      <c r="Q5" s="7">
        <f>'IRA Calculations'!AD46</f>
        <v>5225281693.4682674</v>
      </c>
      <c r="R5" s="7">
        <f>'IRA Calculations'!AE46</f>
        <v>5241359459.7157478</v>
      </c>
      <c r="S5" s="7">
        <f>'IRA Calculations'!AF46</f>
        <v>5263773561.8918314</v>
      </c>
      <c r="T5" s="7">
        <f>'IRA Calculations'!AG46</f>
        <v>5288771325.2154369</v>
      </c>
      <c r="U5" s="7">
        <f>'IRA Calculations'!AH46</f>
        <v>5314972507.6771517</v>
      </c>
      <c r="V5" s="7">
        <f>'IRA Calculations'!AI46</f>
        <v>5341536217.0689955</v>
      </c>
      <c r="W5" s="7">
        <f>'IRA Calculations'!AJ46</f>
        <v>5368060670.7888288</v>
      </c>
      <c r="X5" s="7">
        <f>'IRA Calculations'!AK46</f>
        <v>5373356071.3796463</v>
      </c>
      <c r="Y5" s="7">
        <f>'IRA Calculations'!AL46</f>
        <v>5378601888.3114023</v>
      </c>
      <c r="Z5" s="7">
        <f>'IRA Calculations'!AM46</f>
        <v>5383941428.1744986</v>
      </c>
      <c r="AA5" s="7">
        <f>'IRA Calculations'!AN46</f>
        <v>5389488337.474925</v>
      </c>
      <c r="AB5" s="7">
        <f>'IRA Calculations'!AO46</f>
        <v>5395304979.3049212</v>
      </c>
      <c r="AC5" s="7">
        <f>'IRA Calculations'!AP46</f>
        <v>5401370853.5870256</v>
      </c>
      <c r="AD5" s="7">
        <f>'IRA Calculations'!AQ46</f>
        <v>5407724136.3116665</v>
      </c>
      <c r="AE5" s="7">
        <f>'IRA Calculations'!AR46</f>
        <v>5414328225.4176178</v>
      </c>
      <c r="AF5" s="7">
        <f>'IRA Calculations'!AS46</f>
        <v>5421205198.9423141</v>
      </c>
      <c r="AG5" s="7">
        <f>'IRA Calculations'!AT46</f>
        <v>5428377587.1136894</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2068908765504.2949</v>
      </c>
      <c r="C10" s="7">
        <f>'IRA Calculations'!P51</f>
        <v>2068908765504.2949</v>
      </c>
      <c r="D10" s="7">
        <f>'IRA Calculations'!Q51</f>
        <v>2068908765504.2949</v>
      </c>
      <c r="E10" s="7">
        <f>'IRA Calculations'!R51</f>
        <v>2032461915516.1821</v>
      </c>
      <c r="F10" s="7">
        <f>'IRA Calculations'!S51</f>
        <v>2005182220757.1641</v>
      </c>
      <c r="G10" s="7">
        <f>'IRA Calculations'!T51</f>
        <v>1985847378739.6396</v>
      </c>
      <c r="H10" s="7">
        <f>'IRA Calculations'!U51</f>
        <v>1973217768863.4819</v>
      </c>
      <c r="I10" s="7">
        <f>'IRA Calculations'!V51</f>
        <v>1966417863269.0161</v>
      </c>
      <c r="J10" s="7">
        <f>'IRA Calculations'!W51</f>
        <v>1964141898448.3186</v>
      </c>
      <c r="K10" s="7">
        <f>'IRA Calculations'!X51</f>
        <v>1965097244333.9797</v>
      </c>
      <c r="L10" s="7">
        <f>'IRA Calculations'!Y51</f>
        <v>1968112784001.5911</v>
      </c>
      <c r="M10" s="7">
        <f>'IRA Calculations'!Z51</f>
        <v>1973076496472.1704</v>
      </c>
      <c r="N10" s="7">
        <f>'IRA Calculations'!AA51</f>
        <v>1979554138639.0586</v>
      </c>
      <c r="O10" s="7">
        <f>'IRA Calculations'!AB51</f>
        <v>1986723944342.0125</v>
      </c>
      <c r="P10" s="7">
        <f>'IRA Calculations'!AC51</f>
        <v>1994129869545.1565</v>
      </c>
      <c r="Q10" s="7">
        <f>'IRA Calculations'!AD51</f>
        <v>2002088732313.6023</v>
      </c>
      <c r="R10" s="7">
        <f>'IRA Calculations'!AE51</f>
        <v>2010553488311.8201</v>
      </c>
      <c r="S10" s="7">
        <f>'IRA Calculations'!AF51</f>
        <v>2019402745076.1768</v>
      </c>
      <c r="T10" s="7">
        <f>'IRA Calculations'!AG51</f>
        <v>2028298838271.835</v>
      </c>
      <c r="U10" s="7">
        <f>'IRA Calculations'!AH51</f>
        <v>2037272335336.1216</v>
      </c>
      <c r="V10" s="7">
        <f>'IRA Calculations'!AI51</f>
        <v>2046260517812.6721</v>
      </c>
      <c r="W10" s="7">
        <f>'IRA Calculations'!AJ51</f>
        <v>2055230508970.364</v>
      </c>
      <c r="X10" s="7">
        <f>'IRA Calculations'!AK51</f>
        <v>2058051002338.4663</v>
      </c>
      <c r="Y10" s="7">
        <f>'IRA Calculations'!AL51</f>
        <v>2060779460406.8831</v>
      </c>
      <c r="Z10" s="7">
        <f>'IRA Calculations'!AM51</f>
        <v>2063461718276.3269</v>
      </c>
      <c r="AA10" s="7">
        <f>'IRA Calculations'!AN51</f>
        <v>2066136171903.0208</v>
      </c>
      <c r="AB10" s="7">
        <f>'IRA Calculations'!AO51</f>
        <v>2068826678214.2532</v>
      </c>
      <c r="AC10" s="7">
        <f>'IRA Calculations'!AP51</f>
        <v>2071542358716.0818</v>
      </c>
      <c r="AD10" s="7">
        <f>'IRA Calculations'!AQ51</f>
        <v>2074301506830.1404</v>
      </c>
      <c r="AE10" s="7">
        <f>'IRA Calculations'!AR51</f>
        <v>2077102357271.9666</v>
      </c>
      <c r="AF10" s="7">
        <f>'IRA Calculations'!AS51</f>
        <v>2079961140126.073</v>
      </c>
      <c r="AG10" s="7">
        <f>'IRA Calculations'!AT51</f>
        <v>2082889394376.5593</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25287937145677.938</v>
      </c>
      <c r="C2" s="7">
        <f>'IRA Calculations'!P56</f>
        <v>25287937145677.938</v>
      </c>
      <c r="D2" s="7">
        <f>'IRA Calculations'!Q56</f>
        <v>25287937145677.938</v>
      </c>
      <c r="E2" s="7">
        <f>'IRA Calculations'!R56</f>
        <v>25492705137377.047</v>
      </c>
      <c r="F2" s="7">
        <f>'IRA Calculations'!S56</f>
        <v>25705724987034.992</v>
      </c>
      <c r="G2" s="7">
        <f>'IRA Calculations'!T56</f>
        <v>25941913782751.453</v>
      </c>
      <c r="H2" s="7">
        <f>'IRA Calculations'!U56</f>
        <v>26193264191864.75</v>
      </c>
      <c r="I2" s="7">
        <f>'IRA Calculations'!V56</f>
        <v>26430567284483.316</v>
      </c>
      <c r="J2" s="7">
        <f>'IRA Calculations'!W56</f>
        <v>26675897216055.062</v>
      </c>
      <c r="K2" s="7">
        <f>'IRA Calculations'!X56</f>
        <v>26944796669314.414</v>
      </c>
      <c r="L2" s="7">
        <f>'IRA Calculations'!Y56</f>
        <v>27196515608006.422</v>
      </c>
      <c r="M2" s="7">
        <f>'IRA Calculations'!Z56</f>
        <v>27436596605530.859</v>
      </c>
      <c r="N2" s="7">
        <f>'IRA Calculations'!AA56</f>
        <v>27669788747215.27</v>
      </c>
      <c r="O2" s="7">
        <f>'IRA Calculations'!AB56</f>
        <v>27893830870715.23</v>
      </c>
      <c r="P2" s="7">
        <f>'IRA Calculations'!AC56</f>
        <v>28143123714401.715</v>
      </c>
      <c r="Q2" s="7">
        <f>'IRA Calculations'!AD56</f>
        <v>28429959899350.703</v>
      </c>
      <c r="R2" s="7">
        <f>'IRA Calculations'!AE56</f>
        <v>28745485485016.809</v>
      </c>
      <c r="S2" s="7">
        <f>'IRA Calculations'!AF56</f>
        <v>29061984643624.84</v>
      </c>
      <c r="T2" s="7">
        <f>'IRA Calculations'!AG56</f>
        <v>29368432663046.281</v>
      </c>
      <c r="U2" s="7">
        <f>'IRA Calculations'!AH56</f>
        <v>29683871167053.902</v>
      </c>
      <c r="V2" s="7">
        <f>'IRA Calculations'!AI56</f>
        <v>29984607674658.168</v>
      </c>
      <c r="W2" s="7">
        <f>'IRA Calculations'!AJ56</f>
        <v>30266220179240.879</v>
      </c>
      <c r="X2" s="7">
        <f>'IRA Calculations'!AK56</f>
        <v>30484831716353.934</v>
      </c>
      <c r="Y2" s="7">
        <f>'IRA Calculations'!AL56</f>
        <v>30705425232014.234</v>
      </c>
      <c r="Z2" s="7">
        <f>'IRA Calculations'!AM56</f>
        <v>30934586015400.406</v>
      </c>
      <c r="AA2" s="7">
        <f>'IRA Calculations'!AN56</f>
        <v>31162751977919.918</v>
      </c>
      <c r="AB2" s="7">
        <f>'IRA Calculations'!AO56</f>
        <v>31388050341425.316</v>
      </c>
      <c r="AC2" s="7">
        <f>'IRA Calculations'!AP56</f>
        <v>31585083391890.559</v>
      </c>
      <c r="AD2" s="7">
        <f>'IRA Calculations'!AQ56</f>
        <v>31751353104860.082</v>
      </c>
      <c r="AE2" s="7">
        <f>'IRA Calculations'!AR56</f>
        <v>31909013576744.348</v>
      </c>
      <c r="AF2" s="7">
        <f>'IRA Calculations'!AS56</f>
        <v>32076442172425.121</v>
      </c>
      <c r="AG2" s="7">
        <f>'IRA Calculations'!AT56</f>
        <v>32257132956367.586</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3987487736877.4849</v>
      </c>
      <c r="C2" s="7">
        <f>'IRA Calculations'!P69</f>
        <v>3987487736877.4849</v>
      </c>
      <c r="D2" s="7">
        <f>'IRA Calculations'!Q69</f>
        <v>3987487736877.4849</v>
      </c>
      <c r="E2" s="7">
        <f>'IRA Calculations'!R69</f>
        <v>4022070924326.979</v>
      </c>
      <c r="F2" s="7">
        <f>'IRA Calculations'!S69</f>
        <v>4057638639850.4131</v>
      </c>
      <c r="G2" s="7">
        <f>'IRA Calculations'!T69</f>
        <v>4093317816988.6611</v>
      </c>
      <c r="H2" s="7">
        <f>'IRA Calculations'!U69</f>
        <v>4126679815152.1875</v>
      </c>
      <c r="I2" s="7">
        <f>'IRA Calculations'!V69</f>
        <v>4159579200021.77</v>
      </c>
      <c r="J2" s="7">
        <f>'IRA Calculations'!W69</f>
        <v>4193381113150.4307</v>
      </c>
      <c r="K2" s="7">
        <f>'IRA Calculations'!X69</f>
        <v>4225613342606.6274</v>
      </c>
      <c r="L2" s="7">
        <f>'IRA Calculations'!Y69</f>
        <v>4256856041384.291</v>
      </c>
      <c r="M2" s="7">
        <f>'IRA Calculations'!Z69</f>
        <v>4288791763600.8228</v>
      </c>
      <c r="N2" s="7">
        <f>'IRA Calculations'!AA69</f>
        <v>4321128937574.7158</v>
      </c>
      <c r="O2" s="7">
        <f>'IRA Calculations'!AB69</f>
        <v>4353699996078.6597</v>
      </c>
      <c r="P2" s="7">
        <f>'IRA Calculations'!AC69</f>
        <v>4383298105014.8311</v>
      </c>
      <c r="Q2" s="7">
        <f>'IRA Calculations'!AD69</f>
        <v>4413563123073.3574</v>
      </c>
      <c r="R2" s="7">
        <f>'IRA Calculations'!AE69</f>
        <v>4445456168396.6162</v>
      </c>
      <c r="S2" s="7">
        <f>'IRA Calculations'!AF69</f>
        <v>4478549539108.7705</v>
      </c>
      <c r="T2" s="7">
        <f>'IRA Calculations'!AG69</f>
        <v>4512926040361.5586</v>
      </c>
      <c r="U2" s="7">
        <f>'IRA Calculations'!AH69</f>
        <v>4548065790248.0703</v>
      </c>
      <c r="V2" s="7">
        <f>'IRA Calculations'!AI69</f>
        <v>4585457632913.9854</v>
      </c>
      <c r="W2" s="7">
        <f>'IRA Calculations'!AJ69</f>
        <v>4622007125109.4121</v>
      </c>
      <c r="X2" s="7">
        <f>'IRA Calculations'!AK69</f>
        <v>4626672728951.3623</v>
      </c>
      <c r="Y2" s="7">
        <f>'IRA Calculations'!AL69</f>
        <v>4632015785580.1992</v>
      </c>
      <c r="Z2" s="7">
        <f>'IRA Calculations'!AM69</f>
        <v>4637188208511.6748</v>
      </c>
      <c r="AA2" s="7">
        <f>'IRA Calculations'!AN69</f>
        <v>4643323927864.7764</v>
      </c>
      <c r="AB2" s="7">
        <f>'IRA Calculations'!AO69</f>
        <v>4648916649066.8623</v>
      </c>
      <c r="AC2" s="7">
        <f>'IRA Calculations'!AP69</f>
        <v>4654435395608.0996</v>
      </c>
      <c r="AD2" s="7">
        <f>'IRA Calculations'!AQ69</f>
        <v>4660361074946.5283</v>
      </c>
      <c r="AE2" s="7">
        <f>'IRA Calculations'!AR69</f>
        <v>4666720635152.6816</v>
      </c>
      <c r="AF2" s="7">
        <f>'IRA Calculations'!AS69</f>
        <v>4672847448361.8008</v>
      </c>
      <c r="AG2" s="7">
        <f>'IRA Calculations'!AT69</f>
        <v>4679635066391.0186</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29654277682659.496</v>
      </c>
      <c r="C4" s="7">
        <f>'IRA Calculations'!P71</f>
        <v>29654277682659.496</v>
      </c>
      <c r="D4" s="7">
        <f>'IRA Calculations'!Q71</f>
        <v>29654277682659.496</v>
      </c>
      <c r="E4" s="7">
        <f>'IRA Calculations'!R71</f>
        <v>29776000558369.391</v>
      </c>
      <c r="F4" s="7">
        <f>'IRA Calculations'!S71</f>
        <v>29080529629824.125</v>
      </c>
      <c r="G4" s="7">
        <f>'IRA Calculations'!T71</f>
        <v>28377599728722.039</v>
      </c>
      <c r="H4" s="7">
        <f>'IRA Calculations'!U71</f>
        <v>27643059101068.812</v>
      </c>
      <c r="I4" s="7">
        <f>'IRA Calculations'!V71</f>
        <v>26903511802562.359</v>
      </c>
      <c r="J4" s="7">
        <f>'IRA Calculations'!W71</f>
        <v>26169671863745.574</v>
      </c>
      <c r="K4" s="7">
        <f>'IRA Calculations'!X71</f>
        <v>25424748208579.324</v>
      </c>
      <c r="L4" s="7">
        <f>'IRA Calculations'!Y71</f>
        <v>24671689773322.578</v>
      </c>
      <c r="M4" s="7">
        <f>'IRA Calculations'!Z71</f>
        <v>23919000973470.594</v>
      </c>
      <c r="N4" s="7">
        <f>'IRA Calculations'!AA71</f>
        <v>23176526804086.945</v>
      </c>
      <c r="O4" s="7">
        <f>'IRA Calculations'!AB71</f>
        <v>22441119263951.473</v>
      </c>
      <c r="P4" s="7">
        <f>'IRA Calculations'!AC71</f>
        <v>22492957514522.641</v>
      </c>
      <c r="Q4" s="7">
        <f>'IRA Calculations'!AD71</f>
        <v>22562065694820.148</v>
      </c>
      <c r="R4" s="7">
        <f>'IRA Calculations'!AE71</f>
        <v>22652425761153.832</v>
      </c>
      <c r="S4" s="7">
        <f>'IRA Calculations'!AF71</f>
        <v>22755763945815.266</v>
      </c>
      <c r="T4" s="7">
        <f>'IRA Calculations'!AG71</f>
        <v>22890690656534.73</v>
      </c>
      <c r="U4" s="7">
        <f>'IRA Calculations'!AH71</f>
        <v>23044257059178.844</v>
      </c>
      <c r="V4" s="7">
        <f>'IRA Calculations'!AI71</f>
        <v>23229656431269.52</v>
      </c>
      <c r="W4" s="7">
        <f>'IRA Calculations'!AJ71</f>
        <v>23426166505178.18</v>
      </c>
      <c r="X4" s="7">
        <f>'IRA Calculations'!AK71</f>
        <v>23346774384661.633</v>
      </c>
      <c r="Y4" s="7">
        <f>'IRA Calculations'!AL71</f>
        <v>23289208985399.379</v>
      </c>
      <c r="Z4" s="7">
        <f>'IRA Calculations'!AM71</f>
        <v>23241612958340.41</v>
      </c>
      <c r="AA4" s="7">
        <f>'IRA Calculations'!AN71</f>
        <v>23211204180810.004</v>
      </c>
      <c r="AB4" s="7">
        <f>'IRA Calculations'!AO71</f>
        <v>23185861682636.652</v>
      </c>
      <c r="AC4" s="7">
        <f>'IRA Calculations'!AP71</f>
        <v>23167729871376.43</v>
      </c>
      <c r="AD4" s="7">
        <f>'IRA Calculations'!AQ71</f>
        <v>23154169400733.566</v>
      </c>
      <c r="AE4" s="7">
        <f>'IRA Calculations'!AR71</f>
        <v>23147795902164.793</v>
      </c>
      <c r="AF4" s="7">
        <f>'IRA Calculations'!AS71</f>
        <v>23137438922224.332</v>
      </c>
      <c r="AG4" s="7">
        <f>'IRA Calculations'!AT71</f>
        <v>23126667971070.625</v>
      </c>
    </row>
    <row r="5" spans="1:35" x14ac:dyDescent="0.2">
      <c r="A5" s="1" t="s">
        <v>79</v>
      </c>
      <c r="B5" s="7">
        <f>'IRA Calculations'!O72</f>
        <v>1233140646836.2107</v>
      </c>
      <c r="C5" s="7">
        <f>'IRA Calculations'!P72</f>
        <v>1233140646836.2107</v>
      </c>
      <c r="D5" s="7">
        <f>'IRA Calculations'!Q72</f>
        <v>1233140646836.2107</v>
      </c>
      <c r="E5" s="7">
        <f>'IRA Calculations'!R72</f>
        <v>1239244540357.7021</v>
      </c>
      <c r="F5" s="7">
        <f>'IRA Calculations'!S72</f>
        <v>1243684970014.4424</v>
      </c>
      <c r="G5" s="7">
        <f>'IRA Calculations'!T72</f>
        <v>1247211738261.4871</v>
      </c>
      <c r="H5" s="7">
        <f>'IRA Calculations'!U72</f>
        <v>1248250714420.229</v>
      </c>
      <c r="I5" s="7">
        <f>'IRA Calculations'!V72</f>
        <v>1247043013505.7637</v>
      </c>
      <c r="J5" s="7">
        <f>'IRA Calculations'!W72</f>
        <v>1243264989682.1409</v>
      </c>
      <c r="K5" s="7">
        <f>'IRA Calculations'!X72</f>
        <v>1235274888991.6162</v>
      </c>
      <c r="L5" s="7">
        <f>'IRA Calculations'!Y72</f>
        <v>1222685639646.6702</v>
      </c>
      <c r="M5" s="7">
        <f>'IRA Calculations'!Z72</f>
        <v>1205694509004.7087</v>
      </c>
      <c r="N5" s="7">
        <f>'IRA Calculations'!AA72</f>
        <v>1184703545072.8054</v>
      </c>
      <c r="O5" s="7">
        <f>'IRA Calculations'!AB72</f>
        <v>1160366595368.1184</v>
      </c>
      <c r="P5" s="7">
        <f>'IRA Calculations'!AC72</f>
        <v>1133279290628.2441</v>
      </c>
      <c r="Q5" s="7">
        <f>'IRA Calculations'!AD72</f>
        <v>1104250946634.8452</v>
      </c>
      <c r="R5" s="7">
        <f>'IRA Calculations'!AE72</f>
        <v>1074211299848.5397</v>
      </c>
      <c r="S5" s="7">
        <f>'IRA Calculations'!AF72</f>
        <v>1043843300495.903</v>
      </c>
      <c r="T5" s="7">
        <f>'IRA Calculations'!AG72</f>
        <v>1013681613197.8528</v>
      </c>
      <c r="U5" s="7">
        <f>'IRA Calculations'!AH72</f>
        <v>983427785780.27917</v>
      </c>
      <c r="V5" s="7">
        <f>'IRA Calculations'!AI72</f>
        <v>953328929888.07458</v>
      </c>
      <c r="W5" s="7">
        <f>'IRA Calculations'!AJ72</f>
        <v>922256175747.97119</v>
      </c>
      <c r="X5" s="7">
        <f>'IRA Calculations'!AK72</f>
        <v>883325329535.64294</v>
      </c>
      <c r="Y5" s="7">
        <f>'IRA Calculations'!AL72</f>
        <v>844297630214.87012</v>
      </c>
      <c r="Z5" s="7">
        <f>'IRA Calculations'!AM72</f>
        <v>804883573545.98291</v>
      </c>
      <c r="AA5" s="7">
        <f>'IRA Calculations'!AN72</f>
        <v>765632432348.24463</v>
      </c>
      <c r="AB5" s="7">
        <f>'IRA Calculations'!AO72</f>
        <v>726847791371.90259</v>
      </c>
      <c r="AC5" s="7">
        <f>'IRA Calculations'!AP72</f>
        <v>689217004392.08777</v>
      </c>
      <c r="AD5" s="7">
        <f>'IRA Calculations'!AQ72</f>
        <v>653182727003.95679</v>
      </c>
      <c r="AE5" s="7">
        <f>'IRA Calculations'!AR72</f>
        <v>619168254924.09595</v>
      </c>
      <c r="AF5" s="7">
        <f>'IRA Calculations'!AS72</f>
        <v>587211780669.48706</v>
      </c>
      <c r="AG5" s="7">
        <f>'IRA Calculations'!AT72</f>
        <v>557662133124.30676</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3945136446301.3545</v>
      </c>
      <c r="C7" s="7">
        <f>'IRA Calculations'!P74</f>
        <v>3945136446301.3545</v>
      </c>
      <c r="D7" s="7">
        <f>'IRA Calculations'!Q74</f>
        <v>3945136446301.3545</v>
      </c>
      <c r="E7" s="7">
        <f>'IRA Calculations'!R74</f>
        <v>3954578076968.6758</v>
      </c>
      <c r="F7" s="7">
        <f>'IRA Calculations'!S74</f>
        <v>3960123733604.2793</v>
      </c>
      <c r="G7" s="7">
        <f>'IRA Calculations'!T74</f>
        <v>3964585459053.7036</v>
      </c>
      <c r="H7" s="7">
        <f>'IRA Calculations'!U74</f>
        <v>3966238106518.8467</v>
      </c>
      <c r="I7" s="7">
        <f>'IRA Calculations'!V74</f>
        <v>3967785026971.4487</v>
      </c>
      <c r="J7" s="7">
        <f>'IRA Calculations'!W74</f>
        <v>3970282974575.2656</v>
      </c>
      <c r="K7" s="7">
        <f>'IRA Calculations'!X74</f>
        <v>3972462377768.3135</v>
      </c>
      <c r="L7" s="7">
        <f>'IRA Calculations'!Y74</f>
        <v>3973790331234.9229</v>
      </c>
      <c r="M7" s="7">
        <f>'IRA Calculations'!Z74</f>
        <v>3974710255425.4629</v>
      </c>
      <c r="N7" s="7">
        <f>'IRA Calculations'!AA74</f>
        <v>3977631153607.1089</v>
      </c>
      <c r="O7" s="7">
        <f>'IRA Calculations'!AB74</f>
        <v>3981656029300.6802</v>
      </c>
      <c r="P7" s="7">
        <f>'IRA Calculations'!AC74</f>
        <v>3986067228388.0869</v>
      </c>
      <c r="Q7" s="7">
        <f>'IRA Calculations'!AD74</f>
        <v>3993475246608.9199</v>
      </c>
      <c r="R7" s="7">
        <f>'IRA Calculations'!AE74</f>
        <v>4004361224767.8618</v>
      </c>
      <c r="S7" s="7">
        <f>'IRA Calculations'!AF74</f>
        <v>4017838894320.3638</v>
      </c>
      <c r="T7" s="7">
        <f>'IRA Calculations'!AG74</f>
        <v>4036774146213.9526</v>
      </c>
      <c r="U7" s="7">
        <f>'IRA Calculations'!AH74</f>
        <v>4058461696602.0171</v>
      </c>
      <c r="V7" s="7">
        <f>'IRA Calculations'!AI74</f>
        <v>4083014591451.5928</v>
      </c>
      <c r="W7" s="7">
        <f>'IRA Calculations'!AJ74</f>
        <v>4107569836827.0098</v>
      </c>
      <c r="X7" s="7">
        <f>'IRA Calculations'!AK74</f>
        <v>4103062033283.5317</v>
      </c>
      <c r="Y7" s="7">
        <f>'IRA Calculations'!AL74</f>
        <v>4098299139202.5908</v>
      </c>
      <c r="Z7" s="7">
        <f>'IRA Calculations'!AM74</f>
        <v>4091549133710.4858</v>
      </c>
      <c r="AA7" s="7">
        <f>'IRA Calculations'!AN74</f>
        <v>4084242399190.1636</v>
      </c>
      <c r="AB7" s="7">
        <f>'IRA Calculations'!AO74</f>
        <v>4075800717324.8833</v>
      </c>
      <c r="AC7" s="7">
        <f>'IRA Calculations'!AP74</f>
        <v>4067586487465.2612</v>
      </c>
      <c r="AD7" s="7">
        <f>'IRA Calculations'!AQ74</f>
        <v>4060028755392.7656</v>
      </c>
      <c r="AE7" s="7">
        <f>'IRA Calculations'!AR74</f>
        <v>4053916717302.7329</v>
      </c>
      <c r="AF7" s="7">
        <f>'IRA Calculations'!AS74</f>
        <v>4047947927584.502</v>
      </c>
      <c r="AG7" s="7">
        <f>'IRA Calculations'!AT74</f>
        <v>4042759531942.8403</v>
      </c>
    </row>
    <row r="8" spans="1:35" x14ac:dyDescent="0.2">
      <c r="A8" s="1" t="s">
        <v>344</v>
      </c>
      <c r="B8" s="7">
        <f>'IRA Calculations'!O75</f>
        <v>15466712135.332132</v>
      </c>
      <c r="C8" s="7">
        <f>'IRA Calculations'!P75</f>
        <v>15466712135.332132</v>
      </c>
      <c r="D8" s="7">
        <f>'IRA Calculations'!Q75</f>
        <v>15466712135.332132</v>
      </c>
      <c r="E8" s="7">
        <f>'IRA Calculations'!R75</f>
        <v>15495819211.48033</v>
      </c>
      <c r="F8" s="7">
        <f>'IRA Calculations'!S75</f>
        <v>15527422122.593735</v>
      </c>
      <c r="G8" s="7">
        <f>'IRA Calculations'!T75</f>
        <v>15565866171.401966</v>
      </c>
      <c r="H8" s="7">
        <f>'IRA Calculations'!U75</f>
        <v>15603620972.424929</v>
      </c>
      <c r="I8" s="7">
        <f>'IRA Calculations'!V75</f>
        <v>15638403494.013056</v>
      </c>
      <c r="J8" s="7">
        <f>'IRA Calculations'!W75</f>
        <v>15673121028.12883</v>
      </c>
      <c r="K8" s="7">
        <f>'IRA Calculations'!X75</f>
        <v>15705351218.280361</v>
      </c>
      <c r="L8" s="7">
        <f>'IRA Calculations'!Y75</f>
        <v>15733319521.261724</v>
      </c>
      <c r="M8" s="7">
        <f>'IRA Calculations'!Z75</f>
        <v>15758392066.185501</v>
      </c>
      <c r="N8" s="7">
        <f>'IRA Calculations'!AA75</f>
        <v>15785569236.061543</v>
      </c>
      <c r="O8" s="7">
        <f>'IRA Calculations'!AB75</f>
        <v>15810840148.267195</v>
      </c>
      <c r="P8" s="7">
        <f>'IRA Calculations'!AC75</f>
        <v>15831610056.672726</v>
      </c>
      <c r="Q8" s="7">
        <f>'IRA Calculations'!AD75</f>
        <v>15856165673.668592</v>
      </c>
      <c r="R8" s="7">
        <f>'IRA Calculations'!AE75</f>
        <v>15882775022.660894</v>
      </c>
      <c r="S8" s="7">
        <f>'IRA Calculations'!AF75</f>
        <v>15910341320.539448</v>
      </c>
      <c r="T8" s="7">
        <f>'IRA Calculations'!AG75</f>
        <v>15942555404.555645</v>
      </c>
      <c r="U8" s="7">
        <f>'IRA Calculations'!AH75</f>
        <v>15975098907.444902</v>
      </c>
      <c r="V8" s="7">
        <f>'IRA Calculations'!AI75</f>
        <v>16012531746.993288</v>
      </c>
      <c r="W8" s="7">
        <f>'IRA Calculations'!AJ75</f>
        <v>16049852838.198805</v>
      </c>
      <c r="X8" s="7">
        <f>'IRA Calculations'!AK75</f>
        <v>16071556030.766092</v>
      </c>
      <c r="Y8" s="7">
        <f>'IRA Calculations'!AL75</f>
        <v>16094911068.977648</v>
      </c>
      <c r="Z8" s="7">
        <f>'IRA Calculations'!AM75</f>
        <v>16114987041.671673</v>
      </c>
      <c r="AA8" s="7">
        <f>'IRA Calculations'!AN75</f>
        <v>16136896697.133718</v>
      </c>
      <c r="AB8" s="7">
        <f>'IRA Calculations'!AO75</f>
        <v>16155862150.168381</v>
      </c>
      <c r="AC8" s="7">
        <f>'IRA Calculations'!AP75</f>
        <v>16174567482.716448</v>
      </c>
      <c r="AD8" s="7">
        <f>'IRA Calculations'!AQ75</f>
        <v>16193121617.075916</v>
      </c>
      <c r="AE8" s="7">
        <f>'IRA Calculations'!AR75</f>
        <v>16214167668.698681</v>
      </c>
      <c r="AF8" s="7">
        <f>'IRA Calculations'!AS75</f>
        <v>16232839248.483294</v>
      </c>
      <c r="AG8" s="7">
        <f>'IRA Calculations'!AT75</f>
        <v>16251721387.654032</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6724832685522.4912</v>
      </c>
      <c r="C10" s="7">
        <f>'IRA Calculations'!P77</f>
        <v>6724832685522.4912</v>
      </c>
      <c r="D10" s="7">
        <f>'IRA Calculations'!Q77</f>
        <v>6724832685522.4912</v>
      </c>
      <c r="E10" s="7">
        <f>'IRA Calculations'!R77</f>
        <v>6759997720020.5879</v>
      </c>
      <c r="F10" s="7">
        <f>'IRA Calculations'!S77</f>
        <v>6790799501902.9854</v>
      </c>
      <c r="G10" s="7">
        <f>'IRA Calculations'!T77</f>
        <v>6822997063113.791</v>
      </c>
      <c r="H10" s="7">
        <f>'IRA Calculations'!U77</f>
        <v>6853253298975.6992</v>
      </c>
      <c r="I10" s="7">
        <f>'IRA Calculations'!V77</f>
        <v>6887317686457.3467</v>
      </c>
      <c r="J10" s="7">
        <f>'IRA Calculations'!W77</f>
        <v>6927563712286.5059</v>
      </c>
      <c r="K10" s="7">
        <f>'IRA Calculations'!X77</f>
        <v>6971240658925.5391</v>
      </c>
      <c r="L10" s="7">
        <f>'IRA Calculations'!Y77</f>
        <v>7017786805454.3525</v>
      </c>
      <c r="M10" s="7">
        <f>'IRA Calculations'!Z77</f>
        <v>7067086507776.6387</v>
      </c>
      <c r="N10" s="7">
        <f>'IRA Calculations'!AA77</f>
        <v>7120875442878.1768</v>
      </c>
      <c r="O10" s="7">
        <f>'IRA Calculations'!AB77</f>
        <v>7174532703437.2002</v>
      </c>
      <c r="P10" s="7">
        <f>'IRA Calculations'!AC77</f>
        <v>7225118684083.2646</v>
      </c>
      <c r="Q10" s="7">
        <f>'IRA Calculations'!AD77</f>
        <v>7274828834059.665</v>
      </c>
      <c r="R10" s="7">
        <f>'IRA Calculations'!AE77</f>
        <v>7322545455371.0439</v>
      </c>
      <c r="S10" s="7">
        <f>'IRA Calculations'!AF77</f>
        <v>7363989177875.0186</v>
      </c>
      <c r="T10" s="7">
        <f>'IRA Calculations'!AG77</f>
        <v>7406232207461.752</v>
      </c>
      <c r="U10" s="7">
        <f>'IRA Calculations'!AH77</f>
        <v>7446286623725.9873</v>
      </c>
      <c r="V10" s="7">
        <f>'IRA Calculations'!AI77</f>
        <v>7488372670746.3262</v>
      </c>
      <c r="W10" s="7">
        <f>'IRA Calculations'!AJ77</f>
        <v>7530368021949.3008</v>
      </c>
      <c r="X10" s="7">
        <f>'IRA Calculations'!AK77</f>
        <v>7512903007888.8955</v>
      </c>
      <c r="Y10" s="7">
        <f>'IRA Calculations'!AL77</f>
        <v>7499199460892.877</v>
      </c>
      <c r="Z10" s="7">
        <f>'IRA Calculations'!AM77</f>
        <v>7487033179456.6738</v>
      </c>
      <c r="AA10" s="7">
        <f>'IRA Calculations'!AN77</f>
        <v>7478616716697.6973</v>
      </c>
      <c r="AB10" s="7">
        <f>'IRA Calculations'!AO77</f>
        <v>7471292970570.0742</v>
      </c>
      <c r="AC10" s="7">
        <f>'IRA Calculations'!AP77</f>
        <v>7465740034932.0742</v>
      </c>
      <c r="AD10" s="7">
        <f>'IRA Calculations'!AQ77</f>
        <v>7461438071776.7266</v>
      </c>
      <c r="AE10" s="7">
        <f>'IRA Calculations'!AR77</f>
        <v>7459070561055.9902</v>
      </c>
      <c r="AF10" s="7">
        <f>'IRA Calculations'!AS77</f>
        <v>7455917391534.8994</v>
      </c>
      <c r="AG10" s="7">
        <f>'IRA Calculations'!AT77</f>
        <v>7452849495122.5693</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939566449944.95618</v>
      </c>
      <c r="C2" s="7">
        <f>'IRA Calculations'!P82</f>
        <v>939566449944.95618</v>
      </c>
      <c r="D2" s="7">
        <f>'IRA Calculations'!Q82</f>
        <v>939566449944.95618</v>
      </c>
      <c r="E2" s="7">
        <f>'IRA Calculations'!R82</f>
        <v>915209728990.24182</v>
      </c>
      <c r="F2" s="7">
        <f>'IRA Calculations'!S82</f>
        <v>1023736603299.1505</v>
      </c>
      <c r="G2" s="7">
        <f>'IRA Calculations'!T82</f>
        <v>1134491096468.2168</v>
      </c>
      <c r="H2" s="7">
        <f>'IRA Calculations'!U82</f>
        <v>1247768731725.1238</v>
      </c>
      <c r="I2" s="7">
        <f>'IRA Calculations'!V82</f>
        <v>1363778112922.7246</v>
      </c>
      <c r="J2" s="7">
        <f>'IRA Calculations'!W82</f>
        <v>1481722432840.6016</v>
      </c>
      <c r="K2" s="7">
        <f>'IRA Calculations'!X82</f>
        <v>1603144111023.804</v>
      </c>
      <c r="L2" s="7">
        <f>'IRA Calculations'!Y82</f>
        <v>1726856295038.9431</v>
      </c>
      <c r="M2" s="7">
        <f>'IRA Calculations'!Z82</f>
        <v>1852511960405.8999</v>
      </c>
      <c r="N2" s="7">
        <f>'IRA Calculations'!AA82</f>
        <v>1979667166526.1033</v>
      </c>
      <c r="O2" s="7">
        <f>'IRA Calculations'!AB82</f>
        <v>2107996508901.2068</v>
      </c>
      <c r="P2" s="7">
        <f>'IRA Calculations'!AC82</f>
        <v>2106138428112.4146</v>
      </c>
      <c r="Q2" s="7">
        <f>'IRA Calculations'!AD82</f>
        <v>2104857127736.6672</v>
      </c>
      <c r="R2" s="7">
        <f>'IRA Calculations'!AE82</f>
        <v>2104031486105.2524</v>
      </c>
      <c r="S2" s="7">
        <f>'IRA Calculations'!AF82</f>
        <v>2103468277506.4062</v>
      </c>
      <c r="T2" s="7">
        <f>'IRA Calculations'!AG82</f>
        <v>2103159420546.5044</v>
      </c>
      <c r="U2" s="7">
        <f>'IRA Calculations'!AH82</f>
        <v>2103060359780.2844</v>
      </c>
      <c r="V2" s="7">
        <f>'IRA Calculations'!AI82</f>
        <v>2103081707710.1956</v>
      </c>
      <c r="W2" s="7">
        <f>'IRA Calculations'!AJ82</f>
        <v>2103244586326.043</v>
      </c>
      <c r="X2" s="7">
        <f>'IRA Calculations'!AK82</f>
        <v>2103602575229.4172</v>
      </c>
      <c r="Y2" s="7">
        <f>'IRA Calculations'!AL82</f>
        <v>2104045434079.8816</v>
      </c>
      <c r="Z2" s="7">
        <f>'IRA Calculations'!AM82</f>
        <v>2104563970599.5403</v>
      </c>
      <c r="AA2" s="7">
        <f>'IRA Calculations'!AN82</f>
        <v>2105207268308.281</v>
      </c>
      <c r="AB2" s="7">
        <f>'IRA Calculations'!AO82</f>
        <v>2105865559212.2622</v>
      </c>
      <c r="AC2" s="7">
        <f>'IRA Calculations'!AP82</f>
        <v>2106544657501.7788</v>
      </c>
      <c r="AD2" s="7">
        <f>'IRA Calculations'!AQ82</f>
        <v>2107337838272.9116</v>
      </c>
      <c r="AE2" s="7">
        <f>'IRA Calculations'!AR82</f>
        <v>2108118647096.2339</v>
      </c>
      <c r="AF2" s="7">
        <f>'IRA Calculations'!AS82</f>
        <v>2108947399254.2285</v>
      </c>
      <c r="AG2" s="7">
        <f>'IRA Calculations'!AT82</f>
        <v>2109902549520.9019</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1212322451968.5718</v>
      </c>
      <c r="C2" s="7">
        <f>'IRA Calculations'!P95</f>
        <v>1212322451968.5718</v>
      </c>
      <c r="D2" s="7">
        <f>'IRA Calculations'!Q95</f>
        <v>1212322451968.5718</v>
      </c>
      <c r="E2" s="7">
        <f>'IRA Calculations'!R95</f>
        <v>1203010321104.8796</v>
      </c>
      <c r="F2" s="7">
        <f>'IRA Calculations'!S95</f>
        <v>1193981466369.1692</v>
      </c>
      <c r="G2" s="7">
        <f>'IRA Calculations'!T95</f>
        <v>1186360072894.0811</v>
      </c>
      <c r="H2" s="7">
        <f>'IRA Calculations'!U95</f>
        <v>1182071193743.4397</v>
      </c>
      <c r="I2" s="7">
        <f>'IRA Calculations'!V95</f>
        <v>1181483579965.7832</v>
      </c>
      <c r="J2" s="7">
        <f>'IRA Calculations'!W95</f>
        <v>1182162146679.6084</v>
      </c>
      <c r="K2" s="7">
        <f>'IRA Calculations'!X95</f>
        <v>1182943690078.2764</v>
      </c>
      <c r="L2" s="7">
        <f>'IRA Calculations'!Y95</f>
        <v>1183836762690.6909</v>
      </c>
      <c r="M2" s="7">
        <f>'IRA Calculations'!Z95</f>
        <v>1185552257999.2576</v>
      </c>
      <c r="N2" s="7">
        <f>'IRA Calculations'!AA95</f>
        <v>1188952830218.0872</v>
      </c>
      <c r="O2" s="7">
        <f>'IRA Calculations'!AB95</f>
        <v>1193975598692.9219</v>
      </c>
      <c r="P2" s="7">
        <f>'IRA Calculations'!AC95</f>
        <v>1200019908167.9111</v>
      </c>
      <c r="Q2" s="7">
        <f>'IRA Calculations'!AD95</f>
        <v>1206715643035.335</v>
      </c>
      <c r="R2" s="7">
        <f>'IRA Calculations'!AE95</f>
        <v>1212793229605.219</v>
      </c>
      <c r="S2" s="7">
        <f>'IRA Calculations'!AF95</f>
        <v>1216621631967.1987</v>
      </c>
      <c r="T2" s="7">
        <f>'IRA Calculations'!AG95</f>
        <v>1219803363275.4038</v>
      </c>
      <c r="U2" s="7">
        <f>'IRA Calculations'!AH95</f>
        <v>1222598741386.7971</v>
      </c>
      <c r="V2" s="7">
        <f>'IRA Calculations'!AI95</f>
        <v>1225070404265.9707</v>
      </c>
      <c r="W2" s="7">
        <f>'IRA Calculations'!AJ95</f>
        <v>1227353904017.5137</v>
      </c>
      <c r="X2" s="7">
        <f>'IRA Calculations'!AK95</f>
        <v>1224629104564.1936</v>
      </c>
      <c r="Y2" s="7">
        <f>'IRA Calculations'!AL95</f>
        <v>1222154516318.3621</v>
      </c>
      <c r="Z2" s="7">
        <f>'IRA Calculations'!AM95</f>
        <v>1220054098990.1123</v>
      </c>
      <c r="AA2" s="7">
        <f>'IRA Calculations'!AN95</f>
        <v>1218489230921.0298</v>
      </c>
      <c r="AB2" s="7">
        <f>'IRA Calculations'!AO95</f>
        <v>1217317960712.8176</v>
      </c>
      <c r="AC2" s="7">
        <f>'IRA Calculations'!AP95</f>
        <v>1216511999854.2014</v>
      </c>
      <c r="AD2" s="7">
        <f>'IRA Calculations'!AQ95</f>
        <v>1216126545277.2893</v>
      </c>
      <c r="AE2" s="7">
        <f>'IRA Calculations'!AR95</f>
        <v>1215931290908.5779</v>
      </c>
      <c r="AF2" s="7">
        <f>'IRA Calculations'!AS95</f>
        <v>1215968737543.9316</v>
      </c>
      <c r="AG2" s="7">
        <f>'IRA Calculations'!AT95</f>
        <v>1216326159080.9609</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6258427527896.7432</v>
      </c>
      <c r="C2" s="7">
        <f>'IRA Calculations'!P108</f>
        <v>6258427527896.7432</v>
      </c>
      <c r="D2" s="7">
        <f>'IRA Calculations'!Q108</f>
        <v>6258427527896.7432</v>
      </c>
      <c r="E2" s="7">
        <f>'IRA Calculations'!R108</f>
        <v>6216269049369.5342</v>
      </c>
      <c r="F2" s="7">
        <f>'IRA Calculations'!S108</f>
        <v>6174110912108.8457</v>
      </c>
      <c r="G2" s="7">
        <f>'IRA Calculations'!T108</f>
        <v>6133949272643.8066</v>
      </c>
      <c r="H2" s="7">
        <f>'IRA Calculations'!U108</f>
        <v>6098168527669.8252</v>
      </c>
      <c r="I2" s="7">
        <f>'IRA Calculations'!V108</f>
        <v>6068808506423.8691</v>
      </c>
      <c r="J2" s="7">
        <f>'IRA Calculations'!W108</f>
        <v>6046577488122.4365</v>
      </c>
      <c r="K2" s="7">
        <f>'IRA Calculations'!X108</f>
        <v>6031184114444.9287</v>
      </c>
      <c r="L2" s="7">
        <f>'IRA Calculations'!Y108</f>
        <v>6021382933610.2432</v>
      </c>
      <c r="M2" s="7">
        <f>'IRA Calculations'!Z108</f>
        <v>6018742874784.5615</v>
      </c>
      <c r="N2" s="7">
        <f>'IRA Calculations'!AA108</f>
        <v>6023511395371.6875</v>
      </c>
      <c r="O2" s="7">
        <f>'IRA Calculations'!AB108</f>
        <v>6034505119975.3389</v>
      </c>
      <c r="P2" s="7">
        <f>'IRA Calculations'!AC108</f>
        <v>6050041488116.6484</v>
      </c>
      <c r="Q2" s="7">
        <f>'IRA Calculations'!AD108</f>
        <v>6070872821702.9238</v>
      </c>
      <c r="R2" s="7">
        <f>'IRA Calculations'!AE108</f>
        <v>6096521030502.4766</v>
      </c>
      <c r="S2" s="7">
        <f>'IRA Calculations'!AF108</f>
        <v>6125313265602.1982</v>
      </c>
      <c r="T2" s="7">
        <f>'IRA Calculations'!AG108</f>
        <v>6155997540069.3291</v>
      </c>
      <c r="U2" s="7">
        <f>'IRA Calculations'!AH108</f>
        <v>6188025112116.9854</v>
      </c>
      <c r="V2" s="7">
        <f>'IRA Calculations'!AI108</f>
        <v>6220591160312.3379</v>
      </c>
      <c r="W2" s="7">
        <f>'IRA Calculations'!AJ108</f>
        <v>6253719133439.0439</v>
      </c>
      <c r="X2" s="7">
        <f>'IRA Calculations'!AK108</f>
        <v>6261272309498.7646</v>
      </c>
      <c r="Y2" s="7">
        <f>'IRA Calculations'!AL108</f>
        <v>6268898724135.6875</v>
      </c>
      <c r="Z2" s="7">
        <f>'IRA Calculations'!AM108</f>
        <v>6276606381644.1279</v>
      </c>
      <c r="AA2" s="7">
        <f>'IRA Calculations'!AN108</f>
        <v>6284799577689.1543</v>
      </c>
      <c r="AB2" s="7">
        <f>'IRA Calculations'!AO108</f>
        <v>6292840881208.6309</v>
      </c>
      <c r="AC2" s="7">
        <f>'IRA Calculations'!AP108</f>
        <v>6300847611837.8447</v>
      </c>
      <c r="AD2" s="7">
        <f>'IRA Calculations'!AQ108</f>
        <v>6309481664165.4141</v>
      </c>
      <c r="AE2" s="7">
        <f>'IRA Calculations'!AR108</f>
        <v>6317986462888.0859</v>
      </c>
      <c r="AF2" s="7">
        <f>'IRA Calculations'!AS108</f>
        <v>6326791335480.4883</v>
      </c>
      <c r="AG2" s="7">
        <f>'IRA Calculations'!AT108</f>
        <v>6336431683352.5918</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9031626245366.1504</v>
      </c>
      <c r="C4" s="7">
        <f>'IRA Calculations'!P110</f>
        <v>9031626245366.1504</v>
      </c>
      <c r="D4" s="7">
        <f>'IRA Calculations'!Q110</f>
        <v>9031626245366.1504</v>
      </c>
      <c r="E4" s="7">
        <f>'IRA Calculations'!R110</f>
        <v>9038165297696.7891</v>
      </c>
      <c r="F4" s="7">
        <f>'IRA Calculations'!S110</f>
        <v>9046908226871.2539</v>
      </c>
      <c r="G4" s="7">
        <f>'IRA Calculations'!T110</f>
        <v>9059610782661.7402</v>
      </c>
      <c r="H4" s="7">
        <f>'IRA Calculations'!U110</f>
        <v>9078217244258.7129</v>
      </c>
      <c r="I4" s="7">
        <f>'IRA Calculations'!V110</f>
        <v>9105027372629.5859</v>
      </c>
      <c r="J4" s="7">
        <f>'IRA Calculations'!W110</f>
        <v>9138906529956.6797</v>
      </c>
      <c r="K4" s="7">
        <f>'IRA Calculations'!X110</f>
        <v>9177301383087.752</v>
      </c>
      <c r="L4" s="7">
        <f>'IRA Calculations'!Y110</f>
        <v>9217485177401.248</v>
      </c>
      <c r="M4" s="7">
        <f>'IRA Calculations'!Z110</f>
        <v>9260736647392.2031</v>
      </c>
      <c r="N4" s="7">
        <f>'IRA Calculations'!AA110</f>
        <v>9306761832819.8086</v>
      </c>
      <c r="O4" s="7">
        <f>'IRA Calculations'!AB110</f>
        <v>9353233498122.9258</v>
      </c>
      <c r="P4" s="7">
        <f>'IRA Calculations'!AC110</f>
        <v>9399493478899.5312</v>
      </c>
      <c r="Q4" s="7">
        <f>'IRA Calculations'!AD110</f>
        <v>9447995401694.6523</v>
      </c>
      <c r="R4" s="7">
        <f>'IRA Calculations'!AE110</f>
        <v>9499007413949.1582</v>
      </c>
      <c r="S4" s="7">
        <f>'IRA Calculations'!AF110</f>
        <v>9551855768230.3379</v>
      </c>
      <c r="T4" s="7">
        <f>'IRA Calculations'!AG110</f>
        <v>9604981598920.7168</v>
      </c>
      <c r="U4" s="7">
        <f>'IRA Calculations'!AH110</f>
        <v>9658382443351.9824</v>
      </c>
      <c r="V4" s="7">
        <f>'IRA Calculations'!AI110</f>
        <v>9711679670183.5156</v>
      </c>
      <c r="W4" s="7">
        <f>'IRA Calculations'!AJ110</f>
        <v>9764676577837.3613</v>
      </c>
      <c r="X4" s="7">
        <f>'IRA Calculations'!AK110</f>
        <v>9775631395961.8535</v>
      </c>
      <c r="Y4" s="7">
        <f>'IRA Calculations'!AL110</f>
        <v>9786313919865.1953</v>
      </c>
      <c r="Z4" s="7">
        <f>'IRA Calculations'!AM110</f>
        <v>9796977674798.5273</v>
      </c>
      <c r="AA4" s="7">
        <f>'IRA Calculations'!AN110</f>
        <v>9807823140872.6133</v>
      </c>
      <c r="AB4" s="7">
        <f>'IRA Calculations'!AO110</f>
        <v>9818962640260.5566</v>
      </c>
      <c r="AC4" s="7">
        <f>'IRA Calculations'!AP110</f>
        <v>9830427369380.8691</v>
      </c>
      <c r="AD4" s="7">
        <f>'IRA Calculations'!AQ110</f>
        <v>9842320760611.7891</v>
      </c>
      <c r="AE4" s="7">
        <f>'IRA Calculations'!AR110</f>
        <v>9854600978473.8555</v>
      </c>
      <c r="AF4" s="7">
        <f>'IRA Calculations'!AS110</f>
        <v>9867343421256.5625</v>
      </c>
      <c r="AG4" s="7">
        <f>'IRA Calculations'!AT110</f>
        <v>9880583179754.1895</v>
      </c>
    </row>
    <row r="5" spans="1:35" x14ac:dyDescent="0.2">
      <c r="A5" s="1" t="s">
        <v>79</v>
      </c>
      <c r="B5" s="7">
        <f>'IRA Calculations'!O111</f>
        <v>3352685146.6146154</v>
      </c>
      <c r="C5" s="7">
        <f>'IRA Calculations'!P111</f>
        <v>3352685146.6146154</v>
      </c>
      <c r="D5" s="7">
        <f>'IRA Calculations'!Q111</f>
        <v>3352685146.6146154</v>
      </c>
      <c r="E5" s="7">
        <f>'IRA Calculations'!R111</f>
        <v>3213893181.2699928</v>
      </c>
      <c r="F5" s="7">
        <f>'IRA Calculations'!S111</f>
        <v>3043637412.204072</v>
      </c>
      <c r="G5" s="7">
        <f>'IRA Calculations'!T111</f>
        <v>2857620881.3672771</v>
      </c>
      <c r="H5" s="7">
        <f>'IRA Calculations'!U111</f>
        <v>2672149030.411561</v>
      </c>
      <c r="I5" s="7">
        <f>'IRA Calculations'!V111</f>
        <v>2501950234.1319242</v>
      </c>
      <c r="J5" s="7">
        <f>'IRA Calculations'!W111</f>
        <v>2356831856.9211612</v>
      </c>
      <c r="K5" s="7">
        <f>'IRA Calculations'!X111</f>
        <v>2241609659.7626524</v>
      </c>
      <c r="L5" s="7">
        <f>'IRA Calculations'!Y111</f>
        <v>2156568568.6819577</v>
      </c>
      <c r="M5" s="7">
        <f>'IRA Calculations'!Z111</f>
        <v>2099509660.2377594</v>
      </c>
      <c r="N5" s="7">
        <f>'IRA Calculations'!AA111</f>
        <v>2065559083.5875657</v>
      </c>
      <c r="O5" s="7">
        <f>'IRA Calculations'!AB111</f>
        <v>2048442102.8711946</v>
      </c>
      <c r="P5" s="7">
        <f>'IRA Calculations'!AC111</f>
        <v>2042589002.4054844</v>
      </c>
      <c r="Q5" s="7">
        <f>'IRA Calculations'!AD111</f>
        <v>2044300693.0148094</v>
      </c>
      <c r="R5" s="7">
        <f>'IRA Calculations'!AE111</f>
        <v>2050590839.7686083</v>
      </c>
      <c r="S5" s="7">
        <f>'IRA Calculations'!AF111</f>
        <v>2059359967.8845432</v>
      </c>
      <c r="T5" s="7">
        <f>'IRA Calculations'!AG111</f>
        <v>2069139908.5430818</v>
      </c>
      <c r="U5" s="7">
        <f>'IRA Calculations'!AH111</f>
        <v>2079390666.0345383</v>
      </c>
      <c r="V5" s="7">
        <f>'IRA Calculations'!AI111</f>
        <v>2089783255.8898704</v>
      </c>
      <c r="W5" s="7">
        <f>'IRA Calculations'!AJ111</f>
        <v>2100160487.6454475</v>
      </c>
      <c r="X5" s="7">
        <f>'IRA Calculations'!AK111</f>
        <v>2102232221.1389987</v>
      </c>
      <c r="Y5" s="7">
        <f>'IRA Calculations'!AL111</f>
        <v>2104284555.8872712</v>
      </c>
      <c r="Z5" s="7">
        <f>'IRA Calculations'!AM111</f>
        <v>2106373558.1043482</v>
      </c>
      <c r="AA5" s="7">
        <f>'IRA Calculations'!AN111</f>
        <v>2108543690.0115192</v>
      </c>
      <c r="AB5" s="7">
        <f>'IRA Calculations'!AO111</f>
        <v>2110819350.0852995</v>
      </c>
      <c r="AC5" s="7">
        <f>'IRA Calculations'!AP111</f>
        <v>2113192518.0264935</v>
      </c>
      <c r="AD5" s="7">
        <f>'IRA Calculations'!AQ111</f>
        <v>2115678129.5281928</v>
      </c>
      <c r="AE5" s="7">
        <f>'IRA Calculations'!AR111</f>
        <v>2118261864.6697648</v>
      </c>
      <c r="AF5" s="7">
        <f>'IRA Calculations'!AS111</f>
        <v>2120952361.0998337</v>
      </c>
      <c r="AG5" s="7">
        <f>'IRA Calculations'!AT111</f>
        <v>2123758433.378701</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809424615019.66296</v>
      </c>
      <c r="C10" s="7">
        <f>'IRA Calculations'!P116</f>
        <v>809424615019.66296</v>
      </c>
      <c r="D10" s="7">
        <f>'IRA Calculations'!Q116</f>
        <v>809424615019.66296</v>
      </c>
      <c r="E10" s="7">
        <f>'IRA Calculations'!R116</f>
        <v>795165418088.31995</v>
      </c>
      <c r="F10" s="7">
        <f>'IRA Calculations'!S116</f>
        <v>784492711395.62537</v>
      </c>
      <c r="G10" s="7">
        <f>'IRA Calculations'!T116</f>
        <v>776928290326.19934</v>
      </c>
      <c r="H10" s="7">
        <f>'IRA Calculations'!U116</f>
        <v>771987174853.97327</v>
      </c>
      <c r="I10" s="7">
        <f>'IRA Calculations'!V116</f>
        <v>769326829912.84241</v>
      </c>
      <c r="J10" s="7">
        <f>'IRA Calculations'!W116</f>
        <v>768436398213.04614</v>
      </c>
      <c r="K10" s="7">
        <f>'IRA Calculations'!X116</f>
        <v>768810160695.28076</v>
      </c>
      <c r="L10" s="7">
        <f>'IRA Calculations'!Y116</f>
        <v>769989938206.6095</v>
      </c>
      <c r="M10" s="7">
        <f>'IRA Calculations'!Z116</f>
        <v>771931904484.94739</v>
      </c>
      <c r="N10" s="7">
        <f>'IRA Calculations'!AA116</f>
        <v>774466169458.14966</v>
      </c>
      <c r="O10" s="7">
        <f>'IRA Calculations'!AB116</f>
        <v>777271231391.10767</v>
      </c>
      <c r="P10" s="7">
        <f>'IRA Calculations'!AC116</f>
        <v>780168670976.82959</v>
      </c>
      <c r="Q10" s="7">
        <f>'IRA Calculations'!AD116</f>
        <v>783282437779.77185</v>
      </c>
      <c r="R10" s="7">
        <f>'IRA Calculations'!AE116</f>
        <v>786594126520.87634</v>
      </c>
      <c r="S10" s="7">
        <f>'IRA Calculations'!AF116</f>
        <v>790056244507.48242</v>
      </c>
      <c r="T10" s="7">
        <f>'IRA Calculations'!AG116</f>
        <v>793536686434.229</v>
      </c>
      <c r="U10" s="7">
        <f>'IRA Calculations'!AH116</f>
        <v>797047411279.97632</v>
      </c>
      <c r="V10" s="7">
        <f>'IRA Calculations'!AI116</f>
        <v>800563881538.16821</v>
      </c>
      <c r="W10" s="7">
        <f>'IRA Calculations'!AJ116</f>
        <v>804073234758.86218</v>
      </c>
      <c r="X10" s="7">
        <f>'IRA Calculations'!AK116</f>
        <v>805176703793.70154</v>
      </c>
      <c r="Y10" s="7">
        <f>'IRA Calculations'!AL116</f>
        <v>806244165616.30505</v>
      </c>
      <c r="Z10" s="7">
        <f>'IRA Calculations'!AM116</f>
        <v>807293552413.6145</v>
      </c>
      <c r="AA10" s="7">
        <f>'IRA Calculations'!AN116</f>
        <v>808339885936.51733</v>
      </c>
      <c r="AB10" s="7">
        <f>'IRA Calculations'!AO116</f>
        <v>809392499793.39099</v>
      </c>
      <c r="AC10" s="7">
        <f>'IRA Calculations'!AP116</f>
        <v>810454962615.02893</v>
      </c>
      <c r="AD10" s="7">
        <f>'IRA Calculations'!AQ116</f>
        <v>811534431384.86609</v>
      </c>
      <c r="AE10" s="7">
        <f>'IRA Calculations'!AR116</f>
        <v>812630215466.02161</v>
      </c>
      <c r="AF10" s="7">
        <f>'IRA Calculations'!AS116</f>
        <v>813748664597.12476</v>
      </c>
      <c r="AG10" s="7">
        <f>'IRA Calculations'!AT116</f>
        <v>814894293205.25806</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9882771802603.4824</v>
      </c>
      <c r="C2" s="7">
        <f>'IRA Calculations'!P121</f>
        <v>9882771802603.4824</v>
      </c>
      <c r="D2" s="7">
        <f>'IRA Calculations'!Q121</f>
        <v>9882771802603.4824</v>
      </c>
      <c r="E2" s="7">
        <f>'IRA Calculations'!R121</f>
        <v>9961389006855.8711</v>
      </c>
      <c r="F2" s="7">
        <f>'IRA Calculations'!S121</f>
        <v>10043204196159.277</v>
      </c>
      <c r="G2" s="7">
        <f>'IRA Calculations'!T121</f>
        <v>10134110217694.762</v>
      </c>
      <c r="H2" s="7">
        <f>'IRA Calculations'!U121</f>
        <v>10231409379462.041</v>
      </c>
      <c r="I2" s="7">
        <f>'IRA Calculations'!V121</f>
        <v>10323081509714.123</v>
      </c>
      <c r="J2" s="7">
        <f>'IRA Calculations'!W121</f>
        <v>10418072345947.277</v>
      </c>
      <c r="K2" s="7">
        <f>'IRA Calculations'!X121</f>
        <v>10522546510562.439</v>
      </c>
      <c r="L2" s="7">
        <f>'IRA Calculations'!Y121</f>
        <v>10620078653557.582</v>
      </c>
      <c r="M2" s="7">
        <f>'IRA Calculations'!Z121</f>
        <v>10713437713956.633</v>
      </c>
      <c r="N2" s="7">
        <f>'IRA Calculations'!AA121</f>
        <v>10803776430162.611</v>
      </c>
      <c r="O2" s="7">
        <f>'IRA Calculations'!AB121</f>
        <v>10890827643290.393</v>
      </c>
      <c r="P2" s="7">
        <f>'IRA Calculations'!AC121</f>
        <v>10987452393435.715</v>
      </c>
      <c r="Q2" s="7">
        <f>'IRA Calculations'!AD121</f>
        <v>11098877662202.184</v>
      </c>
      <c r="R2" s="7">
        <f>'IRA Calculations'!AE121</f>
        <v>11221998470209.412</v>
      </c>
      <c r="S2" s="7">
        <f>'IRA Calculations'!AF121</f>
        <v>11344934776920.277</v>
      </c>
      <c r="T2" s="7">
        <f>'IRA Calculations'!AG121</f>
        <v>11463942714997.283</v>
      </c>
      <c r="U2" s="7">
        <f>'IRA Calculations'!AH121</f>
        <v>11586557109658.768</v>
      </c>
      <c r="V2" s="7">
        <f>'IRA Calculations'!AI121</f>
        <v>11702969181313.457</v>
      </c>
      <c r="W2" s="7">
        <f>'IRA Calculations'!AJ121</f>
        <v>11812004957970.547</v>
      </c>
      <c r="X2" s="7">
        <f>'IRA Calculations'!AK121</f>
        <v>11896608916389.002</v>
      </c>
      <c r="Y2" s="7">
        <f>'IRA Calculations'!AL121</f>
        <v>11981796590312.533</v>
      </c>
      <c r="Z2" s="7">
        <f>'IRA Calculations'!AM121</f>
        <v>12070210886008.17</v>
      </c>
      <c r="AA2" s="7">
        <f>'IRA Calculations'!AN121</f>
        <v>12158738596320.881</v>
      </c>
      <c r="AB2" s="7">
        <f>'IRA Calculations'!AO121</f>
        <v>12245597104692.184</v>
      </c>
      <c r="AC2" s="7">
        <f>'IRA Calculations'!AP121</f>
        <v>12321024320522.605</v>
      </c>
      <c r="AD2" s="7">
        <f>'IRA Calculations'!AQ121</f>
        <v>12385141568847.58</v>
      </c>
      <c r="AE2" s="7">
        <f>'IRA Calculations'!AR121</f>
        <v>12445396888751.768</v>
      </c>
      <c r="AF2" s="7">
        <f>'IRA Calculations'!AS121</f>
        <v>12509733295503.879</v>
      </c>
      <c r="AG2" s="7">
        <f>'IRA Calculations'!AT121</f>
        <v>12580425425900.736</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3304527059260.208</v>
      </c>
      <c r="C2" s="7">
        <f>'IRA Calculations'!P134</f>
        <v>3304527059260.208</v>
      </c>
      <c r="D2" s="7">
        <f>'IRA Calculations'!Q134</f>
        <v>3304527059260.208</v>
      </c>
      <c r="E2" s="7">
        <f>'IRA Calculations'!R134</f>
        <v>3306435123589.0825</v>
      </c>
      <c r="F2" s="7">
        <f>'IRA Calculations'!S134</f>
        <v>3307218251255.1274</v>
      </c>
      <c r="G2" s="7">
        <f>'IRA Calculations'!T134</f>
        <v>3307070680805.6143</v>
      </c>
      <c r="H2" s="7">
        <f>'IRA Calculations'!U134</f>
        <v>3306344876418.3809</v>
      </c>
      <c r="I2" s="7">
        <f>'IRA Calculations'!V134</f>
        <v>3306214141848.5293</v>
      </c>
      <c r="J2" s="7">
        <f>'IRA Calculations'!W134</f>
        <v>3306359054246.5127</v>
      </c>
      <c r="K2" s="7">
        <f>'IRA Calculations'!X134</f>
        <v>3307307057549.7144</v>
      </c>
      <c r="L2" s="7">
        <f>'IRA Calculations'!Y134</f>
        <v>3308681404256.001</v>
      </c>
      <c r="M2" s="7">
        <f>'IRA Calculations'!Z134</f>
        <v>3310380292440.4121</v>
      </c>
      <c r="N2" s="7">
        <f>'IRA Calculations'!AA134</f>
        <v>3312409555993.0854</v>
      </c>
      <c r="O2" s="7">
        <f>'IRA Calculations'!AB134</f>
        <v>3313891131271.2202</v>
      </c>
      <c r="P2" s="7">
        <f>'IRA Calculations'!AC134</f>
        <v>3314394488533.6909</v>
      </c>
      <c r="Q2" s="7">
        <f>'IRA Calculations'!AD134</f>
        <v>3313791738233.8999</v>
      </c>
      <c r="R2" s="7">
        <f>'IRA Calculations'!AE134</f>
        <v>3311948947060.5063</v>
      </c>
      <c r="S2" s="7">
        <f>'IRA Calculations'!AF134</f>
        <v>3308748886462.1372</v>
      </c>
      <c r="T2" s="7">
        <f>'IRA Calculations'!AG134</f>
        <v>3303767833948.5366</v>
      </c>
      <c r="U2" s="7">
        <f>'IRA Calculations'!AH134</f>
        <v>3298202508591.6899</v>
      </c>
      <c r="V2" s="7">
        <f>'IRA Calculations'!AI134</f>
        <v>3291229668304.1016</v>
      </c>
      <c r="W2" s="7">
        <f>'IRA Calculations'!AJ134</f>
        <v>3283821237187.7939</v>
      </c>
      <c r="X2" s="7">
        <f>'IRA Calculations'!AK134</f>
        <v>3276749182350.5952</v>
      </c>
      <c r="Y2" s="7">
        <f>'IRA Calculations'!AL134</f>
        <v>3269611772077.3516</v>
      </c>
      <c r="Z2" s="7">
        <f>'IRA Calculations'!AM134</f>
        <v>3263101787211.6646</v>
      </c>
      <c r="AA2" s="7">
        <f>'IRA Calculations'!AN134</f>
        <v>3257128531990.0039</v>
      </c>
      <c r="AB2" s="7">
        <f>'IRA Calculations'!AO134</f>
        <v>3251764419318.6216</v>
      </c>
      <c r="AC2" s="7">
        <f>'IRA Calculations'!AP134</f>
        <v>3246871967011.8208</v>
      </c>
      <c r="AD2" s="7">
        <f>'IRA Calculations'!AQ134</f>
        <v>3242407134081.4199</v>
      </c>
      <c r="AE2" s="7">
        <f>'IRA Calculations'!AR134</f>
        <v>3238330494302.8145</v>
      </c>
      <c r="AF2" s="7">
        <f>'IRA Calculations'!AS134</f>
        <v>3234488074795.6182</v>
      </c>
      <c r="AG2" s="7">
        <f>'IRA Calculations'!AT134</f>
        <v>3230735053577.6074</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68153213570604.859</v>
      </c>
      <c r="C4" s="7">
        <f>'IRA Calculations'!P136</f>
        <v>68153213570604.859</v>
      </c>
      <c r="D4" s="7">
        <f>'IRA Calculations'!Q136</f>
        <v>68153213570604.859</v>
      </c>
      <c r="E4" s="7">
        <f>'IRA Calculations'!R136</f>
        <v>68020453915244.789</v>
      </c>
      <c r="F4" s="7">
        <f>'IRA Calculations'!S136</f>
        <v>67810730152453.172</v>
      </c>
      <c r="G4" s="7">
        <f>'IRA Calculations'!T136</f>
        <v>67582777540490.164</v>
      </c>
      <c r="H4" s="7">
        <f>'IRA Calculations'!U136</f>
        <v>67340742162944.578</v>
      </c>
      <c r="I4" s="7">
        <f>'IRA Calculations'!V136</f>
        <v>67106649668522.422</v>
      </c>
      <c r="J4" s="7">
        <f>'IRA Calculations'!W136</f>
        <v>66873555549947.234</v>
      </c>
      <c r="K4" s="7">
        <f>'IRA Calculations'!X136</f>
        <v>66654214747080.828</v>
      </c>
      <c r="L4" s="7">
        <f>'IRA Calculations'!Y136</f>
        <v>66445043716750.984</v>
      </c>
      <c r="M4" s="7">
        <f>'IRA Calculations'!Z136</f>
        <v>66251255973535.508</v>
      </c>
      <c r="N4" s="7">
        <f>'IRA Calculations'!AA136</f>
        <v>66076413126000.312</v>
      </c>
      <c r="O4" s="7">
        <f>'IRA Calculations'!AB136</f>
        <v>65912404999246.258</v>
      </c>
      <c r="P4" s="7">
        <f>'IRA Calculations'!AC136</f>
        <v>65817820773955.656</v>
      </c>
      <c r="Q4" s="7">
        <f>'IRA Calculations'!AD136</f>
        <v>65739408018663.477</v>
      </c>
      <c r="R4" s="7">
        <f>'IRA Calculations'!AE136</f>
        <v>65678188268548.773</v>
      </c>
      <c r="S4" s="7">
        <f>'IRA Calculations'!AF136</f>
        <v>65631012603723.945</v>
      </c>
      <c r="T4" s="7">
        <f>'IRA Calculations'!AG136</f>
        <v>65586097351111.328</v>
      </c>
      <c r="U4" s="7">
        <f>'IRA Calculations'!AH136</f>
        <v>65563721533934.266</v>
      </c>
      <c r="V4" s="7">
        <f>'IRA Calculations'!AI136</f>
        <v>65540283162490.492</v>
      </c>
      <c r="W4" s="7">
        <f>'IRA Calculations'!AJ136</f>
        <v>65529835037895</v>
      </c>
      <c r="X4" s="7">
        <f>'IRA Calculations'!AK136</f>
        <v>65530646034309.156</v>
      </c>
      <c r="Y4" s="7">
        <f>'IRA Calculations'!AL136</f>
        <v>65527961866817.188</v>
      </c>
      <c r="Z4" s="7">
        <f>'IRA Calculations'!AM136</f>
        <v>65531903619929.203</v>
      </c>
      <c r="AA4" s="7">
        <f>'IRA Calculations'!AN136</f>
        <v>65536870298667.977</v>
      </c>
      <c r="AB4" s="7">
        <f>'IRA Calculations'!AO136</f>
        <v>65543189359124.023</v>
      </c>
      <c r="AC4" s="7">
        <f>'IRA Calculations'!AP136</f>
        <v>65547851012134.945</v>
      </c>
      <c r="AD4" s="7">
        <f>'IRA Calculations'!AQ136</f>
        <v>65550912230804.555</v>
      </c>
      <c r="AE4" s="7">
        <f>'IRA Calculations'!AR136</f>
        <v>65552869161372.414</v>
      </c>
      <c r="AF4" s="7">
        <f>'IRA Calculations'!AS136</f>
        <v>65551314255514.477</v>
      </c>
      <c r="AG4" s="7">
        <f>'IRA Calculations'!AT136</f>
        <v>65543691254801.969</v>
      </c>
    </row>
    <row r="5" spans="1:35" x14ac:dyDescent="0.2">
      <c r="A5" s="1" t="s">
        <v>79</v>
      </c>
      <c r="B5" s="7">
        <f>'IRA Calculations'!O137</f>
        <v>4150816777617.1641</v>
      </c>
      <c r="C5" s="7">
        <f>'IRA Calculations'!P137</f>
        <v>4150816777617.1641</v>
      </c>
      <c r="D5" s="7">
        <f>'IRA Calculations'!Q137</f>
        <v>4150816777617.1641</v>
      </c>
      <c r="E5" s="7">
        <f>'IRA Calculations'!R137</f>
        <v>4213890462419.002</v>
      </c>
      <c r="F5" s="7">
        <f>'IRA Calculations'!S137</f>
        <v>4275333631147.7397</v>
      </c>
      <c r="G5" s="7">
        <f>'IRA Calculations'!T137</f>
        <v>4334919305771.8711</v>
      </c>
      <c r="H5" s="7">
        <f>'IRA Calculations'!U137</f>
        <v>4392606818197.208</v>
      </c>
      <c r="I5" s="7">
        <f>'IRA Calculations'!V137</f>
        <v>4449482459771.2705</v>
      </c>
      <c r="J5" s="7">
        <f>'IRA Calculations'!W137</f>
        <v>4504612061486.5156</v>
      </c>
      <c r="K5" s="7">
        <f>'IRA Calculations'!X137</f>
        <v>4558379004382.6875</v>
      </c>
      <c r="L5" s="7">
        <f>'IRA Calculations'!Y137</f>
        <v>4610166396584.3936</v>
      </c>
      <c r="M5" s="7">
        <f>'IRA Calculations'!Z137</f>
        <v>4659976718717.3477</v>
      </c>
      <c r="N5" s="7">
        <f>'IRA Calculations'!AA137</f>
        <v>4707715891561.0664</v>
      </c>
      <c r="O5" s="7">
        <f>'IRA Calculations'!AB137</f>
        <v>4752588764174.5615</v>
      </c>
      <c r="P5" s="7">
        <f>'IRA Calculations'!AC137</f>
        <v>4794314523873.9023</v>
      </c>
      <c r="Q5" s="7">
        <f>'IRA Calculations'!AD137</f>
        <v>4832736563471.4629</v>
      </c>
      <c r="R5" s="7">
        <f>'IRA Calculations'!AE137</f>
        <v>4867395303969.1504</v>
      </c>
      <c r="S5" s="7">
        <f>'IRA Calculations'!AF137</f>
        <v>4897659636433.7393</v>
      </c>
      <c r="T5" s="7">
        <f>'IRA Calculations'!AG137</f>
        <v>4922341837793.5771</v>
      </c>
      <c r="U5" s="7">
        <f>'IRA Calculations'!AH137</f>
        <v>4942637106268.2012</v>
      </c>
      <c r="V5" s="7">
        <f>'IRA Calculations'!AI137</f>
        <v>4957076065508.5088</v>
      </c>
      <c r="W5" s="7">
        <f>'IRA Calculations'!AJ137</f>
        <v>4967107646996.5283</v>
      </c>
      <c r="X5" s="7">
        <f>'IRA Calculations'!AK137</f>
        <v>4973367119309.0176</v>
      </c>
      <c r="Y5" s="7">
        <f>'IRA Calculations'!AL137</f>
        <v>4975825048718.2793</v>
      </c>
      <c r="Z5" s="7">
        <f>'IRA Calculations'!AM137</f>
        <v>4976121915947.2549</v>
      </c>
      <c r="AA5" s="7">
        <f>'IRA Calculations'!AN137</f>
        <v>4974868957248.3145</v>
      </c>
      <c r="AB5" s="7">
        <f>'IRA Calculations'!AO137</f>
        <v>4972784874150.5742</v>
      </c>
      <c r="AC5" s="7">
        <f>'IRA Calculations'!AP137</f>
        <v>4970205789374.1738</v>
      </c>
      <c r="AD5" s="7">
        <f>'IRA Calculations'!AQ137</f>
        <v>4967430028733.2822</v>
      </c>
      <c r="AE5" s="7">
        <f>'IRA Calculations'!AR137</f>
        <v>4964573889872.5918</v>
      </c>
      <c r="AF5" s="7">
        <f>'IRA Calculations'!AS137</f>
        <v>4961482865143.9023</v>
      </c>
      <c r="AG5" s="7">
        <f>'IRA Calculations'!AT137</f>
        <v>4957928749696.334</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4839000000000</v>
      </c>
      <c r="C7" s="7">
        <f>'IRA Calculations'!P139</f>
        <v>4839000000000</v>
      </c>
      <c r="D7" s="7">
        <f>'IRA Calculations'!Q139</f>
        <v>4839000000000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9000000000</v>
      </c>
      <c r="C8" s="7">
        <f>'IRA Calculations'!P140</f>
        <v>9000000000</v>
      </c>
      <c r="D8" s="7">
        <f>'IRA Calculations'!Q140</f>
        <v>9000000000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24000000000</v>
      </c>
      <c r="C9" s="7">
        <f>'IRA Calculations'!P141</f>
        <v>24000000000</v>
      </c>
      <c r="D9" s="7">
        <f>'IRA Calculations'!Q141</f>
        <v>24000000000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5717000000000</v>
      </c>
      <c r="C10" s="7">
        <f>'IRA Calculations'!P142</f>
        <v>5717000000000</v>
      </c>
      <c r="D10" s="7">
        <f>'IRA Calculations'!Q142</f>
        <v>5717000000000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10111518619349.643</v>
      </c>
      <c r="C2" s="7">
        <f>'IRA Calculations'!P147</f>
        <v>10111518619349.643</v>
      </c>
      <c r="D2" s="7">
        <f>'IRA Calculations'!Q147</f>
        <v>10111518619349.643</v>
      </c>
      <c r="E2" s="7">
        <f>'IRA Calculations'!R147</f>
        <v>10152889214034.555</v>
      </c>
      <c r="F2" s="7">
        <f>'IRA Calculations'!S147</f>
        <v>10116932576733.609</v>
      </c>
      <c r="G2" s="7">
        <f>'IRA Calculations'!T147</f>
        <v>10064252352347.711</v>
      </c>
      <c r="H2" s="7">
        <f>'IRA Calculations'!U147</f>
        <v>10007334598485.488</v>
      </c>
      <c r="I2" s="7">
        <f>'IRA Calculations'!V147</f>
        <v>9944001981746.0762</v>
      </c>
      <c r="J2" s="7">
        <f>'IRA Calculations'!W147</f>
        <v>9869968323478.6445</v>
      </c>
      <c r="K2" s="7">
        <f>'IRA Calculations'!X147</f>
        <v>9787747542995.1992</v>
      </c>
      <c r="L2" s="7">
        <f>'IRA Calculations'!Y147</f>
        <v>9700680946304.1855</v>
      </c>
      <c r="M2" s="7">
        <f>'IRA Calculations'!Z147</f>
        <v>9599062285938.957</v>
      </c>
      <c r="N2" s="7">
        <f>'IRA Calculations'!AA147</f>
        <v>9502123368826.2734</v>
      </c>
      <c r="O2" s="7">
        <f>'IRA Calculations'!AB147</f>
        <v>9405960274034.5957</v>
      </c>
      <c r="P2" s="7">
        <f>'IRA Calculations'!AC147</f>
        <v>9380607207027.7734</v>
      </c>
      <c r="Q2" s="7">
        <f>'IRA Calculations'!AD147</f>
        <v>9357154805972.6562</v>
      </c>
      <c r="R2" s="7">
        <f>'IRA Calculations'!AE147</f>
        <v>9335589469716.207</v>
      </c>
      <c r="S2" s="7">
        <f>'IRA Calculations'!AF147</f>
        <v>9321204835476.2402</v>
      </c>
      <c r="T2" s="7">
        <f>'IRA Calculations'!AG147</f>
        <v>9312023151666.6035</v>
      </c>
      <c r="U2" s="7">
        <f>'IRA Calculations'!AH147</f>
        <v>9308832768140.4727</v>
      </c>
      <c r="V2" s="7">
        <f>'IRA Calculations'!AI147</f>
        <v>9314535040979.041</v>
      </c>
      <c r="W2" s="7">
        <f>'IRA Calculations'!AJ147</f>
        <v>9329645781374.8398</v>
      </c>
      <c r="X2" s="7">
        <f>'IRA Calculations'!AK147</f>
        <v>9355322725210.1738</v>
      </c>
      <c r="Y2" s="7">
        <f>'IRA Calculations'!AL147</f>
        <v>9384670910472.8223</v>
      </c>
      <c r="Z2" s="7">
        <f>'IRA Calculations'!AM147</f>
        <v>9424411470051.0703</v>
      </c>
      <c r="AA2" s="7">
        <f>'IRA Calculations'!AN147</f>
        <v>9472968320990.0977</v>
      </c>
      <c r="AB2" s="7">
        <f>'IRA Calculations'!AO147</f>
        <v>9534298543562.3789</v>
      </c>
      <c r="AC2" s="7">
        <f>'IRA Calculations'!AP147</f>
        <v>9603321906942.6973</v>
      </c>
      <c r="AD2" s="7">
        <f>'IRA Calculations'!AQ147</f>
        <v>9676924551944.5352</v>
      </c>
      <c r="AE2" s="7">
        <f>'IRA Calculations'!AR147</f>
        <v>9759389463401.5918</v>
      </c>
      <c r="AF2" s="7">
        <f>'IRA Calculations'!AS147</f>
        <v>9850992903057.3477</v>
      </c>
      <c r="AG2" s="7">
        <f>'IRA Calculations'!AT147</f>
        <v>9947777302104.3145</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36818367885.852028</v>
      </c>
      <c r="C4" s="7">
        <f>'IRA Calculations'!P149</f>
        <v>36818367885.852028</v>
      </c>
      <c r="D4" s="7">
        <f>'IRA Calculations'!Q149</f>
        <v>36818367885.852028</v>
      </c>
      <c r="E4" s="7">
        <f>'IRA Calculations'!R149</f>
        <v>37178699695.626221</v>
      </c>
      <c r="F4" s="7">
        <f>'IRA Calculations'!S149</f>
        <v>37490117690.838493</v>
      </c>
      <c r="G4" s="7">
        <f>'IRA Calculations'!T149</f>
        <v>37756728810.105324</v>
      </c>
      <c r="H4" s="7">
        <f>'IRA Calculations'!U149</f>
        <v>37967029702.481873</v>
      </c>
      <c r="I4" s="7">
        <f>'IRA Calculations'!V149</f>
        <v>38126588813.87738</v>
      </c>
      <c r="J4" s="7">
        <f>'IRA Calculations'!W149</f>
        <v>38222734312.079887</v>
      </c>
      <c r="K4" s="7">
        <f>'IRA Calculations'!X149</f>
        <v>38253145590.081017</v>
      </c>
      <c r="L4" s="7">
        <f>'IRA Calculations'!Y149</f>
        <v>38222896675.914513</v>
      </c>
      <c r="M4" s="7">
        <f>'IRA Calculations'!Z149</f>
        <v>38123441248.297874</v>
      </c>
      <c r="N4" s="7">
        <f>'IRA Calculations'!AA149</f>
        <v>37952726843.217407</v>
      </c>
      <c r="O4" s="7">
        <f>'IRA Calculations'!AB149</f>
        <v>37706705768.137497</v>
      </c>
      <c r="P4" s="7">
        <f>'IRA Calculations'!AC149</f>
        <v>37378559039.584412</v>
      </c>
      <c r="Q4" s="7">
        <f>'IRA Calculations'!AD149</f>
        <v>36974473573.81089</v>
      </c>
      <c r="R4" s="7">
        <f>'IRA Calculations'!AE149</f>
        <v>36494385111.619354</v>
      </c>
      <c r="S4" s="7">
        <f>'IRA Calculations'!AF149</f>
        <v>35939388663.976265</v>
      </c>
      <c r="T4" s="7">
        <f>'IRA Calculations'!AG149</f>
        <v>35314839240.062202</v>
      </c>
      <c r="U4" s="7">
        <f>'IRA Calculations'!AH149</f>
        <v>34615972943.411583</v>
      </c>
      <c r="V4" s="7">
        <f>'IRA Calculations'!AI149</f>
        <v>33852897645.409477</v>
      </c>
      <c r="W4" s="7">
        <f>'IRA Calculations'!AJ149</f>
        <v>33036646982.823837</v>
      </c>
      <c r="X4" s="7">
        <f>'IRA Calculations'!AK149</f>
        <v>32167446086.110035</v>
      </c>
      <c r="Y4" s="7">
        <f>'IRA Calculations'!AL149</f>
        <v>31264320637.497791</v>
      </c>
      <c r="Z4" s="7">
        <f>'IRA Calculations'!AM149</f>
        <v>30334255848.505394</v>
      </c>
      <c r="AA4" s="7">
        <f>'IRA Calculations'!AN149</f>
        <v>29392624666.228195</v>
      </c>
      <c r="AB4" s="7">
        <f>'IRA Calculations'!AO149</f>
        <v>28454339255.749172</v>
      </c>
      <c r="AC4" s="7">
        <f>'IRA Calculations'!AP149</f>
        <v>27522257532.672241</v>
      </c>
      <c r="AD4" s="7">
        <f>'IRA Calculations'!AQ149</f>
        <v>26605768511.810879</v>
      </c>
      <c r="AE4" s="7">
        <f>'IRA Calculations'!AR149</f>
        <v>25714742378.130978</v>
      </c>
      <c r="AF4" s="7">
        <f>'IRA Calculations'!AS149</f>
        <v>24848617915.657291</v>
      </c>
      <c r="AG4" s="7">
        <f>'IRA Calculations'!AT149</f>
        <v>24007802445.616802</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7855648264339.1367</v>
      </c>
      <c r="C2" s="7">
        <f>'IRA Calculations'!P160</f>
        <v>7855648264339.1367</v>
      </c>
      <c r="D2" s="7">
        <f>'IRA Calculations'!Q160</f>
        <v>7855648264339.1367</v>
      </c>
      <c r="E2" s="7">
        <f>'IRA Calculations'!R160</f>
        <v>7706874466411.9775</v>
      </c>
      <c r="F2" s="7">
        <f>'IRA Calculations'!S160</f>
        <v>7482164986673.7148</v>
      </c>
      <c r="G2" s="7">
        <f>'IRA Calculations'!T160</f>
        <v>7243983956755.4541</v>
      </c>
      <c r="H2" s="7">
        <f>'IRA Calculations'!U160</f>
        <v>7020010524107.8818</v>
      </c>
      <c r="I2" s="7">
        <f>'IRA Calculations'!V160</f>
        <v>6804573232262.9033</v>
      </c>
      <c r="J2" s="7">
        <f>'IRA Calculations'!W160</f>
        <v>6598214208706.9219</v>
      </c>
      <c r="K2" s="7">
        <f>'IRA Calculations'!X160</f>
        <v>6405548545060.2998</v>
      </c>
      <c r="L2" s="7">
        <f>'IRA Calculations'!Y160</f>
        <v>6228417667881.5752</v>
      </c>
      <c r="M2" s="7">
        <f>'IRA Calculations'!Z160</f>
        <v>6072236470509.4922</v>
      </c>
      <c r="N2" s="7">
        <f>'IRA Calculations'!AA160</f>
        <v>5939060293109.0518</v>
      </c>
      <c r="O2" s="7">
        <f>'IRA Calculations'!AB160</f>
        <v>5826131960136.4736</v>
      </c>
      <c r="P2" s="7">
        <f>'IRA Calculations'!AC160</f>
        <v>5730291430133.2256</v>
      </c>
      <c r="Q2" s="7">
        <f>'IRA Calculations'!AD160</f>
        <v>5644015440039.7979</v>
      </c>
      <c r="R2" s="7">
        <f>'IRA Calculations'!AE160</f>
        <v>5565510091654.1221</v>
      </c>
      <c r="S2" s="7">
        <f>'IRA Calculations'!AF160</f>
        <v>5491728280536.0293</v>
      </c>
      <c r="T2" s="7">
        <f>'IRA Calculations'!AG160</f>
        <v>5425018368342.2061</v>
      </c>
      <c r="U2" s="7">
        <f>'IRA Calculations'!AH160</f>
        <v>5366361979142.1064</v>
      </c>
      <c r="V2" s="7">
        <f>'IRA Calculations'!AI160</f>
        <v>5312584774864.7822</v>
      </c>
      <c r="W2" s="7">
        <f>'IRA Calculations'!AJ160</f>
        <v>5262885490202.6738</v>
      </c>
      <c r="X2" s="7">
        <f>'IRA Calculations'!AK160</f>
        <v>5219265805134.6895</v>
      </c>
      <c r="Y2" s="7">
        <f>'IRA Calculations'!AL160</f>
        <v>5185882081613.3525</v>
      </c>
      <c r="Z2" s="7">
        <f>'IRA Calculations'!AM160</f>
        <v>5159919369733.3643</v>
      </c>
      <c r="AA2" s="7">
        <f>'IRA Calculations'!AN160</f>
        <v>5139998937137.4004</v>
      </c>
      <c r="AB2" s="7">
        <f>'IRA Calculations'!AO160</f>
        <v>5128074654762.9102</v>
      </c>
      <c r="AC2" s="7">
        <f>'IRA Calculations'!AP160</f>
        <v>5121145013457.2656</v>
      </c>
      <c r="AD2" s="7">
        <f>'IRA Calculations'!AQ160</f>
        <v>5120228490173.1475</v>
      </c>
      <c r="AE2" s="7">
        <f>'IRA Calculations'!AR160</f>
        <v>5124810043081.4551</v>
      </c>
      <c r="AF2" s="7">
        <f>'IRA Calculations'!AS160</f>
        <v>5137034883402.9297</v>
      </c>
      <c r="AG2" s="7">
        <f>'IRA Calculations'!AT160</f>
        <v>5155701523483.3799</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10637710553455.105</v>
      </c>
      <c r="C2" s="7">
        <f>'IRA Calculations'!P173</f>
        <v>10637710553455.105</v>
      </c>
      <c r="D2" s="7">
        <f>'IRA Calculations'!Q173</f>
        <v>10637710553455.105</v>
      </c>
      <c r="E2" s="7">
        <f>'IRA Calculations'!R173</f>
        <v>10723470706177.412</v>
      </c>
      <c r="F2" s="7">
        <f>'IRA Calculations'!S173</f>
        <v>10795156768120.721</v>
      </c>
      <c r="G2" s="7">
        <f>'IRA Calculations'!T173</f>
        <v>10850034773914.725</v>
      </c>
      <c r="H2" s="7">
        <f>'IRA Calculations'!U173</f>
        <v>10881823488243.531</v>
      </c>
      <c r="I2" s="7">
        <f>'IRA Calculations'!V173</f>
        <v>10887353581411.719</v>
      </c>
      <c r="J2" s="7">
        <f>'IRA Calculations'!W173</f>
        <v>10872662681294.135</v>
      </c>
      <c r="K2" s="7">
        <f>'IRA Calculations'!X173</f>
        <v>10844406001873.52</v>
      </c>
      <c r="L2" s="7">
        <f>'IRA Calculations'!Y173</f>
        <v>10814812774708.014</v>
      </c>
      <c r="M2" s="7">
        <f>'IRA Calculations'!Z173</f>
        <v>10785408949801.582</v>
      </c>
      <c r="N2" s="7">
        <f>'IRA Calculations'!AA173</f>
        <v>10763964152605.322</v>
      </c>
      <c r="O2" s="7">
        <f>'IRA Calculations'!AB173</f>
        <v>10754109969347.475</v>
      </c>
      <c r="P2" s="7">
        <f>'IRA Calculations'!AC173</f>
        <v>10753278196190.199</v>
      </c>
      <c r="Q2" s="7">
        <f>'IRA Calculations'!AD173</f>
        <v>10761564913276.195</v>
      </c>
      <c r="R2" s="7">
        <f>'IRA Calculations'!AE173</f>
        <v>10777013629828.084</v>
      </c>
      <c r="S2" s="7">
        <f>'IRA Calculations'!AF173</f>
        <v>10799217656884.408</v>
      </c>
      <c r="T2" s="7">
        <f>'IRA Calculations'!AG173</f>
        <v>10826176924019.441</v>
      </c>
      <c r="U2" s="7">
        <f>'IRA Calculations'!AH173</f>
        <v>10857906357950.74</v>
      </c>
      <c r="V2" s="7">
        <f>'IRA Calculations'!AI173</f>
        <v>10895398868227.756</v>
      </c>
      <c r="W2" s="7">
        <f>'IRA Calculations'!AJ173</f>
        <v>10932761717436.145</v>
      </c>
      <c r="X2" s="7">
        <f>'IRA Calculations'!AK173</f>
        <v>10976880294009.215</v>
      </c>
      <c r="Y2" s="7">
        <f>'IRA Calculations'!AL173</f>
        <v>11021004252750.678</v>
      </c>
      <c r="Z2" s="7">
        <f>'IRA Calculations'!AM173</f>
        <v>11071892664846.338</v>
      </c>
      <c r="AA2" s="7">
        <f>'IRA Calculations'!AN173</f>
        <v>11124988684927.975</v>
      </c>
      <c r="AB2" s="7">
        <f>'IRA Calculations'!AO173</f>
        <v>11184152443892.791</v>
      </c>
      <c r="AC2" s="7">
        <f>'IRA Calculations'!AP173</f>
        <v>11244070046808.238</v>
      </c>
      <c r="AD2" s="7">
        <f>'IRA Calculations'!AQ173</f>
        <v>11308906149153.074</v>
      </c>
      <c r="AE2" s="7">
        <f>'IRA Calculations'!AR173</f>
        <v>11376361770739.57</v>
      </c>
      <c r="AF2" s="7">
        <f>'IRA Calculations'!AS173</f>
        <v>11446160291270.561</v>
      </c>
      <c r="AG2" s="7">
        <f>'IRA Calculations'!AT173</f>
        <v>11517688216124.074</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15193352428883.234</v>
      </c>
      <c r="C4" s="7">
        <f>'IRA Calculations'!P175</f>
        <v>15193352428883.234</v>
      </c>
      <c r="D4" s="7">
        <f>'IRA Calculations'!Q175</f>
        <v>15193352428883.234</v>
      </c>
      <c r="E4" s="7">
        <f>'IRA Calculations'!R175</f>
        <v>15346532509962.049</v>
      </c>
      <c r="F4" s="7">
        <f>'IRA Calculations'!S175</f>
        <v>15484082627589.461</v>
      </c>
      <c r="G4" s="7">
        <f>'IRA Calculations'!T175</f>
        <v>15604419776651.504</v>
      </c>
      <c r="H4" s="7">
        <f>'IRA Calculations'!U175</f>
        <v>15719367468197.654</v>
      </c>
      <c r="I4" s="7">
        <f>'IRA Calculations'!V175</f>
        <v>15832773239642.398</v>
      </c>
      <c r="J4" s="7">
        <f>'IRA Calculations'!W175</f>
        <v>15950794597922.902</v>
      </c>
      <c r="K4" s="7">
        <f>'IRA Calculations'!X175</f>
        <v>16075439882556.912</v>
      </c>
      <c r="L4" s="7">
        <f>'IRA Calculations'!Y175</f>
        <v>16214009370556.809</v>
      </c>
      <c r="M4" s="7">
        <f>'IRA Calculations'!Z175</f>
        <v>16355582430985.932</v>
      </c>
      <c r="N4" s="7">
        <f>'IRA Calculations'!AA175</f>
        <v>16495947676722.174</v>
      </c>
      <c r="O4" s="7">
        <f>'IRA Calculations'!AB175</f>
        <v>16641412757679.84</v>
      </c>
      <c r="P4" s="7">
        <f>'IRA Calculations'!AC175</f>
        <v>16783305753632.084</v>
      </c>
      <c r="Q4" s="7">
        <f>'IRA Calculations'!AD175</f>
        <v>16928322852505.613</v>
      </c>
      <c r="R4" s="7">
        <f>'IRA Calculations'!AE175</f>
        <v>17075974071580.234</v>
      </c>
      <c r="S4" s="7">
        <f>'IRA Calculations'!AF175</f>
        <v>17222610865128.654</v>
      </c>
      <c r="T4" s="7">
        <f>'IRA Calculations'!AG175</f>
        <v>17369683613678.822</v>
      </c>
      <c r="U4" s="7">
        <f>'IRA Calculations'!AH175</f>
        <v>17510068436080.629</v>
      </c>
      <c r="V4" s="7">
        <f>'IRA Calculations'!AI175</f>
        <v>17667526710291.543</v>
      </c>
      <c r="W4" s="7">
        <f>'IRA Calculations'!AJ175</f>
        <v>17813827770471.863</v>
      </c>
      <c r="X4" s="7">
        <f>'IRA Calculations'!AK175</f>
        <v>17965641997717.938</v>
      </c>
      <c r="Y4" s="7">
        <f>'IRA Calculations'!AL175</f>
        <v>18111600709867.23</v>
      </c>
      <c r="Z4" s="7">
        <f>'IRA Calculations'!AM175</f>
        <v>18261595656488.836</v>
      </c>
      <c r="AA4" s="7">
        <f>'IRA Calculations'!AN175</f>
        <v>18407259755546.074</v>
      </c>
      <c r="AB4" s="7">
        <f>'IRA Calculations'!AO175</f>
        <v>18563162807380.715</v>
      </c>
      <c r="AC4" s="7">
        <f>'IRA Calculations'!AP175</f>
        <v>18713220049792.191</v>
      </c>
      <c r="AD4" s="7">
        <f>'IRA Calculations'!AQ175</f>
        <v>18865314626106.477</v>
      </c>
      <c r="AE4" s="7">
        <f>'IRA Calculations'!AR175</f>
        <v>19018977683579.07</v>
      </c>
      <c r="AF4" s="7">
        <f>'IRA Calculations'!AS175</f>
        <v>19171916017668.613</v>
      </c>
      <c r="AG4" s="7">
        <f>'IRA Calculations'!AT175</f>
        <v>19322620666122.031</v>
      </c>
    </row>
    <row r="5" spans="1:35" x14ac:dyDescent="0.2">
      <c r="A5" s="1" t="s">
        <v>79</v>
      </c>
      <c r="B5" s="7">
        <f>'IRA Calculations'!O176</f>
        <v>26170322665.45805</v>
      </c>
      <c r="C5" s="7">
        <f>'IRA Calculations'!P176</f>
        <v>26170322665.45805</v>
      </c>
      <c r="D5" s="7">
        <f>'IRA Calculations'!Q176</f>
        <v>26170322665.45805</v>
      </c>
      <c r="E5" s="7">
        <f>'IRA Calculations'!R176</f>
        <v>24902740468.079643</v>
      </c>
      <c r="F5" s="7">
        <f>'IRA Calculations'!S176</f>
        <v>23626841578.532204</v>
      </c>
      <c r="G5" s="7">
        <f>'IRA Calculations'!T176</f>
        <v>22352029129.05257</v>
      </c>
      <c r="H5" s="7">
        <f>'IRA Calculations'!U176</f>
        <v>21121488339.93959</v>
      </c>
      <c r="I5" s="7">
        <f>'IRA Calculations'!V176</f>
        <v>19958273149.825001</v>
      </c>
      <c r="J5" s="7">
        <f>'IRA Calculations'!W176</f>
        <v>18891075569.482819</v>
      </c>
      <c r="K5" s="7">
        <f>'IRA Calculations'!X176</f>
        <v>17948620288.30748</v>
      </c>
      <c r="L5" s="7">
        <f>'IRA Calculations'!Y176</f>
        <v>17145029469.455894</v>
      </c>
      <c r="M5" s="7">
        <f>'IRA Calculations'!Z176</f>
        <v>16496566948.986383</v>
      </c>
      <c r="N5" s="7">
        <f>'IRA Calculations'!AA176</f>
        <v>15992073103.735651</v>
      </c>
      <c r="O5" s="7">
        <f>'IRA Calculations'!AB176</f>
        <v>15627914038.538383</v>
      </c>
      <c r="P5" s="7">
        <f>'IRA Calculations'!AC176</f>
        <v>15361358680.623306</v>
      </c>
      <c r="Q5" s="7">
        <f>'IRA Calculations'!AD176</f>
        <v>15174741937.99806</v>
      </c>
      <c r="R5" s="7">
        <f>'IRA Calculations'!AE176</f>
        <v>15030956550.765867</v>
      </c>
      <c r="S5" s="7">
        <f>'IRA Calculations'!AF176</f>
        <v>14911553821.381535</v>
      </c>
      <c r="T5" s="7">
        <f>'IRA Calculations'!AG176</f>
        <v>14797172612.040253</v>
      </c>
      <c r="U5" s="7">
        <f>'IRA Calculations'!AH176</f>
        <v>14681703615.793056</v>
      </c>
      <c r="V5" s="7">
        <f>'IRA Calculations'!AI176</f>
        <v>14577644432.188412</v>
      </c>
      <c r="W5" s="7">
        <f>'IRA Calculations'!AJ176</f>
        <v>14463821144.391342</v>
      </c>
      <c r="X5" s="7">
        <f>'IRA Calculations'!AK176</f>
        <v>14343480186.114655</v>
      </c>
      <c r="Y5" s="7">
        <f>'IRA Calculations'!AL176</f>
        <v>14223715686.861137</v>
      </c>
      <c r="Z5" s="7">
        <f>'IRA Calculations'!AM176</f>
        <v>14095647130.34507</v>
      </c>
      <c r="AA5" s="7">
        <f>'IRA Calculations'!AN176</f>
        <v>13962546780.349211</v>
      </c>
      <c r="AB5" s="7">
        <f>'IRA Calculations'!AO176</f>
        <v>13829169227.175005</v>
      </c>
      <c r="AC5" s="7">
        <f>'IRA Calculations'!AP176</f>
        <v>13688441780.232031</v>
      </c>
      <c r="AD5" s="7">
        <f>'IRA Calculations'!AQ176</f>
        <v>13548342089.05121</v>
      </c>
      <c r="AE5" s="7">
        <f>'IRA Calculations'!AR176</f>
        <v>13404724991.958746</v>
      </c>
      <c r="AF5" s="7">
        <f>'IRA Calculations'!AS176</f>
        <v>13254959691.480881</v>
      </c>
      <c r="AG5" s="7">
        <f>'IRA Calculations'!AT176</f>
        <v>13104137065.809334</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43472595503595.906</v>
      </c>
      <c r="C2" s="7">
        <f>'IRA Calculations'!P186</f>
        <v>43472595503595.906</v>
      </c>
      <c r="D2" s="7">
        <f>'IRA Calculations'!Q186</f>
        <v>43472595503595.906</v>
      </c>
      <c r="E2" s="7">
        <f>'IRA Calculations'!R186</f>
        <v>43902423428333.984</v>
      </c>
      <c r="F2" s="7">
        <f>'IRA Calculations'!S186</f>
        <v>44401296884602.898</v>
      </c>
      <c r="G2" s="7">
        <f>'IRA Calculations'!T186</f>
        <v>44981157649819.734</v>
      </c>
      <c r="H2" s="7">
        <f>'IRA Calculations'!U186</f>
        <v>45576497088312.906</v>
      </c>
      <c r="I2" s="7">
        <f>'IRA Calculations'!V186</f>
        <v>46213233420813.945</v>
      </c>
      <c r="J2" s="7">
        <f>'IRA Calculations'!W186</f>
        <v>46877789530960.125</v>
      </c>
      <c r="K2" s="7">
        <f>'IRA Calculations'!X186</f>
        <v>47559592762312.211</v>
      </c>
      <c r="L2" s="7">
        <f>'IRA Calculations'!Y186</f>
        <v>48270451783303.266</v>
      </c>
      <c r="M2" s="7">
        <f>'IRA Calculations'!Z186</f>
        <v>49000155233307.656</v>
      </c>
      <c r="N2" s="7">
        <f>'IRA Calculations'!AA186</f>
        <v>49745090154189.438</v>
      </c>
      <c r="O2" s="7">
        <f>'IRA Calculations'!AB186</f>
        <v>50525165846833.602</v>
      </c>
      <c r="P2" s="7">
        <f>'IRA Calculations'!AC186</f>
        <v>51322792909789.891</v>
      </c>
      <c r="Q2" s="7">
        <f>'IRA Calculations'!AD186</f>
        <v>52148829233034.406</v>
      </c>
      <c r="R2" s="7">
        <f>'IRA Calculations'!AE186</f>
        <v>52998920251235.375</v>
      </c>
      <c r="S2" s="7">
        <f>'IRA Calculations'!AF186</f>
        <v>53858005633637.375</v>
      </c>
      <c r="T2" s="7">
        <f>'IRA Calculations'!AG186</f>
        <v>54754874951911.609</v>
      </c>
      <c r="U2" s="7">
        <f>'IRA Calculations'!AH186</f>
        <v>55657620081048.648</v>
      </c>
      <c r="V2" s="7">
        <f>'IRA Calculations'!AI186</f>
        <v>56588337112383.969</v>
      </c>
      <c r="W2" s="7">
        <f>'IRA Calculations'!AJ186</f>
        <v>57544763193190.5</v>
      </c>
      <c r="X2" s="7">
        <f>'IRA Calculations'!AK186</f>
        <v>58530321125912.5</v>
      </c>
      <c r="Y2" s="7">
        <f>'IRA Calculations'!AL186</f>
        <v>59536149655332.844</v>
      </c>
      <c r="Z2" s="7">
        <f>'IRA Calculations'!AM186</f>
        <v>60573525013949.047</v>
      </c>
      <c r="AA2" s="7">
        <f>'IRA Calculations'!AN186</f>
        <v>61628356665031.492</v>
      </c>
      <c r="AB2" s="7">
        <f>'IRA Calculations'!AO186</f>
        <v>62693818019260.812</v>
      </c>
      <c r="AC2" s="7">
        <f>'IRA Calculations'!AP186</f>
        <v>63798641601600.352</v>
      </c>
      <c r="AD2" s="7">
        <f>'IRA Calculations'!AQ186</f>
        <v>64902020000685.727</v>
      </c>
      <c r="AE2" s="7">
        <f>'IRA Calculations'!AR186</f>
        <v>66040330000272.898</v>
      </c>
      <c r="AF2" s="7">
        <f>'IRA Calculations'!AS186</f>
        <v>67204615267299.148</v>
      </c>
      <c r="AG2" s="7">
        <f>'IRA Calculations'!AT186</f>
        <v>68401360110839.594</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24303615632626.066</v>
      </c>
      <c r="C4" s="7">
        <f>'IRA Calculations'!P188</f>
        <v>24303615632626.066</v>
      </c>
      <c r="D4" s="7">
        <f>'IRA Calculations'!Q188</f>
        <v>24303615632626.066</v>
      </c>
      <c r="E4" s="7">
        <f>'IRA Calculations'!R188</f>
        <v>24219808134869.922</v>
      </c>
      <c r="F4" s="7">
        <f>'IRA Calculations'!S188</f>
        <v>24192954815797.207</v>
      </c>
      <c r="G4" s="7">
        <f>'IRA Calculations'!T188</f>
        <v>24157196950088.043</v>
      </c>
      <c r="H4" s="7">
        <f>'IRA Calculations'!U188</f>
        <v>24108239403482.086</v>
      </c>
      <c r="I4" s="7">
        <f>'IRA Calculations'!V188</f>
        <v>24058618380852.426</v>
      </c>
      <c r="J4" s="7">
        <f>'IRA Calculations'!W188</f>
        <v>23947468686953.375</v>
      </c>
      <c r="K4" s="7">
        <f>'IRA Calculations'!X188</f>
        <v>23853429690512.828</v>
      </c>
      <c r="L4" s="7">
        <f>'IRA Calculations'!Y188</f>
        <v>23785580537121.109</v>
      </c>
      <c r="M4" s="7">
        <f>'IRA Calculations'!Z188</f>
        <v>23755200319184.414</v>
      </c>
      <c r="N4" s="7">
        <f>'IRA Calculations'!AA188</f>
        <v>23736413471770.766</v>
      </c>
      <c r="O4" s="7">
        <f>'IRA Calculations'!AB188</f>
        <v>23730686626090.734</v>
      </c>
      <c r="P4" s="7">
        <f>'IRA Calculations'!AC188</f>
        <v>23740638766449.336</v>
      </c>
      <c r="Q4" s="7">
        <f>'IRA Calculations'!AD188</f>
        <v>23738788017540.496</v>
      </c>
      <c r="R4" s="7">
        <f>'IRA Calculations'!AE188</f>
        <v>23697163626988.309</v>
      </c>
      <c r="S4" s="7">
        <f>'IRA Calculations'!AF188</f>
        <v>23662802552908.312</v>
      </c>
      <c r="T4" s="7">
        <f>'IRA Calculations'!AG188</f>
        <v>23638184100442.523</v>
      </c>
      <c r="U4" s="7">
        <f>'IRA Calculations'!AH188</f>
        <v>23631130302714.727</v>
      </c>
      <c r="V4" s="7">
        <f>'IRA Calculations'!AI188</f>
        <v>23624914579964.328</v>
      </c>
      <c r="W4" s="7">
        <f>'IRA Calculations'!AJ188</f>
        <v>23638253940023.93</v>
      </c>
      <c r="X4" s="7">
        <f>'IRA Calculations'!AK188</f>
        <v>23649358433476.605</v>
      </c>
      <c r="Y4" s="7">
        <f>'IRA Calculations'!AL188</f>
        <v>23644399823192.742</v>
      </c>
      <c r="Z4" s="7">
        <f>'IRA Calculations'!AM188</f>
        <v>23621597199844.914</v>
      </c>
      <c r="AA4" s="7">
        <f>'IRA Calculations'!AN188</f>
        <v>23591880457932.277</v>
      </c>
      <c r="AB4" s="7">
        <f>'IRA Calculations'!AO188</f>
        <v>23558287619248.273</v>
      </c>
      <c r="AC4" s="7">
        <f>'IRA Calculations'!AP188</f>
        <v>23527767722148.766</v>
      </c>
      <c r="AD4" s="7">
        <f>'IRA Calculations'!AQ188</f>
        <v>23504965098800.934</v>
      </c>
      <c r="AE4" s="7">
        <f>'IRA Calculations'!AR188</f>
        <v>23473746805886.84</v>
      </c>
      <c r="AF4" s="7">
        <f>'IRA Calculations'!AS188</f>
        <v>23452061615842.383</v>
      </c>
      <c r="AG4" s="7">
        <f>'IRA Calculations'!AT188</f>
        <v>23428001880028.191</v>
      </c>
    </row>
    <row r="5" spans="1:35" x14ac:dyDescent="0.2">
      <c r="A5" s="1" t="s">
        <v>79</v>
      </c>
      <c r="B5" s="7">
        <f>'IRA Calculations'!O189</f>
        <v>6465012899717.3789</v>
      </c>
      <c r="C5" s="7">
        <f>'IRA Calculations'!P189</f>
        <v>6465012899717.3789</v>
      </c>
      <c r="D5" s="7">
        <f>'IRA Calculations'!Q189</f>
        <v>6465012899717.3789</v>
      </c>
      <c r="E5" s="7">
        <f>'IRA Calculations'!R189</f>
        <v>6472213866329.0977</v>
      </c>
      <c r="F5" s="7">
        <f>'IRA Calculations'!S189</f>
        <v>6470422952353.1377</v>
      </c>
      <c r="G5" s="7">
        <f>'IRA Calculations'!T189</f>
        <v>6462960810786.5791</v>
      </c>
      <c r="H5" s="7">
        <f>'IRA Calculations'!U189</f>
        <v>6442626475017.7422</v>
      </c>
      <c r="I5" s="7">
        <f>'IRA Calculations'!V189</f>
        <v>6423374149776.0459</v>
      </c>
      <c r="J5" s="7">
        <f>'IRA Calculations'!W189</f>
        <v>6411472033977.4072</v>
      </c>
      <c r="K5" s="7">
        <f>'IRA Calculations'!X189</f>
        <v>6412964462290.709</v>
      </c>
      <c r="L5" s="7">
        <f>'IRA Calculations'!Y189</f>
        <v>6412777908751.5488</v>
      </c>
      <c r="M5" s="7">
        <f>'IRA Calculations'!Z189</f>
        <v>6402069735603.5508</v>
      </c>
      <c r="N5" s="7">
        <f>'IRA Calculations'!AA189</f>
        <v>6387294695301.793</v>
      </c>
      <c r="O5" s="7">
        <f>'IRA Calculations'!AB189</f>
        <v>6370691430316.2158</v>
      </c>
      <c r="P5" s="7">
        <f>'IRA Calculations'!AC189</f>
        <v>6370318323237.8965</v>
      </c>
      <c r="Q5" s="7">
        <f>'IRA Calculations'!AD189</f>
        <v>6369795973328.2363</v>
      </c>
      <c r="R5" s="7">
        <f>'IRA Calculations'!AE189</f>
        <v>6371736130135.5352</v>
      </c>
      <c r="S5" s="7">
        <f>'IRA Calculations'!AF189</f>
        <v>6362035346099.0361</v>
      </c>
      <c r="T5" s="7">
        <f>'IRA Calculations'!AG189</f>
        <v>6361475685481.5371</v>
      </c>
      <c r="U5" s="7">
        <f>'IRA Calculations'!AH189</f>
        <v>6365766416882.2969</v>
      </c>
      <c r="V5" s="7">
        <f>'IRA Calculations'!AI189</f>
        <v>6367072291656.4561</v>
      </c>
      <c r="W5" s="7">
        <f>'IRA Calculations'!AJ189</f>
        <v>6368825894924.5957</v>
      </c>
      <c r="X5" s="7">
        <f>'IRA Calculations'!AK189</f>
        <v>6375429890210.9756</v>
      </c>
      <c r="Y5" s="7">
        <f>'IRA Calculations'!AL189</f>
        <v>6387891666627.1123</v>
      </c>
      <c r="Z5" s="7">
        <f>'IRA Calculations'!AM189</f>
        <v>6401883182064.3896</v>
      </c>
      <c r="AA5" s="7">
        <f>'IRA Calculations'!AN189</f>
        <v>6414867308390.1875</v>
      </c>
      <c r="AB5" s="7">
        <f>'IRA Calculations'!AO189</f>
        <v>6424903888797.1865</v>
      </c>
      <c r="AC5" s="7">
        <f>'IRA Calculations'!AP189</f>
        <v>6430575116387.7646</v>
      </c>
      <c r="AD5" s="7">
        <f>'IRA Calculations'!AQ189</f>
        <v>6431992923285.4043</v>
      </c>
      <c r="AE5" s="7">
        <f>'IRA Calculations'!AR189</f>
        <v>6436283654686.1826</v>
      </c>
      <c r="AF5" s="7">
        <f>'IRA Calculations'!AS189</f>
        <v>6441619085906.2617</v>
      </c>
      <c r="AG5" s="7">
        <f>'IRA Calculations'!AT189</f>
        <v>6443633864129.2217</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2023-12-15T19:15:25Z</dcterms:modified>
</cp:coreProperties>
</file>