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N\elec\CSC\"/>
    </mc:Choice>
  </mc:AlternateContent>
  <xr:revisionPtr revIDLastSave="0" documentId="8_{2403664A-2653-4776-AA4F-1122A3FE4146}" xr6:coauthVersionLast="47" xr6:coauthVersionMax="47" xr10:uidLastSave="{00000000-0000-0000-0000-000000000000}"/>
  <bookViews>
    <workbookView xWindow="4590" yWindow="4590" windowWidth="21600" windowHeight="12645" activeTab="3" xr2:uid="{F87DB1D1-DC21-4EA7-B1DF-998EE56837F8}"/>
  </bookViews>
  <sheets>
    <sheet name="About" sheetId="1" r:id="rId1"/>
    <sheet name="state specific NEC" sheetId="7" r:id="rId2"/>
    <sheet name="CSC-CSCCCMvSoECBtY" sheetId="2" r:id="rId3"/>
    <sheet name="CSC-CSCMBCfPTwNEC" sheetId="3" r:id="rId4"/>
    <sheet name="CSC-CSCSoCECBiaSY" sheetId="4" r:id="rId5"/>
    <sheet name="CSC-CSCSoCEHCBiaSY" sheetId="5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2" i="3" s="1"/>
  <c r="B121" i="1" l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D1" i="2"/>
  <c r="E1" i="2"/>
  <c r="F1" i="2"/>
  <c r="G1" i="2"/>
  <c r="H1" i="2"/>
  <c r="I1" i="2"/>
  <c r="J1" i="2"/>
  <c r="K1" i="2"/>
  <c r="L1" i="2"/>
  <c r="M1" i="2"/>
  <c r="N1" i="2"/>
  <c r="O1" i="2"/>
  <c r="C1" i="2"/>
  <c r="C21" i="1"/>
  <c r="C22" i="1" l="1"/>
  <c r="C23" i="1" l="1"/>
  <c r="C24" i="1" l="1"/>
  <c r="C25" i="1" l="1"/>
  <c r="C26" i="1" l="1"/>
  <c r="C27" i="1" l="1"/>
  <c r="C28" i="1" l="1"/>
  <c r="C29" i="1" l="1"/>
  <c r="C30" i="1" l="1"/>
  <c r="C31" i="1" l="1"/>
  <c r="C32" i="1" l="1"/>
  <c r="C33" i="1" l="1"/>
  <c r="C34" i="1" l="1"/>
  <c r="C35" i="1" l="1"/>
  <c r="C36" i="1" l="1"/>
  <c r="C37" i="1" l="1"/>
  <c r="C38" i="1" l="1"/>
  <c r="C39" i="1" l="1"/>
  <c r="C40" i="1" l="1"/>
  <c r="C41" i="1" l="1"/>
  <c r="C42" i="1" l="1"/>
  <c r="C43" i="1" l="1"/>
  <c r="C44" i="1" l="1"/>
  <c r="C45" i="1" l="1"/>
  <c r="C46" i="1" l="1"/>
  <c r="C47" i="1" l="1"/>
  <c r="C48" i="1" l="1"/>
  <c r="C49" i="1" l="1"/>
  <c r="C50" i="1" l="1"/>
  <c r="C51" i="1" l="1"/>
  <c r="C52" i="1" l="1"/>
  <c r="C53" i="1" l="1"/>
  <c r="C54" i="1" l="1"/>
  <c r="C55" i="1" l="1"/>
  <c r="C56" i="1" l="1"/>
  <c r="C57" i="1" l="1"/>
  <c r="C58" i="1" l="1"/>
  <c r="C59" i="1" l="1"/>
  <c r="C60" i="1" l="1"/>
  <c r="C61" i="1" l="1"/>
  <c r="C62" i="1" l="1"/>
  <c r="C63" i="1" l="1"/>
  <c r="C64" i="1" l="1"/>
  <c r="C65" i="1" l="1"/>
  <c r="C66" i="1" l="1"/>
  <c r="C67" i="1" l="1"/>
  <c r="C68" i="1" l="1"/>
  <c r="C69" i="1" l="1"/>
  <c r="C70" i="1" l="1"/>
  <c r="C71" i="1" l="1"/>
  <c r="C72" i="1" l="1"/>
  <c r="C73" i="1" l="1"/>
  <c r="C74" i="1" l="1"/>
  <c r="C75" i="1" l="1"/>
  <c r="C76" i="1" l="1"/>
  <c r="C77" i="1" l="1"/>
  <c r="C78" i="1" l="1"/>
  <c r="C79" i="1" l="1"/>
  <c r="C80" i="1" l="1"/>
  <c r="C81" i="1" l="1"/>
  <c r="C82" i="1" l="1"/>
  <c r="C83" i="1" l="1"/>
  <c r="C84" i="1" l="1"/>
  <c r="C85" i="1" l="1"/>
  <c r="C86" i="1" l="1"/>
  <c r="C87" i="1" l="1"/>
  <c r="C88" i="1" l="1"/>
  <c r="C89" i="1" l="1"/>
  <c r="C90" i="1" l="1"/>
  <c r="C91" i="1" l="1"/>
  <c r="C92" i="1" l="1"/>
  <c r="C93" i="1" l="1"/>
  <c r="C94" i="1" l="1"/>
  <c r="C95" i="1" l="1"/>
  <c r="C96" i="1" l="1"/>
  <c r="C97" i="1" l="1"/>
  <c r="C98" i="1" l="1"/>
  <c r="C99" i="1" l="1"/>
  <c r="C100" i="1" l="1"/>
  <c r="C101" i="1" l="1"/>
  <c r="C102" i="1" l="1"/>
  <c r="C103" i="1" l="1"/>
  <c r="C104" i="1" l="1"/>
  <c r="C105" i="1" l="1"/>
  <c r="C106" i="1" l="1"/>
  <c r="C107" i="1" l="1"/>
  <c r="C108" i="1" l="1"/>
  <c r="C109" i="1" l="1"/>
  <c r="C110" i="1" l="1"/>
  <c r="C111" i="1" l="1"/>
  <c r="C112" i="1" l="1"/>
  <c r="C113" i="1" l="1"/>
  <c r="C114" i="1" l="1"/>
  <c r="C115" i="1" l="1"/>
  <c r="C116" i="1" l="1"/>
  <c r="C117" i="1" l="1"/>
  <c r="C118" i="1" l="1"/>
  <c r="C119" i="1" l="1"/>
  <c r="C120" i="1" l="1"/>
  <c r="C121" i="1" l="1"/>
</calcChain>
</file>

<file path=xl/sharedStrings.xml><?xml version="1.0" encoding="utf-8"?>
<sst xmlns="http://schemas.openxmlformats.org/spreadsheetml/2006/main" count="217" uniqueCount="141">
  <si>
    <t xml:space="preserve">Source: </t>
  </si>
  <si>
    <t>(none)</t>
  </si>
  <si>
    <t>These are calibrated variables used in establishing supply curves for resources.</t>
  </si>
  <si>
    <t>Share of existing capacity</t>
  </si>
  <si>
    <t>Cost multiplier</t>
  </si>
  <si>
    <t>Time (Year)</t>
  </si>
  <si>
    <t>hard coal es</t>
  </si>
  <si>
    <t>natural gas steam turbine es</t>
  </si>
  <si>
    <t>natural gas combined cycle es</t>
  </si>
  <si>
    <t>nuclear es</t>
  </si>
  <si>
    <t>hydro es</t>
  </si>
  <si>
    <t>onshore wind es</t>
  </si>
  <si>
    <t>solar PV es</t>
  </si>
  <si>
    <t>solar thermal es</t>
  </si>
  <si>
    <t>biomass es</t>
  </si>
  <si>
    <t>geothermal es</t>
  </si>
  <si>
    <t>petroleum es</t>
  </si>
  <si>
    <t>natural gas peaker es</t>
  </si>
  <si>
    <t>lignite es</t>
  </si>
  <si>
    <t>offshore wind es</t>
  </si>
  <si>
    <t>crude oil es</t>
  </si>
  <si>
    <t>heavy or residual fuel oil es</t>
  </si>
  <si>
    <t>municipal solid waste es</t>
  </si>
  <si>
    <t>hard coal w CCS es</t>
  </si>
  <si>
    <t>natural gas combined cycle w CCS es</t>
  </si>
  <si>
    <t>biomass w CCS es</t>
  </si>
  <si>
    <t>lignite w CCS es</t>
  </si>
  <si>
    <t>small modular reactor es</t>
  </si>
  <si>
    <t>hydrogen combustion turbine es</t>
  </si>
  <si>
    <t>hydrogen combined cycle es</t>
  </si>
  <si>
    <t>CSC Capacity Supply Curve Capacity Cost Multiplier vs Share of Existing Capacity Built this Year</t>
  </si>
  <si>
    <t>CSC Capacity Supply Curve Minimum Buildable Capacity for Plant Types with No Existing Capacity</t>
  </si>
  <si>
    <t>CSC Capacity Supply Curve Share of Cost Effective Capacity Built in a Single Year</t>
  </si>
  <si>
    <t>Supply Curve Parameters</t>
  </si>
  <si>
    <t>CSC Capacity Supply Curve Share of Cost Effective Hybrid Capacity Built in a Single Year</t>
  </si>
  <si>
    <t>% of total installed capacity</t>
  </si>
  <si>
    <t>Share</t>
  </si>
  <si>
    <t>parameter 1</t>
  </si>
  <si>
    <t>parameter 2</t>
  </si>
  <si>
    <t>max share</t>
  </si>
  <si>
    <t>multiplier cutoff</t>
  </si>
  <si>
    <t>California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</si>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</sst>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Supply Curve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2.9962456884000122E-3</c:v>
                </c:pt>
                <c:pt idx="2">
                  <c:v>2.3473206571269223E-2</c:v>
                </c:pt>
                <c:pt idx="3">
                  <c:v>7.4900141956719624E-2</c:v>
                </c:pt>
                <c:pt idx="4">
                  <c:v>0.15966347062760222</c:v>
                </c:pt>
                <c:pt idx="5">
                  <c:v>0.26412705355846133</c:v>
                </c:pt>
                <c:pt idx="6">
                  <c:v>0.36349842917090391</c:v>
                </c:pt>
                <c:pt idx="7">
                  <c:v>0.43637539384532031</c:v>
                </c:pt>
                <c:pt idx="8">
                  <c:v>0.47696021108917119</c:v>
                </c:pt>
                <c:pt idx="9">
                  <c:v>0.49374775762398693</c:v>
                </c:pt>
                <c:pt idx="10">
                  <c:v>0.4987735918534465</c:v>
                </c:pt>
                <c:pt idx="11">
                  <c:v>0.49983226868604874</c:v>
                </c:pt>
                <c:pt idx="12">
                  <c:v>0.49998457194554841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8C-4D72-A67B-057BE1973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529087"/>
        <c:axId val="589529567"/>
      </c:scatterChart>
      <c:valAx>
        <c:axId val="589529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567"/>
        <c:crosses val="autoZero"/>
        <c:crossBetween val="midCat"/>
      </c:valAx>
      <c:valAx>
        <c:axId val="58952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About!$C$21:$C$121</c:f>
              <c:numCache>
                <c:formatCode>General</c:formatCode>
                <c:ptCount val="101"/>
                <c:pt idx="0">
                  <c:v>1.01</c:v>
                </c:pt>
                <c:pt idx="1">
                  <c:v>1.02</c:v>
                </c:pt>
                <c:pt idx="2">
                  <c:v>1.03</c:v>
                </c:pt>
                <c:pt idx="3">
                  <c:v>1.04</c:v>
                </c:pt>
                <c:pt idx="4">
                  <c:v>1.05</c:v>
                </c:pt>
                <c:pt idx="5">
                  <c:v>1.06</c:v>
                </c:pt>
                <c:pt idx="6">
                  <c:v>1.07</c:v>
                </c:pt>
                <c:pt idx="7">
                  <c:v>1.08</c:v>
                </c:pt>
                <c:pt idx="8">
                  <c:v>1.0900000000000001</c:v>
                </c:pt>
                <c:pt idx="9">
                  <c:v>1.1000000000000001</c:v>
                </c:pt>
                <c:pt idx="10">
                  <c:v>1.1100000000000001</c:v>
                </c:pt>
                <c:pt idx="11">
                  <c:v>1.1200000000000001</c:v>
                </c:pt>
                <c:pt idx="12">
                  <c:v>1.1300000000000001</c:v>
                </c:pt>
                <c:pt idx="13">
                  <c:v>1.1400000000000001</c:v>
                </c:pt>
                <c:pt idx="14">
                  <c:v>1.1500000000000001</c:v>
                </c:pt>
                <c:pt idx="15">
                  <c:v>1.1600000000000001</c:v>
                </c:pt>
                <c:pt idx="16">
                  <c:v>1.1700000000000002</c:v>
                </c:pt>
                <c:pt idx="17">
                  <c:v>1.1800000000000002</c:v>
                </c:pt>
                <c:pt idx="18">
                  <c:v>1.1900000000000002</c:v>
                </c:pt>
                <c:pt idx="19">
                  <c:v>1.2000000000000002</c:v>
                </c:pt>
                <c:pt idx="20">
                  <c:v>1.2100000000000002</c:v>
                </c:pt>
                <c:pt idx="21">
                  <c:v>1.2200000000000002</c:v>
                </c:pt>
                <c:pt idx="22">
                  <c:v>1.2300000000000002</c:v>
                </c:pt>
                <c:pt idx="23">
                  <c:v>1.2400000000000002</c:v>
                </c:pt>
                <c:pt idx="24">
                  <c:v>1.2500000000000002</c:v>
                </c:pt>
                <c:pt idx="25">
                  <c:v>1.2600000000000002</c:v>
                </c:pt>
                <c:pt idx="26">
                  <c:v>1.2700000000000002</c:v>
                </c:pt>
                <c:pt idx="27">
                  <c:v>1.2800000000000002</c:v>
                </c:pt>
                <c:pt idx="28">
                  <c:v>1.2900000000000003</c:v>
                </c:pt>
                <c:pt idx="29">
                  <c:v>1.3000000000000003</c:v>
                </c:pt>
                <c:pt idx="30">
                  <c:v>1.3100000000000003</c:v>
                </c:pt>
                <c:pt idx="31">
                  <c:v>1.3200000000000003</c:v>
                </c:pt>
                <c:pt idx="32">
                  <c:v>1.3300000000000003</c:v>
                </c:pt>
                <c:pt idx="33">
                  <c:v>1.3400000000000003</c:v>
                </c:pt>
                <c:pt idx="34">
                  <c:v>1.3500000000000003</c:v>
                </c:pt>
                <c:pt idx="35">
                  <c:v>1.3600000000000003</c:v>
                </c:pt>
                <c:pt idx="36">
                  <c:v>1.3700000000000003</c:v>
                </c:pt>
                <c:pt idx="37">
                  <c:v>1.3800000000000003</c:v>
                </c:pt>
                <c:pt idx="38">
                  <c:v>1.3900000000000003</c:v>
                </c:pt>
                <c:pt idx="39">
                  <c:v>1.4000000000000004</c:v>
                </c:pt>
                <c:pt idx="40">
                  <c:v>1.4100000000000004</c:v>
                </c:pt>
                <c:pt idx="41">
                  <c:v>1.4200000000000004</c:v>
                </c:pt>
                <c:pt idx="42">
                  <c:v>1.4300000000000004</c:v>
                </c:pt>
                <c:pt idx="43">
                  <c:v>1.4400000000000004</c:v>
                </c:pt>
                <c:pt idx="44">
                  <c:v>1.4500000000000004</c:v>
                </c:pt>
                <c:pt idx="45">
                  <c:v>1.4600000000000004</c:v>
                </c:pt>
                <c:pt idx="46">
                  <c:v>1.4700000000000004</c:v>
                </c:pt>
                <c:pt idx="47">
                  <c:v>1.4800000000000004</c:v>
                </c:pt>
                <c:pt idx="48">
                  <c:v>1.4900000000000004</c:v>
                </c:pt>
                <c:pt idx="49">
                  <c:v>1.5000000000000004</c:v>
                </c:pt>
                <c:pt idx="50">
                  <c:v>1.5100000000000005</c:v>
                </c:pt>
                <c:pt idx="51">
                  <c:v>1.5200000000000005</c:v>
                </c:pt>
                <c:pt idx="52">
                  <c:v>1.5300000000000005</c:v>
                </c:pt>
                <c:pt idx="53">
                  <c:v>1.5400000000000005</c:v>
                </c:pt>
                <c:pt idx="54">
                  <c:v>1.5500000000000005</c:v>
                </c:pt>
                <c:pt idx="55">
                  <c:v>1.5600000000000005</c:v>
                </c:pt>
                <c:pt idx="56">
                  <c:v>1.5700000000000005</c:v>
                </c:pt>
                <c:pt idx="57">
                  <c:v>1.5800000000000005</c:v>
                </c:pt>
                <c:pt idx="58">
                  <c:v>1.5900000000000005</c:v>
                </c:pt>
                <c:pt idx="59">
                  <c:v>1.6000000000000005</c:v>
                </c:pt>
                <c:pt idx="60">
                  <c:v>1.6100000000000005</c:v>
                </c:pt>
                <c:pt idx="61">
                  <c:v>1.6200000000000006</c:v>
                </c:pt>
                <c:pt idx="62">
                  <c:v>1.6300000000000006</c:v>
                </c:pt>
                <c:pt idx="63">
                  <c:v>1.6400000000000006</c:v>
                </c:pt>
                <c:pt idx="64">
                  <c:v>1.6500000000000006</c:v>
                </c:pt>
                <c:pt idx="65">
                  <c:v>1.6600000000000006</c:v>
                </c:pt>
                <c:pt idx="66">
                  <c:v>1.6700000000000006</c:v>
                </c:pt>
                <c:pt idx="67">
                  <c:v>1.6800000000000006</c:v>
                </c:pt>
                <c:pt idx="68">
                  <c:v>1.6900000000000006</c:v>
                </c:pt>
                <c:pt idx="69">
                  <c:v>1.7000000000000006</c:v>
                </c:pt>
                <c:pt idx="70">
                  <c:v>1.7100000000000006</c:v>
                </c:pt>
                <c:pt idx="71">
                  <c:v>1.7200000000000006</c:v>
                </c:pt>
                <c:pt idx="72">
                  <c:v>1.7300000000000006</c:v>
                </c:pt>
                <c:pt idx="73">
                  <c:v>1.7400000000000007</c:v>
                </c:pt>
                <c:pt idx="74">
                  <c:v>1.7500000000000007</c:v>
                </c:pt>
                <c:pt idx="75">
                  <c:v>1.7600000000000007</c:v>
                </c:pt>
                <c:pt idx="76">
                  <c:v>1.7700000000000007</c:v>
                </c:pt>
                <c:pt idx="77">
                  <c:v>1.7800000000000007</c:v>
                </c:pt>
                <c:pt idx="78">
                  <c:v>1.7900000000000007</c:v>
                </c:pt>
                <c:pt idx="79">
                  <c:v>1.8000000000000007</c:v>
                </c:pt>
                <c:pt idx="80">
                  <c:v>1.8100000000000007</c:v>
                </c:pt>
                <c:pt idx="81">
                  <c:v>1.8200000000000007</c:v>
                </c:pt>
                <c:pt idx="82">
                  <c:v>1.8300000000000007</c:v>
                </c:pt>
                <c:pt idx="83">
                  <c:v>1.8400000000000007</c:v>
                </c:pt>
                <c:pt idx="84">
                  <c:v>1.8500000000000008</c:v>
                </c:pt>
                <c:pt idx="85">
                  <c:v>1.8600000000000008</c:v>
                </c:pt>
                <c:pt idx="86">
                  <c:v>1.8700000000000008</c:v>
                </c:pt>
                <c:pt idx="87">
                  <c:v>1.8800000000000008</c:v>
                </c:pt>
                <c:pt idx="88">
                  <c:v>1.8900000000000008</c:v>
                </c:pt>
                <c:pt idx="89">
                  <c:v>1.9000000000000008</c:v>
                </c:pt>
                <c:pt idx="90">
                  <c:v>1.9100000000000008</c:v>
                </c:pt>
                <c:pt idx="91">
                  <c:v>1.9200000000000008</c:v>
                </c:pt>
                <c:pt idx="92">
                  <c:v>1.9300000000000008</c:v>
                </c:pt>
                <c:pt idx="93">
                  <c:v>1.9400000000000008</c:v>
                </c:pt>
                <c:pt idx="94">
                  <c:v>1.9500000000000008</c:v>
                </c:pt>
                <c:pt idx="95">
                  <c:v>1.9600000000000009</c:v>
                </c:pt>
                <c:pt idx="96">
                  <c:v>1.9700000000000009</c:v>
                </c:pt>
                <c:pt idx="97">
                  <c:v>1.9800000000000009</c:v>
                </c:pt>
                <c:pt idx="98">
                  <c:v>1.9900000000000009</c:v>
                </c:pt>
                <c:pt idx="99">
                  <c:v>2.0000000000000009</c:v>
                </c:pt>
                <c:pt idx="100">
                  <c:v>2.0100000000000007</c:v>
                </c:pt>
              </c:numCache>
            </c:numRef>
          </c:xVal>
          <c:yVal>
            <c:numRef>
              <c:f>About!$B$21:$B$121</c:f>
              <c:numCache>
                <c:formatCode>General</c:formatCode>
                <c:ptCount val="101"/>
                <c:pt idx="0">
                  <c:v>2.4041495616800024E-5</c:v>
                </c:pt>
                <c:pt idx="1">
                  <c:v>1.9229960041033944E-4</c:v>
                </c:pt>
                <c:pt idx="2">
                  <c:v>6.4871479274314359E-4</c:v>
                </c:pt>
                <c:pt idx="3">
                  <c:v>1.5363275637635954E-3</c:v>
                </c:pt>
                <c:pt idx="4">
                  <c:v>2.9962456884000122E-3</c:v>
                </c:pt>
                <c:pt idx="5">
                  <c:v>5.1662128652874006E-3</c:v>
                </c:pt>
                <c:pt idx="6">
                  <c:v>8.1787999479949192E-3</c:v>
                </c:pt>
                <c:pt idx="7">
                  <c:v>1.2159252732797055E-2</c:v>
                </c:pt>
                <c:pt idx="8">
                  <c:v>1.7223045498576117E-2</c:v>
                </c:pt>
                <c:pt idx="9">
                  <c:v>2.3473206571269223E-2</c:v>
                </c:pt>
                <c:pt idx="10">
                  <c:v>3.0997500234635322E-2</c:v>
                </c:pt>
                <c:pt idx="11">
                  <c:v>3.9865567220398856E-2</c:v>
                </c:pt>
                <c:pt idx="12">
                  <c:v>5.0126142457089129E-2</c:v>
                </c:pt>
                <c:pt idx="13">
                  <c:v>6.1804482243504932E-2</c:v>
                </c:pt>
                <c:pt idx="14">
                  <c:v>7.4900141956719901E-2</c:v>
                </c:pt>
                <c:pt idx="15">
                  <c:v>8.9385248244384874E-2</c:v>
                </c:pt>
                <c:pt idx="16">
                  <c:v>0.10520340498301078</c:v>
                </c:pt>
                <c:pt idx="17">
                  <c:v>0.12226935901674252</c:v>
                </c:pt>
                <c:pt idx="18">
                  <c:v>0.14046952920696243</c:v>
                </c:pt>
                <c:pt idx="19">
                  <c:v>0.15966347062760267</c:v>
                </c:pt>
                <c:pt idx="20">
                  <c:v>0.17968630558391707</c:v>
                </c:pt>
                <c:pt idx="21">
                  <c:v>0.20035210607723114</c:v>
                </c:pt>
                <c:pt idx="22">
                  <c:v>0.22145816076288932</c:v>
                </c:pt>
                <c:pt idx="23">
                  <c:v>0.24279000646233656</c:v>
                </c:pt>
                <c:pt idx="24">
                  <c:v>0.26412705355846178</c:v>
                </c:pt>
                <c:pt idx="25">
                  <c:v>0.2852485900850692</c:v>
                </c:pt>
                <c:pt idx="26">
                  <c:v>0.30593991493344896</c:v>
                </c:pt>
                <c:pt idx="27">
                  <c:v>0.32599832983443455</c:v>
                </c:pt>
                <c:pt idx="28">
                  <c:v>0.34523871531305683</c:v>
                </c:pt>
                <c:pt idx="29">
                  <c:v>0.36349842917090425</c:v>
                </c:pt>
                <c:pt idx="30">
                  <c:v>0.38064129731528962</c:v>
                </c:pt>
                <c:pt idx="31">
                  <c:v>0.39656051444532991</c:v>
                </c:pt>
                <c:pt idx="32">
                  <c:v>0.41118033320243297</c:v>
                </c:pt>
                <c:pt idx="33">
                  <c:v>0.42445649053243717</c:v>
                </c:pt>
                <c:pt idx="34">
                  <c:v>0.43637539384532065</c:v>
                </c:pt>
                <c:pt idx="35">
                  <c:v>0.44695216127096254</c:v>
                </c:pt>
                <c:pt idx="36">
                  <c:v>0.4562276741678255</c:v>
                </c:pt>
                <c:pt idx="37">
                  <c:v>0.46426485100526288</c:v>
                </c:pt>
                <c:pt idx="38">
                  <c:v>0.47114438598562269</c:v>
                </c:pt>
                <c:pt idx="39">
                  <c:v>0.47696021108917142</c:v>
                </c:pt>
                <c:pt idx="40">
                  <c:v>0.48181493622808969</c:v>
                </c:pt>
                <c:pt idx="41">
                  <c:v>0.48581550032261223</c:v>
                </c:pt>
                <c:pt idx="42">
                  <c:v>0.48906922940547914</c:v>
                </c:pt>
                <c:pt idx="43">
                  <c:v>0.49168045056913828</c:v>
                </c:pt>
                <c:pt idx="44">
                  <c:v>0.49374775762398698</c:v>
                </c:pt>
                <c:pt idx="45">
                  <c:v>0.49536197077070659</c:v>
                </c:pt>
                <c:pt idx="46">
                  <c:v>0.49660478299595257</c:v>
                </c:pt>
                <c:pt idx="47">
                  <c:v>0.49754804397175195</c:v>
                </c:pt>
                <c:pt idx="48">
                  <c:v>0.49825360046900036</c:v>
                </c:pt>
                <c:pt idx="49">
                  <c:v>0.4987735918534465</c:v>
                </c:pt>
                <c:pt idx="50">
                  <c:v>0.49915109001197139</c:v>
                </c:pt>
                <c:pt idx="51">
                  <c:v>0.49942097387364487</c:v>
                </c:pt>
                <c:pt idx="52">
                  <c:v>0.49961093758286002</c:v>
                </c:pt>
                <c:pt idx="53">
                  <c:v>0.49974254596131784</c:v>
                </c:pt>
                <c:pt idx="54">
                  <c:v>0.49983226868604874</c:v>
                </c:pt>
                <c:pt idx="55">
                  <c:v>0.49989244334063315</c:v>
                </c:pt>
                <c:pt idx="56">
                  <c:v>0.49993213530833991</c:v>
                </c:pt>
                <c:pt idx="57">
                  <c:v>0.49995787803925179</c:v>
                </c:pt>
                <c:pt idx="58">
                  <c:v>0.49997428976150043</c:v>
                </c:pt>
                <c:pt idx="59">
                  <c:v>0.49998457194554841</c:v>
                </c:pt>
                <c:pt idx="60">
                  <c:v>0.49999090089962539</c:v>
                </c:pt>
                <c:pt idx="61">
                  <c:v>0.4999947271831322</c:v>
                </c:pt>
                <c:pt idx="62">
                  <c:v>0.49999699863673219</c:v>
                </c:pt>
                <c:pt idx="63">
                  <c:v>0.49999832235222452</c:v>
                </c:pt>
                <c:pt idx="64">
                  <c:v>0.49999907941465183</c:v>
                </c:pt>
                <c:pt idx="65">
                  <c:v>0.49999950422675427</c:v>
                </c:pt>
                <c:pt idx="66">
                  <c:v>0.49999973804145276</c:v>
                </c:pt>
                <c:pt idx="67">
                  <c:v>0.49999986423518789</c:v>
                </c:pt>
                <c:pt idx="68">
                  <c:v>0.49999993100434548</c:v>
                </c:pt>
                <c:pt idx="69">
                  <c:v>0.49999996562752336</c:v>
                </c:pt>
                <c:pt idx="70">
                  <c:v>0.49999998321856143</c:v>
                </c:pt>
                <c:pt idx="71">
                  <c:v>0.49999999197303208</c:v>
                </c:pt>
                <c:pt idx="72">
                  <c:v>0.49999999623943975</c:v>
                </c:pt>
                <c:pt idx="73">
                  <c:v>0.49999999827492908</c:v>
                </c:pt>
                <c:pt idx="74">
                  <c:v>0.49999999922537869</c:v>
                </c:pt>
                <c:pt idx="75">
                  <c:v>0.49999999965961162</c:v>
                </c:pt>
                <c:pt idx="76">
                  <c:v>0.49999999985366861</c:v>
                </c:pt>
                <c:pt idx="77">
                  <c:v>0.49999999993847488</c:v>
                </c:pt>
                <c:pt idx="78">
                  <c:v>0.49999999997470734</c:v>
                </c:pt>
                <c:pt idx="79">
                  <c:v>0.49999999998983663</c:v>
                </c:pt>
                <c:pt idx="80">
                  <c:v>0.49999999999600925</c:v>
                </c:pt>
                <c:pt idx="81">
                  <c:v>0.49999999999846917</c:v>
                </c:pt>
                <c:pt idx="82">
                  <c:v>0.49999999999942651</c:v>
                </c:pt>
                <c:pt idx="83">
                  <c:v>0.49999999999979022</c:v>
                </c:pt>
                <c:pt idx="84">
                  <c:v>0.49999999999992512</c:v>
                </c:pt>
                <c:pt idx="85">
                  <c:v>0.49999999999997391</c:v>
                </c:pt>
                <c:pt idx="86">
                  <c:v>0.49999999999999112</c:v>
                </c:pt>
                <c:pt idx="87">
                  <c:v>0.49999999999999706</c:v>
                </c:pt>
                <c:pt idx="88">
                  <c:v>0.49999999999999906</c:v>
                </c:pt>
                <c:pt idx="89">
                  <c:v>0.49999999999999972</c:v>
                </c:pt>
                <c:pt idx="90">
                  <c:v>0.49999999999999989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  <c:pt idx="100">
                  <c:v>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4B0-4FB8-B3A9-2CABD5DD97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723327"/>
        <c:axId val="535710847"/>
      </c:scatterChart>
      <c:valAx>
        <c:axId val="53572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710847"/>
        <c:crosses val="autoZero"/>
        <c:crossBetween val="midCat"/>
      </c:valAx>
      <c:valAx>
        <c:axId val="535710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723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2.9962456884000122E-3</c:v>
                </c:pt>
                <c:pt idx="2">
                  <c:v>2.3473206571269223E-2</c:v>
                </c:pt>
                <c:pt idx="3">
                  <c:v>7.4900141956719624E-2</c:v>
                </c:pt>
                <c:pt idx="4">
                  <c:v>0.15966347062760222</c:v>
                </c:pt>
                <c:pt idx="5">
                  <c:v>0.26412705355846133</c:v>
                </c:pt>
                <c:pt idx="6">
                  <c:v>0.36349842917090391</c:v>
                </c:pt>
                <c:pt idx="7">
                  <c:v>0.43637539384532031</c:v>
                </c:pt>
                <c:pt idx="8">
                  <c:v>0.47696021108917119</c:v>
                </c:pt>
                <c:pt idx="9">
                  <c:v>0.49374775762398693</c:v>
                </c:pt>
                <c:pt idx="10">
                  <c:v>0.4987735918534465</c:v>
                </c:pt>
                <c:pt idx="11">
                  <c:v>0.49983226868604874</c:v>
                </c:pt>
                <c:pt idx="12">
                  <c:v>0.49998457194554841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CD-43DB-BDE0-8A392742F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802751"/>
        <c:axId val="1627803711"/>
      </c:scatterChart>
      <c:valAx>
        <c:axId val="162780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3711"/>
        <c:crosses val="autoZero"/>
        <c:crossBetween val="midCat"/>
      </c:valAx>
      <c:valAx>
        <c:axId val="162780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4445</xdr:rowOff>
    </xdr:from>
    <xdr:to>
      <xdr:col>0</xdr:col>
      <xdr:colOff>4572000</xdr:colOff>
      <xdr:row>33</xdr:row>
      <xdr:rowOff>74295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8AEA8B-FF98-4BE8-BCDC-8A0B95A3B2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33</xdr:row>
      <xdr:rowOff>144780</xdr:rowOff>
    </xdr:from>
    <xdr:to>
      <xdr:col>0</xdr:col>
      <xdr:colOff>4572000</xdr:colOff>
      <xdr:row>48</xdr:row>
      <xdr:rowOff>132080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103698-6335-5964-6586-96038B7027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171450</xdr:colOff>
      <xdr:row>21</xdr:row>
      <xdr:rowOff>185737</xdr:rowOff>
    </xdr:from>
    <xdr:to>
      <xdr:col>31</xdr:col>
      <xdr:colOff>476250</xdr:colOff>
      <xdr:row>36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E926C4-5B99-77EC-1DCF-F92850905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D2DEE-686E-48A0-AC3D-0F54DEA5D0EC}">
  <dimension ref="A1:M121"/>
  <sheetViews>
    <sheetView workbookViewId="0">
      <selection activeCell="G1" sqref="G1:G50"/>
    </sheetView>
  </sheetViews>
  <sheetFormatPr defaultRowHeight="15" x14ac:dyDescent="0.25"/>
  <cols>
    <col min="1" max="1" width="88.7109375" bestFit="1" customWidth="1"/>
    <col min="2" max="2" width="12.7109375" bestFit="1" customWidth="1"/>
  </cols>
  <sheetData>
    <row r="1" spans="1:13" x14ac:dyDescent="0.25">
      <c r="A1" s="1" t="s">
        <v>30</v>
      </c>
      <c r="B1" s="2" t="s">
        <v>85</v>
      </c>
      <c r="C1" s="3">
        <v>45528</v>
      </c>
      <c r="F1" s="2" t="s">
        <v>42</v>
      </c>
      <c r="G1" s="2" t="s">
        <v>43</v>
      </c>
      <c r="H1" s="2"/>
      <c r="I1" s="3"/>
      <c r="L1" s="2"/>
      <c r="M1" s="2"/>
    </row>
    <row r="2" spans="1:13" x14ac:dyDescent="0.25">
      <c r="A2" s="1" t="s">
        <v>31</v>
      </c>
      <c r="B2" t="str">
        <f>LOOKUP(B1,F1:G50,G1:G50)</f>
        <v>MN</v>
      </c>
      <c r="F2" s="2" t="s">
        <v>44</v>
      </c>
      <c r="G2" s="2" t="s">
        <v>45</v>
      </c>
      <c r="L2" s="2"/>
      <c r="M2" s="2"/>
    </row>
    <row r="3" spans="1:13" x14ac:dyDescent="0.25">
      <c r="A3" s="1" t="s">
        <v>32</v>
      </c>
      <c r="F3" s="2" t="s">
        <v>46</v>
      </c>
      <c r="G3" s="2" t="s">
        <v>47</v>
      </c>
    </row>
    <row r="4" spans="1:13" x14ac:dyDescent="0.25">
      <c r="A4" s="1" t="s">
        <v>34</v>
      </c>
      <c r="F4" s="2" t="s">
        <v>48</v>
      </c>
      <c r="G4" s="2" t="s">
        <v>49</v>
      </c>
    </row>
    <row r="5" spans="1:13" x14ac:dyDescent="0.25">
      <c r="F5" s="2" t="s">
        <v>41</v>
      </c>
      <c r="G5" s="2" t="s">
        <v>50</v>
      </c>
    </row>
    <row r="6" spans="1:13" x14ac:dyDescent="0.25">
      <c r="A6" s="1" t="s">
        <v>0</v>
      </c>
      <c r="B6" t="s">
        <v>1</v>
      </c>
      <c r="F6" s="2" t="s">
        <v>51</v>
      </c>
      <c r="G6" s="2" t="s">
        <v>52</v>
      </c>
    </row>
    <row r="7" spans="1:13" x14ac:dyDescent="0.25">
      <c r="F7" s="2" t="s">
        <v>53</v>
      </c>
      <c r="G7" s="2" t="s">
        <v>54</v>
      </c>
    </row>
    <row r="8" spans="1:13" x14ac:dyDescent="0.25">
      <c r="F8" s="2" t="s">
        <v>55</v>
      </c>
      <c r="G8" s="2" t="s">
        <v>56</v>
      </c>
    </row>
    <row r="9" spans="1:13" x14ac:dyDescent="0.25">
      <c r="A9" t="s">
        <v>2</v>
      </c>
      <c r="F9" s="2" t="s">
        <v>57</v>
      </c>
      <c r="G9" s="2" t="s">
        <v>58</v>
      </c>
    </row>
    <row r="10" spans="1:13" x14ac:dyDescent="0.25">
      <c r="F10" s="2" t="s">
        <v>59</v>
      </c>
      <c r="G10" s="2" t="s">
        <v>60</v>
      </c>
    </row>
    <row r="11" spans="1:13" x14ac:dyDescent="0.25">
      <c r="A11" s="1" t="s">
        <v>33</v>
      </c>
      <c r="F11" s="2" t="s">
        <v>61</v>
      </c>
      <c r="G11" s="2" t="s">
        <v>62</v>
      </c>
    </row>
    <row r="12" spans="1:13" x14ac:dyDescent="0.25">
      <c r="A12" t="s">
        <v>39</v>
      </c>
      <c r="B12">
        <v>0.5</v>
      </c>
      <c r="F12" s="2" t="s">
        <v>63</v>
      </c>
      <c r="G12" s="2" t="s">
        <v>64</v>
      </c>
    </row>
    <row r="13" spans="1:13" x14ac:dyDescent="0.25">
      <c r="A13" t="s">
        <v>37</v>
      </c>
      <c r="B13">
        <v>0.27500000000000002</v>
      </c>
      <c r="F13" s="2" t="s">
        <v>65</v>
      </c>
      <c r="G13" s="2" t="s">
        <v>66</v>
      </c>
    </row>
    <row r="14" spans="1:13" x14ac:dyDescent="0.25">
      <c r="A14" t="s">
        <v>38</v>
      </c>
      <c r="B14">
        <v>3</v>
      </c>
      <c r="F14" s="2" t="s">
        <v>67</v>
      </c>
      <c r="G14" s="2" t="s">
        <v>68</v>
      </c>
    </row>
    <row r="15" spans="1:13" x14ac:dyDescent="0.25">
      <c r="A15" t="s">
        <v>40</v>
      </c>
      <c r="B15">
        <v>1.5</v>
      </c>
      <c r="F15" s="2" t="s">
        <v>69</v>
      </c>
      <c r="G15" s="2" t="s">
        <v>70</v>
      </c>
    </row>
    <row r="16" spans="1:13" x14ac:dyDescent="0.25">
      <c r="F16" s="2" t="s">
        <v>71</v>
      </c>
      <c r="G16" s="2" t="s">
        <v>72</v>
      </c>
    </row>
    <row r="17" spans="2:7" x14ac:dyDescent="0.25">
      <c r="F17" s="2" t="s">
        <v>73</v>
      </c>
      <c r="G17" s="2" t="s">
        <v>74</v>
      </c>
    </row>
    <row r="18" spans="2:7" x14ac:dyDescent="0.25">
      <c r="F18" s="2" t="s">
        <v>75</v>
      </c>
      <c r="G18" s="2" t="s">
        <v>76</v>
      </c>
    </row>
    <row r="19" spans="2:7" x14ac:dyDescent="0.25">
      <c r="F19" s="2" t="s">
        <v>77</v>
      </c>
      <c r="G19" s="2" t="s">
        <v>78</v>
      </c>
    </row>
    <row r="20" spans="2:7" x14ac:dyDescent="0.25">
      <c r="B20">
        <f>(1-EXP(-((C20-($B$15-0.5))/$B$13)^$B$14))*$B$12</f>
        <v>0</v>
      </c>
      <c r="C20">
        <v>1</v>
      </c>
      <c r="F20" s="2" t="s">
        <v>79</v>
      </c>
      <c r="G20" s="2" t="s">
        <v>80</v>
      </c>
    </row>
    <row r="21" spans="2:7" x14ac:dyDescent="0.25">
      <c r="B21">
        <f t="shared" ref="B21:B84" si="0">(1-EXP(-((C21-($B$15-0.5))/$B$13)^$B$14))*$B$12</f>
        <v>2.4041495616800024E-5</v>
      </c>
      <c r="C21">
        <f>C20+0.01</f>
        <v>1.01</v>
      </c>
      <c r="F21" s="2" t="s">
        <v>81</v>
      </c>
      <c r="G21" s="2" t="s">
        <v>82</v>
      </c>
    </row>
    <row r="22" spans="2:7" x14ac:dyDescent="0.25">
      <c r="B22">
        <f t="shared" si="0"/>
        <v>1.9229960041033944E-4</v>
      </c>
      <c r="C22">
        <f t="shared" ref="C22:C85" si="1">C21+0.01</f>
        <v>1.02</v>
      </c>
      <c r="F22" s="2" t="s">
        <v>83</v>
      </c>
      <c r="G22" s="2" t="s">
        <v>84</v>
      </c>
    </row>
    <row r="23" spans="2:7" x14ac:dyDescent="0.25">
      <c r="B23">
        <f t="shared" si="0"/>
        <v>6.4871479274314359E-4</v>
      </c>
      <c r="C23">
        <f t="shared" si="1"/>
        <v>1.03</v>
      </c>
      <c r="F23" s="2" t="s">
        <v>85</v>
      </c>
      <c r="G23" s="2" t="s">
        <v>86</v>
      </c>
    </row>
    <row r="24" spans="2:7" x14ac:dyDescent="0.25">
      <c r="B24">
        <f t="shared" si="0"/>
        <v>1.5363275637635954E-3</v>
      </c>
      <c r="C24">
        <f t="shared" si="1"/>
        <v>1.04</v>
      </c>
      <c r="F24" s="2" t="s">
        <v>87</v>
      </c>
      <c r="G24" s="2" t="s">
        <v>88</v>
      </c>
    </row>
    <row r="25" spans="2:7" x14ac:dyDescent="0.25">
      <c r="B25">
        <f t="shared" si="0"/>
        <v>2.9962456884000122E-3</v>
      </c>
      <c r="C25">
        <f t="shared" si="1"/>
        <v>1.05</v>
      </c>
      <c r="F25" s="2" t="s">
        <v>89</v>
      </c>
      <c r="G25" s="2" t="s">
        <v>90</v>
      </c>
    </row>
    <row r="26" spans="2:7" x14ac:dyDescent="0.25">
      <c r="B26">
        <f t="shared" si="0"/>
        <v>5.1662128652874006E-3</v>
      </c>
      <c r="C26">
        <f t="shared" si="1"/>
        <v>1.06</v>
      </c>
      <c r="F26" s="2" t="s">
        <v>91</v>
      </c>
      <c r="G26" s="2" t="s">
        <v>92</v>
      </c>
    </row>
    <row r="27" spans="2:7" x14ac:dyDescent="0.25">
      <c r="B27">
        <f t="shared" si="0"/>
        <v>8.1787999479949192E-3</v>
      </c>
      <c r="C27">
        <f t="shared" si="1"/>
        <v>1.07</v>
      </c>
      <c r="F27" s="2" t="s">
        <v>93</v>
      </c>
      <c r="G27" s="2" t="s">
        <v>94</v>
      </c>
    </row>
    <row r="28" spans="2:7" x14ac:dyDescent="0.25">
      <c r="B28">
        <f t="shared" si="0"/>
        <v>1.2159252732797055E-2</v>
      </c>
      <c r="C28">
        <f t="shared" si="1"/>
        <v>1.08</v>
      </c>
      <c r="F28" s="2" t="s">
        <v>95</v>
      </c>
      <c r="G28" s="2" t="s">
        <v>96</v>
      </c>
    </row>
    <row r="29" spans="2:7" x14ac:dyDescent="0.25">
      <c r="B29">
        <f t="shared" si="0"/>
        <v>1.7223045498576117E-2</v>
      </c>
      <c r="C29">
        <f t="shared" si="1"/>
        <v>1.0900000000000001</v>
      </c>
      <c r="F29" s="2" t="s">
        <v>97</v>
      </c>
      <c r="G29" s="2" t="s">
        <v>98</v>
      </c>
    </row>
    <row r="30" spans="2:7" x14ac:dyDescent="0.25">
      <c r="B30">
        <f t="shared" si="0"/>
        <v>2.3473206571269223E-2</v>
      </c>
      <c r="C30">
        <f t="shared" si="1"/>
        <v>1.1000000000000001</v>
      </c>
      <c r="F30" s="2" t="s">
        <v>99</v>
      </c>
      <c r="G30" s="2" t="s">
        <v>100</v>
      </c>
    </row>
    <row r="31" spans="2:7" x14ac:dyDescent="0.25">
      <c r="B31">
        <f t="shared" si="0"/>
        <v>3.0997500234635322E-2</v>
      </c>
      <c r="C31">
        <f t="shared" si="1"/>
        <v>1.1100000000000001</v>
      </c>
      <c r="F31" s="2" t="s">
        <v>101</v>
      </c>
      <c r="G31" s="2" t="s">
        <v>102</v>
      </c>
    </row>
    <row r="32" spans="2:7" x14ac:dyDescent="0.25">
      <c r="B32">
        <f t="shared" si="0"/>
        <v>3.9865567220398856E-2</v>
      </c>
      <c r="C32">
        <f t="shared" si="1"/>
        <v>1.1200000000000001</v>
      </c>
      <c r="F32" s="2" t="s">
        <v>103</v>
      </c>
      <c r="G32" s="2" t="s">
        <v>104</v>
      </c>
    </row>
    <row r="33" spans="2:7" x14ac:dyDescent="0.25">
      <c r="B33">
        <f t="shared" si="0"/>
        <v>5.0126142457089129E-2</v>
      </c>
      <c r="C33">
        <f t="shared" si="1"/>
        <v>1.1300000000000001</v>
      </c>
      <c r="F33" s="2" t="s">
        <v>105</v>
      </c>
      <c r="G33" s="2" t="s">
        <v>106</v>
      </c>
    </row>
    <row r="34" spans="2:7" x14ac:dyDescent="0.25">
      <c r="B34">
        <f t="shared" si="0"/>
        <v>6.1804482243504932E-2</v>
      </c>
      <c r="C34">
        <f t="shared" si="1"/>
        <v>1.1400000000000001</v>
      </c>
      <c r="F34" s="2" t="s">
        <v>107</v>
      </c>
      <c r="G34" s="2" t="s">
        <v>108</v>
      </c>
    </row>
    <row r="35" spans="2:7" x14ac:dyDescent="0.25">
      <c r="B35">
        <f t="shared" si="0"/>
        <v>7.4900141956719901E-2</v>
      </c>
      <c r="C35">
        <f t="shared" si="1"/>
        <v>1.1500000000000001</v>
      </c>
      <c r="F35" s="2" t="s">
        <v>109</v>
      </c>
      <c r="G35" s="2" t="s">
        <v>110</v>
      </c>
    </row>
    <row r="36" spans="2:7" x14ac:dyDescent="0.25">
      <c r="B36">
        <f t="shared" si="0"/>
        <v>8.9385248244384874E-2</v>
      </c>
      <c r="C36">
        <f t="shared" si="1"/>
        <v>1.1600000000000001</v>
      </c>
      <c r="F36" s="2" t="s">
        <v>111</v>
      </c>
      <c r="G36" s="2" t="s">
        <v>112</v>
      </c>
    </row>
    <row r="37" spans="2:7" x14ac:dyDescent="0.25">
      <c r="B37">
        <f t="shared" si="0"/>
        <v>0.10520340498301078</v>
      </c>
      <c r="C37">
        <f t="shared" si="1"/>
        <v>1.1700000000000002</v>
      </c>
      <c r="F37" s="2" t="s">
        <v>113</v>
      </c>
      <c r="G37" s="2" t="s">
        <v>114</v>
      </c>
    </row>
    <row r="38" spans="2:7" x14ac:dyDescent="0.25">
      <c r="B38">
        <f t="shared" si="0"/>
        <v>0.12226935901674252</v>
      </c>
      <c r="C38">
        <f t="shared" si="1"/>
        <v>1.1800000000000002</v>
      </c>
      <c r="F38" s="2" t="s">
        <v>115</v>
      </c>
      <c r="G38" s="2" t="s">
        <v>116</v>
      </c>
    </row>
    <row r="39" spans="2:7" x14ac:dyDescent="0.25">
      <c r="B39">
        <f t="shared" si="0"/>
        <v>0.14046952920696243</v>
      </c>
      <c r="C39">
        <f t="shared" si="1"/>
        <v>1.1900000000000002</v>
      </c>
      <c r="F39" s="2" t="s">
        <v>117</v>
      </c>
      <c r="G39" s="2" t="s">
        <v>118</v>
      </c>
    </row>
    <row r="40" spans="2:7" x14ac:dyDescent="0.25">
      <c r="B40">
        <f t="shared" si="0"/>
        <v>0.15966347062760267</v>
      </c>
      <c r="C40">
        <f t="shared" si="1"/>
        <v>1.2000000000000002</v>
      </c>
      <c r="F40" s="2" t="s">
        <v>119</v>
      </c>
      <c r="G40" s="2" t="s">
        <v>120</v>
      </c>
    </row>
    <row r="41" spans="2:7" x14ac:dyDescent="0.25">
      <c r="B41">
        <f t="shared" si="0"/>
        <v>0.17968630558391707</v>
      </c>
      <c r="C41">
        <f t="shared" si="1"/>
        <v>1.2100000000000002</v>
      </c>
      <c r="F41" s="2" t="s">
        <v>121</v>
      </c>
      <c r="G41" s="2" t="s">
        <v>122</v>
      </c>
    </row>
    <row r="42" spans="2:7" x14ac:dyDescent="0.25">
      <c r="B42">
        <f t="shared" si="0"/>
        <v>0.20035210607723114</v>
      </c>
      <c r="C42">
        <f t="shared" si="1"/>
        <v>1.2200000000000002</v>
      </c>
      <c r="F42" s="2" t="s">
        <v>123</v>
      </c>
      <c r="G42" s="2" t="s">
        <v>124</v>
      </c>
    </row>
    <row r="43" spans="2:7" x14ac:dyDescent="0.25">
      <c r="B43">
        <f t="shared" si="0"/>
        <v>0.22145816076288932</v>
      </c>
      <c r="C43">
        <f t="shared" si="1"/>
        <v>1.2300000000000002</v>
      </c>
      <c r="F43" s="2" t="s">
        <v>125</v>
      </c>
      <c r="G43" s="2" t="s">
        <v>126</v>
      </c>
    </row>
    <row r="44" spans="2:7" x14ac:dyDescent="0.25">
      <c r="B44">
        <f t="shared" si="0"/>
        <v>0.24279000646233656</v>
      </c>
      <c r="C44">
        <f t="shared" si="1"/>
        <v>1.2400000000000002</v>
      </c>
      <c r="F44" s="2" t="s">
        <v>127</v>
      </c>
      <c r="G44" s="2" t="s">
        <v>128</v>
      </c>
    </row>
    <row r="45" spans="2:7" x14ac:dyDescent="0.25">
      <c r="B45">
        <f t="shared" si="0"/>
        <v>0.26412705355846178</v>
      </c>
      <c r="C45">
        <f t="shared" si="1"/>
        <v>1.2500000000000002</v>
      </c>
      <c r="F45" s="2" t="s">
        <v>129</v>
      </c>
      <c r="G45" s="2" t="s">
        <v>130</v>
      </c>
    </row>
    <row r="46" spans="2:7" x14ac:dyDescent="0.25">
      <c r="B46">
        <f t="shared" si="0"/>
        <v>0.2852485900850692</v>
      </c>
      <c r="C46">
        <f t="shared" si="1"/>
        <v>1.2600000000000002</v>
      </c>
      <c r="F46" s="2" t="s">
        <v>131</v>
      </c>
      <c r="G46" s="2" t="s">
        <v>132</v>
      </c>
    </row>
    <row r="47" spans="2:7" x14ac:dyDescent="0.25">
      <c r="B47">
        <f t="shared" si="0"/>
        <v>0.30593991493344896</v>
      </c>
      <c r="C47">
        <f t="shared" si="1"/>
        <v>1.2700000000000002</v>
      </c>
      <c r="F47" s="2" t="s">
        <v>133</v>
      </c>
      <c r="G47" s="2" t="s">
        <v>134</v>
      </c>
    </row>
    <row r="48" spans="2:7" x14ac:dyDescent="0.25">
      <c r="B48">
        <f t="shared" si="0"/>
        <v>0.32599832983443455</v>
      </c>
      <c r="C48">
        <f t="shared" si="1"/>
        <v>1.2800000000000002</v>
      </c>
      <c r="F48" s="2" t="s">
        <v>135</v>
      </c>
      <c r="G48" s="2" t="s">
        <v>136</v>
      </c>
    </row>
    <row r="49" spans="2:7" x14ac:dyDescent="0.25">
      <c r="B49">
        <f t="shared" si="0"/>
        <v>0.34523871531305683</v>
      </c>
      <c r="C49">
        <f t="shared" si="1"/>
        <v>1.2900000000000003</v>
      </c>
      <c r="F49" s="2" t="s">
        <v>137</v>
      </c>
      <c r="G49" s="2" t="s">
        <v>138</v>
      </c>
    </row>
    <row r="50" spans="2:7" x14ac:dyDescent="0.25">
      <c r="B50">
        <f t="shared" si="0"/>
        <v>0.36349842917090425</v>
      </c>
      <c r="C50">
        <f t="shared" si="1"/>
        <v>1.3000000000000003</v>
      </c>
      <c r="F50" s="2" t="s">
        <v>139</v>
      </c>
      <c r="G50" s="2" t="s">
        <v>140</v>
      </c>
    </row>
    <row r="51" spans="2:7" x14ac:dyDescent="0.25">
      <c r="B51">
        <f t="shared" si="0"/>
        <v>0.38064129731528962</v>
      </c>
      <c r="C51">
        <f t="shared" si="1"/>
        <v>1.3100000000000003</v>
      </c>
    </row>
    <row r="52" spans="2:7" x14ac:dyDescent="0.25">
      <c r="B52">
        <f t="shared" si="0"/>
        <v>0.39656051444532991</v>
      </c>
      <c r="C52">
        <f t="shared" si="1"/>
        <v>1.3200000000000003</v>
      </c>
    </row>
    <row r="53" spans="2:7" x14ac:dyDescent="0.25">
      <c r="B53">
        <f t="shared" si="0"/>
        <v>0.41118033320243297</v>
      </c>
      <c r="C53">
        <f t="shared" si="1"/>
        <v>1.3300000000000003</v>
      </c>
    </row>
    <row r="54" spans="2:7" x14ac:dyDescent="0.25">
      <c r="B54">
        <f t="shared" si="0"/>
        <v>0.42445649053243717</v>
      </c>
      <c r="C54">
        <f t="shared" si="1"/>
        <v>1.3400000000000003</v>
      </c>
    </row>
    <row r="55" spans="2:7" x14ac:dyDescent="0.25">
      <c r="B55">
        <f t="shared" si="0"/>
        <v>0.43637539384532065</v>
      </c>
      <c r="C55">
        <f t="shared" si="1"/>
        <v>1.3500000000000003</v>
      </c>
    </row>
    <row r="56" spans="2:7" x14ac:dyDescent="0.25">
      <c r="B56">
        <f t="shared" si="0"/>
        <v>0.44695216127096254</v>
      </c>
      <c r="C56">
        <f t="shared" si="1"/>
        <v>1.3600000000000003</v>
      </c>
    </row>
    <row r="57" spans="2:7" x14ac:dyDescent="0.25">
      <c r="B57">
        <f t="shared" si="0"/>
        <v>0.4562276741678255</v>
      </c>
      <c r="C57">
        <f t="shared" si="1"/>
        <v>1.3700000000000003</v>
      </c>
    </row>
    <row r="58" spans="2:7" x14ac:dyDescent="0.25">
      <c r="B58">
        <f t="shared" si="0"/>
        <v>0.46426485100526288</v>
      </c>
      <c r="C58">
        <f t="shared" si="1"/>
        <v>1.3800000000000003</v>
      </c>
    </row>
    <row r="59" spans="2:7" x14ac:dyDescent="0.25">
      <c r="B59">
        <f t="shared" si="0"/>
        <v>0.47114438598562269</v>
      </c>
      <c r="C59">
        <f t="shared" si="1"/>
        <v>1.3900000000000003</v>
      </c>
    </row>
    <row r="60" spans="2:7" x14ac:dyDescent="0.25">
      <c r="B60">
        <f t="shared" si="0"/>
        <v>0.47696021108917142</v>
      </c>
      <c r="C60">
        <f t="shared" si="1"/>
        <v>1.4000000000000004</v>
      </c>
    </row>
    <row r="61" spans="2:7" x14ac:dyDescent="0.25">
      <c r="B61">
        <f t="shared" si="0"/>
        <v>0.48181493622808969</v>
      </c>
      <c r="C61">
        <f t="shared" si="1"/>
        <v>1.4100000000000004</v>
      </c>
    </row>
    <row r="62" spans="2:7" x14ac:dyDescent="0.25">
      <c r="B62">
        <f t="shared" si="0"/>
        <v>0.48581550032261223</v>
      </c>
      <c r="C62">
        <f t="shared" si="1"/>
        <v>1.4200000000000004</v>
      </c>
    </row>
    <row r="63" spans="2:7" x14ac:dyDescent="0.25">
      <c r="B63">
        <f t="shared" si="0"/>
        <v>0.48906922940547914</v>
      </c>
      <c r="C63">
        <f t="shared" si="1"/>
        <v>1.4300000000000004</v>
      </c>
    </row>
    <row r="64" spans="2:7" x14ac:dyDescent="0.25">
      <c r="B64">
        <f t="shared" si="0"/>
        <v>0.49168045056913828</v>
      </c>
      <c r="C64">
        <f t="shared" si="1"/>
        <v>1.4400000000000004</v>
      </c>
    </row>
    <row r="65" spans="2:3" x14ac:dyDescent="0.25">
      <c r="B65">
        <f t="shared" si="0"/>
        <v>0.49374775762398698</v>
      </c>
      <c r="C65">
        <f t="shared" si="1"/>
        <v>1.4500000000000004</v>
      </c>
    </row>
    <row r="66" spans="2:3" x14ac:dyDescent="0.25">
      <c r="B66">
        <f t="shared" si="0"/>
        <v>0.49536197077070659</v>
      </c>
      <c r="C66">
        <f t="shared" si="1"/>
        <v>1.4600000000000004</v>
      </c>
    </row>
    <row r="67" spans="2:3" x14ac:dyDescent="0.25">
      <c r="B67">
        <f t="shared" si="0"/>
        <v>0.49660478299595257</v>
      </c>
      <c r="C67">
        <f t="shared" si="1"/>
        <v>1.4700000000000004</v>
      </c>
    </row>
    <row r="68" spans="2:3" x14ac:dyDescent="0.25">
      <c r="B68">
        <f t="shared" si="0"/>
        <v>0.49754804397175195</v>
      </c>
      <c r="C68">
        <f t="shared" si="1"/>
        <v>1.4800000000000004</v>
      </c>
    </row>
    <row r="69" spans="2:3" x14ac:dyDescent="0.25">
      <c r="B69">
        <f t="shared" si="0"/>
        <v>0.49825360046900036</v>
      </c>
      <c r="C69">
        <f t="shared" si="1"/>
        <v>1.4900000000000004</v>
      </c>
    </row>
    <row r="70" spans="2:3" x14ac:dyDescent="0.25">
      <c r="B70">
        <f t="shared" si="0"/>
        <v>0.4987735918534465</v>
      </c>
      <c r="C70">
        <f t="shared" si="1"/>
        <v>1.5000000000000004</v>
      </c>
    </row>
    <row r="71" spans="2:3" x14ac:dyDescent="0.25">
      <c r="B71">
        <f t="shared" si="0"/>
        <v>0.49915109001197139</v>
      </c>
      <c r="C71">
        <f t="shared" si="1"/>
        <v>1.5100000000000005</v>
      </c>
    </row>
    <row r="72" spans="2:3" x14ac:dyDescent="0.25">
      <c r="B72">
        <f t="shared" si="0"/>
        <v>0.49942097387364487</v>
      </c>
      <c r="C72">
        <f t="shared" si="1"/>
        <v>1.5200000000000005</v>
      </c>
    </row>
    <row r="73" spans="2:3" x14ac:dyDescent="0.25">
      <c r="B73">
        <f t="shared" si="0"/>
        <v>0.49961093758286002</v>
      </c>
      <c r="C73">
        <f t="shared" si="1"/>
        <v>1.5300000000000005</v>
      </c>
    </row>
    <row r="74" spans="2:3" x14ac:dyDescent="0.25">
      <c r="B74">
        <f t="shared" si="0"/>
        <v>0.49974254596131784</v>
      </c>
      <c r="C74">
        <f t="shared" si="1"/>
        <v>1.5400000000000005</v>
      </c>
    </row>
    <row r="75" spans="2:3" x14ac:dyDescent="0.25">
      <c r="B75">
        <f t="shared" si="0"/>
        <v>0.49983226868604874</v>
      </c>
      <c r="C75">
        <f t="shared" si="1"/>
        <v>1.5500000000000005</v>
      </c>
    </row>
    <row r="76" spans="2:3" x14ac:dyDescent="0.25">
      <c r="B76">
        <f t="shared" si="0"/>
        <v>0.49989244334063315</v>
      </c>
      <c r="C76">
        <f t="shared" si="1"/>
        <v>1.5600000000000005</v>
      </c>
    </row>
    <row r="77" spans="2:3" x14ac:dyDescent="0.25">
      <c r="B77">
        <f t="shared" si="0"/>
        <v>0.49993213530833991</v>
      </c>
      <c r="C77">
        <f t="shared" si="1"/>
        <v>1.5700000000000005</v>
      </c>
    </row>
    <row r="78" spans="2:3" x14ac:dyDescent="0.25">
      <c r="B78">
        <f t="shared" si="0"/>
        <v>0.49995787803925179</v>
      </c>
      <c r="C78">
        <f t="shared" si="1"/>
        <v>1.5800000000000005</v>
      </c>
    </row>
    <row r="79" spans="2:3" x14ac:dyDescent="0.25">
      <c r="B79">
        <f t="shared" si="0"/>
        <v>0.49997428976150043</v>
      </c>
      <c r="C79">
        <f t="shared" si="1"/>
        <v>1.5900000000000005</v>
      </c>
    </row>
    <row r="80" spans="2:3" x14ac:dyDescent="0.25">
      <c r="B80">
        <f t="shared" si="0"/>
        <v>0.49998457194554841</v>
      </c>
      <c r="C80">
        <f t="shared" si="1"/>
        <v>1.6000000000000005</v>
      </c>
    </row>
    <row r="81" spans="2:3" x14ac:dyDescent="0.25">
      <c r="B81">
        <f t="shared" si="0"/>
        <v>0.49999090089962539</v>
      </c>
      <c r="C81">
        <f t="shared" si="1"/>
        <v>1.6100000000000005</v>
      </c>
    </row>
    <row r="82" spans="2:3" x14ac:dyDescent="0.25">
      <c r="B82">
        <f t="shared" si="0"/>
        <v>0.4999947271831322</v>
      </c>
      <c r="C82">
        <f t="shared" si="1"/>
        <v>1.6200000000000006</v>
      </c>
    </row>
    <row r="83" spans="2:3" x14ac:dyDescent="0.25">
      <c r="B83">
        <f t="shared" si="0"/>
        <v>0.49999699863673219</v>
      </c>
      <c r="C83">
        <f t="shared" si="1"/>
        <v>1.6300000000000006</v>
      </c>
    </row>
    <row r="84" spans="2:3" x14ac:dyDescent="0.25">
      <c r="B84">
        <f t="shared" si="0"/>
        <v>0.49999832235222452</v>
      </c>
      <c r="C84">
        <f t="shared" si="1"/>
        <v>1.6400000000000006</v>
      </c>
    </row>
    <row r="85" spans="2:3" x14ac:dyDescent="0.25">
      <c r="B85">
        <f t="shared" ref="B85:B121" si="2">(1-EXP(-((C85-($B$15-0.5))/$B$13)^$B$14))*$B$12</f>
        <v>0.49999907941465183</v>
      </c>
      <c r="C85">
        <f t="shared" si="1"/>
        <v>1.6500000000000006</v>
      </c>
    </row>
    <row r="86" spans="2:3" x14ac:dyDescent="0.25">
      <c r="B86">
        <f t="shared" si="2"/>
        <v>0.49999950422675427</v>
      </c>
      <c r="C86">
        <f t="shared" ref="C86:C121" si="3">C85+0.01</f>
        <v>1.6600000000000006</v>
      </c>
    </row>
    <row r="87" spans="2:3" x14ac:dyDescent="0.25">
      <c r="B87">
        <f t="shared" si="2"/>
        <v>0.49999973804145276</v>
      </c>
      <c r="C87">
        <f t="shared" si="3"/>
        <v>1.6700000000000006</v>
      </c>
    </row>
    <row r="88" spans="2:3" x14ac:dyDescent="0.25">
      <c r="B88">
        <f t="shared" si="2"/>
        <v>0.49999986423518789</v>
      </c>
      <c r="C88">
        <f t="shared" si="3"/>
        <v>1.6800000000000006</v>
      </c>
    </row>
    <row r="89" spans="2:3" x14ac:dyDescent="0.25">
      <c r="B89">
        <f t="shared" si="2"/>
        <v>0.49999993100434548</v>
      </c>
      <c r="C89">
        <f t="shared" si="3"/>
        <v>1.6900000000000006</v>
      </c>
    </row>
    <row r="90" spans="2:3" x14ac:dyDescent="0.25">
      <c r="B90">
        <f t="shared" si="2"/>
        <v>0.49999996562752336</v>
      </c>
      <c r="C90">
        <f t="shared" si="3"/>
        <v>1.7000000000000006</v>
      </c>
    </row>
    <row r="91" spans="2:3" x14ac:dyDescent="0.25">
      <c r="B91">
        <f t="shared" si="2"/>
        <v>0.49999998321856143</v>
      </c>
      <c r="C91">
        <f t="shared" si="3"/>
        <v>1.7100000000000006</v>
      </c>
    </row>
    <row r="92" spans="2:3" x14ac:dyDescent="0.25">
      <c r="B92">
        <f t="shared" si="2"/>
        <v>0.49999999197303208</v>
      </c>
      <c r="C92">
        <f t="shared" si="3"/>
        <v>1.7200000000000006</v>
      </c>
    </row>
    <row r="93" spans="2:3" x14ac:dyDescent="0.25">
      <c r="B93">
        <f t="shared" si="2"/>
        <v>0.49999999623943975</v>
      </c>
      <c r="C93">
        <f t="shared" si="3"/>
        <v>1.7300000000000006</v>
      </c>
    </row>
    <row r="94" spans="2:3" x14ac:dyDescent="0.25">
      <c r="B94">
        <f t="shared" si="2"/>
        <v>0.49999999827492908</v>
      </c>
      <c r="C94">
        <f t="shared" si="3"/>
        <v>1.7400000000000007</v>
      </c>
    </row>
    <row r="95" spans="2:3" x14ac:dyDescent="0.25">
      <c r="B95">
        <f t="shared" si="2"/>
        <v>0.49999999922537869</v>
      </c>
      <c r="C95">
        <f t="shared" si="3"/>
        <v>1.7500000000000007</v>
      </c>
    </row>
    <row r="96" spans="2:3" x14ac:dyDescent="0.25">
      <c r="B96">
        <f t="shared" si="2"/>
        <v>0.49999999965961162</v>
      </c>
      <c r="C96">
        <f t="shared" si="3"/>
        <v>1.7600000000000007</v>
      </c>
    </row>
    <row r="97" spans="2:3" x14ac:dyDescent="0.25">
      <c r="B97">
        <f t="shared" si="2"/>
        <v>0.49999999985366861</v>
      </c>
      <c r="C97">
        <f t="shared" si="3"/>
        <v>1.7700000000000007</v>
      </c>
    </row>
    <row r="98" spans="2:3" x14ac:dyDescent="0.25">
      <c r="B98">
        <f t="shared" si="2"/>
        <v>0.49999999993847488</v>
      </c>
      <c r="C98">
        <f t="shared" si="3"/>
        <v>1.7800000000000007</v>
      </c>
    </row>
    <row r="99" spans="2:3" x14ac:dyDescent="0.25">
      <c r="B99">
        <f t="shared" si="2"/>
        <v>0.49999999997470734</v>
      </c>
      <c r="C99">
        <f t="shared" si="3"/>
        <v>1.7900000000000007</v>
      </c>
    </row>
    <row r="100" spans="2:3" x14ac:dyDescent="0.25">
      <c r="B100">
        <f t="shared" si="2"/>
        <v>0.49999999998983663</v>
      </c>
      <c r="C100">
        <f t="shared" si="3"/>
        <v>1.8000000000000007</v>
      </c>
    </row>
    <row r="101" spans="2:3" x14ac:dyDescent="0.25">
      <c r="B101">
        <f t="shared" si="2"/>
        <v>0.49999999999600925</v>
      </c>
      <c r="C101">
        <f t="shared" si="3"/>
        <v>1.8100000000000007</v>
      </c>
    </row>
    <row r="102" spans="2:3" x14ac:dyDescent="0.25">
      <c r="B102">
        <f t="shared" si="2"/>
        <v>0.49999999999846917</v>
      </c>
      <c r="C102">
        <f t="shared" si="3"/>
        <v>1.8200000000000007</v>
      </c>
    </row>
    <row r="103" spans="2:3" x14ac:dyDescent="0.25">
      <c r="B103">
        <f t="shared" si="2"/>
        <v>0.49999999999942651</v>
      </c>
      <c r="C103">
        <f t="shared" si="3"/>
        <v>1.8300000000000007</v>
      </c>
    </row>
    <row r="104" spans="2:3" x14ac:dyDescent="0.25">
      <c r="B104">
        <f t="shared" si="2"/>
        <v>0.49999999999979022</v>
      </c>
      <c r="C104">
        <f t="shared" si="3"/>
        <v>1.8400000000000007</v>
      </c>
    </row>
    <row r="105" spans="2:3" x14ac:dyDescent="0.25">
      <c r="B105">
        <f t="shared" si="2"/>
        <v>0.49999999999992512</v>
      </c>
      <c r="C105">
        <f t="shared" si="3"/>
        <v>1.8500000000000008</v>
      </c>
    </row>
    <row r="106" spans="2:3" x14ac:dyDescent="0.25">
      <c r="B106">
        <f t="shared" si="2"/>
        <v>0.49999999999997391</v>
      </c>
      <c r="C106">
        <f t="shared" si="3"/>
        <v>1.8600000000000008</v>
      </c>
    </row>
    <row r="107" spans="2:3" x14ac:dyDescent="0.25">
      <c r="B107">
        <f t="shared" si="2"/>
        <v>0.49999999999999112</v>
      </c>
      <c r="C107">
        <f t="shared" si="3"/>
        <v>1.8700000000000008</v>
      </c>
    </row>
    <row r="108" spans="2:3" x14ac:dyDescent="0.25">
      <c r="B108">
        <f t="shared" si="2"/>
        <v>0.49999999999999706</v>
      </c>
      <c r="C108">
        <f t="shared" si="3"/>
        <v>1.8800000000000008</v>
      </c>
    </row>
    <row r="109" spans="2:3" x14ac:dyDescent="0.25">
      <c r="B109">
        <f t="shared" si="2"/>
        <v>0.49999999999999906</v>
      </c>
      <c r="C109">
        <f t="shared" si="3"/>
        <v>1.8900000000000008</v>
      </c>
    </row>
    <row r="110" spans="2:3" x14ac:dyDescent="0.25">
      <c r="B110">
        <f t="shared" si="2"/>
        <v>0.49999999999999972</v>
      </c>
      <c r="C110">
        <f t="shared" si="3"/>
        <v>1.9000000000000008</v>
      </c>
    </row>
    <row r="111" spans="2:3" x14ac:dyDescent="0.25">
      <c r="B111">
        <f t="shared" si="2"/>
        <v>0.49999999999999989</v>
      </c>
      <c r="C111">
        <f t="shared" si="3"/>
        <v>1.9100000000000008</v>
      </c>
    </row>
    <row r="112" spans="2:3" x14ac:dyDescent="0.25">
      <c r="B112">
        <f t="shared" si="2"/>
        <v>0.5</v>
      </c>
      <c r="C112">
        <f t="shared" si="3"/>
        <v>1.9200000000000008</v>
      </c>
    </row>
    <row r="113" spans="2:3" x14ac:dyDescent="0.25">
      <c r="B113">
        <f t="shared" si="2"/>
        <v>0.5</v>
      </c>
      <c r="C113">
        <f t="shared" si="3"/>
        <v>1.9300000000000008</v>
      </c>
    </row>
    <row r="114" spans="2:3" x14ac:dyDescent="0.25">
      <c r="B114">
        <f t="shared" si="2"/>
        <v>0.5</v>
      </c>
      <c r="C114">
        <f t="shared" si="3"/>
        <v>1.9400000000000008</v>
      </c>
    </row>
    <row r="115" spans="2:3" x14ac:dyDescent="0.25">
      <c r="B115">
        <f t="shared" si="2"/>
        <v>0.5</v>
      </c>
      <c r="C115">
        <f t="shared" si="3"/>
        <v>1.9500000000000008</v>
      </c>
    </row>
    <row r="116" spans="2:3" x14ac:dyDescent="0.25">
      <c r="B116">
        <f t="shared" si="2"/>
        <v>0.5</v>
      </c>
      <c r="C116">
        <f t="shared" si="3"/>
        <v>1.9600000000000009</v>
      </c>
    </row>
    <row r="117" spans="2:3" x14ac:dyDescent="0.25">
      <c r="B117">
        <f t="shared" si="2"/>
        <v>0.5</v>
      </c>
      <c r="C117">
        <f t="shared" si="3"/>
        <v>1.9700000000000009</v>
      </c>
    </row>
    <row r="118" spans="2:3" x14ac:dyDescent="0.25">
      <c r="B118">
        <f t="shared" si="2"/>
        <v>0.5</v>
      </c>
      <c r="C118">
        <f t="shared" si="3"/>
        <v>1.9800000000000009</v>
      </c>
    </row>
    <row r="119" spans="2:3" x14ac:dyDescent="0.25">
      <c r="B119">
        <f t="shared" si="2"/>
        <v>0.5</v>
      </c>
      <c r="C119">
        <f t="shared" si="3"/>
        <v>1.9900000000000009</v>
      </c>
    </row>
    <row r="120" spans="2:3" x14ac:dyDescent="0.25">
      <c r="B120">
        <f t="shared" si="2"/>
        <v>0.5</v>
      </c>
      <c r="C120">
        <f t="shared" si="3"/>
        <v>2.0000000000000009</v>
      </c>
    </row>
    <row r="121" spans="2:3" x14ac:dyDescent="0.25">
      <c r="B121">
        <f t="shared" si="2"/>
        <v>0.5</v>
      </c>
      <c r="C121">
        <f t="shared" si="3"/>
        <v>2.0100000000000007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D56DC-B88D-4D01-A53F-63CA8F6465A4}">
  <dimension ref="A1:B50"/>
  <sheetViews>
    <sheetView workbookViewId="0">
      <selection activeCell="B46" sqref="B46"/>
    </sheetView>
  </sheetViews>
  <sheetFormatPr defaultRowHeight="15" x14ac:dyDescent="0.25"/>
  <sheetData>
    <row r="1" spans="1:2" x14ac:dyDescent="0.25">
      <c r="A1" s="2" t="s">
        <v>43</v>
      </c>
      <c r="B1">
        <v>0.6</v>
      </c>
    </row>
    <row r="2" spans="1:2" x14ac:dyDescent="0.25">
      <c r="A2" s="2" t="s">
        <v>45</v>
      </c>
      <c r="B2">
        <v>0.6</v>
      </c>
    </row>
    <row r="3" spans="1:2" x14ac:dyDescent="0.25">
      <c r="A3" s="2" t="s">
        <v>47</v>
      </c>
      <c r="B3">
        <v>0.6</v>
      </c>
    </row>
    <row r="4" spans="1:2" x14ac:dyDescent="0.25">
      <c r="A4" s="2" t="s">
        <v>49</v>
      </c>
      <c r="B4">
        <v>0.6</v>
      </c>
    </row>
    <row r="5" spans="1:2" x14ac:dyDescent="0.25">
      <c r="A5" s="2" t="s">
        <v>50</v>
      </c>
      <c r="B5">
        <v>0.6</v>
      </c>
    </row>
    <row r="6" spans="1:2" x14ac:dyDescent="0.25">
      <c r="A6" s="2" t="s">
        <v>52</v>
      </c>
      <c r="B6">
        <v>0.6</v>
      </c>
    </row>
    <row r="7" spans="1:2" x14ac:dyDescent="0.25">
      <c r="A7" s="2" t="s">
        <v>54</v>
      </c>
      <c r="B7">
        <v>0.6</v>
      </c>
    </row>
    <row r="8" spans="1:2" x14ac:dyDescent="0.25">
      <c r="A8" s="2" t="s">
        <v>56</v>
      </c>
      <c r="B8">
        <v>0.6</v>
      </c>
    </row>
    <row r="9" spans="1:2" x14ac:dyDescent="0.25">
      <c r="A9" s="2" t="s">
        <v>58</v>
      </c>
      <c r="B9">
        <v>0.6</v>
      </c>
    </row>
    <row r="10" spans="1:2" x14ac:dyDescent="0.25">
      <c r="A10" s="2" t="s">
        <v>60</v>
      </c>
      <c r="B10">
        <v>0.6</v>
      </c>
    </row>
    <row r="11" spans="1:2" x14ac:dyDescent="0.25">
      <c r="A11" s="2" t="s">
        <v>62</v>
      </c>
      <c r="B11">
        <v>0.6</v>
      </c>
    </row>
    <row r="12" spans="1:2" x14ac:dyDescent="0.25">
      <c r="A12" s="2" t="s">
        <v>64</v>
      </c>
      <c r="B12">
        <v>0.6</v>
      </c>
    </row>
    <row r="13" spans="1:2" x14ac:dyDescent="0.25">
      <c r="A13" s="2" t="s">
        <v>66</v>
      </c>
      <c r="B13">
        <v>0.6</v>
      </c>
    </row>
    <row r="14" spans="1:2" x14ac:dyDescent="0.25">
      <c r="A14" s="2" t="s">
        <v>68</v>
      </c>
      <c r="B14">
        <v>0.6</v>
      </c>
    </row>
    <row r="15" spans="1:2" x14ac:dyDescent="0.25">
      <c r="A15" s="2" t="s">
        <v>70</v>
      </c>
      <c r="B15">
        <v>0.6</v>
      </c>
    </row>
    <row r="16" spans="1:2" x14ac:dyDescent="0.25">
      <c r="A16" s="2" t="s">
        <v>72</v>
      </c>
      <c r="B16">
        <v>0.6</v>
      </c>
    </row>
    <row r="17" spans="1:2" x14ac:dyDescent="0.25">
      <c r="A17" s="2" t="s">
        <v>74</v>
      </c>
      <c r="B17">
        <v>0.6</v>
      </c>
    </row>
    <row r="18" spans="1:2" x14ac:dyDescent="0.25">
      <c r="A18" s="2" t="s">
        <v>76</v>
      </c>
      <c r="B18">
        <v>0.6</v>
      </c>
    </row>
    <row r="19" spans="1:2" x14ac:dyDescent="0.25">
      <c r="A19" s="2" t="s">
        <v>78</v>
      </c>
      <c r="B19">
        <v>1</v>
      </c>
    </row>
    <row r="20" spans="1:2" x14ac:dyDescent="0.25">
      <c r="A20" s="2" t="s">
        <v>80</v>
      </c>
      <c r="B20">
        <v>0.6</v>
      </c>
    </row>
    <row r="21" spans="1:2" x14ac:dyDescent="0.25">
      <c r="A21" s="2" t="s">
        <v>82</v>
      </c>
      <c r="B21">
        <v>0.6</v>
      </c>
    </row>
    <row r="22" spans="1:2" x14ac:dyDescent="0.25">
      <c r="A22" s="2" t="s">
        <v>84</v>
      </c>
      <c r="B22">
        <v>0.6</v>
      </c>
    </row>
    <row r="23" spans="1:2" x14ac:dyDescent="0.25">
      <c r="A23" s="2" t="s">
        <v>86</v>
      </c>
      <c r="B23">
        <v>0.6</v>
      </c>
    </row>
    <row r="24" spans="1:2" x14ac:dyDescent="0.25">
      <c r="A24" s="2" t="s">
        <v>88</v>
      </c>
      <c r="B24">
        <v>0.6</v>
      </c>
    </row>
    <row r="25" spans="1:2" x14ac:dyDescent="0.25">
      <c r="A25" s="2" t="s">
        <v>90</v>
      </c>
      <c r="B25">
        <v>0.6</v>
      </c>
    </row>
    <row r="26" spans="1:2" x14ac:dyDescent="0.25">
      <c r="A26" s="2" t="s">
        <v>92</v>
      </c>
      <c r="B26">
        <v>0.6</v>
      </c>
    </row>
    <row r="27" spans="1:2" x14ac:dyDescent="0.25">
      <c r="A27" s="2" t="s">
        <v>94</v>
      </c>
      <c r="B27">
        <v>0.6</v>
      </c>
    </row>
    <row r="28" spans="1:2" x14ac:dyDescent="0.25">
      <c r="A28" s="2" t="s">
        <v>96</v>
      </c>
      <c r="B28">
        <v>0.6</v>
      </c>
    </row>
    <row r="29" spans="1:2" x14ac:dyDescent="0.25">
      <c r="A29" s="2" t="s">
        <v>98</v>
      </c>
      <c r="B29">
        <v>0.6</v>
      </c>
    </row>
    <row r="30" spans="1:2" x14ac:dyDescent="0.25">
      <c r="A30" s="2" t="s">
        <v>100</v>
      </c>
      <c r="B30">
        <v>0.6</v>
      </c>
    </row>
    <row r="31" spans="1:2" x14ac:dyDescent="0.25">
      <c r="A31" s="2" t="s">
        <v>102</v>
      </c>
      <c r="B31">
        <v>0.6</v>
      </c>
    </row>
    <row r="32" spans="1:2" x14ac:dyDescent="0.25">
      <c r="A32" s="2" t="s">
        <v>104</v>
      </c>
      <c r="B32">
        <v>0.6</v>
      </c>
    </row>
    <row r="33" spans="1:2" x14ac:dyDescent="0.25">
      <c r="A33" s="2" t="s">
        <v>106</v>
      </c>
      <c r="B33">
        <v>0.6</v>
      </c>
    </row>
    <row r="34" spans="1:2" x14ac:dyDescent="0.25">
      <c r="A34" s="2" t="s">
        <v>108</v>
      </c>
      <c r="B34">
        <v>0.6</v>
      </c>
    </row>
    <row r="35" spans="1:2" x14ac:dyDescent="0.25">
      <c r="A35" s="2" t="s">
        <v>110</v>
      </c>
      <c r="B35">
        <v>0.6</v>
      </c>
    </row>
    <row r="36" spans="1:2" x14ac:dyDescent="0.25">
      <c r="A36" s="2" t="s">
        <v>112</v>
      </c>
      <c r="B36">
        <v>0.6</v>
      </c>
    </row>
    <row r="37" spans="1:2" x14ac:dyDescent="0.25">
      <c r="A37" s="2" t="s">
        <v>114</v>
      </c>
      <c r="B37">
        <v>0.6</v>
      </c>
    </row>
    <row r="38" spans="1:2" x14ac:dyDescent="0.25">
      <c r="A38" s="2" t="s">
        <v>116</v>
      </c>
      <c r="B38">
        <v>0.6</v>
      </c>
    </row>
    <row r="39" spans="1:2" x14ac:dyDescent="0.25">
      <c r="A39" s="2" t="s">
        <v>118</v>
      </c>
      <c r="B39">
        <v>0.6</v>
      </c>
    </row>
    <row r="40" spans="1:2" x14ac:dyDescent="0.25">
      <c r="A40" s="2" t="s">
        <v>120</v>
      </c>
      <c r="B40">
        <v>0.6</v>
      </c>
    </row>
    <row r="41" spans="1:2" x14ac:dyDescent="0.25">
      <c r="A41" s="2" t="s">
        <v>122</v>
      </c>
      <c r="B41">
        <v>0.6</v>
      </c>
    </row>
    <row r="42" spans="1:2" x14ac:dyDescent="0.25">
      <c r="A42" s="2" t="s">
        <v>124</v>
      </c>
      <c r="B42">
        <v>0.6</v>
      </c>
    </row>
    <row r="43" spans="1:2" x14ac:dyDescent="0.25">
      <c r="A43" s="2" t="s">
        <v>126</v>
      </c>
      <c r="B43">
        <v>0.6</v>
      </c>
    </row>
    <row r="44" spans="1:2" x14ac:dyDescent="0.25">
      <c r="A44" s="2" t="s">
        <v>128</v>
      </c>
      <c r="B44">
        <v>0.6</v>
      </c>
    </row>
    <row r="45" spans="1:2" x14ac:dyDescent="0.25">
      <c r="A45" s="2" t="s">
        <v>130</v>
      </c>
      <c r="B45">
        <v>1</v>
      </c>
    </row>
    <row r="46" spans="1:2" x14ac:dyDescent="0.25">
      <c r="A46" s="2" t="s">
        <v>132</v>
      </c>
      <c r="B46">
        <v>0.6</v>
      </c>
    </row>
    <row r="47" spans="1:2" x14ac:dyDescent="0.25">
      <c r="A47" s="2" t="s">
        <v>134</v>
      </c>
      <c r="B47">
        <v>0.6</v>
      </c>
    </row>
    <row r="48" spans="1:2" x14ac:dyDescent="0.25">
      <c r="A48" s="2" t="s">
        <v>136</v>
      </c>
      <c r="B48">
        <v>0.6</v>
      </c>
    </row>
    <row r="49" spans="1:2" x14ac:dyDescent="0.25">
      <c r="A49" s="2" t="s">
        <v>138</v>
      </c>
      <c r="B49">
        <v>0.6</v>
      </c>
    </row>
    <row r="50" spans="1:2" x14ac:dyDescent="0.25">
      <c r="A50" s="2" t="s">
        <v>140</v>
      </c>
      <c r="B50">
        <v>0.6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8C2E7-868E-446E-8321-CDDE5386BCAC}">
  <sheetPr>
    <tabColor rgb="FF002060"/>
  </sheetPr>
  <dimension ref="A1:O2"/>
  <sheetViews>
    <sheetView workbookViewId="0">
      <selection activeCell="C1" sqref="C1:O1"/>
    </sheetView>
  </sheetViews>
  <sheetFormatPr defaultRowHeight="15" x14ac:dyDescent="0.25"/>
  <cols>
    <col min="1" max="1" width="23.5703125" bestFit="1" customWidth="1"/>
    <col min="3" max="3" width="12.7109375" bestFit="1" customWidth="1"/>
  </cols>
  <sheetData>
    <row r="1" spans="1:15" x14ac:dyDescent="0.25">
      <c r="A1" t="s">
        <v>3</v>
      </c>
      <c r="B1">
        <v>0</v>
      </c>
      <c r="C1">
        <f>(1-EXP(-((C2-1)/About!$B$13)^About!$B$14))*About!$B$12</f>
        <v>2.9962456884000122E-3</v>
      </c>
      <c r="D1">
        <f>(1-EXP(-((D2-1)/About!$B$13)^About!$B$14))*About!$B$12</f>
        <v>2.3473206571269223E-2</v>
      </c>
      <c r="E1">
        <f>(1-EXP(-((E2-1)/About!$B$13)^About!$B$14))*About!$B$12</f>
        <v>7.4900141956719624E-2</v>
      </c>
      <c r="F1">
        <f>(1-EXP(-((F2-1)/About!$B$13)^About!$B$14))*About!$B$12</f>
        <v>0.15966347062760222</v>
      </c>
      <c r="G1">
        <f>(1-EXP(-((G2-1)/About!$B$13)^About!$B$14))*About!$B$12</f>
        <v>0.26412705355846133</v>
      </c>
      <c r="H1">
        <f>(1-EXP(-((H2-1)/About!$B$13)^About!$B$14))*About!$B$12</f>
        <v>0.36349842917090391</v>
      </c>
      <c r="I1">
        <f>(1-EXP(-((I2-1)/About!$B$13)^About!$B$14))*About!$B$12</f>
        <v>0.43637539384532031</v>
      </c>
      <c r="J1">
        <f>(1-EXP(-((J2-1)/About!$B$13)^About!$B$14))*About!$B$12</f>
        <v>0.47696021108917119</v>
      </c>
      <c r="K1">
        <f>(1-EXP(-((K2-1)/About!$B$13)^About!$B$14))*About!$B$12</f>
        <v>0.49374775762398693</v>
      </c>
      <c r="L1">
        <f>(1-EXP(-((L2-1)/About!$B$13)^About!$B$14))*About!$B$12</f>
        <v>0.4987735918534465</v>
      </c>
      <c r="M1">
        <f>(1-EXP(-((M2-1)/About!$B$13)^About!$B$14))*About!$B$12</f>
        <v>0.49983226868604874</v>
      </c>
      <c r="N1">
        <f>(1-EXP(-((N2-1)/About!$B$13)^About!$B$14))*About!$B$12</f>
        <v>0.49998457194554841</v>
      </c>
      <c r="O1">
        <f>(1-EXP(-((O2-1)/About!$B$13)^About!$B$14))*About!$B$12</f>
        <v>0.5</v>
      </c>
    </row>
    <row r="2" spans="1:15" x14ac:dyDescent="0.25">
      <c r="A2" t="s">
        <v>4</v>
      </c>
      <c r="B2">
        <v>1</v>
      </c>
      <c r="C2">
        <v>1.05</v>
      </c>
      <c r="D2">
        <v>1.1000000000000001</v>
      </c>
      <c r="E2">
        <v>1.1499999999999999</v>
      </c>
      <c r="F2">
        <v>1.2</v>
      </c>
      <c r="G2">
        <v>1.25</v>
      </c>
      <c r="H2">
        <v>1.3</v>
      </c>
      <c r="I2">
        <v>1.35</v>
      </c>
      <c r="J2">
        <v>1.4</v>
      </c>
      <c r="K2">
        <v>1.45</v>
      </c>
      <c r="L2">
        <v>1.5</v>
      </c>
      <c r="M2">
        <v>1.55</v>
      </c>
      <c r="N2">
        <v>1.6</v>
      </c>
      <c r="O2">
        <v>1000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C8EED-C1F0-46D1-887C-CF4C1E6085B7}">
  <sheetPr>
    <tabColor rgb="FF002060"/>
  </sheetPr>
  <dimension ref="A1:B2"/>
  <sheetViews>
    <sheetView tabSelected="1" workbookViewId="0">
      <selection activeCell="B2" sqref="B2"/>
    </sheetView>
  </sheetViews>
  <sheetFormatPr defaultRowHeight="15" x14ac:dyDescent="0.25"/>
  <cols>
    <col min="1" max="1" width="17.5703125" bestFit="1" customWidth="1"/>
  </cols>
  <sheetData>
    <row r="1" spans="1:2" x14ac:dyDescent="0.25">
      <c r="A1" t="s">
        <v>35</v>
      </c>
    </row>
    <row r="2" spans="1:2" x14ac:dyDescent="0.25">
      <c r="A2" s="1" t="s">
        <v>36</v>
      </c>
      <c r="B2">
        <f>INDEX('state specific NEC'!B:B,MATCH(About!B2,'state specific NEC'!A:A,0))</f>
        <v>0.6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43497-B8E3-4CCE-9609-B49065717FEC}">
  <sheetPr>
    <tabColor rgb="FF002060"/>
  </sheetPr>
  <dimension ref="A1:AE25"/>
  <sheetViews>
    <sheetView workbookViewId="0">
      <selection activeCell="K46" sqref="K46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5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6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</row>
    <row r="3" spans="1:31" x14ac:dyDescent="0.25">
      <c r="A3" t="s">
        <v>7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</row>
    <row r="4" spans="1:31" x14ac:dyDescent="0.25">
      <c r="A4" t="s">
        <v>8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</row>
    <row r="5" spans="1:31" x14ac:dyDescent="0.25">
      <c r="A5" t="s">
        <v>9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10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11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12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13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14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15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16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</row>
    <row r="13" spans="1:31" x14ac:dyDescent="0.25">
      <c r="A13" t="s">
        <v>17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</row>
    <row r="14" spans="1:31" x14ac:dyDescent="0.25">
      <c r="A14" t="s">
        <v>18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</row>
    <row r="15" spans="1:31" x14ac:dyDescent="0.25">
      <c r="A15" t="s">
        <v>19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20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25">
      <c r="A17" t="s">
        <v>21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</row>
    <row r="18" spans="1:31" x14ac:dyDescent="0.25">
      <c r="A18" t="s">
        <v>22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25">
      <c r="A19" t="s">
        <v>23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24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25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26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27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t="s">
        <v>28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t="s">
        <v>29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5DFE4-6336-427D-B509-77FBC5D5DDAF}">
  <sheetPr>
    <tabColor rgb="FF002060"/>
  </sheetPr>
  <dimension ref="A1:AE25"/>
  <sheetViews>
    <sheetView workbookViewId="0">
      <selection activeCell="B7" sqref="B7:AE8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5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6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8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10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11</v>
      </c>
      <c r="B7">
        <v>0.05</v>
      </c>
      <c r="C7">
        <v>0.05</v>
      </c>
      <c r="D7">
        <v>0.05</v>
      </c>
      <c r="E7">
        <v>0.05</v>
      </c>
      <c r="F7">
        <v>0.05</v>
      </c>
      <c r="G7">
        <v>0.05</v>
      </c>
      <c r="H7">
        <v>0.05</v>
      </c>
      <c r="I7">
        <v>0.05</v>
      </c>
      <c r="J7">
        <v>0.05</v>
      </c>
      <c r="K7">
        <v>0.05</v>
      </c>
      <c r="L7">
        <v>0.05</v>
      </c>
      <c r="M7">
        <v>0.05</v>
      </c>
      <c r="N7">
        <v>0.05</v>
      </c>
      <c r="O7">
        <v>0.05</v>
      </c>
      <c r="P7">
        <v>0.05</v>
      </c>
      <c r="Q7">
        <v>0.05</v>
      </c>
      <c r="R7">
        <v>0.05</v>
      </c>
      <c r="S7">
        <v>0.05</v>
      </c>
      <c r="T7">
        <v>0.05</v>
      </c>
      <c r="U7">
        <v>0.05</v>
      </c>
      <c r="V7">
        <v>0.05</v>
      </c>
      <c r="W7">
        <v>0.05</v>
      </c>
      <c r="X7">
        <v>0.05</v>
      </c>
      <c r="Y7">
        <v>0.05</v>
      </c>
      <c r="Z7">
        <v>0.05</v>
      </c>
      <c r="AA7">
        <v>0.05</v>
      </c>
      <c r="AB7">
        <v>0.05</v>
      </c>
      <c r="AC7">
        <v>0.05</v>
      </c>
      <c r="AD7">
        <v>0.05</v>
      </c>
      <c r="AE7">
        <v>0.05</v>
      </c>
    </row>
    <row r="8" spans="1:31" x14ac:dyDescent="0.25">
      <c r="A8" t="s">
        <v>12</v>
      </c>
      <c r="B8">
        <v>0.05</v>
      </c>
      <c r="C8">
        <v>0.05</v>
      </c>
      <c r="D8">
        <v>0.05</v>
      </c>
      <c r="E8">
        <v>0.05</v>
      </c>
      <c r="F8">
        <v>0.05</v>
      </c>
      <c r="G8">
        <v>0.05</v>
      </c>
      <c r="H8">
        <v>0.05</v>
      </c>
      <c r="I8">
        <v>0.05</v>
      </c>
      <c r="J8">
        <v>0.05</v>
      </c>
      <c r="K8">
        <v>0.05</v>
      </c>
      <c r="L8">
        <v>0.05</v>
      </c>
      <c r="M8">
        <v>0.05</v>
      </c>
      <c r="N8">
        <v>0.05</v>
      </c>
      <c r="O8">
        <v>0.05</v>
      </c>
      <c r="P8">
        <v>0.05</v>
      </c>
      <c r="Q8">
        <v>0.05</v>
      </c>
      <c r="R8">
        <v>0.05</v>
      </c>
      <c r="S8">
        <v>0.05</v>
      </c>
      <c r="T8">
        <v>0.05</v>
      </c>
      <c r="U8">
        <v>0.05</v>
      </c>
      <c r="V8">
        <v>0.05</v>
      </c>
      <c r="W8">
        <v>0.05</v>
      </c>
      <c r="X8">
        <v>0.05</v>
      </c>
      <c r="Y8">
        <v>0.05</v>
      </c>
      <c r="Z8">
        <v>0.05</v>
      </c>
      <c r="AA8">
        <v>0.05</v>
      </c>
      <c r="AB8">
        <v>0.05</v>
      </c>
      <c r="AC8">
        <v>0.05</v>
      </c>
      <c r="AD8">
        <v>0.05</v>
      </c>
      <c r="AE8">
        <v>0.05</v>
      </c>
    </row>
    <row r="9" spans="1:31" x14ac:dyDescent="0.25">
      <c r="A9" t="s">
        <v>13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14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 t="s">
        <v>15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25">
      <c r="A12" t="s">
        <v>16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17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20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23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24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27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28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t="s">
        <v>29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state specific NEC</vt:lpstr>
      <vt:lpstr>CSC-CSCCCMvSoECBtY</vt:lpstr>
      <vt:lpstr>CSC-CSCMBCfPTwNEC</vt:lpstr>
      <vt:lpstr>CSC-CSCSoCECBiaSY</vt:lpstr>
      <vt:lpstr>CSC-CSCSoCEHCBiaSY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2023-09-28T15:25:45Z</dcterms:created>
  <dcterms:modified xsi:type="dcterms:W3CDTF">2024-08-24T18:10:22Z</dcterms:modified>
</cp:coreProperties>
</file>