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S\bldgs\CiDESCTY\"/>
    </mc:Choice>
  </mc:AlternateContent>
  <xr:revisionPtr revIDLastSave="0" documentId="8_{99807A99-25F3-4DC0-9796-FFB89CDF34BA}"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W89" i="22"/>
  <c r="U89" i="22"/>
  <c r="S89" i="22"/>
  <c r="Q89" i="22"/>
  <c r="P8" i="23" s="1"/>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L8" i="19"/>
  <c r="K8" i="19"/>
  <c r="E8" i="19"/>
  <c r="B8" i="18"/>
  <c r="AA8" i="17"/>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C8" i="18" l="1"/>
  <c r="M8" i="19"/>
  <c r="R8" i="23"/>
  <c r="R8" i="18"/>
  <c r="I8" i="17"/>
  <c r="S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D8" i="25"/>
  <c r="T8" i="23"/>
  <c r="T8" i="24"/>
  <c r="T8" i="25"/>
  <c r="S8" i="7" s="1"/>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A8" i="10" s="1"/>
  <c r="AB8" i="24"/>
  <c r="AB8" i="25"/>
  <c r="X93" i="22"/>
  <c r="AB98" i="22"/>
  <c r="N99" i="22"/>
  <c r="AD99" i="22"/>
  <c r="AB103" i="22"/>
  <c r="V105" i="22"/>
  <c r="L108" i="22"/>
  <c r="AB108" i="22"/>
  <c r="N109" i="22"/>
  <c r="AD109" i="22"/>
  <c r="T111" i="22"/>
  <c r="H112" i="22"/>
  <c r="N113" i="22"/>
  <c r="AD113" i="22"/>
  <c r="N70" i="22"/>
  <c r="X8" i="23"/>
  <c r="W8" i="10" s="1"/>
  <c r="N68" i="22"/>
  <c r="AD8" i="23"/>
  <c r="AD8" i="24"/>
  <c r="AD8" i="25"/>
  <c r="R96" i="22"/>
  <c r="R104" i="22"/>
  <c r="R112" i="22"/>
  <c r="N8" i="23"/>
  <c r="M8" i="10" s="1"/>
  <c r="N8" i="24"/>
  <c r="N8" i="25"/>
  <c r="V69" i="22"/>
  <c r="N71" i="22"/>
  <c r="AD81" i="22"/>
  <c r="AD88" i="22"/>
  <c r="AI89" i="22"/>
  <c r="AF8" i="25"/>
  <c r="AE8" i="7" s="1"/>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AE8" i="6" s="1"/>
  <c r="I8" i="19"/>
  <c r="Q8" i="19"/>
  <c r="Y8" i="19"/>
  <c r="C8" i="17"/>
  <c r="H8" i="17"/>
  <c r="P8" i="17"/>
  <c r="O8" i="10" s="1"/>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AA8" i="7" l="1"/>
  <c r="E8" i="6"/>
  <c r="AA8" i="6"/>
  <c r="Y8" i="7"/>
  <c r="E8" i="10"/>
  <c r="Q8" i="7"/>
  <c r="G8" i="10"/>
  <c r="U8" i="7"/>
  <c r="S8" i="6"/>
  <c r="O8" i="7"/>
  <c r="AC8" i="7"/>
  <c r="I8" i="7"/>
  <c r="W8" i="6"/>
  <c r="U8" i="6"/>
  <c r="S8" i="10"/>
  <c r="Q8" i="10"/>
  <c r="S30" i="22"/>
  <c r="AE8" i="10"/>
  <c r="S28" i="22"/>
  <c r="S30" i="14"/>
  <c r="S28" i="14"/>
  <c r="AC8" i="6"/>
  <c r="K8" i="6"/>
  <c r="I8" i="6"/>
  <c r="U8" i="10"/>
  <c r="C8" i="7"/>
  <c r="W8" i="7"/>
  <c r="M8" i="7"/>
  <c r="AC8" i="10"/>
  <c r="K8" i="10"/>
  <c r="I8" i="10"/>
  <c r="C8" i="6"/>
  <c r="G8" i="7"/>
  <c r="G8" i="6"/>
  <c r="M8" i="6"/>
  <c r="O8" i="6"/>
  <c r="E8" i="7"/>
  <c r="C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<sst xmlns="http://schemas.openxmlformats.org/spreadsheetml/2006/main" count="55111" uniqueCount="1381">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</sst>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1295</v>
      </c>
      <c r="C1" s="71">
        <v>45686</v>
      </c>
      <c r="D1" s="13"/>
      <c r="E1" s="13"/>
      <c r="F1" s="72" t="s">
        <v>59</v>
      </c>
      <c r="G1" s="72" t="s">
        <v>59</v>
      </c>
    </row>
    <row r="2" spans="1:7" x14ac:dyDescent="0.75">
      <c r="B2" t="str">
        <f>LOOKUP(B1,F2:G51,G2:G51)</f>
        <v>MS</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b">
        <f>IF(A28=About!$B$1,SUM('BDESC-rural-residential'!$AF$8,'BDESC-urban-residential'!$AF$8,'BDESC-commercial'!$AF$8)='REEDS calc'!Q28,"NA")</f>
        <v>1</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b">
        <f>IF(A28=About!$B$1,SUM('DESC-rural-residential'!$AF$8,'DESC-urban-residential'!$AF$8,'DESC-commercial'!$AF$8)='REEDS calc-noIRA'!Q28,"NA")</f>
        <v>1</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MISSISSIPPI</v>
      </c>
    </row>
    <row r="3" spans="1:7" x14ac:dyDescent="0.65">
      <c r="A3" s="52" t="s">
        <v>1327</v>
      </c>
      <c r="B3" s="52">
        <v>0.59</v>
      </c>
      <c r="C3" s="52">
        <v>0.41</v>
      </c>
      <c r="F3" s="52" t="s">
        <v>10</v>
      </c>
      <c r="G3" s="52">
        <f>SUMIFS(B:B,A:A,G2)</f>
        <v>0.49399999999999999</v>
      </c>
    </row>
    <row r="4" spans="1:7" x14ac:dyDescent="0.65">
      <c r="A4" s="52" t="s">
        <v>1328</v>
      </c>
      <c r="B4" s="52">
        <v>0.66</v>
      </c>
      <c r="C4" s="52">
        <v>0.33999999999999903</v>
      </c>
      <c r="F4" s="52" t="s">
        <v>11</v>
      </c>
      <c r="G4" s="52">
        <f>SUMIFS(C:C,A:A,G2)</f>
        <v>0.50600000000000001</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2.746527499718816</v>
      </c>
      <c r="C8" s="65">
        <f>INDEX('REEDS calc'!$C$64:$AG$113,MATCH(About!$B$2,'REEDS calc'!$B$64:$B$113,0),MATCH(C$1,'REEDS calc'!$C$63:$AG$63,0))*SUMIFS('res v com'!$E$3:$E$52,'res v com'!$B$3:$B$52,About!$B$2)*SUMIFS('Urban and Rural'!$C$2:$C$53,'Urban and Rural'!$A$2:$A$53,About!$B$1)</f>
        <v>2.746527499718816</v>
      </c>
      <c r="D8" s="65">
        <f>INDEX('REEDS calc'!$C$64:$AG$113,MATCH(About!$B$2,'REEDS calc'!$B$64:$B$113,0),MATCH(D$1,'REEDS calc'!$C$63:$AG$63,0))*SUMIFS('res v com'!$E$3:$E$52,'res v com'!$B$3:$B$52,About!$B$2)*SUMIFS('Urban and Rural'!$C$2:$C$53,'Urban and Rural'!$A$2:$A$53,About!$B$1)</f>
        <v>2.746527499718816</v>
      </c>
      <c r="E8" s="65">
        <f>INDEX('REEDS calc'!$C$64:$AG$113,MATCH(About!$B$2,'REEDS calc'!$B$64:$B$113,0),MATCH(E$1,'REEDS calc'!$C$63:$AG$63,0))*SUMIFS('res v com'!$E$3:$E$52,'res v com'!$B$3:$B$52,About!$B$2)*SUMIFS('Urban and Rural'!$C$2:$C$53,'Urban and Rural'!$A$2:$A$53,About!$B$1)</f>
        <v>4.7384397705544927</v>
      </c>
      <c r="F8" s="65">
        <f>INDEX('REEDS calc'!$C$64:$AG$113,MATCH(About!$B$2,'REEDS calc'!$B$64:$B$113,0),MATCH(F$1,'REEDS calc'!$C$63:$AG$63,0))*SUMIFS('res v com'!$E$3:$E$52,'res v com'!$B$3:$B$52,About!$B$2)*SUMIFS('Urban and Rural'!$C$2:$C$53,'Urban and Rural'!$A$2:$A$53,About!$B$1)</f>
        <v>6.7303520413901694</v>
      </c>
      <c r="G8" s="65">
        <f>INDEX('REEDS calc'!$C$64:$AG$113,MATCH(About!$B$2,'REEDS calc'!$B$64:$B$113,0),MATCH(G$1,'REEDS calc'!$C$63:$AG$63,0))*SUMIFS('res v com'!$E$3:$E$52,'res v com'!$B$3:$B$52,About!$B$2)*SUMIFS('Urban and Rural'!$C$2:$C$53,'Urban and Rural'!$A$2:$A$53,About!$B$1)</f>
        <v>11.516380159712067</v>
      </c>
      <c r="H8" s="65">
        <f>INDEX('REEDS calc'!$C$64:$AG$113,MATCH(About!$B$2,'REEDS calc'!$B$64:$B$113,0),MATCH(H$1,'REEDS calc'!$C$63:$AG$63,0))*SUMIFS('res v com'!$E$3:$E$52,'res v com'!$B$3:$B$52,About!$B$2)*SUMIFS('Urban and Rural'!$C$2:$C$53,'Urban and Rural'!$A$2:$A$53,About!$B$1)</f>
        <v>16.302408278033969</v>
      </c>
      <c r="I8" s="65">
        <f>INDEX('REEDS calc'!$C$64:$AG$113,MATCH(About!$B$2,'REEDS calc'!$B$64:$B$113,0),MATCH(I$1,'REEDS calc'!$C$63:$AG$63,0))*SUMIFS('res v com'!$E$3:$E$52,'res v com'!$B$3:$B$52,About!$B$2)*SUMIFS('Urban and Rural'!$C$2:$C$53,'Urban and Rural'!$A$2:$A$53,About!$B$1)</f>
        <v>28.925557440107973</v>
      </c>
      <c r="J8" s="65">
        <f>INDEX('REEDS calc'!$C$64:$AG$113,MATCH(About!$B$2,'REEDS calc'!$B$64:$B$113,0),MATCH(J$1,'REEDS calc'!$C$63:$AG$63,0))*SUMIFS('res v com'!$E$3:$E$52,'res v com'!$B$3:$B$52,About!$B$2)*SUMIFS('Urban and Rural'!$C$2:$C$53,'Urban and Rural'!$A$2:$A$53,About!$B$1)</f>
        <v>41.54870660218198</v>
      </c>
      <c r="K8" s="65">
        <f>INDEX('REEDS calc'!$C$64:$AG$113,MATCH(About!$B$2,'REEDS calc'!$B$64:$B$113,0),MATCH(K$1,'REEDS calc'!$C$63:$AG$63,0))*SUMIFS('res v com'!$E$3:$E$52,'res v com'!$B$3:$B$52,About!$B$2)*SUMIFS('Urban and Rural'!$C$2:$C$53,'Urban and Rural'!$A$2:$A$53,About!$B$1)</f>
        <v>67.916730266561686</v>
      </c>
      <c r="L8" s="65">
        <f>INDEX('REEDS calc'!$C$64:$AG$113,MATCH(About!$B$2,'REEDS calc'!$B$64:$B$113,0),MATCH(L$1,'REEDS calc'!$C$63:$AG$63,0))*SUMIFS('res v com'!$E$3:$E$52,'res v com'!$B$3:$B$52,About!$B$2)*SUMIFS('Urban and Rural'!$C$2:$C$53,'Urban and Rural'!$A$2:$A$53,About!$B$1)</f>
        <v>94.284753930941392</v>
      </c>
      <c r="M8" s="65">
        <f>INDEX('REEDS calc'!$C$64:$AG$113,MATCH(About!$B$2,'REEDS calc'!$B$64:$B$113,0),MATCH(M$1,'REEDS calc'!$C$63:$AG$63,0))*SUMIFS('res v com'!$E$3:$E$52,'res v com'!$B$3:$B$52,About!$B$2)*SUMIFS('Urban and Rural'!$C$2:$C$53,'Urban and Rural'!$A$2:$A$53,About!$B$1)</f>
        <v>136.82057883252727</v>
      </c>
      <c r="N8" s="65">
        <f>INDEX('REEDS calc'!$C$64:$AG$113,MATCH(About!$B$2,'REEDS calc'!$B$64:$B$113,0),MATCH(N$1,'REEDS calc'!$C$63:$AG$63,0))*SUMIFS('res v com'!$E$3:$E$52,'res v com'!$B$3:$B$52,About!$B$2)*SUMIFS('Urban and Rural'!$C$2:$C$53,'Urban and Rural'!$A$2:$A$53,About!$B$1)</f>
        <v>179.35640373411314</v>
      </c>
      <c r="O8" s="65">
        <f>INDEX('REEDS calc'!$C$64:$AG$113,MATCH(About!$B$2,'REEDS calc'!$B$64:$B$113,0),MATCH(O$1,'REEDS calc'!$C$63:$AG$63,0))*SUMIFS('res v com'!$E$3:$E$52,'res v com'!$B$3:$B$52,About!$B$2)*SUMIFS('Urban and Rural'!$C$2:$C$53,'Urban and Rural'!$A$2:$A$53,About!$B$1)</f>
        <v>230.6416862895062</v>
      </c>
      <c r="P8" s="65">
        <f>INDEX('REEDS calc'!$C$64:$AG$113,MATCH(About!$B$2,'REEDS calc'!$B$64:$B$113,0),MATCH(P$1,'REEDS calc'!$C$63:$AG$63,0))*SUMIFS('res v com'!$E$3:$E$52,'res v com'!$B$3:$B$52,About!$B$2)*SUMIFS('Urban and Rural'!$C$2:$C$53,'Urban and Rural'!$A$2:$A$53,About!$B$1)</f>
        <v>281.92696884489931</v>
      </c>
      <c r="Q8" s="65">
        <f>INDEX('REEDS calc'!$C$64:$AG$113,MATCH(About!$B$2,'REEDS calc'!$B$64:$B$113,0),MATCH(Q$1,'REEDS calc'!$C$63:$AG$63,0))*SUMIFS('res v com'!$E$3:$E$52,'res v com'!$B$3:$B$52,About!$B$2)*SUMIFS('Urban and Rural'!$C$2:$C$53,'Urban and Rural'!$A$2:$A$53,About!$B$1)</f>
        <v>302.83592918681808</v>
      </c>
      <c r="R8" s="65">
        <f>INDEX('REEDS calc'!$C$64:$AG$113,MATCH(About!$B$2,'REEDS calc'!$B$64:$B$113,0),MATCH(R$1,'REEDS calc'!$C$63:$AG$63,0))*SUMIFS('res v com'!$E$3:$E$52,'res v com'!$B$3:$B$52,About!$B$2)*SUMIFS('Urban and Rural'!$C$2:$C$53,'Urban and Rural'!$A$2:$A$53,About!$B$1)</f>
        <v>323.74488952873685</v>
      </c>
      <c r="S8" s="65">
        <f>INDEX('REEDS calc'!$C$64:$AG$113,MATCH(About!$B$2,'REEDS calc'!$B$64:$B$113,0),MATCH(S$1,'REEDS calc'!$C$63:$AG$63,0))*SUMIFS('res v com'!$E$3:$E$52,'res v com'!$B$3:$B$52,About!$B$2)*SUMIFS('Urban and Rural'!$C$2:$C$53,'Urban and Rural'!$A$2:$A$53,About!$B$1)</f>
        <v>339.82295273872455</v>
      </c>
      <c r="T8" s="65">
        <f>INDEX('REEDS calc'!$C$64:$AG$113,MATCH(About!$B$2,'REEDS calc'!$B$64:$B$113,0),MATCH(T$1,'REEDS calc'!$C$63:$AG$63,0))*SUMIFS('res v com'!$E$3:$E$52,'res v com'!$B$3:$B$52,About!$B$2)*SUMIFS('Urban and Rural'!$C$2:$C$53,'Urban and Rural'!$A$2:$A$53,About!$B$1)</f>
        <v>355.90101594871214</v>
      </c>
      <c r="U8" s="65">
        <f>INDEX('REEDS calc'!$C$64:$AG$113,MATCH(About!$B$2,'REEDS calc'!$B$64:$B$113,0),MATCH(U$1,'REEDS calc'!$C$63:$AG$63,0))*SUMIFS('res v com'!$E$3:$E$52,'res v com'!$B$3:$B$52,About!$B$2)*SUMIFS('Urban and Rural'!$C$2:$C$53,'Urban and Rural'!$A$2:$A$53,About!$B$1)</f>
        <v>369.09250594983695</v>
      </c>
      <c r="V8" s="65">
        <f>INDEX('REEDS calc'!$C$64:$AG$113,MATCH(About!$B$2,'REEDS calc'!$B$64:$B$113,0),MATCH(V$1,'REEDS calc'!$C$63:$AG$63,0))*SUMIFS('res v com'!$E$3:$E$52,'res v com'!$B$3:$B$52,About!$B$2)*SUMIFS('Urban and Rural'!$C$2:$C$53,'Urban and Rural'!$A$2:$A$53,About!$B$1)</f>
        <v>382.28399595096164</v>
      </c>
      <c r="W8" s="65">
        <f>INDEX('REEDS calc'!$C$64:$AG$113,MATCH(About!$B$2,'REEDS calc'!$B$64:$B$113,0),MATCH(W$1,'REEDS calc'!$C$63:$AG$63,0))*SUMIFS('res v com'!$E$3:$E$52,'res v com'!$B$3:$B$52,About!$B$2)*SUMIFS('Urban and Rural'!$C$2:$C$53,'Urban and Rural'!$A$2:$A$53,About!$B$1)</f>
        <v>391.93083387695424</v>
      </c>
      <c r="X8" s="65">
        <f>INDEX('REEDS calc'!$C$64:$AG$113,MATCH(About!$B$2,'REEDS calc'!$B$64:$B$113,0),MATCH(X$1,'REEDS calc'!$C$63:$AG$63,0))*SUMIFS('res v com'!$E$3:$E$52,'res v com'!$B$3:$B$52,About!$B$2)*SUMIFS('Urban and Rural'!$C$2:$C$53,'Urban and Rural'!$A$2:$A$53,About!$B$1)</f>
        <v>401.57767180294678</v>
      </c>
      <c r="Y8" s="65">
        <f>INDEX('REEDS calc'!$C$64:$AG$113,MATCH(About!$B$2,'REEDS calc'!$B$64:$B$113,0),MATCH(Y$1,'REEDS calc'!$C$63:$AG$63,0))*SUMIFS('res v com'!$E$3:$E$52,'res v com'!$B$3:$B$52,About!$B$2)*SUMIFS('Urban and Rural'!$C$2:$C$53,'Urban and Rural'!$A$2:$A$53,About!$B$1)</f>
        <v>413.09405196265885</v>
      </c>
      <c r="Z8" s="65">
        <f>INDEX('REEDS calc'!$C$64:$AG$113,MATCH(About!$B$2,'REEDS calc'!$B$64:$B$113,0),MATCH(Z$1,'REEDS calc'!$C$63:$AG$63,0))*SUMIFS('res v com'!$E$3:$E$52,'res v com'!$B$3:$B$52,About!$B$2)*SUMIFS('Urban and Rural'!$C$2:$C$53,'Urban and Rural'!$A$2:$A$53,About!$B$1)</f>
        <v>424.61043212237087</v>
      </c>
      <c r="AA8" s="65">
        <f>INDEX('REEDS calc'!$C$64:$AG$113,MATCH(About!$B$2,'REEDS calc'!$B$64:$B$113,0),MATCH(AA$1,'REEDS calc'!$C$63:$AG$63,0))*SUMIFS('res v com'!$E$3:$E$52,'res v com'!$B$3:$B$52,About!$B$2)*SUMIFS('Urban and Rural'!$C$2:$C$53,'Urban and Rural'!$A$2:$A$53,About!$B$1)</f>
        <v>435.58838411877178</v>
      </c>
      <c r="AB8" s="65">
        <f>INDEX('REEDS calc'!$C$64:$AG$113,MATCH(About!$B$2,'REEDS calc'!$B$64:$B$113,0),MATCH(AB$1,'REEDS calc'!$C$63:$AG$63,0))*SUMIFS('res v com'!$E$3:$E$52,'res v com'!$B$3:$B$52,About!$B$2)*SUMIFS('Urban and Rural'!$C$2:$C$53,'Urban and Rural'!$A$2:$A$53,About!$B$1)</f>
        <v>446.56633611517265</v>
      </c>
      <c r="AC8" s="65">
        <f>INDEX('REEDS calc'!$C$64:$AG$113,MATCH(About!$B$2,'REEDS calc'!$B$64:$B$113,0),MATCH(AC$1,'REEDS calc'!$C$63:$AG$63,0))*SUMIFS('res v com'!$E$3:$E$52,'res v com'!$B$3:$B$52,About!$B$2)*SUMIFS('Urban and Rural'!$C$2:$C$53,'Urban and Rural'!$A$2:$A$53,About!$B$1)</f>
        <v>460.83468244291976</v>
      </c>
      <c r="AD8" s="65">
        <f>INDEX('REEDS calc'!$C$64:$AG$113,MATCH(About!$B$2,'REEDS calc'!$B$64:$B$113,0),MATCH(AD$1,'REEDS calc'!$C$63:$AG$63,0))*SUMIFS('res v com'!$E$3:$E$52,'res v com'!$B$3:$B$52,About!$B$2)*SUMIFS('Urban and Rural'!$C$2:$C$53,'Urban and Rural'!$A$2:$A$53,About!$B$1)</f>
        <v>475.10302877066692</v>
      </c>
      <c r="AE8" s="65">
        <f>INDEX('REEDS calc'!$C$64:$AG$113,MATCH(About!$B$2,'REEDS calc'!$B$64:$B$113,0),MATCH(AE$1,'REEDS calc'!$C$63:$AG$63,0))*SUMIFS('res v com'!$E$3:$E$52,'res v com'!$B$3:$B$52,About!$B$2)*SUMIFS('Urban and Rural'!$C$2:$C$53,'Urban and Rural'!$A$2:$A$53,About!$B$1)</f>
        <v>490.8969215611292</v>
      </c>
      <c r="AF8" s="65">
        <f>INDEX('REEDS calc'!$C$64:$AG$113,MATCH(About!$B$2,'REEDS calc'!$B$64:$B$113,0),MATCH(AF$1,'REEDS calc'!$C$63:$AG$63,0))*SUMIFS('res v com'!$E$3:$E$52,'res v com'!$B$3:$B$52,About!$B$2)*SUMIFS('Urban and Rural'!$C$2:$C$53,'Urban and Rural'!$A$2:$A$53,About!$B$1)</f>
        <v>506.69081435159148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2.6813924601997927</v>
      </c>
      <c r="C8" s="65">
        <f>INDEX('REEDS calc'!$C$64:$AG$113,MATCH(About!$B$2,'REEDS calc'!$B$64:$B$113,0),MATCH(C$1,'REEDS calc'!$C$63:$AG$63,0))*SUMIFS('res v com'!$E$3:$E$52,'res v com'!$B$3:$B$52,About!$B$2)*SUMIFS('Urban and Rural'!$B$2:$B$53,'Urban and Rural'!$A$2:$A$53,About!$B$1)</f>
        <v>2.6813924601997927</v>
      </c>
      <c r="D8" s="65">
        <f>INDEX('REEDS calc'!$C$64:$AG$113,MATCH(About!$B$2,'REEDS calc'!$B$64:$B$113,0),MATCH(D$1,'REEDS calc'!$C$63:$AG$63,0))*SUMIFS('res v com'!$E$3:$E$52,'res v com'!$B$3:$B$52,About!$B$2)*SUMIFS('Urban and Rural'!$B$2:$B$53,'Urban and Rural'!$A$2:$A$53,About!$B$1)</f>
        <v>2.6813924601997927</v>
      </c>
      <c r="E8" s="65">
        <f>INDEX('REEDS calc'!$C$64:$AG$113,MATCH(About!$B$2,'REEDS calc'!$B$64:$B$113,0),MATCH(E$1,'REEDS calc'!$C$63:$AG$63,0))*SUMIFS('res v com'!$E$3:$E$52,'res v com'!$B$3:$B$52,About!$B$2)*SUMIFS('Urban and Rural'!$B$2:$B$53,'Urban and Rural'!$A$2:$A$53,About!$B$1)</f>
        <v>4.6260657048496423</v>
      </c>
      <c r="F8" s="65">
        <f>INDEX('REEDS calc'!$C$64:$AG$113,MATCH(About!$B$2,'REEDS calc'!$B$64:$B$113,0),MATCH(F$1,'REEDS calc'!$C$63:$AG$63,0))*SUMIFS('res v com'!$E$3:$E$52,'res v com'!$B$3:$B$52,About!$B$2)*SUMIFS('Urban and Rural'!$B$2:$B$53,'Urban and Rural'!$A$2:$A$53,About!$B$1)</f>
        <v>6.5707389494994928</v>
      </c>
      <c r="G8" s="65">
        <f>INDEX('REEDS calc'!$C$64:$AG$113,MATCH(About!$B$2,'REEDS calc'!$B$64:$B$113,0),MATCH(G$1,'REEDS calc'!$C$63:$AG$63,0))*SUMIFS('res v com'!$E$3:$E$52,'res v com'!$B$3:$B$52,About!$B$2)*SUMIFS('Urban and Rural'!$B$2:$B$53,'Urban and Rural'!$A$2:$A$53,About!$B$1)</f>
        <v>11.243264424699134</v>
      </c>
      <c r="H8" s="65">
        <f>INDEX('REEDS calc'!$C$64:$AG$113,MATCH(About!$B$2,'REEDS calc'!$B$64:$B$113,0),MATCH(H$1,'REEDS calc'!$C$63:$AG$63,0))*SUMIFS('res v com'!$E$3:$E$52,'res v com'!$B$3:$B$52,About!$B$2)*SUMIFS('Urban and Rural'!$B$2:$B$53,'Urban and Rural'!$A$2:$A$53,About!$B$1)</f>
        <v>15.915789899898774</v>
      </c>
      <c r="I8" s="65">
        <f>INDEX('REEDS calc'!$C$64:$AG$113,MATCH(About!$B$2,'REEDS calc'!$B$64:$B$113,0),MATCH(I$1,'REEDS calc'!$C$63:$AG$63,0))*SUMIFS('res v com'!$E$3:$E$52,'res v com'!$B$3:$B$52,About!$B$2)*SUMIFS('Urban and Rural'!$B$2:$B$53,'Urban and Rural'!$A$2:$A$53,About!$B$1)</f>
        <v>28.239575840737821</v>
      </c>
      <c r="J8" s="65">
        <f>INDEX('REEDS calc'!$C$64:$AG$113,MATCH(About!$B$2,'REEDS calc'!$B$64:$B$113,0),MATCH(J$1,'REEDS calc'!$C$63:$AG$63,0))*SUMIFS('res v com'!$E$3:$E$52,'res v com'!$B$3:$B$52,About!$B$2)*SUMIFS('Urban and Rural'!$B$2:$B$53,'Urban and Rural'!$A$2:$A$53,About!$B$1)</f>
        <v>40.563361781576873</v>
      </c>
      <c r="K8" s="65">
        <f>INDEX('REEDS calc'!$C$64:$AG$113,MATCH(About!$B$2,'REEDS calc'!$B$64:$B$113,0),MATCH(K$1,'REEDS calc'!$C$63:$AG$63,0))*SUMIFS('res v com'!$E$3:$E$52,'res v com'!$B$3:$B$52,About!$B$2)*SUMIFS('Urban and Rural'!$B$2:$B$53,'Urban and Rural'!$A$2:$A$53,About!$B$1)</f>
        <v>66.306056821504896</v>
      </c>
      <c r="L8" s="65">
        <f>INDEX('REEDS calc'!$C$64:$AG$113,MATCH(About!$B$2,'REEDS calc'!$B$64:$B$113,0),MATCH(L$1,'REEDS calc'!$C$63:$AG$63,0))*SUMIFS('res v com'!$E$3:$E$52,'res v com'!$B$3:$B$52,About!$B$2)*SUMIFS('Urban and Rural'!$B$2:$B$53,'Urban and Rural'!$A$2:$A$53,About!$B$1)</f>
        <v>92.048751861432905</v>
      </c>
      <c r="M8" s="65">
        <f>INDEX('REEDS calc'!$C$64:$AG$113,MATCH(About!$B$2,'REEDS calc'!$B$64:$B$113,0),MATCH(M$1,'REEDS calc'!$C$63:$AG$63,0))*SUMIFS('res v com'!$E$3:$E$52,'res v com'!$B$3:$B$52,About!$B$2)*SUMIFS('Urban and Rural'!$B$2:$B$53,'Urban and Rural'!$A$2:$A$53,About!$B$1)</f>
        <v>133.5758220222697</v>
      </c>
      <c r="N8" s="65">
        <f>INDEX('REEDS calc'!$C$64:$AG$113,MATCH(About!$B$2,'REEDS calc'!$B$64:$B$113,0),MATCH(N$1,'REEDS calc'!$C$63:$AG$63,0))*SUMIFS('res v com'!$E$3:$E$52,'res v com'!$B$3:$B$52,About!$B$2)*SUMIFS('Urban and Rural'!$B$2:$B$53,'Urban and Rural'!$A$2:$A$53,About!$B$1)</f>
        <v>175.10289218310652</v>
      </c>
      <c r="O8" s="65">
        <f>INDEX('REEDS calc'!$C$64:$AG$113,MATCH(About!$B$2,'REEDS calc'!$B$64:$B$113,0),MATCH(O$1,'REEDS calc'!$C$63:$AG$63,0))*SUMIFS('res v com'!$E$3:$E$52,'res v com'!$B$3:$B$52,About!$B$2)*SUMIFS('Urban and Rural'!$B$2:$B$53,'Urban and Rural'!$A$2:$A$53,About!$B$1)</f>
        <v>225.17192297829263</v>
      </c>
      <c r="P8" s="65">
        <f>INDEX('REEDS calc'!$C$64:$AG$113,MATCH(About!$B$2,'REEDS calc'!$B$64:$B$113,0),MATCH(P$1,'REEDS calc'!$C$63:$AG$63,0))*SUMIFS('res v com'!$E$3:$E$52,'res v com'!$B$3:$B$52,About!$B$2)*SUMIFS('Urban and Rural'!$B$2:$B$53,'Urban and Rural'!$A$2:$A$53,About!$B$1)</f>
        <v>275.24095377347874</v>
      </c>
      <c r="Q8" s="65">
        <f>INDEX('REEDS calc'!$C$64:$AG$113,MATCH(About!$B$2,'REEDS calc'!$B$64:$B$113,0),MATCH(Q$1,'REEDS calc'!$C$63:$AG$63,0))*SUMIFS('res v com'!$E$3:$E$52,'res v com'!$B$3:$B$52,About!$B$2)*SUMIFS('Urban and Rural'!$B$2:$B$53,'Urban and Rural'!$A$2:$A$53,About!$B$1)</f>
        <v>295.65404944325718</v>
      </c>
      <c r="R8" s="65">
        <f>INDEX('REEDS calc'!$C$64:$AG$113,MATCH(About!$B$2,'REEDS calc'!$B$64:$B$113,0),MATCH(R$1,'REEDS calc'!$C$63:$AG$63,0))*SUMIFS('res v com'!$E$3:$E$52,'res v com'!$B$3:$B$52,About!$B$2)*SUMIFS('Urban and Rural'!$B$2:$B$53,'Urban and Rural'!$A$2:$A$53,About!$B$1)</f>
        <v>316.06714511303562</v>
      </c>
      <c r="S8" s="65">
        <f>INDEX('REEDS calc'!$C$64:$AG$113,MATCH(About!$B$2,'REEDS calc'!$B$64:$B$113,0),MATCH(S$1,'REEDS calc'!$C$63:$AG$63,0))*SUMIFS('res v com'!$E$3:$E$52,'res v com'!$B$3:$B$52,About!$B$2)*SUMIFS('Urban and Rural'!$B$2:$B$53,'Urban and Rural'!$A$2:$A$53,About!$B$1)</f>
        <v>331.7639103812844</v>
      </c>
      <c r="T8" s="65">
        <f>INDEX('REEDS calc'!$C$64:$AG$113,MATCH(About!$B$2,'REEDS calc'!$B$64:$B$113,0),MATCH(T$1,'REEDS calc'!$C$63:$AG$63,0))*SUMIFS('res v com'!$E$3:$E$52,'res v com'!$B$3:$B$52,About!$B$2)*SUMIFS('Urban and Rural'!$B$2:$B$53,'Urban and Rural'!$A$2:$A$53,About!$B$1)</f>
        <v>347.46067564953319</v>
      </c>
      <c r="U8" s="65">
        <f>INDEX('REEDS calc'!$C$64:$AG$113,MATCH(About!$B$2,'REEDS calc'!$B$64:$B$113,0),MATCH(U$1,'REEDS calc'!$C$63:$AG$63,0))*SUMIFS('res v com'!$E$3:$E$52,'res v com'!$B$3:$B$52,About!$B$2)*SUMIFS('Urban and Rural'!$B$2:$B$53,'Urban and Rural'!$A$2:$A$53,About!$B$1)</f>
        <v>360.33932399055226</v>
      </c>
      <c r="V8" s="65">
        <f>INDEX('REEDS calc'!$C$64:$AG$113,MATCH(About!$B$2,'REEDS calc'!$B$64:$B$113,0),MATCH(V$1,'REEDS calc'!$C$63:$AG$63,0))*SUMIFS('res v com'!$E$3:$E$52,'res v com'!$B$3:$B$52,About!$B$2)*SUMIFS('Urban and Rural'!$B$2:$B$53,'Urban and Rural'!$A$2:$A$53,About!$B$1)</f>
        <v>373.21797233157122</v>
      </c>
      <c r="W8" s="65">
        <f>INDEX('REEDS calc'!$C$64:$AG$113,MATCH(About!$B$2,'REEDS calc'!$B$64:$B$113,0),MATCH(W$1,'REEDS calc'!$C$63:$AG$63,0))*SUMIFS('res v com'!$E$3:$E$52,'res v com'!$B$3:$B$52,About!$B$2)*SUMIFS('Urban and Rural'!$B$2:$B$53,'Urban and Rural'!$A$2:$A$53,About!$B$1)</f>
        <v>382.63603149252049</v>
      </c>
      <c r="X8" s="65">
        <f>INDEX('REEDS calc'!$C$64:$AG$113,MATCH(About!$B$2,'REEDS calc'!$B$64:$B$113,0),MATCH(X$1,'REEDS calc'!$C$63:$AG$63,0))*SUMIFS('res v com'!$E$3:$E$52,'res v com'!$B$3:$B$52,About!$B$2)*SUMIFS('Urban and Rural'!$B$2:$B$53,'Urban and Rural'!$A$2:$A$53,About!$B$1)</f>
        <v>392.05409065346981</v>
      </c>
      <c r="Y8" s="65">
        <f>INDEX('REEDS calc'!$C$64:$AG$113,MATCH(About!$B$2,'REEDS calc'!$B$64:$B$113,0),MATCH(Y$1,'REEDS calc'!$C$63:$AG$63,0))*SUMIFS('res v com'!$E$3:$E$52,'res v com'!$B$3:$B$52,About!$B$2)*SUMIFS('Urban and Rural'!$B$2:$B$53,'Urban and Rural'!$A$2:$A$53,About!$B$1)</f>
        <v>403.29735507816889</v>
      </c>
      <c r="Z8" s="65">
        <f>INDEX('REEDS calc'!$C$64:$AG$113,MATCH(About!$B$2,'REEDS calc'!$B$64:$B$113,0),MATCH(Z$1,'REEDS calc'!$C$63:$AG$63,0))*SUMIFS('res v com'!$E$3:$E$52,'res v com'!$B$3:$B$52,About!$B$2)*SUMIFS('Urban and Rural'!$B$2:$B$53,'Urban and Rural'!$A$2:$A$53,About!$B$1)</f>
        <v>414.54061950286803</v>
      </c>
      <c r="AA8" s="65">
        <f>INDEX('REEDS calc'!$C$64:$AG$113,MATCH(About!$B$2,'REEDS calc'!$B$64:$B$113,0),MATCH(AA$1,'REEDS calc'!$C$63:$AG$63,0))*SUMIFS('res v com'!$E$3:$E$52,'res v com'!$B$3:$B$52,About!$B$2)*SUMIFS('Urban and Rural'!$B$2:$B$53,'Urban and Rural'!$A$2:$A$53,About!$B$1)</f>
        <v>425.25822481160725</v>
      </c>
      <c r="AB8" s="65">
        <f>INDEX('REEDS calc'!$C$64:$AG$113,MATCH(About!$B$2,'REEDS calc'!$B$64:$B$113,0),MATCH(AB$1,'REEDS calc'!$C$63:$AG$63,0))*SUMIFS('res v com'!$E$3:$E$52,'res v com'!$B$3:$B$52,About!$B$2)*SUMIFS('Urban and Rural'!$B$2:$B$53,'Urban and Rural'!$A$2:$A$53,About!$B$1)</f>
        <v>435.97583012034642</v>
      </c>
      <c r="AC8" s="65">
        <f>INDEX('REEDS calc'!$C$64:$AG$113,MATCH(About!$B$2,'REEDS calc'!$B$64:$B$113,0),MATCH(AC$1,'REEDS calc'!$C$63:$AG$63,0))*SUMIFS('res v com'!$E$3:$E$52,'res v com'!$B$3:$B$52,About!$B$2)*SUMIFS('Urban and Rural'!$B$2:$B$53,'Urban and Rural'!$A$2:$A$53,About!$B$1)</f>
        <v>449.90579669328531</v>
      </c>
      <c r="AD8" s="65">
        <f>INDEX('REEDS calc'!$C$64:$AG$113,MATCH(About!$B$2,'REEDS calc'!$B$64:$B$113,0),MATCH(AD$1,'REEDS calc'!$C$63:$AG$63,0))*SUMIFS('res v com'!$E$3:$E$52,'res v com'!$B$3:$B$52,About!$B$2)*SUMIFS('Urban and Rural'!$B$2:$B$53,'Urban and Rural'!$A$2:$A$53,About!$B$1)</f>
        <v>463.83576326622426</v>
      </c>
      <c r="AE8" s="65">
        <f>INDEX('REEDS calc'!$C$64:$AG$113,MATCH(About!$B$2,'REEDS calc'!$B$64:$B$113,0),MATCH(AE$1,'REEDS calc'!$C$63:$AG$63,0))*SUMIFS('res v com'!$E$3:$E$52,'res v com'!$B$3:$B$52,About!$B$2)*SUMIFS('Urban and Rural'!$B$2:$B$53,'Urban and Rural'!$A$2:$A$53,About!$B$1)</f>
        <v>479.25509733438304</v>
      </c>
      <c r="AF8" s="65">
        <f>INDEX('REEDS calc'!$C$64:$AG$113,MATCH(About!$B$2,'REEDS calc'!$B$64:$B$113,0),MATCH(AF$1,'REEDS calc'!$C$63:$AG$63,0))*SUMIFS('res v com'!$E$3:$E$52,'res v com'!$B$3:$B$52,About!$B$2)*SUMIFS('Urban and Rural'!$B$2:$B$53,'Urban and Rural'!$A$2:$A$53,About!$B$1)</f>
        <v>494.67443140254193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3.7538982218995707</v>
      </c>
      <c r="C8" s="65">
        <f>INDEX('REEDS calc'!$C$64:$AG$113,MATCH(About!$B$2,'REEDS calc'!$B$64:$B$113,0),MATCH(C$1,'REEDS calc'!$C$63:$AG$63,0))*SUMIFS('res v com'!$F$3:$F$52,'res v com'!$B$3:$B$52,About!$B$2)</f>
        <v>3.7538982218995707</v>
      </c>
      <c r="D8" s="65">
        <f>INDEX('REEDS calc'!$C$64:$AG$113,MATCH(About!$B$2,'REEDS calc'!$B$64:$B$113,0),MATCH(D$1,'REEDS calc'!$C$63:$AG$63,0))*SUMIFS('res v com'!$F$3:$F$52,'res v com'!$B$3:$B$52,About!$B$2)</f>
        <v>3.7538982218995707</v>
      </c>
      <c r="E8" s="65">
        <f>INDEX('REEDS calc'!$C$64:$AG$113,MATCH(About!$B$2,'REEDS calc'!$B$64:$B$113,0),MATCH(E$1,'REEDS calc'!$C$63:$AG$63,0))*SUMIFS('res v com'!$F$3:$F$52,'res v com'!$B$3:$B$52,About!$B$2)</f>
        <v>6.4764036155049531</v>
      </c>
      <c r="F8" s="65">
        <f>INDEX('REEDS calc'!$C$64:$AG$113,MATCH(About!$B$2,'REEDS calc'!$B$64:$B$113,0),MATCH(F$1,'REEDS calc'!$C$63:$AG$63,0))*SUMIFS('res v com'!$F$3:$F$52,'res v com'!$B$3:$B$52,About!$B$2)</f>
        <v>9.198909009110336</v>
      </c>
      <c r="G8" s="65">
        <f>INDEX('REEDS calc'!$C$64:$AG$113,MATCH(About!$B$2,'REEDS calc'!$B$64:$B$113,0),MATCH(G$1,'REEDS calc'!$C$63:$AG$63,0))*SUMIFS('res v com'!$F$3:$F$52,'res v com'!$B$3:$B$52,About!$B$2)</f>
        <v>15.740355415588798</v>
      </c>
      <c r="H8" s="65">
        <f>INDEX('REEDS calc'!$C$64:$AG$113,MATCH(About!$B$2,'REEDS calc'!$B$64:$B$113,0),MATCH(H$1,'REEDS calc'!$C$63:$AG$63,0))*SUMIFS('res v com'!$F$3:$F$52,'res v com'!$B$3:$B$52,About!$B$2)</f>
        <v>22.281801822067258</v>
      </c>
      <c r="I8" s="65">
        <f>INDEX('REEDS calc'!$C$64:$AG$113,MATCH(About!$B$2,'REEDS calc'!$B$64:$B$113,0),MATCH(I$1,'REEDS calc'!$C$63:$AG$63,0))*SUMIFS('res v com'!$F$3:$F$52,'res v com'!$B$3:$B$52,About!$B$2)</f>
        <v>39.534866719154202</v>
      </c>
      <c r="J8" s="65">
        <f>INDEX('REEDS calc'!$C$64:$AG$113,MATCH(About!$B$2,'REEDS calc'!$B$64:$B$113,0),MATCH(J$1,'REEDS calc'!$C$63:$AG$63,0))*SUMIFS('res v com'!$F$3:$F$52,'res v com'!$B$3:$B$52,About!$B$2)</f>
        <v>56.787931616241146</v>
      </c>
      <c r="K8" s="65">
        <f>INDEX('REEDS calc'!$C$64:$AG$113,MATCH(About!$B$2,'REEDS calc'!$B$64:$B$113,0),MATCH(K$1,'REEDS calc'!$C$63:$AG$63,0))*SUMIFS('res v com'!$F$3:$F$52,'res v com'!$B$3:$B$52,About!$B$2)</f>
        <v>92.827212911933415</v>
      </c>
      <c r="L8" s="65">
        <f>INDEX('REEDS calc'!$C$64:$AG$113,MATCH(About!$B$2,'REEDS calc'!$B$64:$B$113,0),MATCH(L$1,'REEDS calc'!$C$63:$AG$63,0))*SUMIFS('res v com'!$F$3:$F$52,'res v com'!$B$3:$B$52,About!$B$2)</f>
        <v>128.86649420762569</v>
      </c>
      <c r="M8" s="65">
        <f>INDEX('REEDS calc'!$C$64:$AG$113,MATCH(About!$B$2,'REEDS calc'!$B$64:$B$113,0),MATCH(M$1,'REEDS calc'!$C$63:$AG$63,0))*SUMIFS('res v com'!$F$3:$F$52,'res v com'!$B$3:$B$52,About!$B$2)</f>
        <v>187.003599145203</v>
      </c>
      <c r="N8" s="65">
        <f>INDEX('REEDS calc'!$C$64:$AG$113,MATCH(About!$B$2,'REEDS calc'!$B$64:$B$113,0),MATCH(N$1,'REEDS calc'!$C$63:$AG$63,0))*SUMIFS('res v com'!$F$3:$F$52,'res v com'!$B$3:$B$52,About!$B$2)</f>
        <v>245.14070408278033</v>
      </c>
      <c r="O8" s="65">
        <f>INDEX('REEDS calc'!$C$64:$AG$113,MATCH(About!$B$2,'REEDS calc'!$B$64:$B$113,0),MATCH(O$1,'REEDS calc'!$C$63:$AG$63,0))*SUMIFS('res v com'!$F$3:$F$52,'res v com'!$B$3:$B$52,About!$B$2)</f>
        <v>315.23639073220107</v>
      </c>
      <c r="P8" s="65">
        <f>INDEX('REEDS calc'!$C$64:$AG$113,MATCH(About!$B$2,'REEDS calc'!$B$64:$B$113,0),MATCH(P$1,'REEDS calc'!$C$63:$AG$63,0))*SUMIFS('res v com'!$F$3:$F$52,'res v com'!$B$3:$B$52,About!$B$2)</f>
        <v>385.33207738162184</v>
      </c>
      <c r="Q8" s="65">
        <f>INDEX('REEDS calc'!$C$64:$AG$113,MATCH(About!$B$2,'REEDS calc'!$B$64:$B$113,0),MATCH(Q$1,'REEDS calc'!$C$63:$AG$63,0))*SUMIFS('res v com'!$F$3:$F$52,'res v com'!$B$3:$B$52,About!$B$2)</f>
        <v>413.91002136992461</v>
      </c>
      <c r="R8" s="65">
        <f>INDEX('REEDS calc'!$C$64:$AG$113,MATCH(About!$B$2,'REEDS calc'!$B$64:$B$113,0),MATCH(R$1,'REEDS calc'!$C$63:$AG$63,0))*SUMIFS('res v com'!$F$3:$F$52,'res v com'!$B$3:$B$52,About!$B$2)</f>
        <v>442.48796535822737</v>
      </c>
      <c r="S8" s="65">
        <f>INDEX('REEDS calc'!$C$64:$AG$113,MATCH(About!$B$2,'REEDS calc'!$B$64:$B$113,0),MATCH(S$1,'REEDS calc'!$C$63:$AG$63,0))*SUMIFS('res v com'!$F$3:$F$52,'res v com'!$B$3:$B$52,About!$B$2)</f>
        <v>464.463136879991</v>
      </c>
      <c r="T8" s="65">
        <f>INDEX('REEDS calc'!$C$64:$AG$113,MATCH(About!$B$2,'REEDS calc'!$B$64:$B$113,0),MATCH(T$1,'REEDS calc'!$C$63:$AG$63,0))*SUMIFS('res v com'!$F$3:$F$52,'res v com'!$B$3:$B$52,About!$B$2)</f>
        <v>486.43830840175457</v>
      </c>
      <c r="U8" s="65">
        <f>INDEX('REEDS calc'!$C$64:$AG$113,MATCH(About!$B$2,'REEDS calc'!$B$64:$B$113,0),MATCH(U$1,'REEDS calc'!$C$63:$AG$63,0))*SUMIFS('res v com'!$F$3:$F$52,'res v com'!$B$3:$B$52,About!$B$2)</f>
        <v>504.46817005961088</v>
      </c>
      <c r="V8" s="65">
        <f>INDEX('REEDS calc'!$C$64:$AG$113,MATCH(About!$B$2,'REEDS calc'!$B$64:$B$113,0),MATCH(V$1,'REEDS calc'!$C$63:$AG$63,0))*SUMIFS('res v com'!$F$3:$F$52,'res v com'!$B$3:$B$52,About!$B$2)</f>
        <v>522.49803171746714</v>
      </c>
      <c r="W8" s="65">
        <f>INDEX('REEDS calc'!$C$64:$AG$113,MATCH(About!$B$2,'REEDS calc'!$B$64:$B$113,0),MATCH(W$1,'REEDS calc'!$C$63:$AG$63,0))*SUMIFS('res v com'!$F$3:$F$52,'res v com'!$B$3:$B$52,About!$B$2)</f>
        <v>535.68313463052527</v>
      </c>
      <c r="X8" s="65">
        <f>INDEX('REEDS calc'!$C$64:$AG$113,MATCH(About!$B$2,'REEDS calc'!$B$64:$B$113,0),MATCH(X$1,'REEDS calc'!$C$63:$AG$63,0))*SUMIFS('res v com'!$F$3:$F$52,'res v com'!$B$3:$B$52,About!$B$2)</f>
        <v>548.8682375435834</v>
      </c>
      <c r="Y8" s="65">
        <f>INDEX('REEDS calc'!$C$64:$AG$113,MATCH(About!$B$2,'REEDS calc'!$B$64:$B$113,0),MATCH(Y$1,'REEDS calc'!$C$63:$AG$63,0))*SUMIFS('res v com'!$F$3:$F$52,'res v com'!$B$3:$B$52,About!$B$2)</f>
        <v>564.60859295917214</v>
      </c>
      <c r="Z8" s="65">
        <f>INDEX('REEDS calc'!$C$64:$AG$113,MATCH(About!$B$2,'REEDS calc'!$B$64:$B$113,0),MATCH(Z$1,'REEDS calc'!$C$63:$AG$63,0))*SUMIFS('res v com'!$F$3:$F$52,'res v com'!$B$3:$B$52,About!$B$2)</f>
        <v>580.34894837476099</v>
      </c>
      <c r="AA8" s="65">
        <f>INDEX('REEDS calc'!$C$64:$AG$113,MATCH(About!$B$2,'REEDS calc'!$B$64:$B$113,0),MATCH(AA$1,'REEDS calc'!$C$63:$AG$63,0))*SUMIFS('res v com'!$F$3:$F$52,'res v com'!$B$3:$B$52,About!$B$2)</f>
        <v>595.35339106962101</v>
      </c>
      <c r="AB8" s="65">
        <f>INDEX('REEDS calc'!$C$64:$AG$113,MATCH(About!$B$2,'REEDS calc'!$B$64:$B$113,0),MATCH(AB$1,'REEDS calc'!$C$63:$AG$63,0))*SUMIFS('res v com'!$F$3:$F$52,'res v com'!$B$3:$B$52,About!$B$2)</f>
        <v>610.35783376448092</v>
      </c>
      <c r="AC8" s="65">
        <f>INDEX('REEDS calc'!$C$64:$AG$113,MATCH(About!$B$2,'REEDS calc'!$B$64:$B$113,0),MATCH(AC$1,'REEDS calc'!$C$63:$AG$63,0))*SUMIFS('res v com'!$F$3:$F$52,'res v com'!$B$3:$B$52,About!$B$2)</f>
        <v>629.85952086379484</v>
      </c>
      <c r="AD8" s="65">
        <f>INDEX('REEDS calc'!$C$64:$AG$113,MATCH(About!$B$2,'REEDS calc'!$B$64:$B$113,0),MATCH(AD$1,'REEDS calc'!$C$63:$AG$63,0))*SUMIFS('res v com'!$F$3:$F$52,'res v com'!$B$3:$B$52,About!$B$2)</f>
        <v>649.36120796310877</v>
      </c>
      <c r="AE8" s="65">
        <f>INDEX('REEDS calc'!$C$64:$AG$113,MATCH(About!$B$2,'REEDS calc'!$B$64:$B$113,0),MATCH(AE$1,'REEDS calc'!$C$63:$AG$63,0))*SUMIFS('res v com'!$F$3:$F$52,'res v com'!$B$3:$B$52,About!$B$2)</f>
        <v>670.94798110448767</v>
      </c>
      <c r="AF8" s="65">
        <f>INDEX('REEDS calc'!$C$64:$AG$113,MATCH(About!$B$2,'REEDS calc'!$B$64:$B$113,0),MATCH(AF$1,'REEDS calc'!$C$63:$AG$63,0))*SUMIFS('res v com'!$F$3:$F$52,'res v com'!$B$3:$B$52,About!$B$2)</f>
        <v>692.53475424586668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2.746527499718816</v>
      </c>
      <c r="C8" s="65">
        <f>INDEX('REEDS calc-noIRA'!$C$64:$AG$113,MATCH(About!$B$2,'REEDS calc-noIRA'!$B$64:$B$113,0),MATCH(C$1,'REEDS calc-noIRA'!$C$63:$AG$63,0))*SUMIFS('res v com'!$E$3:$E$52,'res v com'!$B$3:$B$52,About!$B$2)*SUMIFS('Urban and Rural'!$C$2:$C$53,'Urban and Rural'!$A$2:$A$53,About!$B$1)</f>
        <v>2.746527499718816</v>
      </c>
      <c r="D8" s="65">
        <f>INDEX('REEDS calc-noIRA'!$C$64:$AG$113,MATCH(About!$B$2,'REEDS calc-noIRA'!$B$64:$B$113,0),MATCH(D$1,'REEDS calc-noIRA'!$C$63:$AG$63,0))*SUMIFS('res v com'!$E$3:$E$52,'res v com'!$B$3:$B$52,About!$B$2)*SUMIFS('Urban and Rural'!$C$2:$C$53,'Urban and Rural'!$A$2:$A$53,About!$B$1)</f>
        <v>2.746527499718816</v>
      </c>
      <c r="E8" s="65">
        <f>INDEX('REEDS calc-noIRA'!$C$64:$AG$113,MATCH(About!$B$2,'REEDS calc-noIRA'!$B$64:$B$113,0),MATCH(E$1,'REEDS calc-noIRA'!$C$63:$AG$63,0))*SUMIFS('res v com'!$E$3:$E$52,'res v com'!$B$3:$B$52,About!$B$2)*SUMIFS('Urban and Rural'!$C$2:$C$53,'Urban and Rural'!$A$2:$A$53,About!$B$1)</f>
        <v>4.1197912495782152</v>
      </c>
      <c r="F8" s="65">
        <f>INDEX('REEDS calc-noIRA'!$C$64:$AG$113,MATCH(About!$B$2,'REEDS calc-noIRA'!$B$64:$B$113,0),MATCH(F$1,'REEDS calc-noIRA'!$C$63:$AG$63,0))*SUMIFS('res v com'!$E$3:$E$52,'res v com'!$B$3:$B$52,About!$B$2)*SUMIFS('Urban and Rural'!$C$2:$C$53,'Urban and Rural'!$A$2:$A$53,About!$B$1)</f>
        <v>5.4930549994376143</v>
      </c>
      <c r="G8" s="65">
        <f>INDEX('REEDS calc-noIRA'!$C$64:$AG$113,MATCH(About!$B$2,'REEDS calc-noIRA'!$B$64:$B$113,0),MATCH(G$1,'REEDS calc-noIRA'!$C$63:$AG$63,0))*SUMIFS('res v com'!$E$3:$E$52,'res v com'!$B$3:$B$52,About!$B$2)*SUMIFS('Urban and Rural'!$C$2:$C$53,'Urban and Rural'!$A$2:$A$53,About!$B$1)</f>
        <v>8.8922226971094283</v>
      </c>
      <c r="H8" s="65">
        <f>INDEX('REEDS calc-noIRA'!$C$64:$AG$113,MATCH(About!$B$2,'REEDS calc-noIRA'!$B$64:$B$113,0),MATCH(H$1,'REEDS calc-noIRA'!$C$63:$AG$63,0))*SUMIFS('res v com'!$E$3:$E$52,'res v com'!$B$3:$B$52,About!$B$2)*SUMIFS('Urban and Rural'!$C$2:$C$53,'Urban and Rural'!$A$2:$A$53,About!$B$1)</f>
        <v>12.29139039478124</v>
      </c>
      <c r="I8" s="65">
        <f>INDEX('REEDS calc-noIRA'!$C$64:$AG$113,MATCH(About!$B$2,'REEDS calc-noIRA'!$B$64:$B$113,0),MATCH(I$1,'REEDS calc-noIRA'!$C$63:$AG$63,0))*SUMIFS('res v com'!$E$3:$E$52,'res v com'!$B$3:$B$52,About!$B$2)*SUMIFS('Urban and Rural'!$C$2:$C$53,'Urban and Rural'!$A$2:$A$53,About!$B$1)</f>
        <v>20.014299403891556</v>
      </c>
      <c r="J8" s="65">
        <f>INDEX('REEDS calc-noIRA'!$C$64:$AG$113,MATCH(About!$B$2,'REEDS calc-noIRA'!$B$64:$B$113,0),MATCH(J$1,'REEDS calc-noIRA'!$C$63:$AG$63,0))*SUMIFS('res v com'!$E$3:$E$52,'res v com'!$B$3:$B$52,About!$B$2)*SUMIFS('Urban and Rural'!$C$2:$C$53,'Urban and Rural'!$A$2:$A$53,About!$B$1)</f>
        <v>27.737208413001873</v>
      </c>
      <c r="K8" s="65">
        <f>INDEX('REEDS calc-noIRA'!$C$64:$AG$113,MATCH(About!$B$2,'REEDS calc-noIRA'!$B$64:$B$113,0),MATCH(K$1,'REEDS calc-noIRA'!$C$63:$AG$63,0))*SUMIFS('res v com'!$E$3:$E$52,'res v com'!$B$3:$B$52,About!$B$2)*SUMIFS('Urban and Rural'!$C$2:$C$53,'Urban and Rural'!$A$2:$A$53,About!$B$1)</f>
        <v>44.746643572151527</v>
      </c>
      <c r="L8" s="65">
        <f>INDEX('REEDS calc-noIRA'!$C$64:$AG$113,MATCH(About!$B$2,'REEDS calc-noIRA'!$B$64:$B$113,0),MATCH(L$1,'REEDS calc-noIRA'!$C$63:$AG$63,0))*SUMIFS('res v com'!$E$3:$E$52,'res v com'!$B$3:$B$52,About!$B$2)*SUMIFS('Urban and Rural'!$C$2:$C$53,'Urban and Rural'!$A$2:$A$53,About!$B$1)</f>
        <v>61.75607873130118</v>
      </c>
      <c r="M8" s="65">
        <f>INDEX('REEDS calc-noIRA'!$C$64:$AG$113,MATCH(About!$B$2,'REEDS calc-noIRA'!$B$64:$B$113,0),MATCH(M$1,'REEDS calc-noIRA'!$C$63:$AG$63,0))*SUMIFS('res v com'!$E$3:$E$52,'res v com'!$B$3:$B$52,About!$B$2)*SUMIFS('Urban and Rural'!$C$2:$C$53,'Urban and Rural'!$A$2:$A$53,About!$B$1)</f>
        <v>83.959442132493479</v>
      </c>
      <c r="N8" s="65">
        <f>INDEX('REEDS calc-noIRA'!$C$64:$AG$113,MATCH(About!$B$2,'REEDS calc-noIRA'!$B$64:$B$113,0),MATCH(N$1,'REEDS calc-noIRA'!$C$63:$AG$63,0))*SUMIFS('res v com'!$E$3:$E$52,'res v com'!$B$3:$B$52,About!$B$2)*SUMIFS('Urban and Rural'!$C$2:$C$53,'Urban and Rural'!$A$2:$A$53,About!$B$1)</f>
        <v>106.16280553368576</v>
      </c>
      <c r="O8" s="65">
        <f>INDEX('REEDS calc-noIRA'!$C$64:$AG$113,MATCH(About!$B$2,'REEDS calc-noIRA'!$B$64:$B$113,0),MATCH(O$1,'REEDS calc-noIRA'!$C$63:$AG$63,0))*SUMIFS('res v com'!$E$3:$E$52,'res v com'!$B$3:$B$52,About!$B$2)*SUMIFS('Urban and Rural'!$C$2:$C$53,'Urban and Rural'!$A$2:$A$53,About!$B$1)</f>
        <v>129.39951591497001</v>
      </c>
      <c r="P8" s="65">
        <f>INDEX('REEDS calc-noIRA'!$C$64:$AG$113,MATCH(About!$B$2,'REEDS calc-noIRA'!$B$64:$B$113,0),MATCH(P$1,'REEDS calc-noIRA'!$C$63:$AG$63,0))*SUMIFS('res v com'!$E$3:$E$52,'res v com'!$B$3:$B$52,About!$B$2)*SUMIFS('Urban and Rural'!$C$2:$C$53,'Urban and Rural'!$A$2:$A$53,About!$B$1)</f>
        <v>152.63622629625425</v>
      </c>
      <c r="Q8" s="65">
        <f>INDEX('REEDS calc-noIRA'!$C$64:$AG$113,MATCH(About!$B$2,'REEDS calc-noIRA'!$B$64:$B$113,0),MATCH(Q$1,'REEDS calc-noIRA'!$C$63:$AG$63,0))*SUMIFS('res v com'!$E$3:$E$52,'res v com'!$B$3:$B$52,About!$B$2)*SUMIFS('Urban and Rural'!$C$2:$C$53,'Urban and Rural'!$A$2:$A$53,About!$B$1)</f>
        <v>172.7321057248902</v>
      </c>
      <c r="R8" s="65">
        <f>INDEX('REEDS calc-noIRA'!$C$64:$AG$113,MATCH(About!$B$2,'REEDS calc-noIRA'!$B$64:$B$113,0),MATCH(R$1,'REEDS calc-noIRA'!$C$63:$AG$63,0))*SUMIFS('res v com'!$E$3:$E$52,'res v com'!$B$3:$B$52,About!$B$2)*SUMIFS('Urban and Rural'!$C$2:$C$53,'Urban and Rural'!$A$2:$A$53,About!$B$1)</f>
        <v>192.8279851535261</v>
      </c>
      <c r="S8" s="65">
        <f>INDEX('REEDS calc-noIRA'!$C$64:$AG$113,MATCH(About!$B$2,'REEDS calc-noIRA'!$B$64:$B$113,0),MATCH(S$1,'REEDS calc-noIRA'!$C$63:$AG$63,0))*SUMIFS('res v com'!$E$3:$E$52,'res v com'!$B$3:$B$52,About!$B$2)*SUMIFS('Urban and Rural'!$C$2:$C$53,'Urban and Rural'!$A$2:$A$53,About!$B$1)</f>
        <v>209.34794016421102</v>
      </c>
      <c r="T8" s="65">
        <f>INDEX('REEDS calc-noIRA'!$C$64:$AG$113,MATCH(About!$B$2,'REEDS calc-noIRA'!$B$64:$B$113,0),MATCH(T$1,'REEDS calc-noIRA'!$C$63:$AG$63,0))*SUMIFS('res v com'!$E$3:$E$52,'res v com'!$B$3:$B$52,About!$B$2)*SUMIFS('Urban and Rural'!$C$2:$C$53,'Urban and Rural'!$A$2:$A$53,About!$B$1)</f>
        <v>225.86789517489592</v>
      </c>
      <c r="U8" s="65">
        <f>INDEX('REEDS calc-noIRA'!$C$64:$AG$113,MATCH(About!$B$2,'REEDS calc-noIRA'!$B$64:$B$113,0),MATCH(U$1,'REEDS calc-noIRA'!$C$63:$AG$63,0))*SUMIFS('res v com'!$E$3:$E$52,'res v com'!$B$3:$B$52,About!$B$2)*SUMIFS('Urban and Rural'!$C$2:$C$53,'Urban and Rural'!$A$2:$A$53,About!$B$1)</f>
        <v>236.24215498819007</v>
      </c>
      <c r="V8" s="65">
        <f>INDEX('REEDS calc-noIRA'!$C$64:$AG$113,MATCH(About!$B$2,'REEDS calc-noIRA'!$B$64:$B$113,0),MATCH(V$1,'REEDS calc-noIRA'!$C$63:$AG$63,0))*SUMIFS('res v com'!$E$3:$E$52,'res v com'!$B$3:$B$52,About!$B$2)*SUMIFS('Urban and Rural'!$C$2:$C$53,'Urban and Rural'!$A$2:$A$53,About!$B$1)</f>
        <v>246.61641480148421</v>
      </c>
      <c r="W8" s="65">
        <f>INDEX('REEDS calc-noIRA'!$C$64:$AG$113,MATCH(About!$B$2,'REEDS calc-noIRA'!$B$64:$B$113,0),MATCH(W$1,'REEDS calc-noIRA'!$C$63:$AG$63,0))*SUMIFS('res v com'!$E$3:$E$52,'res v com'!$B$3:$B$52,About!$B$2)*SUMIFS('Urban and Rural'!$C$2:$C$53,'Urban and Rural'!$A$2:$A$53,About!$B$1)</f>
        <v>256.55558114947678</v>
      </c>
      <c r="X8" s="65">
        <f>INDEX('REEDS calc-noIRA'!$C$64:$AG$113,MATCH(About!$B$2,'REEDS calc-noIRA'!$B$64:$B$113,0),MATCH(X$1,'REEDS calc-noIRA'!$C$63:$AG$63,0))*SUMIFS('res v com'!$E$3:$E$52,'res v com'!$B$3:$B$52,About!$B$2)*SUMIFS('Urban and Rural'!$C$2:$C$53,'Urban and Rural'!$A$2:$A$53,About!$B$1)</f>
        <v>266.49474749746935</v>
      </c>
      <c r="Y8" s="65">
        <f>INDEX('REEDS calc-noIRA'!$C$64:$AG$113,MATCH(About!$B$2,'REEDS calc-noIRA'!$B$64:$B$113,0),MATCH(Y$1,'REEDS calc-noIRA'!$C$63:$AG$63,0))*SUMIFS('res v com'!$E$3:$E$52,'res v com'!$B$3:$B$52,About!$B$2)*SUMIFS('Urban and Rural'!$C$2:$C$53,'Urban and Rural'!$A$2:$A$53,About!$B$1)</f>
        <v>283.05549252052577</v>
      </c>
      <c r="Z8" s="65">
        <f>INDEX('REEDS calc-noIRA'!$C$64:$AG$113,MATCH(About!$B$2,'REEDS calc-noIRA'!$B$64:$B$113,0),MATCH(Z$1,'REEDS calc-noIRA'!$C$63:$AG$63,0))*SUMIFS('res v com'!$E$3:$E$52,'res v com'!$B$3:$B$52,About!$B$2)*SUMIFS('Urban and Rural'!$C$2:$C$53,'Urban and Rural'!$A$2:$A$53,About!$B$1)</f>
        <v>299.61623754358232</v>
      </c>
      <c r="AA8" s="65">
        <f>INDEX('REEDS calc-noIRA'!$C$64:$AG$113,MATCH(About!$B$2,'REEDS calc-noIRA'!$B$64:$B$113,0),MATCH(AA$1,'REEDS calc-noIRA'!$C$63:$AG$63,0))*SUMIFS('res v com'!$E$3:$E$52,'res v com'!$B$3:$B$52,About!$B$2)*SUMIFS('Urban and Rural'!$C$2:$C$53,'Urban and Rural'!$A$2:$A$53,About!$B$1)</f>
        <v>322.15951771454127</v>
      </c>
      <c r="AB8" s="65">
        <f>INDEX('REEDS calc-noIRA'!$C$64:$AG$113,MATCH(About!$B$2,'REEDS calc-noIRA'!$B$64:$B$113,0),MATCH(AB$1,'REEDS calc-noIRA'!$C$63:$AG$63,0))*SUMIFS('res v com'!$E$3:$E$52,'res v com'!$B$3:$B$52,About!$B$2)*SUMIFS('Urban and Rural'!$C$2:$C$53,'Urban and Rural'!$A$2:$A$53,About!$B$1)</f>
        <v>344.70279788550027</v>
      </c>
      <c r="AC8" s="65">
        <f>INDEX('REEDS calc-noIRA'!$C$64:$AG$113,MATCH(About!$B$2,'REEDS calc-noIRA'!$B$64:$B$113,0),MATCH(AC$1,'REEDS calc-noIRA'!$C$63:$AG$63,0))*SUMIFS('res v com'!$E$3:$E$52,'res v com'!$B$3:$B$52,About!$B$2)*SUMIFS('Urban and Rural'!$C$2:$C$53,'Urban and Rural'!$A$2:$A$53,About!$B$1)</f>
        <v>369.85663884827187</v>
      </c>
      <c r="AD8" s="65">
        <f>INDEX('REEDS calc-noIRA'!$C$64:$AG$113,MATCH(About!$B$2,'REEDS calc-noIRA'!$B$64:$B$113,0),MATCH(AD$1,'REEDS calc-noIRA'!$C$63:$AG$63,0))*SUMIFS('res v com'!$E$3:$E$52,'res v com'!$B$3:$B$52,About!$B$2)*SUMIFS('Urban and Rural'!$C$2:$C$53,'Urban and Rural'!$A$2:$A$53,About!$B$1)</f>
        <v>395.01047981104347</v>
      </c>
      <c r="AE8" s="65">
        <f>INDEX('REEDS calc-noIRA'!$C$64:$AG$113,MATCH(About!$B$2,'REEDS calc-noIRA'!$B$64:$B$113,0),MATCH(AE$1,'REEDS calc-noIRA'!$C$63:$AG$63,0))*SUMIFS('res v com'!$E$3:$E$52,'res v com'!$B$3:$B$52,About!$B$2)*SUMIFS('Urban and Rural'!$C$2:$C$53,'Urban and Rural'!$A$2:$A$53,About!$B$1)</f>
        <v>420.64020425148794</v>
      </c>
      <c r="AF8" s="65">
        <f>INDEX('REEDS calc-noIRA'!$C$64:$AG$113,MATCH(About!$B$2,'REEDS calc-noIRA'!$B$64:$B$113,0),MATCH(AF$1,'REEDS calc-noIRA'!$C$63:$AG$63,0))*SUMIFS('res v com'!$E$3:$E$52,'res v com'!$B$3:$B$52,About!$B$2)*SUMIFS('Urban and Rural'!$C$2:$C$53,'Urban and Rural'!$A$2:$A$53,About!$B$1)</f>
        <v>446.26992869193236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2.6813924601997927</v>
      </c>
      <c r="C8" s="65">
        <f>INDEX('REEDS calc-noIRA'!$C$64:$AG$113,MATCH(About!$B$2,'REEDS calc-noIRA'!$B$64:$B$113,0),MATCH(C$1,'REEDS calc-noIRA'!$C$63:$AG$63,0))*SUMIFS('res v com'!$E$3:$E$52,'res v com'!$B$3:$B$52,About!$B$2)*SUMIFS('Urban and Rural'!$B$2:$B$53,'Urban and Rural'!$A$2:$A$53,About!$B$1)</f>
        <v>2.6813924601997927</v>
      </c>
      <c r="D8" s="65">
        <f>INDEX('REEDS calc-noIRA'!$C$64:$AG$113,MATCH(About!$B$2,'REEDS calc-noIRA'!$B$64:$B$113,0),MATCH(D$1,'REEDS calc-noIRA'!$C$63:$AG$63,0))*SUMIFS('res v com'!$E$3:$E$52,'res v com'!$B$3:$B$52,About!$B$2)*SUMIFS('Urban and Rural'!$B$2:$B$53,'Urban and Rural'!$A$2:$A$53,About!$B$1)</f>
        <v>2.6813924601997927</v>
      </c>
      <c r="E8" s="65">
        <f>INDEX('REEDS calc-noIRA'!$C$64:$AG$113,MATCH(About!$B$2,'REEDS calc-noIRA'!$B$64:$B$113,0),MATCH(E$1,'REEDS calc-noIRA'!$C$63:$AG$63,0))*SUMIFS('res v com'!$E$3:$E$52,'res v com'!$B$3:$B$52,About!$B$2)*SUMIFS('Urban and Rural'!$B$2:$B$53,'Urban and Rural'!$A$2:$A$53,About!$B$1)</f>
        <v>4.0220886902996806</v>
      </c>
      <c r="F8" s="65">
        <f>INDEX('REEDS calc-noIRA'!$C$64:$AG$113,MATCH(About!$B$2,'REEDS calc-noIRA'!$B$64:$B$113,0),MATCH(F$1,'REEDS calc-noIRA'!$C$63:$AG$63,0))*SUMIFS('res v com'!$E$3:$E$52,'res v com'!$B$3:$B$52,About!$B$2)*SUMIFS('Urban and Rural'!$B$2:$B$53,'Urban and Rural'!$A$2:$A$53,About!$B$1)</f>
        <v>5.3627849203995677</v>
      </c>
      <c r="G8" s="65">
        <f>INDEX('REEDS calc-noIRA'!$C$64:$AG$113,MATCH(About!$B$2,'REEDS calc-noIRA'!$B$64:$B$113,0),MATCH(G$1,'REEDS calc-noIRA'!$C$63:$AG$63,0))*SUMIFS('res v com'!$E$3:$E$52,'res v com'!$B$3:$B$52,About!$B$2)*SUMIFS('Urban and Rural'!$B$2:$B$53,'Urban and Rural'!$A$2:$A$53,About!$B$1)</f>
        <v>8.6813399453993227</v>
      </c>
      <c r="H8" s="65">
        <f>INDEX('REEDS calc-noIRA'!$C$64:$AG$113,MATCH(About!$B$2,'REEDS calc-noIRA'!$B$64:$B$113,0),MATCH(H$1,'REEDS calc-noIRA'!$C$63:$AG$63,0))*SUMIFS('res v com'!$E$3:$E$52,'res v com'!$B$3:$B$52,About!$B$2)*SUMIFS('Urban and Rural'!$B$2:$B$53,'Urban and Rural'!$A$2:$A$53,About!$B$1)</f>
        <v>11.999894970399078</v>
      </c>
      <c r="I8" s="65">
        <f>INDEX('REEDS calc-noIRA'!$C$64:$AG$113,MATCH(About!$B$2,'REEDS calc-noIRA'!$B$64:$B$113,0),MATCH(I$1,'REEDS calc-noIRA'!$C$63:$AG$63,0))*SUMIFS('res v com'!$E$3:$E$52,'res v com'!$B$3:$B$52,About!$B$2)*SUMIFS('Urban and Rural'!$B$2:$B$53,'Urban and Rural'!$A$2:$A$53,About!$B$1)</f>
        <v>19.539651987198475</v>
      </c>
      <c r="J8" s="65">
        <f>INDEX('REEDS calc-noIRA'!$C$64:$AG$113,MATCH(About!$B$2,'REEDS calc-noIRA'!$B$64:$B$113,0),MATCH(J$1,'REEDS calc-noIRA'!$C$63:$AG$63,0))*SUMIFS('res v com'!$E$3:$E$52,'res v com'!$B$3:$B$52,About!$B$2)*SUMIFS('Urban and Rural'!$B$2:$B$53,'Urban and Rural'!$A$2:$A$53,About!$B$1)</f>
        <v>27.079409003997874</v>
      </c>
      <c r="K8" s="65">
        <f>INDEX('REEDS calc-noIRA'!$C$64:$AG$113,MATCH(About!$B$2,'REEDS calc-noIRA'!$B$64:$B$113,0),MATCH(K$1,'REEDS calc-noIRA'!$C$63:$AG$63,0))*SUMIFS('res v com'!$E$3:$E$52,'res v com'!$B$3:$B$52,About!$B$2)*SUMIFS('Urban and Rural'!$B$2:$B$53,'Urban and Rural'!$A$2:$A$53,About!$B$1)</f>
        <v>43.68545834909655</v>
      </c>
      <c r="L8" s="65">
        <f>INDEX('REEDS calc-noIRA'!$C$64:$AG$113,MATCH(About!$B$2,'REEDS calc-noIRA'!$B$64:$B$113,0),MATCH(L$1,'REEDS calc-noIRA'!$C$63:$AG$63,0))*SUMIFS('res v com'!$E$3:$E$52,'res v com'!$B$3:$B$52,About!$B$2)*SUMIFS('Urban and Rural'!$B$2:$B$53,'Urban and Rural'!$A$2:$A$53,About!$B$1)</f>
        <v>60.291507694195225</v>
      </c>
      <c r="M8" s="65">
        <f>INDEX('REEDS calc-noIRA'!$C$64:$AG$113,MATCH(About!$B$2,'REEDS calc-noIRA'!$B$64:$B$113,0),MATCH(M$1,'REEDS calc-noIRA'!$C$63:$AG$63,0))*SUMIFS('res v com'!$E$3:$E$52,'res v com'!$B$3:$B$52,About!$B$2)*SUMIFS('Urban and Rural'!$B$2:$B$53,'Urban and Rural'!$A$2:$A$53,About!$B$1)</f>
        <v>81.968309117493618</v>
      </c>
      <c r="N8" s="65">
        <f>INDEX('REEDS calc-noIRA'!$C$64:$AG$113,MATCH(About!$B$2,'REEDS calc-noIRA'!$B$64:$B$113,0),MATCH(N$1,'REEDS calc-noIRA'!$C$63:$AG$63,0))*SUMIFS('res v com'!$E$3:$E$52,'res v com'!$B$3:$B$52,About!$B$2)*SUMIFS('Urban and Rural'!$B$2:$B$53,'Urban and Rural'!$A$2:$A$53,About!$B$1)</f>
        <v>103.64511054079203</v>
      </c>
      <c r="O8" s="65">
        <f>INDEX('REEDS calc-noIRA'!$C$64:$AG$113,MATCH(About!$B$2,'REEDS calc-noIRA'!$B$64:$B$113,0),MATCH(O$1,'REEDS calc-noIRA'!$C$63:$AG$63,0))*SUMIFS('res v com'!$E$3:$E$52,'res v com'!$B$3:$B$52,About!$B$2)*SUMIFS('Urban and Rural'!$B$2:$B$53,'Urban and Rural'!$A$2:$A$53,About!$B$1)</f>
        <v>126.33075269169009</v>
      </c>
      <c r="P8" s="65">
        <f>INDEX('REEDS calc-noIRA'!$C$64:$AG$113,MATCH(About!$B$2,'REEDS calc-noIRA'!$B$64:$B$113,0),MATCH(P$1,'REEDS calc-noIRA'!$C$63:$AG$63,0))*SUMIFS('res v com'!$E$3:$E$52,'res v com'!$B$3:$B$52,About!$B$2)*SUMIFS('Urban and Rural'!$B$2:$B$53,'Urban and Rural'!$A$2:$A$53,About!$B$1)</f>
        <v>149.01639484258814</v>
      </c>
      <c r="Q8" s="65">
        <f>INDEX('REEDS calc-noIRA'!$C$64:$AG$113,MATCH(About!$B$2,'REEDS calc-noIRA'!$B$64:$B$113,0),MATCH(Q$1,'REEDS calc-noIRA'!$C$63:$AG$63,0))*SUMIFS('res v com'!$E$3:$E$52,'res v com'!$B$3:$B$52,About!$B$2)*SUMIFS('Urban and Rural'!$B$2:$B$53,'Urban and Rural'!$A$2:$A$53,About!$B$1)</f>
        <v>168.63569215038686</v>
      </c>
      <c r="R8" s="65">
        <f>INDEX('REEDS calc-noIRA'!$C$64:$AG$113,MATCH(About!$B$2,'REEDS calc-noIRA'!$B$64:$B$113,0),MATCH(R$1,'REEDS calc-noIRA'!$C$63:$AG$63,0))*SUMIFS('res v com'!$E$3:$E$52,'res v com'!$B$3:$B$52,About!$B$2)*SUMIFS('Urban and Rural'!$B$2:$B$53,'Urban and Rural'!$A$2:$A$53,About!$B$1)</f>
        <v>188.25498945818558</v>
      </c>
      <c r="S8" s="65">
        <f>INDEX('REEDS calc-noIRA'!$C$64:$AG$113,MATCH(About!$B$2,'REEDS calc-noIRA'!$B$64:$B$113,0),MATCH(S$1,'REEDS calc-noIRA'!$C$63:$AG$63,0))*SUMIFS('res v com'!$E$3:$E$52,'res v com'!$B$3:$B$52,About!$B$2)*SUMIFS('Urban and Rural'!$B$2:$B$53,'Urban and Rural'!$A$2:$A$53,About!$B$1)</f>
        <v>204.38316687968427</v>
      </c>
      <c r="T8" s="65">
        <f>INDEX('REEDS calc-noIRA'!$C$64:$AG$113,MATCH(About!$B$2,'REEDS calc-noIRA'!$B$64:$B$113,0),MATCH(T$1,'REEDS calc-noIRA'!$C$63:$AG$63,0))*SUMIFS('res v com'!$E$3:$E$52,'res v com'!$B$3:$B$52,About!$B$2)*SUMIFS('Urban and Rural'!$B$2:$B$53,'Urban and Rural'!$A$2:$A$53,About!$B$1)</f>
        <v>220.51134430118299</v>
      </c>
      <c r="U8" s="65">
        <f>INDEX('REEDS calc-noIRA'!$C$64:$AG$113,MATCH(About!$B$2,'REEDS calc-noIRA'!$B$64:$B$113,0),MATCH(U$1,'REEDS calc-noIRA'!$C$63:$AG$63,0))*SUMIFS('res v com'!$E$3:$E$52,'res v com'!$B$3:$B$52,About!$B$2)*SUMIFS('Urban and Rural'!$B$2:$B$53,'Urban and Rural'!$A$2:$A$53,About!$B$1)</f>
        <v>230.63957423748201</v>
      </c>
      <c r="V8" s="65">
        <f>INDEX('REEDS calc-noIRA'!$C$64:$AG$113,MATCH(About!$B$2,'REEDS calc-noIRA'!$B$64:$B$113,0),MATCH(V$1,'REEDS calc-noIRA'!$C$63:$AG$63,0))*SUMIFS('res v com'!$E$3:$E$52,'res v com'!$B$3:$B$52,About!$B$2)*SUMIFS('Urban and Rural'!$B$2:$B$53,'Urban and Rural'!$A$2:$A$53,About!$B$1)</f>
        <v>240.76780417378103</v>
      </c>
      <c r="W8" s="65">
        <f>INDEX('REEDS calc-noIRA'!$C$64:$AG$113,MATCH(About!$B$2,'REEDS calc-noIRA'!$B$64:$B$113,0),MATCH(W$1,'REEDS calc-noIRA'!$C$63:$AG$63,0))*SUMIFS('res v com'!$E$3:$E$52,'res v com'!$B$3:$B$52,About!$B$2)*SUMIFS('Urban and Rural'!$B$2:$B$53,'Urban and Rural'!$A$2:$A$53,About!$B$1)</f>
        <v>250.47125906688049</v>
      </c>
      <c r="X8" s="65">
        <f>INDEX('REEDS calc-noIRA'!$C$64:$AG$113,MATCH(About!$B$2,'REEDS calc-noIRA'!$B$64:$B$113,0),MATCH(X$1,'REEDS calc-noIRA'!$C$63:$AG$63,0))*SUMIFS('res v com'!$E$3:$E$52,'res v com'!$B$3:$B$52,About!$B$2)*SUMIFS('Urban and Rural'!$B$2:$B$53,'Urban and Rural'!$A$2:$A$53,About!$B$1)</f>
        <v>260.17471395997995</v>
      </c>
      <c r="Y8" s="65">
        <f>INDEX('REEDS calc-noIRA'!$C$64:$AG$113,MATCH(About!$B$2,'REEDS calc-noIRA'!$B$64:$B$113,0),MATCH(Y$1,'REEDS calc-noIRA'!$C$63:$AG$63,0))*SUMIFS('res v com'!$E$3:$E$52,'res v com'!$B$3:$B$52,About!$B$2)*SUMIFS('Urban and Rural'!$B$2:$B$53,'Urban and Rural'!$A$2:$A$53,About!$B$1)</f>
        <v>276.34271404177815</v>
      </c>
      <c r="Z8" s="65">
        <f>INDEX('REEDS calc-noIRA'!$C$64:$AG$113,MATCH(About!$B$2,'REEDS calc-noIRA'!$B$64:$B$113,0),MATCH(Z$1,'REEDS calc-noIRA'!$C$63:$AG$63,0))*SUMIFS('res v com'!$E$3:$E$52,'res v com'!$B$3:$B$52,About!$B$2)*SUMIFS('Urban and Rural'!$B$2:$B$53,'Urban and Rural'!$A$2:$A$53,About!$B$1)</f>
        <v>292.51071412357635</v>
      </c>
      <c r="AA8" s="65">
        <f>INDEX('REEDS calc-noIRA'!$C$64:$AG$113,MATCH(About!$B$2,'REEDS calc-noIRA'!$B$64:$B$113,0),MATCH(AA$1,'REEDS calc-noIRA'!$C$63:$AG$63,0))*SUMIFS('res v com'!$E$3:$E$52,'res v com'!$B$3:$B$52,About!$B$2)*SUMIFS('Urban and Rural'!$B$2:$B$53,'Urban and Rural'!$A$2:$A$53,About!$B$1)</f>
        <v>314.51937104937429</v>
      </c>
      <c r="AB8" s="65">
        <f>INDEX('REEDS calc-noIRA'!$C$64:$AG$113,MATCH(About!$B$2,'REEDS calc-noIRA'!$B$64:$B$113,0),MATCH(AB$1,'REEDS calc-noIRA'!$C$63:$AG$63,0))*SUMIFS('res v com'!$E$3:$E$52,'res v com'!$B$3:$B$52,About!$B$2)*SUMIFS('Urban and Rural'!$B$2:$B$53,'Urban and Rural'!$A$2:$A$53,About!$B$1)</f>
        <v>336.52802797517217</v>
      </c>
      <c r="AC8" s="65">
        <f>INDEX('REEDS calc-noIRA'!$C$64:$AG$113,MATCH(About!$B$2,'REEDS calc-noIRA'!$B$64:$B$113,0),MATCH(AC$1,'REEDS calc-noIRA'!$C$63:$AG$63,0))*SUMIFS('res v com'!$E$3:$E$52,'res v com'!$B$3:$B$52,About!$B$2)*SUMIFS('Urban and Rural'!$B$2:$B$53,'Urban and Rural'!$A$2:$A$53,About!$B$1)</f>
        <v>361.08533516017059</v>
      </c>
      <c r="AD8" s="65">
        <f>INDEX('REEDS calc-noIRA'!$C$64:$AG$113,MATCH(About!$B$2,'REEDS calc-noIRA'!$B$64:$B$113,0),MATCH(AD$1,'REEDS calc-noIRA'!$C$63:$AG$63,0))*SUMIFS('res v com'!$E$3:$E$52,'res v com'!$B$3:$B$52,About!$B$2)*SUMIFS('Urban and Rural'!$B$2:$B$53,'Urban and Rural'!$A$2:$A$53,About!$B$1)</f>
        <v>385.64264234516889</v>
      </c>
      <c r="AE8" s="65">
        <f>INDEX('REEDS calc-noIRA'!$C$64:$AG$113,MATCH(About!$B$2,'REEDS calc-noIRA'!$B$64:$B$113,0),MATCH(AE$1,'REEDS calc-noIRA'!$C$63:$AG$63,0))*SUMIFS('res v com'!$E$3:$E$52,'res v com'!$B$3:$B$52,About!$B$2)*SUMIFS('Urban and Rural'!$B$2:$B$53,'Urban and Rural'!$A$2:$A$53,About!$B$1)</f>
        <v>410.6645472336661</v>
      </c>
      <c r="AF8" s="65">
        <f>INDEX('REEDS calc-noIRA'!$C$64:$AG$113,MATCH(About!$B$2,'REEDS calc-noIRA'!$B$64:$B$113,0),MATCH(AF$1,'REEDS calc-noIRA'!$C$63:$AG$63,0))*SUMIFS('res v com'!$E$3:$E$52,'res v com'!$B$3:$B$52,About!$B$2)*SUMIFS('Urban and Rural'!$B$2:$B$53,'Urban and Rural'!$A$2:$A$53,About!$B$1)</f>
        <v>435.68645212216325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3.7538982218995707</v>
      </c>
      <c r="C8" s="65">
        <f>INDEX('REEDS calc-noIRA'!$C$64:$AG$113,MATCH(About!$B$2,'REEDS calc-noIRA'!$B$64:$B$113,0),MATCH(C$1,'REEDS calc-noIRA'!$C$63:$AG$63,0))*SUMIFS('res v com'!$F$3:$F$52,'res v com'!$B$3:$B$52,About!$B$2)</f>
        <v>3.7538982218995707</v>
      </c>
      <c r="D8" s="65">
        <f>INDEX('REEDS calc-noIRA'!$C$64:$AG$113,MATCH(About!$B$2,'REEDS calc-noIRA'!$B$64:$B$113,0),MATCH(D$1,'REEDS calc-noIRA'!$C$63:$AG$63,0))*SUMIFS('res v com'!$F$3:$F$52,'res v com'!$B$3:$B$52,About!$B$2)</f>
        <v>3.7538982218995707</v>
      </c>
      <c r="E8" s="65">
        <f>INDEX('REEDS calc-noIRA'!$C$64:$AG$113,MATCH(About!$B$2,'REEDS calc-noIRA'!$B$64:$B$113,0),MATCH(E$1,'REEDS calc-noIRA'!$C$63:$AG$63,0))*SUMIFS('res v com'!$F$3:$F$52,'res v com'!$B$3:$B$52,About!$B$2)</f>
        <v>5.6308473328493438</v>
      </c>
      <c r="F8" s="65">
        <f>INDEX('REEDS calc-noIRA'!$C$64:$AG$113,MATCH(About!$B$2,'REEDS calc-noIRA'!$B$64:$B$113,0),MATCH(F$1,'REEDS calc-noIRA'!$C$63:$AG$63,0))*SUMIFS('res v com'!$F$3:$F$52,'res v com'!$B$3:$B$52,About!$B$2)</f>
        <v>7.5077964437991165</v>
      </c>
      <c r="G8" s="65">
        <f>INDEX('REEDS calc-noIRA'!$C$64:$AG$113,MATCH(About!$B$2,'REEDS calc-noIRA'!$B$64:$B$113,0),MATCH(G$1,'REEDS calc-noIRA'!$C$63:$AG$63,0))*SUMIFS('res v com'!$F$3:$F$52,'res v com'!$B$3:$B$52,About!$B$2)</f>
        <v>12.153710084763947</v>
      </c>
      <c r="H8" s="65">
        <f>INDEX('REEDS calc-noIRA'!$C$64:$AG$113,MATCH(About!$B$2,'REEDS calc-noIRA'!$B$64:$B$113,0),MATCH(H$1,'REEDS calc-noIRA'!$C$63:$AG$63,0))*SUMIFS('res v com'!$F$3:$F$52,'res v com'!$B$3:$B$52,About!$B$2)</f>
        <v>16.799623725728779</v>
      </c>
      <c r="I8" s="65">
        <f>INDEX('REEDS calc-noIRA'!$C$64:$AG$113,MATCH(About!$B$2,'REEDS calc-noIRA'!$B$64:$B$113,0),MATCH(I$1,'REEDS calc-noIRA'!$C$63:$AG$63,0))*SUMIFS('res v com'!$F$3:$F$52,'res v com'!$B$3:$B$52,About!$B$2)</f>
        <v>27.355139518000815</v>
      </c>
      <c r="J8" s="65">
        <f>INDEX('REEDS calc-noIRA'!$C$64:$AG$113,MATCH(About!$B$2,'REEDS calc-noIRA'!$B$64:$B$113,0),MATCH(J$1,'REEDS calc-noIRA'!$C$63:$AG$63,0))*SUMIFS('res v com'!$F$3:$F$52,'res v com'!$B$3:$B$52,About!$B$2)</f>
        <v>37.910655310272851</v>
      </c>
      <c r="K8" s="65">
        <f>INDEX('REEDS calc-noIRA'!$C$64:$AG$113,MATCH(About!$B$2,'REEDS calc-noIRA'!$B$64:$B$113,0),MATCH(K$1,'REEDS calc-noIRA'!$C$63:$AG$63,0))*SUMIFS('res v com'!$F$3:$F$52,'res v com'!$B$3:$B$52,About!$B$2)</f>
        <v>61.158807169660726</v>
      </c>
      <c r="L8" s="65">
        <f>INDEX('REEDS calc-noIRA'!$C$64:$AG$113,MATCH(About!$B$2,'REEDS calc-noIRA'!$B$64:$B$113,0),MATCH(L$1,'REEDS calc-noIRA'!$C$63:$AG$63,0))*SUMIFS('res v com'!$F$3:$F$52,'res v com'!$B$3:$B$52,About!$B$2)</f>
        <v>84.406959029048593</v>
      </c>
      <c r="M8" s="65">
        <f>INDEX('REEDS calc-noIRA'!$C$64:$AG$113,MATCH(About!$B$2,'REEDS calc-noIRA'!$B$64:$B$113,0),MATCH(M$1,'REEDS calc-noIRA'!$C$63:$AG$63,0))*SUMIFS('res v com'!$F$3:$F$52,'res v com'!$B$3:$B$52,About!$B$2)</f>
        <v>114.75406693183089</v>
      </c>
      <c r="N8" s="65">
        <f>INDEX('REEDS calc-noIRA'!$C$64:$AG$113,MATCH(About!$B$2,'REEDS calc-noIRA'!$B$64:$B$113,0),MATCH(N$1,'REEDS calc-noIRA'!$C$63:$AG$63,0))*SUMIFS('res v com'!$F$3:$F$52,'res v com'!$B$3:$B$52,About!$B$2)</f>
        <v>145.10117483461318</v>
      </c>
      <c r="O8" s="65">
        <f>INDEX('REEDS calc-noIRA'!$C$64:$AG$113,MATCH(About!$B$2,'REEDS calc-noIRA'!$B$64:$B$113,0),MATCH(O$1,'REEDS calc-noIRA'!$C$63:$AG$63,0))*SUMIFS('res v com'!$F$3:$F$52,'res v com'!$B$3:$B$52,About!$B$2)</f>
        <v>176.86064048424839</v>
      </c>
      <c r="P8" s="65">
        <f>INDEX('REEDS calc-noIRA'!$C$64:$AG$113,MATCH(About!$B$2,'REEDS calc-noIRA'!$B$64:$B$113,0),MATCH(P$1,'REEDS calc-noIRA'!$C$63:$AG$63,0))*SUMIFS('res v com'!$F$3:$F$52,'res v com'!$B$3:$B$52,About!$B$2)</f>
        <v>208.62010613388358</v>
      </c>
      <c r="Q8" s="65">
        <f>INDEX('REEDS calc-noIRA'!$C$64:$AG$113,MATCH(About!$B$2,'REEDS calc-noIRA'!$B$64:$B$113,0),MATCH(Q$1,'REEDS calc-noIRA'!$C$63:$AG$63,0))*SUMIFS('res v com'!$F$3:$F$52,'res v com'!$B$3:$B$52,About!$B$2)</f>
        <v>236.08674757926792</v>
      </c>
      <c r="R8" s="65">
        <f>INDEX('REEDS calc-noIRA'!$C$64:$AG$113,MATCH(About!$B$2,'REEDS calc-noIRA'!$B$64:$B$113,0),MATCH(R$1,'REEDS calc-noIRA'!$C$63:$AG$63,0))*SUMIFS('res v com'!$F$3:$F$52,'res v com'!$B$3:$B$52,About!$B$2)</f>
        <v>263.55338902465223</v>
      </c>
      <c r="S8" s="65">
        <f>INDEX('REEDS calc-noIRA'!$C$64:$AG$113,MATCH(About!$B$2,'REEDS calc-noIRA'!$B$64:$B$113,0),MATCH(S$1,'REEDS calc-noIRA'!$C$63:$AG$63,0))*SUMIFS('res v com'!$F$3:$F$52,'res v com'!$B$3:$B$52,About!$B$2)</f>
        <v>286.13252931974114</v>
      </c>
      <c r="T8" s="65">
        <f>INDEX('REEDS calc-noIRA'!$C$64:$AG$113,MATCH(About!$B$2,'REEDS calc-noIRA'!$B$64:$B$113,0),MATCH(T$1,'REEDS calc-noIRA'!$C$63:$AG$63,0))*SUMIFS('res v com'!$F$3:$F$52,'res v com'!$B$3:$B$52,About!$B$2)</f>
        <v>308.7116696148301</v>
      </c>
      <c r="U8" s="65">
        <f>INDEX('REEDS calc-noIRA'!$C$64:$AG$113,MATCH(About!$B$2,'REEDS calc-noIRA'!$B$64:$B$113,0),MATCH(U$1,'REEDS calc-noIRA'!$C$63:$AG$63,0))*SUMIFS('res v com'!$F$3:$F$52,'res v com'!$B$3:$B$52,About!$B$2)</f>
        <v>322.89099804705444</v>
      </c>
      <c r="V8" s="65">
        <f>INDEX('REEDS calc-noIRA'!$C$64:$AG$113,MATCH(About!$B$2,'REEDS calc-noIRA'!$B$64:$B$113,0),MATCH(V$1,'REEDS calc-noIRA'!$C$63:$AG$63,0))*SUMIFS('res v com'!$F$3:$F$52,'res v com'!$B$3:$B$52,About!$B$2)</f>
        <v>337.07032647927878</v>
      </c>
      <c r="W8" s="65">
        <f>INDEX('REEDS calc-noIRA'!$C$64:$AG$113,MATCH(About!$B$2,'REEDS calc-noIRA'!$B$64:$B$113,0),MATCH(W$1,'REEDS calc-noIRA'!$C$63:$AG$63,0))*SUMIFS('res v com'!$F$3:$F$52,'res v com'!$B$3:$B$52,About!$B$2)</f>
        <v>350.6549779654602</v>
      </c>
      <c r="X8" s="65">
        <f>INDEX('REEDS calc-noIRA'!$C$64:$AG$113,MATCH(About!$B$2,'REEDS calc-noIRA'!$B$64:$B$113,0),MATCH(X$1,'REEDS calc-noIRA'!$C$63:$AG$63,0))*SUMIFS('res v com'!$F$3:$F$52,'res v com'!$B$3:$B$52,About!$B$2)</f>
        <v>364.23962945164163</v>
      </c>
      <c r="Y8" s="65">
        <f>INDEX('REEDS calc-noIRA'!$C$64:$AG$113,MATCH(About!$B$2,'REEDS calc-noIRA'!$B$64:$B$113,0),MATCH(Y$1,'REEDS calc-noIRA'!$C$63:$AG$63,0))*SUMIFS('res v com'!$F$3:$F$52,'res v com'!$B$3:$B$52,About!$B$2)</f>
        <v>386.87452071042145</v>
      </c>
      <c r="Z8" s="65">
        <f>INDEX('REEDS calc-noIRA'!$C$64:$AG$113,MATCH(About!$B$2,'REEDS calc-noIRA'!$B$64:$B$113,0),MATCH(Z$1,'REEDS calc-noIRA'!$C$63:$AG$63,0))*SUMIFS('res v com'!$F$3:$F$52,'res v com'!$B$3:$B$52,About!$B$2)</f>
        <v>409.50941196920127</v>
      </c>
      <c r="AA8" s="65">
        <f>INDEX('REEDS calc-noIRA'!$C$64:$AG$113,MATCH(About!$B$2,'REEDS calc-noIRA'!$B$64:$B$113,0),MATCH(AA$1,'REEDS calc-noIRA'!$C$63:$AG$63,0))*SUMIFS('res v com'!$F$3:$F$52,'res v com'!$B$3:$B$52,About!$B$2)</f>
        <v>440.32111123607939</v>
      </c>
      <c r="AB8" s="65">
        <f>INDEX('REEDS calc-noIRA'!$C$64:$AG$113,MATCH(About!$B$2,'REEDS calc-noIRA'!$B$64:$B$113,0),MATCH(AB$1,'REEDS calc-noIRA'!$C$63:$AG$63,0))*SUMIFS('res v com'!$F$3:$F$52,'res v com'!$B$3:$B$52,About!$B$2)</f>
        <v>471.13281050295745</v>
      </c>
      <c r="AC8" s="65">
        <f>INDEX('REEDS calc-noIRA'!$C$64:$AG$113,MATCH(About!$B$2,'REEDS calc-noIRA'!$B$64:$B$113,0),MATCH(AC$1,'REEDS calc-noIRA'!$C$63:$AG$63,0))*SUMIFS('res v com'!$F$3:$F$52,'res v com'!$B$3:$B$52,About!$B$2)</f>
        <v>505.51257144609752</v>
      </c>
      <c r="AD8" s="65">
        <f>INDEX('REEDS calc-noIRA'!$C$64:$AG$113,MATCH(About!$B$2,'REEDS calc-noIRA'!$B$64:$B$113,0),MATCH(AD$1,'REEDS calc-noIRA'!$C$63:$AG$63,0))*SUMIFS('res v com'!$F$3:$F$52,'res v com'!$B$3:$B$52,About!$B$2)</f>
        <v>539.89233238923748</v>
      </c>
      <c r="AE8" s="65">
        <f>INDEX('REEDS calc-noIRA'!$C$64:$AG$113,MATCH(About!$B$2,'REEDS calc-noIRA'!$B$64:$B$113,0),MATCH(AE$1,'REEDS calc-noIRA'!$C$63:$AG$63,0))*SUMIFS('res v com'!$F$3:$F$52,'res v com'!$B$3:$B$52,About!$B$2)</f>
        <v>574.92252124211097</v>
      </c>
      <c r="AF8" s="65">
        <f>INDEX('REEDS calc-noIRA'!$C$64:$AG$113,MATCH(About!$B$2,'REEDS calc-noIRA'!$B$64:$B$113,0),MATCH(AF$1,'REEDS calc-noIRA'!$C$63:$AG$63,0))*SUMIFS('res v com'!$F$3:$F$52,'res v com'!$B$3:$B$52,About!$B$2)</f>
        <v>609.95271009498435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-0.60397701454996167</v>
      </c>
      <c r="E8" s="74">
        <f>'DESC-urban-residential'!F8-'BDESC-urban-residential'!F8</f>
        <v>-1.2079540290999251</v>
      </c>
      <c r="F8" s="74">
        <f>'DESC-urban-residential'!G8-'BDESC-urban-residential'!G8</f>
        <v>-2.5619244792998117</v>
      </c>
      <c r="G8" s="74">
        <f>'DESC-urban-residential'!H8-'BDESC-urban-residential'!H8</f>
        <v>-3.9158949294996965</v>
      </c>
      <c r="H8" s="74">
        <f>'DESC-urban-residential'!I8-'BDESC-urban-residential'!I8</f>
        <v>-8.6999238535393459</v>
      </c>
      <c r="I8" s="74">
        <f>'DESC-urban-residential'!J8-'BDESC-urban-residential'!J8</f>
        <v>-13.483952777578999</v>
      </c>
      <c r="J8" s="74">
        <f>'DESC-urban-residential'!K8-'BDESC-urban-residential'!K8</f>
        <v>-22.620598472408346</v>
      </c>
      <c r="K8" s="74">
        <f>'DESC-urban-residential'!L8-'BDESC-urban-residential'!L8</f>
        <v>-31.75724416723768</v>
      </c>
      <c r="L8" s="74">
        <f>'DESC-urban-residential'!M8-'BDESC-urban-residential'!M8</f>
        <v>-51.607512904776087</v>
      </c>
      <c r="M8" s="74">
        <f>'DESC-urban-residential'!N8-'BDESC-urban-residential'!N8</f>
        <v>-71.457781642314487</v>
      </c>
      <c r="N8" s="74">
        <f>'DESC-urban-residential'!O8-'BDESC-urban-residential'!O8</f>
        <v>-98.841170286602534</v>
      </c>
      <c r="O8" s="74">
        <f>'DESC-urban-residential'!P8-'BDESC-urban-residential'!P8</f>
        <v>-126.22455893089059</v>
      </c>
      <c r="P8" s="74">
        <f>'DESC-urban-residential'!Q8-'BDESC-urban-residential'!Q8</f>
        <v>-127.01835729287032</v>
      </c>
      <c r="Q8" s="74">
        <f>'DESC-urban-residential'!R8-'BDESC-urban-residential'!R8</f>
        <v>-127.81215565485005</v>
      </c>
      <c r="R8" s="74">
        <f>'DESC-urban-residential'!S8-'BDESC-urban-residential'!S8</f>
        <v>-127.38074350160014</v>
      </c>
      <c r="S8" s="74">
        <f>'DESC-urban-residential'!T8-'BDESC-urban-residential'!T8</f>
        <v>-126.9493313483502</v>
      </c>
      <c r="T8" s="74">
        <f>'DESC-urban-residential'!U8-'BDESC-urban-residential'!U8</f>
        <v>-129.69974975307025</v>
      </c>
      <c r="U8" s="74">
        <f>'DESC-urban-residential'!V8-'BDESC-urban-residential'!V8</f>
        <v>-132.45016815779019</v>
      </c>
      <c r="V8" s="74">
        <f>'DESC-urban-residential'!W8-'BDESC-urban-residential'!W8</f>
        <v>-132.16477242564</v>
      </c>
      <c r="W8" s="74">
        <f>'DESC-urban-residential'!X8-'BDESC-urban-residential'!X8</f>
        <v>-131.87937669348986</v>
      </c>
      <c r="X8" s="74">
        <f>'DESC-urban-residential'!Y8-'BDESC-urban-residential'!Y8</f>
        <v>-126.95464103639074</v>
      </c>
      <c r="Y8" s="74">
        <f>'DESC-urban-residential'!Z8-'BDESC-urban-residential'!Z8</f>
        <v>-122.02990537929168</v>
      </c>
      <c r="Z8" s="74">
        <f>'DESC-urban-residential'!AA8-'BDESC-urban-residential'!AA8</f>
        <v>-110.73885376223296</v>
      </c>
      <c r="AA8" s="74">
        <f>'DESC-urban-residential'!AB8-'BDESC-urban-residential'!AB8</f>
        <v>-99.447802145174251</v>
      </c>
      <c r="AB8" s="74">
        <f>'DESC-urban-residential'!AC8-'BDESC-urban-residential'!AC8</f>
        <v>-88.820461533114724</v>
      </c>
      <c r="AC8" s="74">
        <f>'DESC-urban-residential'!AD8-'BDESC-urban-residential'!AD8</f>
        <v>-78.193120921055367</v>
      </c>
      <c r="AD8" s="74">
        <f>'DESC-urban-residential'!AE8-'BDESC-urban-residential'!AE8</f>
        <v>-68.590550100716939</v>
      </c>
      <c r="AE8" s="74">
        <f>'DESC-urban-residential'!AF8-'BDESC-urban-residential'!AF8</f>
        <v>-58.987979280378681</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-0.61864852097627754</v>
      </c>
      <c r="E8" s="74">
        <f>'DESC-rural-residential'!F8-'BDESC-rural-residential'!F8</f>
        <v>-1.2372970419525551</v>
      </c>
      <c r="F8" s="74">
        <f>'DESC-rural-residential'!G8-'BDESC-rural-residential'!G8</f>
        <v>-2.6241574626026392</v>
      </c>
      <c r="G8" s="74">
        <f>'DESC-rural-residential'!H8-'BDESC-rural-residential'!H8</f>
        <v>-4.0110178832527286</v>
      </c>
      <c r="H8" s="74">
        <f>'DESC-rural-residential'!I8-'BDESC-rural-residential'!I8</f>
        <v>-8.9112580362164167</v>
      </c>
      <c r="I8" s="74">
        <f>'DESC-rural-residential'!J8-'BDESC-rural-residential'!J8</f>
        <v>-13.811498189180107</v>
      </c>
      <c r="J8" s="74">
        <f>'DESC-rural-residential'!K8-'BDESC-rural-residential'!K8</f>
        <v>-23.170086694410159</v>
      </c>
      <c r="K8" s="74">
        <f>'DESC-rural-residential'!L8-'BDESC-rural-residential'!L8</f>
        <v>-32.528675199640212</v>
      </c>
      <c r="L8" s="74">
        <f>'DESC-rural-residential'!M8-'BDESC-rural-residential'!M8</f>
        <v>-52.861136700033796</v>
      </c>
      <c r="M8" s="74">
        <f>'DESC-rural-residential'!N8-'BDESC-rural-residential'!N8</f>
        <v>-73.193598200427388</v>
      </c>
      <c r="N8" s="74">
        <f>'DESC-rural-residential'!O8-'BDESC-rural-residential'!O8</f>
        <v>-101.24217037453619</v>
      </c>
      <c r="O8" s="74">
        <f>'DESC-rural-residential'!P8-'BDESC-rural-residential'!P8</f>
        <v>-129.29074254864506</v>
      </c>
      <c r="P8" s="74">
        <f>'DESC-rural-residential'!Q8-'BDESC-rural-residential'!Q8</f>
        <v>-130.10382346192787</v>
      </c>
      <c r="Q8" s="74">
        <f>'DESC-rural-residential'!R8-'BDESC-rural-residential'!R8</f>
        <v>-130.91690437521075</v>
      </c>
      <c r="R8" s="74">
        <f>'DESC-rural-residential'!S8-'BDESC-rural-residential'!S8</f>
        <v>-130.47501257451353</v>
      </c>
      <c r="S8" s="74">
        <f>'DESC-rural-residential'!T8-'BDESC-rural-residential'!T8</f>
        <v>-130.03312077381622</v>
      </c>
      <c r="T8" s="74">
        <f>'DESC-rural-residential'!U8-'BDESC-rural-residential'!U8</f>
        <v>-132.85035096164688</v>
      </c>
      <c r="U8" s="74">
        <f>'DESC-rural-residential'!V8-'BDESC-rural-residential'!V8</f>
        <v>-135.66758114947743</v>
      </c>
      <c r="V8" s="74">
        <f>'DESC-rural-residential'!W8-'BDESC-rural-residential'!W8</f>
        <v>-135.37525272747746</v>
      </c>
      <c r="W8" s="74">
        <f>'DESC-rural-residential'!X8-'BDESC-rural-residential'!X8</f>
        <v>-135.08292430547743</v>
      </c>
      <c r="X8" s="74">
        <f>'DESC-rural-residential'!Y8-'BDESC-rural-residential'!Y8</f>
        <v>-130.03855944213308</v>
      </c>
      <c r="Y8" s="74">
        <f>'DESC-rural-residential'!Z8-'BDESC-rural-residential'!Z8</f>
        <v>-124.99419457878855</v>
      </c>
      <c r="Z8" s="74">
        <f>'DESC-rural-residential'!AA8-'BDESC-rural-residential'!AA8</f>
        <v>-113.42886640423052</v>
      </c>
      <c r="AA8" s="74">
        <f>'DESC-rural-residential'!AB8-'BDESC-rural-residential'!AB8</f>
        <v>-101.86353822967237</v>
      </c>
      <c r="AB8" s="74">
        <f>'DESC-rural-residential'!AC8-'BDESC-rural-residential'!AC8</f>
        <v>-90.978043594647886</v>
      </c>
      <c r="AC8" s="74">
        <f>'DESC-rural-residential'!AD8-'BDESC-rural-residential'!AD8</f>
        <v>-80.092548959623457</v>
      </c>
      <c r="AD8" s="74">
        <f>'DESC-rural-residential'!AE8-'BDESC-rural-residential'!AE8</f>
        <v>-70.25671730964126</v>
      </c>
      <c r="AE8" s="74">
        <f>'DESC-rural-residential'!AF8-'BDESC-rural-residential'!AF8</f>
        <v>-60.42088565965912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-0.84555628265560934</v>
      </c>
      <c r="E8" s="74">
        <f>'DESC-commercial'!F8-'BDESC-commercial'!F8</f>
        <v>-1.6911125653112196</v>
      </c>
      <c r="F8" s="74">
        <f>'DESC-commercial'!G8-'BDESC-commercial'!G8</f>
        <v>-3.5866453308248509</v>
      </c>
      <c r="G8" s="74">
        <f>'DESC-commercial'!H8-'BDESC-commercial'!H8</f>
        <v>-5.4821780963384796</v>
      </c>
      <c r="H8" s="74">
        <f>'DESC-commercial'!I8-'BDESC-commercial'!I8</f>
        <v>-12.179727201153387</v>
      </c>
      <c r="I8" s="74">
        <f>'DESC-commercial'!J8-'BDESC-commercial'!J8</f>
        <v>-18.877276305968294</v>
      </c>
      <c r="J8" s="74">
        <f>'DESC-commercial'!K8-'BDESC-commercial'!K8</f>
        <v>-31.668405742272689</v>
      </c>
      <c r="K8" s="74">
        <f>'DESC-commercial'!L8-'BDESC-commercial'!L8</f>
        <v>-44.459535178577099</v>
      </c>
      <c r="L8" s="74">
        <f>'DESC-commercial'!M8-'BDESC-commercial'!M8</f>
        <v>-72.249532213372106</v>
      </c>
      <c r="M8" s="74">
        <f>'DESC-commercial'!N8-'BDESC-commercial'!N8</f>
        <v>-100.03952924816716</v>
      </c>
      <c r="N8" s="74">
        <f>'DESC-commercial'!O8-'BDESC-commercial'!O8</f>
        <v>-138.37575024795268</v>
      </c>
      <c r="O8" s="74">
        <f>'DESC-commercial'!P8-'BDESC-commercial'!P8</f>
        <v>-176.71197124773826</v>
      </c>
      <c r="P8" s="74">
        <f>'DESC-commercial'!Q8-'BDESC-commercial'!Q8</f>
        <v>-177.82327379065669</v>
      </c>
      <c r="Q8" s="74">
        <f>'DESC-commercial'!R8-'BDESC-commercial'!R8</f>
        <v>-178.93457633357514</v>
      </c>
      <c r="R8" s="74">
        <f>'DESC-commercial'!S8-'BDESC-commercial'!S8</f>
        <v>-178.33060756024986</v>
      </c>
      <c r="S8" s="74">
        <f>'DESC-commercial'!T8-'BDESC-commercial'!T8</f>
        <v>-177.72663878692447</v>
      </c>
      <c r="T8" s="74">
        <f>'DESC-commercial'!U8-'BDESC-commercial'!U8</f>
        <v>-181.57717201255645</v>
      </c>
      <c r="U8" s="74">
        <f>'DESC-commercial'!V8-'BDESC-commercial'!V8</f>
        <v>-185.42770523818837</v>
      </c>
      <c r="V8" s="74">
        <f>'DESC-commercial'!W8-'BDESC-commercial'!W8</f>
        <v>-185.02815666506507</v>
      </c>
      <c r="W8" s="74">
        <f>'DESC-commercial'!X8-'BDESC-commercial'!X8</f>
        <v>-184.62860809194177</v>
      </c>
      <c r="X8" s="74">
        <f>'DESC-commercial'!Y8-'BDESC-commercial'!Y8</f>
        <v>-177.73407224875069</v>
      </c>
      <c r="Y8" s="74">
        <f>'DESC-commercial'!Z8-'BDESC-commercial'!Z8</f>
        <v>-170.83953640555973</v>
      </c>
      <c r="Z8" s="74">
        <f>'DESC-commercial'!AA8-'BDESC-commercial'!AA8</f>
        <v>-155.03227983354162</v>
      </c>
      <c r="AA8" s="74">
        <f>'DESC-commercial'!AB8-'BDESC-commercial'!AB8</f>
        <v>-139.22502326152346</v>
      </c>
      <c r="AB8" s="74">
        <f>'DESC-commercial'!AC8-'BDESC-commercial'!AC8</f>
        <v>-124.34694941769732</v>
      </c>
      <c r="AC8" s="74">
        <f>'DESC-commercial'!AD8-'BDESC-commercial'!AD8</f>
        <v>-109.46887557387129</v>
      </c>
      <c r="AD8" s="74">
        <f>'DESC-commercial'!AE8-'BDESC-commercial'!AE8</f>
        <v>-96.025459862376692</v>
      </c>
      <c r="AE8" s="74">
        <f>'DESC-commercial'!AF8-'BDESC-commercial'!AF8</f>
        <v>-82.582044150882325</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2025-01-29T23:38:01Z</dcterms:modified>
</cp:coreProperties>
</file>