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S/bldgs/BCEU/"/>
    </mc:Choice>
  </mc:AlternateContent>
  <xr:revisionPtr revIDLastSave="0" documentId="8_{B57A0747-470C-9249-ABBE-43AAB952DEF2}"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S151" i="36" l="1"/>
  <c r="AF6" i="14" s="1"/>
  <c r="AC151" i="36"/>
  <c r="P6" i="14" s="1"/>
  <c r="AN182" i="36"/>
  <c r="AA11" i="16" s="1"/>
  <c r="AF182" i="36"/>
  <c r="S11" i="16" s="1"/>
  <c r="X182" i="36"/>
  <c r="K11" i="16" s="1"/>
  <c r="AN156" i="36"/>
  <c r="AA11" i="14" s="1"/>
  <c r="AF156" i="36"/>
  <c r="S11" i="14" s="1"/>
  <c r="X156" i="36"/>
  <c r="K11" i="14" s="1"/>
  <c r="AR151" i="36"/>
  <c r="AE6" i="14" s="1"/>
  <c r="AJ151" i="36"/>
  <c r="W6" i="14" s="1"/>
  <c r="AB151" i="36"/>
  <c r="O6" i="14" s="1"/>
  <c r="T151" i="36"/>
  <c r="G6" i="14" s="1"/>
  <c r="AM143" i="36"/>
  <c r="Z11" i="21" s="1"/>
  <c r="AE143" i="36"/>
  <c r="R11" i="21" s="1"/>
  <c r="W143" i="36"/>
  <c r="J11" i="21" s="1"/>
  <c r="AM182" i="36"/>
  <c r="Z11" i="16" s="1"/>
  <c r="AE182" i="36"/>
  <c r="R11" i="16" s="1"/>
  <c r="W182" i="36"/>
  <c r="J11" i="16" s="1"/>
  <c r="AM156" i="36"/>
  <c r="Z11" i="14" s="1"/>
  <c r="AE156" i="36"/>
  <c r="R11" i="14" s="1"/>
  <c r="W156" i="36"/>
  <c r="J11" i="14" s="1"/>
  <c r="AQ151" i="36"/>
  <c r="AD6" i="14" s="1"/>
  <c r="AI151" i="36"/>
  <c r="V6" i="14" s="1"/>
  <c r="AA151" i="36"/>
  <c r="N6" i="14" s="1"/>
  <c r="S151" i="36"/>
  <c r="F6" i="14" s="1"/>
  <c r="AL143" i="36"/>
  <c r="Y11" i="21" s="1"/>
  <c r="AD143" i="36"/>
  <c r="Q11" i="21" s="1"/>
  <c r="V143" i="36"/>
  <c r="I11" i="21" s="1"/>
  <c r="AL182" i="36"/>
  <c r="Y11" i="16" s="1"/>
  <c r="AD182" i="36"/>
  <c r="Q11" i="16" s="1"/>
  <c r="V156" i="36"/>
  <c r="I11" i="14" s="1"/>
  <c r="AH151" i="36"/>
  <c r="U6" i="14" s="1"/>
  <c r="R151" i="36"/>
  <c r="E6" i="14" s="1"/>
  <c r="AK143" i="36"/>
  <c r="X11" i="21" s="1"/>
  <c r="AC143" i="36"/>
  <c r="P11" i="21" s="1"/>
  <c r="AC182" i="36"/>
  <c r="P11" i="16" s="1"/>
  <c r="AB182" i="36"/>
  <c r="O11" i="16" s="1"/>
  <c r="AB156" i="36"/>
  <c r="O11" i="14" s="1"/>
  <c r="AI143" i="36"/>
  <c r="V11" i="21" s="1"/>
  <c r="S143" i="36"/>
  <c r="F11" i="21" s="1"/>
  <c r="AA182" i="36"/>
  <c r="N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O182" i="36"/>
  <c r="AB11" i="16" s="1"/>
  <c r="AG182" i="36"/>
  <c r="T11" i="16" s="1"/>
  <c r="Y182" i="36"/>
  <c r="L11" i="16" s="1"/>
  <c r="AO156" i="36"/>
  <c r="AB11" i="14" s="1"/>
  <c r="AG156" i="36"/>
  <c r="T11" i="14" s="1"/>
  <c r="Y156" i="36"/>
  <c r="L11" i="14" s="1"/>
  <c r="AK151" i="36"/>
  <c r="X6" i="14" s="1"/>
  <c r="U151" i="36"/>
  <c r="H6" i="14" s="1"/>
  <c r="AN143" i="36"/>
  <c r="AA11" i="21" s="1"/>
  <c r="AF143" i="36"/>
  <c r="S11" i="21" s="1"/>
  <c r="X143" i="36"/>
  <c r="K11" i="21" s="1"/>
  <c r="V182" i="36"/>
  <c r="I11" i="16" s="1"/>
  <c r="AL156" i="36"/>
  <c r="Y11" i="14" s="1"/>
  <c r="AD156" i="36"/>
  <c r="Q11" i="14" s="1"/>
  <c r="AP151" i="36"/>
  <c r="AC6" i="14" s="1"/>
  <c r="Z151" i="36"/>
  <c r="M6" i="14" s="1"/>
  <c r="AS143" i="36"/>
  <c r="AF11" i="21" s="1"/>
  <c r="U143" i="36"/>
  <c r="H11" i="21" s="1"/>
  <c r="AS182" i="36"/>
  <c r="AF11" i="16" s="1"/>
  <c r="AK182" i="36"/>
  <c r="X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R182" i="36"/>
  <c r="AE11" i="16" s="1"/>
  <c r="AJ182" i="36"/>
  <c r="W11" i="16" s="1"/>
  <c r="T182" i="36"/>
  <c r="G11" i="16" s="1"/>
  <c r="AR156" i="36"/>
  <c r="AE11" i="14" s="1"/>
  <c r="AJ156" i="36"/>
  <c r="W11" i="14" s="1"/>
  <c r="T156" i="36"/>
  <c r="G11" i="14" s="1"/>
  <c r="AN151" i="36"/>
  <c r="AA6" i="14" s="1"/>
  <c r="AF151" i="36"/>
  <c r="S6" i="14" s="1"/>
  <c r="X151" i="36"/>
  <c r="K6" i="14" s="1"/>
  <c r="AQ143" i="36"/>
  <c r="AD11" i="21" s="1"/>
  <c r="AA143" i="36"/>
  <c r="N11" i="21" s="1"/>
  <c r="AQ182" i="36"/>
  <c r="AD11" i="16" s="1"/>
  <c r="AI182" i="36"/>
  <c r="V11" i="16" s="1"/>
  <c r="S182" i="36"/>
  <c r="F11" i="16"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D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<sst xmlns="http://schemas.openxmlformats.org/spreadsheetml/2006/main" count="211474" uniqueCount="1097">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</sst>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63361000000000</c:v>
                </c:pt>
                <c:pt idx="1">
                  <c:v>63361000000000</c:v>
                </c:pt>
                <c:pt idx="2">
                  <c:v>63337286989073.859</c:v>
                </c:pt>
                <c:pt idx="3">
                  <c:v>63331706983839.422</c:v>
                </c:pt>
                <c:pt idx="4">
                  <c:v>63361432331404.547</c:v>
                </c:pt>
                <c:pt idx="5">
                  <c:v>63434350309624.625</c:v>
                </c:pt>
                <c:pt idx="6">
                  <c:v>63536452296806.008</c:v>
                </c:pt>
                <c:pt idx="7">
                  <c:v>63691806685160.203</c:v>
                </c:pt>
                <c:pt idx="8">
                  <c:v>63906575480068.93</c:v>
                </c:pt>
                <c:pt idx="9">
                  <c:v>64107328153211.406</c:v>
                </c:pt>
                <c:pt idx="10">
                  <c:v>64315843815488.867</c:v>
                </c:pt>
                <c:pt idx="11">
                  <c:v>64561151973052.719</c:v>
                </c:pt>
                <c:pt idx="12">
                  <c:v>64837732665227.258</c:v>
                </c:pt>
                <c:pt idx="13">
                  <c:v>65182965145795.039</c:v>
                </c:pt>
                <c:pt idx="14">
                  <c:v>65594970955860.477</c:v>
                </c:pt>
                <c:pt idx="15">
                  <c:v>66051511799084.117</c:v>
                </c:pt>
                <c:pt idx="16">
                  <c:v>66521712053908.406</c:v>
                </c:pt>
                <c:pt idx="17">
                  <c:v>67015454117808.242</c:v>
                </c:pt>
                <c:pt idx="18">
                  <c:v>67532792654356.414</c:v>
                </c:pt>
                <c:pt idx="19">
                  <c:v>68037598770446.094</c:v>
                </c:pt>
                <c:pt idx="20">
                  <c:v>68520573339222.008</c:v>
                </c:pt>
                <c:pt idx="21">
                  <c:v>68836586870115.18</c:v>
                </c:pt>
                <c:pt idx="22">
                  <c:v>69163565995876.211</c:v>
                </c:pt>
                <c:pt idx="23">
                  <c:v>69499359968702.703</c:v>
                </c:pt>
                <c:pt idx="24">
                  <c:v>69852412681955.016</c:v>
                </c:pt>
                <c:pt idx="25">
                  <c:v>70205906714227.227</c:v>
                </c:pt>
                <c:pt idx="26">
                  <c:v>70560160061722.891</c:v>
                </c:pt>
                <c:pt idx="27">
                  <c:v>70903353301030.328</c:v>
                </c:pt>
                <c:pt idx="28">
                  <c:v>71213543774313.094</c:v>
                </c:pt>
                <c:pt idx="29">
                  <c:v>71528685094714.469</c:v>
                </c:pt>
                <c:pt idx="30">
                  <c:v>71840994591667.391</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46663000000000</c:v>
                </c:pt>
                <c:pt idx="1">
                  <c:v>46663000000000</c:v>
                </c:pt>
                <c:pt idx="2">
                  <c:v>46842027506643.953</c:v>
                </c:pt>
                <c:pt idx="3">
                  <c:v>46985549135947.766</c:v>
                </c:pt>
                <c:pt idx="4">
                  <c:v>47140448264665.016</c:v>
                </c:pt>
                <c:pt idx="5">
                  <c:v>47283084125840.875</c:v>
                </c:pt>
                <c:pt idx="6">
                  <c:v>47426057019030.133</c:v>
                </c:pt>
                <c:pt idx="7">
                  <c:v>47571530527313.57</c:v>
                </c:pt>
                <c:pt idx="8">
                  <c:v>47722227823643.602</c:v>
                </c:pt>
                <c:pt idx="9">
                  <c:v>47895055546305.234</c:v>
                </c:pt>
                <c:pt idx="10">
                  <c:v>48086638284116.312</c:v>
                </c:pt>
                <c:pt idx="11">
                  <c:v>48309289783882.25</c:v>
                </c:pt>
                <c:pt idx="12">
                  <c:v>48574159044083.961</c:v>
                </c:pt>
                <c:pt idx="13">
                  <c:v>48870322986674.102</c:v>
                </c:pt>
                <c:pt idx="14">
                  <c:v>49200252525709.32</c:v>
                </c:pt>
                <c:pt idx="15">
                  <c:v>49553444486790.086</c:v>
                </c:pt>
                <c:pt idx="16">
                  <c:v>49924470510823.289</c:v>
                </c:pt>
                <c:pt idx="17">
                  <c:v>50321393246645.719</c:v>
                </c:pt>
                <c:pt idx="18">
                  <c:v>50738194801011.844</c:v>
                </c:pt>
                <c:pt idx="19">
                  <c:v>51181475923304.594</c:v>
                </c:pt>
                <c:pt idx="20">
                  <c:v>51646667229054.125</c:v>
                </c:pt>
                <c:pt idx="21">
                  <c:v>52139138385572.703</c:v>
                </c:pt>
                <c:pt idx="22">
                  <c:v>52655448299783.203</c:v>
                </c:pt>
                <c:pt idx="23">
                  <c:v>53200674511651.852</c:v>
                </c:pt>
                <c:pt idx="24">
                  <c:v>53767936618465.078</c:v>
                </c:pt>
                <c:pt idx="25">
                  <c:v>54356601286345.578</c:v>
                </c:pt>
                <c:pt idx="26">
                  <c:v>54974768314832.359</c:v>
                </c:pt>
                <c:pt idx="27">
                  <c:v>55602714236900.344</c:v>
                </c:pt>
                <c:pt idx="28">
                  <c:v>56256440216880.961</c:v>
                </c:pt>
                <c:pt idx="29">
                  <c:v>56935128625574.328</c:v>
                </c:pt>
                <c:pt idx="30">
                  <c:v>57639654019842.266</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763</v>
      </c>
      <c r="C1" s="95">
        <v>45275</v>
      </c>
      <c r="E1" s="128" t="s">
        <v>915</v>
      </c>
      <c r="F1" s="129" t="str">
        <f>B1</f>
        <v>Mississippi</v>
      </c>
      <c r="H1" t="s">
        <v>712</v>
      </c>
      <c r="I1" t="s">
        <v>817</v>
      </c>
    </row>
    <row r="2" spans="1:9" x14ac:dyDescent="0.2">
      <c r="B2" t="str">
        <f>VLOOKUP(B1,H2:I52,2)</f>
        <v>MS</v>
      </c>
      <c r="E2" s="128" t="s">
        <v>817</v>
      </c>
      <c r="F2" s="130" t="str">
        <f>LOOKUP(F1,H:H,I:I)</f>
        <v>MS</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0.53709528889375169</v>
      </c>
      <c r="H5" s="100" t="s">
        <v>724</v>
      </c>
      <c r="I5" s="100" t="s">
        <v>725</v>
      </c>
    </row>
    <row r="6" spans="1:9" x14ac:dyDescent="0.2">
      <c r="B6" t="s">
        <v>551</v>
      </c>
      <c r="E6" s="119" t="s">
        <v>910</v>
      </c>
      <c r="F6" s="120">
        <f>SUMIFS('Rural Urban'!F:F,'Rural Urban'!B:B,About!F2) / 100</f>
        <v>0.46290471110624837</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0.53709528889375169</v>
      </c>
      <c r="R11" s="207">
        <f>1-Q11</f>
        <v>0.46290471110624831</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MS</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91843000000000</v>
      </c>
      <c r="G23" s="6">
        <f>BF2</f>
        <v>1.1695032E+16</v>
      </c>
      <c r="H23" s="207">
        <f>IFERROR(F23/G23,0)</f>
        <v>7.8531636339259272E-3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1000000000</v>
      </c>
      <c r="G25" s="6">
        <f t="shared" si="2"/>
        <v>473453000000000</v>
      </c>
      <c r="H25" s="207">
        <f t="shared" si="3"/>
        <v>2.1121420711242719E-6</v>
      </c>
    </row>
    <row r="26" spans="1:58" x14ac:dyDescent="0.2">
      <c r="C26" s="204" t="s">
        <v>966</v>
      </c>
      <c r="D26" s="204" t="s">
        <v>635</v>
      </c>
      <c r="E26" t="s">
        <v>1022</v>
      </c>
      <c r="F26">
        <f t="shared" si="1"/>
        <v>63361000000000</v>
      </c>
      <c r="G26" s="6">
        <f t="shared" si="2"/>
        <v>5017299000000000</v>
      </c>
      <c r="H26" s="213">
        <f t="shared" si="3"/>
        <v>1.2628507888407687E-2</v>
      </c>
    </row>
    <row r="27" spans="1:58" x14ac:dyDescent="0.2">
      <c r="C27" s="204" t="s">
        <v>968</v>
      </c>
      <c r="D27" s="204" t="s">
        <v>969</v>
      </c>
      <c r="E27" t="s">
        <v>1022</v>
      </c>
      <c r="F27">
        <f t="shared" si="1"/>
        <v>10000000000</v>
      </c>
      <c r="G27" s="6">
        <f t="shared" si="2"/>
        <v>9410000000000</v>
      </c>
      <c r="H27" s="207">
        <f t="shared" si="3"/>
        <v>1.0626992561105207E-3</v>
      </c>
    </row>
    <row r="28" spans="1:58" x14ac:dyDescent="0.2">
      <c r="C28" s="204" t="s">
        <v>971</v>
      </c>
      <c r="D28" s="204" t="s">
        <v>972</v>
      </c>
      <c r="E28" t="s">
        <v>1022</v>
      </c>
      <c r="F28">
        <f t="shared" si="1"/>
        <v>21854000000000</v>
      </c>
      <c r="G28" s="6">
        <f t="shared" si="2"/>
        <v>4914171000000000</v>
      </c>
      <c r="H28" s="213">
        <f t="shared" si="3"/>
        <v>4.4471386933828717E-3</v>
      </c>
    </row>
    <row r="29" spans="1:58" x14ac:dyDescent="0.2">
      <c r="C29" s="204" t="s">
        <v>974</v>
      </c>
      <c r="D29" s="204" t="s">
        <v>975</v>
      </c>
      <c r="E29" t="s">
        <v>1022</v>
      </c>
      <c r="F29">
        <f t="shared" si="1"/>
        <v>5332000000000</v>
      </c>
      <c r="G29" s="6">
        <f t="shared" si="2"/>
        <v>484129000000000</v>
      </c>
      <c r="H29" s="207">
        <f t="shared" si="3"/>
        <v>1.1013593484381228E-2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1023000000000</v>
      </c>
      <c r="G31" s="6">
        <f t="shared" si="2"/>
        <v>438967000000000</v>
      </c>
      <c r="H31" s="207">
        <f t="shared" si="3"/>
        <v>2.3304713110552729E-3</v>
      </c>
    </row>
    <row r="32" spans="1:58" x14ac:dyDescent="0.2">
      <c r="C32" s="204" t="s">
        <v>983</v>
      </c>
      <c r="D32" s="204" t="s">
        <v>983</v>
      </c>
      <c r="E32" t="s">
        <v>1013</v>
      </c>
      <c r="F32">
        <f t="shared" si="1"/>
        <v>75173000000000</v>
      </c>
      <c r="G32" s="6">
        <f t="shared" si="2"/>
        <v>9178628000000000</v>
      </c>
      <c r="H32" s="207">
        <f t="shared" si="3"/>
        <v>8.1900039962399616E-3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5786000000000</v>
      </c>
      <c r="G34" s="6">
        <f t="shared" si="2"/>
        <v>707192000000000</v>
      </c>
      <c r="H34" s="207">
        <f t="shared" si="3"/>
        <v>8.1816536386158222E-3</v>
      </c>
    </row>
    <row r="35" spans="3:8" x14ac:dyDescent="0.2">
      <c r="C35" s="204" t="s">
        <v>990</v>
      </c>
      <c r="D35" s="204" t="s">
        <v>635</v>
      </c>
      <c r="E35" t="s">
        <v>1013</v>
      </c>
      <c r="F35">
        <f t="shared" si="1"/>
        <v>46663000000000</v>
      </c>
      <c r="G35" s="6">
        <f t="shared" si="2"/>
        <v>4532636000000000</v>
      </c>
      <c r="H35" s="213">
        <f t="shared" si="3"/>
        <v>1.0294892420216403E-2</v>
      </c>
    </row>
    <row r="36" spans="3:8" x14ac:dyDescent="0.2">
      <c r="C36" s="204" t="s">
        <v>992</v>
      </c>
      <c r="D36" s="204" t="s">
        <v>969</v>
      </c>
      <c r="E36" t="s">
        <v>1013</v>
      </c>
      <c r="F36">
        <f t="shared" si="1"/>
        <v>3000000000</v>
      </c>
      <c r="G36" s="6">
        <f t="shared" si="2"/>
        <v>1434000000000</v>
      </c>
      <c r="H36" s="207">
        <f t="shared" si="3"/>
        <v>2.0920502092050207E-3</v>
      </c>
    </row>
    <row r="37" spans="3:8" x14ac:dyDescent="0.2">
      <c r="C37" s="204" t="s">
        <v>994</v>
      </c>
      <c r="D37" s="204" t="s">
        <v>972</v>
      </c>
      <c r="E37" t="s">
        <v>1013</v>
      </c>
      <c r="F37">
        <f t="shared" si="1"/>
        <v>19810000000000</v>
      </c>
      <c r="G37" s="6">
        <f t="shared" si="2"/>
        <v>3434314000000000</v>
      </c>
      <c r="H37" s="213">
        <f t="shared" si="3"/>
        <v>5.7682553196941226E-3</v>
      </c>
    </row>
    <row r="38" spans="3:8" x14ac:dyDescent="0.2">
      <c r="C38" s="204" t="s">
        <v>996</v>
      </c>
      <c r="D38" s="204" t="s">
        <v>975</v>
      </c>
      <c r="E38" t="s">
        <v>1013</v>
      </c>
      <c r="F38">
        <f t="shared" si="1"/>
        <v>1924000000000</v>
      </c>
      <c r="G38" s="6">
        <f t="shared" si="2"/>
        <v>216973000000000</v>
      </c>
      <c r="H38" s="207">
        <f t="shared" si="3"/>
        <v>8.8674627718656231E-3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184000000000</v>
      </c>
      <c r="G40" s="6">
        <f t="shared" si="2"/>
        <v>122008000000000</v>
      </c>
      <c r="H40" s="207">
        <f t="shared" si="3"/>
        <v>1.5080978296505146E-3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Mississippi</v>
      </c>
      <c r="H2" s="1" t="s">
        <v>354</v>
      </c>
      <c r="I2" s="1"/>
      <c r="J2" s="1"/>
      <c r="K2" s="1"/>
      <c r="L2" s="1"/>
      <c r="M2" s="1"/>
      <c r="P2" s="1" t="s">
        <v>1087</v>
      </c>
      <c r="Q2">
        <f>SUMIFS(BDEQ!C:C,BDEQ!$AG:$AG,About!$B$2,BDEQ!$AH:$AH,Calculations!$I4)*BDEQ!$C$2</f>
        <v>15311657.08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0.10002030158418398</v>
      </c>
      <c r="K4" s="207">
        <f>$B$12</f>
        <v>0.46290471110624831</v>
      </c>
      <c r="L4" s="209" t="s">
        <v>1022</v>
      </c>
      <c r="M4" s="12" t="s">
        <v>1015</v>
      </c>
      <c r="N4" s="1" t="s">
        <v>635</v>
      </c>
      <c r="O4" s="7">
        <f>P4</f>
        <v>2933605987644.2114</v>
      </c>
      <c r="P4" s="7">
        <f>Q4</f>
        <v>2933605987644.2114</v>
      </c>
      <c r="Q4" s="45">
        <f>SUMIFS('SEDS 2021'!$F$23:$F$40,'SEDS 2021'!E$23:E$40,Calculations!L4,'SEDS 2021'!D$23:D$40,Calculations!N4)*J4*K4</f>
        <v>2933605987644.2114</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2942399187472.4648</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2949138724183.4424</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2953898543707.6602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2958586924571.8335</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2961679406426.7886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2964051176359.7832</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2965679785400.1699</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2965123040585.772</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2963445353061.2944</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2963195142997.9814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2962058221841.147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2961699438152.5669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2962604455577.3413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2966053520494.7559</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2972713527772.4102</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2980435090970.1631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2989492534054.7959</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3000162660179.6602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3011046220318.9707</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3003464567925.9355</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2996858390729.9053</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2989549936975.5312</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2981922788619.1367</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2973909917493.5112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2965642095548.4741</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2958038039372.7979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2949974015948.2051</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2942149179245.811</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2934634143970.5093</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0.46290471110624831</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0.62925236635203863</v>
      </c>
      <c r="K6" s="207">
        <f t="shared" si="0"/>
        <v>0.46290471110624831</v>
      </c>
      <c r="L6" s="209" t="s">
        <v>1022</v>
      </c>
      <c r="M6" s="12" t="s">
        <v>1015</v>
      </c>
      <c r="N6" s="1" t="s">
        <v>972</v>
      </c>
      <c r="O6" s="7">
        <f t="shared" si="1"/>
        <v>6365718019711.0684</v>
      </c>
      <c r="P6" s="7">
        <f t="shared" si="1"/>
        <v>6365718019711.0684</v>
      </c>
      <c r="Q6" s="45">
        <f>SUMIFS('SEDS 2021'!$F$23:$F$40,'SEDS 2021'!E$23:E$40,Calculations!L6,'SEDS 2021'!D$23:D$40,Calculations!N6)*J6*K6</f>
        <v>6365718019711.0684</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6359044004296.585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6345595978899.9756</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6327499915214.1855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6308500247797.2285</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6288557353696.7686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6269689581401.5391</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6254487263047.8623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6234317824339.1768</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6213833226579.2344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6198094982311.4092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6182155670613.2773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6167360041207.3506</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6153818415601.958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6143282636740.7725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6139623692454.8359</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6135055506973.2334</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6132676066855.4619</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6133722097933.29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6137031955085.2617</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6100155567359.2881</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6068685775671.9951</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6038814060397.2178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6012385609026.3037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5989302825548.1895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5969020223654.4795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5952399694950.6494</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5935209026370.9697</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5918409591204.4834</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5901486166125.4121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0.99677676816455552</v>
      </c>
      <c r="K7" s="207">
        <f t="shared" si="0"/>
        <v>0.46290471110624831</v>
      </c>
      <c r="L7" s="209" t="s">
        <v>1022</v>
      </c>
      <c r="M7" s="12" t="s">
        <v>1015</v>
      </c>
      <c r="N7" s="1" t="s">
        <v>964</v>
      </c>
      <c r="O7" s="7">
        <f t="shared" si="1"/>
        <v>461412661.90463346</v>
      </c>
      <c r="P7" s="7">
        <f t="shared" si="1"/>
        <v>461412661.90463346</v>
      </c>
      <c r="Q7" s="45">
        <f>SUMIFS('SEDS 2021'!$F$23:$F$40,'SEDS 2021'!E$23:E$40,Calculations!L7,'SEDS 2021'!D$23:D$40,Calculations!N7)*J7*K7</f>
        <v>461412661.90463346</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475242588.4171049</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485463170.80640852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491441250.89413971</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492522177.33567983</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488067180.6156885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477610715.93536019</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461257438.88259161</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438523638.81266898</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410808876.61729199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379882473.50301772</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347273888.89786392</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314571789.44946176</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283039491.18496656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253515718.25802144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226576784.7602596</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201842915.50513017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179238236.09433252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158416659.70019874</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139023817.21607879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119959630.03619702</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102314727.83545151</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86014359.949255407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71169069.85802491</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57867347.197322831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46171817.592670016</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36116207.555870041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27652024.550205369</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20710531.260979418</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15163963.205436956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0.46290471110624831</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0.46290471110624831</v>
      </c>
      <c r="L9" s="209" t="s">
        <v>1022</v>
      </c>
      <c r="M9" s="12" t="s">
        <v>1015</v>
      </c>
      <c r="N9" s="1" t="s">
        <v>981</v>
      </c>
      <c r="O9" s="7">
        <f t="shared" si="1"/>
        <v>473551519461.69202</v>
      </c>
      <c r="P9" s="7">
        <f t="shared" si="1"/>
        <v>473551519461.69202</v>
      </c>
      <c r="Q9" s="45">
        <f>SUMIFS('SEDS 2021'!$F$23:$F$40,'SEDS 2021'!E$23:E$40,Calculations!L9,'SEDS 2021'!D$23:D$40,Calculations!N9)*J9*K9</f>
        <v>473551519461.69202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472922239903.57892</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471834468672.45898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470499720013.66064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469150003252.14471</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467791808251.47229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466517028781.90448</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465520780558.09784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464182242658.35699</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462850879281.87366</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461806205127.60089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460770794810.33197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459794666552.08319</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459040443904.33826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458632028967.59509</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458964577962.90759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459494517240.32916</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460453278558.06042</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461725365988.05426</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463169961552.52692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462126139184.32025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461190020215.0213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459941825812.69165</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458436224222.52307</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456694948668.37622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454823333072.56226</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453070490264.01404</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451241317713.62244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449474784471.35583</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447771200329.64563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0.46290471110624831</v>
      </c>
      <c r="L10" s="209" t="s">
        <v>1022</v>
      </c>
      <c r="M10" s="12" t="s">
        <v>1015</v>
      </c>
      <c r="N10" s="1" t="s">
        <v>969</v>
      </c>
      <c r="O10" s="7">
        <f t="shared" si="1"/>
        <v>4629047111.0624828</v>
      </c>
      <c r="P10" s="7">
        <f t="shared" si="1"/>
        <v>4629047111.0624828</v>
      </c>
      <c r="Q10" s="45">
        <f>SUMIFS('SEDS 2021'!$F$23:$F$40,'SEDS 2021'!E$23:E$40,Calculations!L10,'SEDS 2021'!D$23:D$40,Calculations!N10)*J10*K10</f>
        <v>4629047111.0624828</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4641534026.4373217</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4646111011.9503794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4642882528.879879</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4631530240.3997192</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4609052633.5771294</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4573247023.2785473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4523220563.6954966</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4451567790.9620371</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4361733356.9879274</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4257751635.5562968</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4139782070.2114768</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4010896261.0421944</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3874388848.6397214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3732867395.4372382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3590612412.6635475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3445198847.4036355</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3299960766.4054756</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3156280993.8772783</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3015584042.7730622</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2866340566.1823301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2726391369.7542453</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2595357783.9205914</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2475338895.073565</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2367425174.2898121</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2272368127.7621012</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2191131802.3738279</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2122258771.476939</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2065782830.1539798</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2020683584.2578342</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0.46290471110624831</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0.46290471110624831</v>
      </c>
      <c r="C12" s="207">
        <f>'Rural Urban'!Q11</f>
        <v>0.53709528889375169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0.63927126513242483</v>
      </c>
      <c r="K12" s="207">
        <f t="shared" si="0"/>
        <v>0.46290471110624831</v>
      </c>
      <c r="L12" s="209" t="s">
        <v>1022</v>
      </c>
      <c r="M12" s="12" t="s">
        <v>1015</v>
      </c>
      <c r="N12" s="1" t="s">
        <v>975</v>
      </c>
      <c r="O12" s="7">
        <f t="shared" si="1"/>
        <v>1577854399384.3992</v>
      </c>
      <c r="P12" s="7">
        <f t="shared" si="1"/>
        <v>1577854399384.3992</v>
      </c>
      <c r="Q12" s="45">
        <f>SUMIFS('SEDS 2021'!$F$23:$F$40,'SEDS 2021'!E$23:E$40,Calculations!L12,'SEDS 2021'!D$23:D$40,Calculations!N12)*J12*K12</f>
        <v>1577854399384.3992</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1580470515120.0706</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1582652073722.8552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1584880478646.4485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1588037118464.7837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1591382664847.3923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1595239580211.5508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1600035529249.9399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1604489080378.575</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1609340078381.0183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1615016572631.502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1620111001198.1267</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1624372245401.9705</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1628173368660.9773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1631109054047.74</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1633831508023.0383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1634542074635.3708</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1634684837437.3921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1634524640119.5139</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1634483186806.6006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1629647840113.541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1625779329209.5137</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1622027218877.4724</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1618947616315.3855</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1616532810994.439</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1614690425936.4048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1613779093479.2793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1612734202812.5212</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1611897290627.2305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1611159528752.3667</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0.46290471110624831</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0.20168895994455219</v>
      </c>
      <c r="K17" s="207">
        <f>$B$12</f>
        <v>0.46290471110624831</v>
      </c>
      <c r="L17" s="209" t="s">
        <v>1022</v>
      </c>
      <c r="M17" s="12" t="s">
        <v>1018</v>
      </c>
      <c r="N17" s="1" t="s">
        <v>635</v>
      </c>
      <c r="O17" s="7">
        <f>P17</f>
        <v>5915558453271.374</v>
      </c>
      <c r="P17" s="7">
        <f>Q17</f>
        <v>5915558453271.374</v>
      </c>
      <c r="Q17" s="45">
        <f>SUMIFS('SEDS 2021'!$F$23:$F$40,'SEDS 2021'!E$23:E$40,Calculations!L17,'SEDS 2021'!D$23:D$40,Calculations!N17)*J17*K17</f>
        <v>5915558453271.374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5780855471412.6973</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5654130856048.8633</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5536767649419.5723</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5429788153488.6328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5334689271522.916</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5251362633723.7783</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5178989460038.7529</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5113090307273.8867</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5057508671830.7119</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5009742978757.0938</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4968607509684.9395</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4932647473597.4443</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4900734511593.5518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4872502211486.2783</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4845196809675.8105</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4824114184953.1514</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4806005411869.3584</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4790510467747.3486</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4777194781469.9697</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4765871691585.9355</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4755331181203.3984</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4743339499951.4238</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4735062659806.7207</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4727783662856.3564</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4721422032581.416</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4715871637889.5127</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4708472812652.7207</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4704102860849.998</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4699941306938.6416</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0.46290471110624831</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0.46290471110624831</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0.46290471110624831</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0.46290471110624831</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0.46290471110624831</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0.46290471110624831</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0.46290471110624831</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0.46290471110624831</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0.46290471110624831</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3.5856004777475012E-2</v>
      </c>
      <c r="K30" s="207">
        <f>$B$12</f>
        <v>0.46290471110624831</v>
      </c>
      <c r="L30" s="209" t="s">
        <v>1022</v>
      </c>
      <c r="M30" s="12" t="s">
        <v>1019</v>
      </c>
      <c r="N30" s="1" t="s">
        <v>635</v>
      </c>
      <c r="O30" s="7">
        <f>P30</f>
        <v>1051660399360.6956</v>
      </c>
      <c r="P30" s="7">
        <f>Q30</f>
        <v>1051660399360.6956</v>
      </c>
      <c r="Q30" s="45">
        <f>SUMIFS('SEDS 2021'!$F$23:$F$40,'SEDS 2021'!E$23:E$40,Calculations!L30,'SEDS 2021'!D$23:D$40,Calculations!N30)*J30*K30</f>
        <v>1051660399360.6956</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1047826401165.488</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1044196928110.7156</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1041531932889.8401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1041172627128.0598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1043491619309.5938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1046344069461.723</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1048853485160.7499</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1050799795440.2521</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1053927019762.8079</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1058272621375.879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1064269463052.2498</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1071419371353.8811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1078833628060.1696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1086106547826.2128</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1092424832371.3337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1097979088464.2238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1102972124908.3721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1107544262810.5813</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1111824085773.0833</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1111912294088.2827</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1112236429531.1401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1112934265963.0835</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1114097111563.6858</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1115699230278.9194</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1117680702537.9275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1119952635030.1064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1122422883577.4019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1125033553718.344</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1127756980051.8708</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0.46290471110624831</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0.46290471110624831</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0.46290471110624831</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0.46290471110624831</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0.46290471110624831</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0.46290471110624831</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0.46290471110624831</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0.46290471110624831</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0.46290471110624831</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0.26079220059541619</v>
      </c>
      <c r="K43" s="207">
        <f>$B$12</f>
        <v>0.46290471110624831</v>
      </c>
      <c r="L43" s="209" t="s">
        <v>1022</v>
      </c>
      <c r="M43" s="12" t="s">
        <v>1014</v>
      </c>
      <c r="N43" s="1" t="s">
        <v>635</v>
      </c>
      <c r="O43" s="7">
        <f>P43</f>
        <v>7649062731066.5986</v>
      </c>
      <c r="P43" s="7">
        <f>Q43</f>
        <v>7649062731066.5986</v>
      </c>
      <c r="Q43" s="45">
        <f>SUMIFS('SEDS 2021'!$F$23:$F$40,'SEDS 2021'!E$23:E$40,Calculations!L43,'SEDS 2021'!D$23:D$40,Calculations!N43)*J43*K43</f>
        <v>7649062731066.5986</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7597270019684.9531</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7547019763012.5537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7501220406002.1182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7462085389139.2578</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7431878186552.5166</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7410269000949.9121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7396279852582.1973</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7388166937864.4434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7386964008195.3057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7393222442380.8867</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7405257611172.3643</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7421956070137.3867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7444263139611.9502</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7471686215600.0791</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7503305020369.5469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7536970510406.9648</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7571742359974.5928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7607038098220.5283</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7642623938140.7451</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7645424043598.4043</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7648313142187.6484</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7651295383383.2295</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7654415722997.7695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7657742525687.0615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7661305088898.1064</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7665109856176.2754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7669185723927.6152</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7673481312608.1826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7677944282525.7148</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0.46290471110624831</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0.3636664935299766</v>
      </c>
      <c r="K45" s="207">
        <f t="shared" si="8"/>
        <v>0.46290471110624831</v>
      </c>
      <c r="L45" s="209" t="s">
        <v>1022</v>
      </c>
      <c r="M45" s="12" t="s">
        <v>1014</v>
      </c>
      <c r="N45" s="1" t="s">
        <v>972</v>
      </c>
      <c r="O45" s="7">
        <f t="shared" ref="O45:O52" si="10">P45</f>
        <v>3678966460546.8838</v>
      </c>
      <c r="P45" s="7">
        <f t="shared" si="9"/>
        <v>3678966460546.8838</v>
      </c>
      <c r="Q45" s="45">
        <f>SUMIFS('SEDS 2021'!$F$23:$F$40,'SEDS 2021'!E$23:E$40,Calculations!L45,'SEDS 2021'!D$23:D$40,Calculations!N45)*J45*K45</f>
        <v>3678966460546.8838</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3685126795497.2324</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3692228676402.5996</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3701051510711.2075</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3712286044545.3696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3726735306825.5024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3743484750642.5991</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3761228168057.9009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3778881908283.9014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3797084265219.3511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3815671952768.4688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3833673967890.894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3851156204411.0859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3869486599021.2983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3888983085854.1704</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3909435731915.3462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3930081685020.8887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3950845838614.8838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3971468108704.7588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3991917502891.8916</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3992763993556.3071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3993523888268.479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3994339330972.3828</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3995301814026.7329</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3996423547632.3047</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3997676238315.5801</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3999076121267.7588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4000550255098.8462</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4002153838780.2754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4003927262999.5542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3.2232318354444766E-3</v>
      </c>
      <c r="K46" s="207">
        <f t="shared" si="8"/>
        <v>0.46290471110624831</v>
      </c>
      <c r="L46" s="209" t="s">
        <v>1022</v>
      </c>
      <c r="M46" s="12" t="s">
        <v>1014</v>
      </c>
      <c r="N46" s="1" t="s">
        <v>964</v>
      </c>
      <c r="O46" s="7">
        <f t="shared" si="10"/>
        <v>1492049.2016148879</v>
      </c>
      <c r="P46" s="7">
        <f t="shared" si="9"/>
        <v>1492049.2016148879</v>
      </c>
      <c r="Q46" s="45">
        <f>SUMIFS('SEDS 2021'!$F$23:$F$40,'SEDS 2021'!E$23:E$40,Calculations!L46,'SEDS 2021'!D$23:D$40,Calculations!N46)*J46*K46</f>
        <v>1492049.2016148879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1435807.875437828</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1359728.8069981013</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1271848.1866686249</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1180987.8803311205</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1095391.7573385045</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1020869.8026583825</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960620.13224492839</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915383.134448139</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884331.15413979744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865078.91007516941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854461.79110519879</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849677.64391519071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848794.26755887049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850272.63056893123</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853043.70959512447</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856362.93311118567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859937.15962290345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863579.48773957521</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867223.07803189242</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867324.82687379804</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867420.05661793833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867542.85923467088</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867715.03908430634</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867940.12591709464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868202.62497681845</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868501.29320989933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868816.55560879898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869156.90621360543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869534.46223365446</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0.46290471110624831</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0.46290471110624831</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0.46290471110624831</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0.46290471110624831</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0.36072873486757506</v>
      </c>
      <c r="K51" s="207">
        <f t="shared" si="8"/>
        <v>0.46290471110624831</v>
      </c>
      <c r="L51" s="209" t="s">
        <v>1022</v>
      </c>
      <c r="M51" s="12" t="s">
        <v>1014</v>
      </c>
      <c r="N51" s="1" t="s">
        <v>975</v>
      </c>
      <c r="O51" s="7">
        <f t="shared" si="10"/>
        <v>890353520234.1167</v>
      </c>
      <c r="P51" s="7">
        <f t="shared" si="9"/>
        <v>890353520234.1167</v>
      </c>
      <c r="Q51" s="45">
        <f>SUMIFS('SEDS 2021'!$F$23:$F$40,'SEDS 2021'!E$23:E$40,Calculations!L51,'SEDS 2021'!D$23:D$40,Calculations!N51)*J51*K51</f>
        <v>890353520234.1167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881862634724.68762</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876316034105.94019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873185241431.87781</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871955644144.09631</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872300708971.32532</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873719453886.76453</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875777245798.75549</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878150696905.37708</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880983235265.83765</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884210084735.71729</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887524718893.01587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890786068372.61743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894175384592.12683</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897724611988.91614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901419066236.5304</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905121972195.35999</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908841740618.48706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912534587046.09204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916186039509.1521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916901855228.20728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917551845560.31897</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918158540302.0675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918739954420.05225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919305002134.51367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919856626645.52954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920400469408.72717</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920933508639.53271</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921466748725.45068</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922010152985.052</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0.46290471110624831</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0.40164253309837267</v>
      </c>
      <c r="K56" s="207">
        <f>$B$12</f>
        <v>0.46290471110624831</v>
      </c>
      <c r="L56" s="209" t="s">
        <v>1022</v>
      </c>
      <c r="M56" s="12" t="s">
        <v>1016</v>
      </c>
      <c r="N56" s="1" t="s">
        <v>635</v>
      </c>
      <c r="O56" s="7">
        <f>P56</f>
        <v>11780217829060.121</v>
      </c>
      <c r="P56" s="7">
        <f>Q56</f>
        <v>11780217829060.121</v>
      </c>
      <c r="Q56" s="45">
        <f>SUMIFS('SEDS 2021'!$F$23:$F$40,'SEDS 2021'!E$23:E$40,Calculations!L56,'SEDS 2021'!D$23:D$40,Calculations!N56)*J56*K56</f>
        <v>11780217829060.121</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11950777456195.168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12122059253864.178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12296886996627.732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12472426509961.553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12639584611357.092</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12811210492933.9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12992852277209.086</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13158404137391.428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13310262048113.342</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13461228217260.721</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13613499102430.484</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13785779296621.625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13977785345502.332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14179207492078.662</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14379573710418.4</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14582270553263.561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14791035443055.904</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14989669514238.061</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15175807180724.291</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15338107761452.275</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15503401392746.92</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15674462062108.221</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15849512629627.51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16023509629185.727</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16196580589416.553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16362524107809.012</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16515029471594.631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16666198403156.281</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16815258133554.607</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0.46290471110624831</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0.46290471110624831</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0.46290471110624831</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0.46290471110624831</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0.46290471110624831</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0.46290471110624831</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0.46290471110624831</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0.46290471110624831</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0.46290471110624831</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0.10002030158418398</v>
      </c>
      <c r="K69" s="210">
        <f>$C$12</f>
        <v>0.53709528889375169</v>
      </c>
      <c r="L69" s="209" t="s">
        <v>1022</v>
      </c>
      <c r="M69" s="12" t="s">
        <v>1015</v>
      </c>
      <c r="N69" s="1" t="s">
        <v>635</v>
      </c>
      <c r="O69" s="7">
        <f>P69</f>
        <v>3403780341031.27</v>
      </c>
      <c r="P69" s="7">
        <f>Q69</f>
        <v>3403780341031.27</v>
      </c>
      <c r="Q69" s="45">
        <f>SUMIFS('SEDS 2021'!$F$23:$F$40,'SEDS 2021'!E$23:E$40,Calculations!L69,'SEDS 2021'!D$23:D$40,Calculations!N69)*J69*K69</f>
        <v>3403780341031.27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3413982842947.4199</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3421802537433.0127</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3427325221866.9912</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3432765018037.2861</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3436353137569.0928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3439105035371.7896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3440994664537.479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3440348689221.707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3438402115674.25</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3438111803990.1929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3436792666417.1055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3436376379815.8999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3437426446025.1021</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3441428298833.6533</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3449155717559.373</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3458114829698.2354</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3468623925616.8184</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3481004172212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3493632060278.3062</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3484835282702.6411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3477170321503.3784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3468690528607.7925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3459840963348.1875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3450543854831.4019</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3440950934064.8799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3432128162011.6875</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3422771702924.1851</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3413692765448.748</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3404973281837.123</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0.53709528889375169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0.62925236635203863</v>
      </c>
      <c r="K71" s="210">
        <f t="shared" si="14"/>
        <v>0.53709528889375169</v>
      </c>
      <c r="L71" s="209" t="s">
        <v>1022</v>
      </c>
      <c r="M71" s="12" t="s">
        <v>1015</v>
      </c>
      <c r="N71" s="1" t="s">
        <v>972</v>
      </c>
      <c r="O71" s="7">
        <f t="shared" si="15"/>
        <v>7385963194546.3848</v>
      </c>
      <c r="P71" s="7">
        <f t="shared" si="16"/>
        <v>7385963194546.3848</v>
      </c>
      <c r="Q71" s="45">
        <f>SUMIFS('SEDS 2021'!$F$23:$F$40,'SEDS 2021'!E$23:E$40,Calculations!L71,'SEDS 2021'!D$23:D$40,Calculations!N71)*J71*K71</f>
        <v>7385963194546.3848</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7378219522574.335</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7362616157751.8398</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7341619805111.7207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7319575026531.2461</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7296435848615.6309</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7274544104227.3096</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7256905282733.1191</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7233503251493.9521</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7209735550090.665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7191474908863.8623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7172980974764.9482</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7155814022993.9238</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7140102056487.3867</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7127877689235.5479</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7123632319311.3467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7118331982455.6299</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7115571185153.7275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7116784865529.9668</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7120625199491.9756</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7077838566209.0537</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7041325053919.8398</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7006665744648.7881</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6976001557433.7705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6949219254373.9854</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6925685923080.8438</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6906401592090.958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6886455743873.0498</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6866963832757.1895</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6847328059640.5283</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0.99677676816455552</v>
      </c>
      <c r="K72" s="210">
        <f t="shared" si="14"/>
        <v>0.53709528889375169</v>
      </c>
      <c r="L72" s="209" t="s">
        <v>1022</v>
      </c>
      <c r="M72" s="12" t="s">
        <v>1015</v>
      </c>
      <c r="N72" s="1" t="s">
        <v>964</v>
      </c>
      <c r="O72" s="7">
        <f t="shared" si="15"/>
        <v>535364106.25992209</v>
      </c>
      <c r="P72" s="7">
        <f t="shared" si="16"/>
        <v>535364106.25992209</v>
      </c>
      <c r="Q72" s="45">
        <f>SUMIFS('SEDS 2021'!$F$23:$F$40,'SEDS 2021'!E$23:E$40,Calculations!L72,'SEDS 2021'!D$23:D$40,Calculations!N72)*J72*K72</f>
        <v>535364106.25992209</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551410580.18291116</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563269233.85253322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570205431.68054152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571459600.16373634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566290593.03778541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554158251.79445076</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535184005.36255324</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508806617.91486895</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476649960.5061025</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440766926.66224682</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402932105.04838437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364988780.79770428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328402743.88876951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294147142.31682634</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262890657.07844427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234192645.72898772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207965073.34269941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183806385.12821764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161305416.59932157</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139185777.55647549</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118712894.8710448</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99800037.453826874</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82575465.789377093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67141851.907675743</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53571858.556852743</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41904617.65794047</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32083864.687393118</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24029845.67639384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17594319.09676335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0.53709528889375169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0.53709528889375169</v>
      </c>
      <c r="L74" s="209" t="s">
        <v>1022</v>
      </c>
      <c r="M74" s="12" t="s">
        <v>1015</v>
      </c>
      <c r="N74" s="1" t="s">
        <v>981</v>
      </c>
      <c r="O74" s="7">
        <f t="shared" si="15"/>
        <v>549448480538.30798</v>
      </c>
      <c r="P74" s="7">
        <f t="shared" si="16"/>
        <v>549448480538.30798</v>
      </c>
      <c r="Q74" s="45">
        <f>SUMIFS('SEDS 2021'!$F$23:$F$40,'SEDS 2021'!E$23:E$40,Calculations!L74,'SEDS 2021'!D$23:D$40,Calculations!N74)*J74*K74</f>
        <v>549448480538.30798</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548718345203.86304</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547456234904.24548</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545907563656.58276</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544341525341.22687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542765649963.94476</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541286559276.25848</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540130640542.36493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538577572745.23999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537032829345.23004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535820723369.14679</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534619365962.02917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533486791857.07233</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532611688577.3656</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532137816237.82001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532523663463.87622</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533138537070.63361</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534250960804.01147</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535726927994.05768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537403051510.23633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536191933837.51721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535105781382.82953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533657536599.33472</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531910629511.0531</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529890276565.05884</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527718693742.47437</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525684919637.23212</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523562582283.95422</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521512923554.34619</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519536302891.83441</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0.53709528889375169</v>
      </c>
      <c r="L75" s="209" t="s">
        <v>1022</v>
      </c>
      <c r="M75" s="12" t="s">
        <v>1015</v>
      </c>
      <c r="N75" s="1" t="s">
        <v>969</v>
      </c>
      <c r="O75" s="7">
        <f t="shared" si="15"/>
        <v>5370952888.9375172</v>
      </c>
      <c r="P75" s="7">
        <f t="shared" si="16"/>
        <v>5370952888.9375172</v>
      </c>
      <c r="Q75" s="45">
        <f>SUMIFS('SEDS 2021'!$F$23:$F$40,'SEDS 2021'!E$23:E$40,Calculations!L75,'SEDS 2021'!D$23:D$40,Calculations!N75)*J75*K75</f>
        <v>5370952888.9375172</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5385441104.8915377</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5390751652.1757145</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5387005734.2668324</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5373833993.9181852</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5347753860.2743349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5306209619.8595514</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5248165328.8479538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5165028636.2458286</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5060796274.5733271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4940149214.0184116</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4803272452.4315033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4653729880.8196278</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4495344177.7983065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4331140824.5621691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4166086377.6397781</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3997367116.4862304</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3828851464.7754049</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3662143874.4598932</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3498897167.769012</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3325734168.4479513</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3163355060.4316192</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3011320484.0931702</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2872065950.2087545</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2746856701.6326556</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2636564689.8184376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2542308471.1923389</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2462397034.6935596</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2396869591.8038301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2344542207.9550166</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0.53709528889375169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0.63927126513242483</v>
      </c>
      <c r="K77" s="210">
        <f t="shared" si="14"/>
        <v>0.53709528889375169</v>
      </c>
      <c r="L77" s="209" t="s">
        <v>1022</v>
      </c>
      <c r="M77" s="12" t="s">
        <v>1015</v>
      </c>
      <c r="N77" s="1" t="s">
        <v>975</v>
      </c>
      <c r="O77" s="7">
        <f t="shared" si="15"/>
        <v>1830739986301.6902</v>
      </c>
      <c r="P77" s="7">
        <f t="shared" si="16"/>
        <v>1830739986301.6902</v>
      </c>
      <c r="Q77" s="45">
        <f>SUMIFS('SEDS 2021'!$F$23:$F$40,'SEDS 2021'!E$23:E$40,Calculations!L77,'SEDS 2021'!D$23:D$40,Calculations!N77)*J77*K77</f>
        <v>1830739986301.6902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1833775391652.1174</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1836306592609.656</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1838892148032.8215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1842554708241.1863</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1846436451411.5691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1850911521597.8303</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1856476126088.7581</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1861643455935.8035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1867271932188.1165</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1873858208469.6458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1879769130344.26</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1884713331886.821</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1889123668066.0278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1892529861075.2463</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1895688647687.8701</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1896513098100.1743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1896678741755.4563</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1896492869322.8337</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1896444772212.2607</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1890834455733.0789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1886345931568.7388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1881992463707.2151</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1878419287655.9082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1875617457105.5635</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1873479789652.075</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1872422396288.8311</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1871210039099.4138</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1870238993479.9749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1869382989171.0798</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0.53709528889375169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0.20168895994455219</v>
      </c>
      <c r="K82" s="210">
        <f>$C$12</f>
        <v>0.53709528889375169</v>
      </c>
      <c r="L82" s="209" t="s">
        <v>1022</v>
      </c>
      <c r="M82" s="12" t="s">
        <v>1018</v>
      </c>
      <c r="N82" s="1" t="s">
        <v>635</v>
      </c>
      <c r="O82" s="7">
        <f>P82</f>
        <v>6863655737775.3975</v>
      </c>
      <c r="P82" s="7">
        <f>Q82</f>
        <v>6863655737775.3975</v>
      </c>
      <c r="Q82" s="45">
        <f>SUMIFS('SEDS 2021'!$F$23:$F$40,'SEDS 2021'!E$23:E$40,Calculations!L82,'SEDS 2021'!D$23:D$40,Calculations!N82)*J82*K82</f>
        <v>6863655737775.3975</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6707363664654.4785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6560328665299.7939</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6424155444639.7256</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6300030150828.3438</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6189689598534.5781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6093008049335.5674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6009035495814.5156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5932574566290.7812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5868084761306.5166</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5812663573953.9922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5764935248631.2939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5723211832326.2695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5686184122009.876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5653426979949.2266</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5621745291856.8643</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5597283716624.6865</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5576272617628.292</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5558294270703.0361</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5542844455230.4824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5529706593189.9307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5517476736087.2305</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5503563126327.3311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5493959741997.9229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5485514127001.7617</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5478132906702.2559</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5471692940184.3135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5463108291804.8828</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5458037959899.3682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5453209426193.3154</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0.53709528889375169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0.53709528889375169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0.53709528889375169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0.53709528889375169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0.53709528889375169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0.53709528889375169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0.53709528889375169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0.53709528889375169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0.53709528889375169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3.5856004777475012E-2</v>
      </c>
      <c r="K95" s="210">
        <f>$C$12</f>
        <v>0.53709528889375169</v>
      </c>
      <c r="L95" s="209" t="s">
        <v>1022</v>
      </c>
      <c r="M95" s="12" t="s">
        <v>1019</v>
      </c>
      <c r="N95" s="1" t="s">
        <v>635</v>
      </c>
      <c r="O95" s="7">
        <f>P95</f>
        <v>1220211919344.8987</v>
      </c>
      <c r="P95" s="7">
        <f>Q95</f>
        <v>1220211919344.8987</v>
      </c>
      <c r="Q95" s="45">
        <f>SUMIFS('SEDS 2021'!$F$23:$F$40,'SEDS 2021'!E$23:E$40,Calculations!L95,'SEDS 2021'!D$23:D$40,Calculations!N95)*J95*K95</f>
        <v>1220211919344.8987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1215763439303.8293</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1211552264018.4741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1208460145179.0786</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1208043252831.0544</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1210733914096.3218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1214043531608.8584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1216955135914.2075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1219213384872.9358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1222841815110.6509</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1227883894177.4458</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1234841860547.9397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1243137697623.4607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1251740250701.998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1260178814512.4827</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1267509741983.4189</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1273954188776.0894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1279747468228.8259</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1285052390966.7703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1290018148919.3425</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1290120494541.2344</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1290496579759.5208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1291306259702.3311</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1292655476676.8176</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1294514369864.8867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1296813416277.3623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1299449475511.4924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1302315635274.6506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1305344722255.0027</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1308504637067.4719</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0.53709528889375169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0.53709528889375169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0.53709528889375169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0.53709528889375169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0.53709528889375169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0.53709528889375169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0.53709528889375169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0.53709528889375169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0.53709528889375169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0.26079220059541619</v>
      </c>
      <c r="K108" s="210">
        <f>$C$12</f>
        <v>0.53709528889375169</v>
      </c>
      <c r="L108" s="209" t="s">
        <v>1022</v>
      </c>
      <c r="M108" s="12" t="s">
        <v>1014</v>
      </c>
      <c r="N108" s="1" t="s">
        <v>635</v>
      </c>
      <c r="O108" s="7">
        <f>P108</f>
        <v>8874991890859.5664</v>
      </c>
      <c r="P108" s="7">
        <f>Q108</f>
        <v>8874991890859.5664</v>
      </c>
      <c r="Q108" s="45">
        <f>SUMIFS('SEDS 2021'!$F$23:$F$40,'SEDS 2021'!E$23:E$40,Calculations!L108,'SEDS 2021'!D$23:D$40,Calculations!N108)*J108*K108</f>
        <v>8874991890859.5664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8814898267669.5215</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8756594311203.084</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8703454608161.6484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8658047351152.7744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8622998785409.6758</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8597926256430.1084</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8581695041876.2979</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8572281855599.3877</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8570886130209.9863</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8578147614995.6865</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8592111682121.9336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8611486433397.3438</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8637368697363.0342</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8669186919486.9795</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8705873327455.3672</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8744934446652.416</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8785279243628.5879</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8826231893871.9062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8867521140911.1074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8870770024350.0352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8874122164011.1855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8877582374413.1562</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8881202816518.2129</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8885062811909.5488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8889196353589.1426</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8893610917821.0723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8898340032290.8008</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8903324082761.6738</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8908502340964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0.53709528889375169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0.3636664935299766</v>
      </c>
      <c r="K110" s="210">
        <f t="shared" si="23"/>
        <v>0.53709528889375169</v>
      </c>
      <c r="L110" s="209" t="s">
        <v>1022</v>
      </c>
      <c r="M110" s="12" t="s">
        <v>1014</v>
      </c>
      <c r="N110" s="1" t="s">
        <v>972</v>
      </c>
      <c r="O110" s="7">
        <f t="shared" si="24"/>
        <v>4268601089057.2246</v>
      </c>
      <c r="P110" s="7">
        <f t="shared" si="25"/>
        <v>4268601089057.2246</v>
      </c>
      <c r="Q110" s="45">
        <f>SUMIFS('SEDS 2021'!$F$23:$F$40,'SEDS 2021'!E$23:E$40,Calculations!L110,'SEDS 2021'!D$23:D$40,Calculations!N110)*J110*K110</f>
        <v>4268601089057.2246</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4275748752065.3042</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4283988864306.6372</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4294225750275.0664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4307260863226.9868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4324025934984.6348</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4343459842546.8506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4364047029658.9873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4384530166856.0137</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4405649848557.7383</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4427216618509.5967</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4448103849252.4902</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4468387995533.6592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4489656235740.5488</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4512277459885.9893</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4536008088633.7861</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4559963006096.6221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4584055068254.6182</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4607982506981.9033</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4631709362671.9053</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4632691521930.6943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4633573206346.8828</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4634519341532.2061</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4635636083491.6816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4636937599377.1143</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4638391061068.6582</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4640015305801.0596</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4641725701735.4277</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4643586294682.4824</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4645643948818.4893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3.2232318354444766E-3</v>
      </c>
      <c r="K111" s="210">
        <f t="shared" si="23"/>
        <v>0.53709528889375169</v>
      </c>
      <c r="L111" s="209" t="s">
        <v>1022</v>
      </c>
      <c r="M111" s="12" t="s">
        <v>1014</v>
      </c>
      <c r="N111" s="1" t="s">
        <v>964</v>
      </c>
      <c r="O111" s="7">
        <f t="shared" si="24"/>
        <v>1731182.6338295885</v>
      </c>
      <c r="P111" s="7">
        <f t="shared" si="25"/>
        <v>1731182.6338295885</v>
      </c>
      <c r="Q111" s="45">
        <f>SUMIFS('SEDS 2021'!$F$23:$F$40,'SEDS 2021'!E$23:E$40,Calculations!L111,'SEDS 2021'!D$23:D$40,Calculations!N111)*J111*K111</f>
        <v>1731182.6338295885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1665927.4082807985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1577655.0095299815</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1475689.6027592809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1370266.9502987063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1270952.1813972679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1184486.4578530104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1114580.4634656687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1062093.2499692049</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1026064.5124465837</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1003726.676300926</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991407.93241351109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985857.02127461403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984832.0645871656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986547.36751869309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989762.57240732748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993613.77389758977</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997760.84817621415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1001986.9388275591</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1006214.4939457299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1006332.5502591067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1006443.0426470932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1006585.5270619811</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1006785.3024884628</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1007046.4643962638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1007351.0346564796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1007697.5709890795</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1008063.3610645568</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1008458.2602782132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1008896.327886506</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0.53709528889375169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0.53709528889375169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0.53709528889375169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0.53709528889375169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0.36072873486757506</v>
      </c>
      <c r="K116" s="210">
        <f t="shared" si="23"/>
        <v>0.53709528889375169</v>
      </c>
      <c r="L116" s="209" t="s">
        <v>1022</v>
      </c>
      <c r="M116" s="12" t="s">
        <v>1014</v>
      </c>
      <c r="N116" s="1" t="s">
        <v>975</v>
      </c>
      <c r="O116" s="7">
        <f t="shared" si="24"/>
        <v>1033052094079.7935</v>
      </c>
      <c r="P116" s="7">
        <f t="shared" si="25"/>
        <v>1033052094079.7935</v>
      </c>
      <c r="Q116" s="45">
        <f>SUMIFS('SEDS 2021'!$F$23:$F$40,'SEDS 2021'!E$23:E$40,Calculations!L116,'SEDS 2021'!D$23:D$40,Calculations!N116)*J116*K116</f>
        <v>1033052094079.7935</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1023200358946.7633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1016764794584.9639</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1013132224089.573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1011705557013.9114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1012105926006.97</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1013752055743.6998</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1016139653698.3906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1018893502119.4613</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1022180016541.3572</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1025924039029.484</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1029769915616.1295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1033553967493.1216</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1037486495571.5664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1041604564081.7627</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1045891135213.6165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1050187512627.7739</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1054503455083.9714</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1058788160707.5863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1063024838080.8674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1063855378883.7507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1064609544345.5137</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1065313475154.105</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1065988073567.5012</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1066643682504.1918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1067283716876.2699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1067914722305.6906</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1068533192700.9843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1069151896142.8037</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1069782392788.8611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0.53709528889375169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0.40164253309837267</v>
      </c>
      <c r="K121" s="210">
        <f>$C$12</f>
        <v>0.53709528889375169</v>
      </c>
      <c r="L121" s="209" t="s">
        <v>1022</v>
      </c>
      <c r="M121" s="12" t="s">
        <v>1016</v>
      </c>
      <c r="N121" s="1" t="s">
        <v>635</v>
      </c>
      <c r="O121" s="7">
        <f>P121</f>
        <v>13668254710585.871</v>
      </c>
      <c r="P121" s="7">
        <f>Q121</f>
        <v>13668254710585.871</v>
      </c>
      <c r="Q121" s="45">
        <f>SUMIFS('SEDS 2021'!$F$23:$F$40,'SEDS 2021'!E$23:E$40,Calculations!L121,'SEDS 2021'!D$23:D$40,Calculations!N121)*J121*K121</f>
        <v>13668254710585.871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13866150238567.834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14064883680665.301</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14267731382910.184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14471404932485.826</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14665353766027.428</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14864486438984.785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15075240281535.471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15267325438670.811</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15443521892224.006</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15618683683162.84</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15795359299327.805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15995251152769.158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16218030359415.127</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16451734798815.795</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16684214074445.873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16919397507998.756</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17161621525390.869</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17392091039496.191</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17608061327455.703</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17796374116680.508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17988159658115.875</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18186636531270.613</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18389742770799.051</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18591626585118.055</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18792435942106.773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18984975529224.059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19161923204318</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19337320254771.066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19510270058564.137</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0.53709528889375169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0.53709528889375169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0.53709528889375169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0.53709528889375169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0.53709528889375169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0.53709528889375169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0.53709528889375169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0.53709528889375169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0.53709528889375169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1.5508911374941895E-2</v>
      </c>
      <c r="K134" s="12">
        <v>1</v>
      </c>
      <c r="L134" s="12" t="s">
        <v>1013</v>
      </c>
      <c r="M134" s="12" t="s">
        <v>1015</v>
      </c>
      <c r="N134" s="1" t="s">
        <v>635</v>
      </c>
      <c r="O134" s="7">
        <f>P134</f>
        <v>723692331488.9137</v>
      </c>
      <c r="P134" s="7">
        <f>Q134</f>
        <v>723692331488.9137</v>
      </c>
      <c r="Q134" s="45">
        <f>SUMIFS('SEDS 2021'!$F$23:$F$40,'SEDS 2021'!E$23:E$40,Calculations!L134,'SEDS 2021'!D$23:D$40,Calculations!N134)*J134*K134</f>
        <v>723692331488.9137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726508916954.04333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729079453353.96545</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731262749980.06262</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733581125140.2207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735755816982.38989</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737936303289.01233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740304890785.26355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742680637587.65051</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745008174464.84717</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746943907751.5376</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748463884913.00903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749471867220.73999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750176588068.00818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750207991543.67981</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749739511973.10779</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748953948978.87024</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747900543560.29297</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746587682511.39917</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744999624818.22229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743473000304.33459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741889102026.38745</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740415628646.66284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738901898510.68286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737352596437.59387</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735930983600.07202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734320639016.10144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732667227073.88391</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730967137990.54236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729296400657.72986</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0.30660223302122164</v>
      </c>
      <c r="K136" s="12">
        <v>1</v>
      </c>
      <c r="L136" s="12" t="s">
        <v>1013</v>
      </c>
      <c r="M136" s="12" t="s">
        <v>1015</v>
      </c>
      <c r="N136" s="1" t="s">
        <v>972</v>
      </c>
      <c r="O136" s="7">
        <f t="shared" si="29"/>
        <v>6073790236150.4004</v>
      </c>
      <c r="P136" s="7">
        <f t="shared" si="30"/>
        <v>6073790236150.4004</v>
      </c>
      <c r="Q136" s="45">
        <f>SUMIFS('SEDS 2021'!$F$23:$F$40,'SEDS 2021'!E$23:E$40,Calculations!L136,'SEDS 2021'!D$23:D$40,Calculations!N136)*J136*K136</f>
        <v>6073790236150.4004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6036721348215.0996</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5998544229292.6113</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5958398566376.375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5920633273893.1113</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5883971679321.2607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5850561555935.8818</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5823133251364.208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5801649677160.8584</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5787062128034.3018</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5777511528276.3096</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5773567018161.5527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5774711196116.4746</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5781718332699.7373</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5790701990516.834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5801758806614.5791</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5814677274733.5244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5828245396089.5332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5841113286481.1875</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5852060895888.0723</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5862840823695.8154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5871898574666.5186</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5880198868447.0908</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5886273027652.6787</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5890061352044.8525</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5892895450975.6416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5892358648340.9443</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5889816340664.7207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5885476490535.6836</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5880212493871.0156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0.18663637720765519</v>
      </c>
      <c r="K137" s="12">
        <v>1</v>
      </c>
      <c r="L137" s="12" t="s">
        <v>1013</v>
      </c>
      <c r="M137" s="12" t="s">
        <v>1015</v>
      </c>
      <c r="N137" s="1" t="s">
        <v>964</v>
      </c>
      <c r="O137" s="7">
        <f t="shared" si="29"/>
        <v>1079878078523.4929</v>
      </c>
      <c r="P137" s="7">
        <f t="shared" si="30"/>
        <v>1079878078523.4929</v>
      </c>
      <c r="Q137" s="45">
        <f>SUMIFS('SEDS 2021'!$F$23:$F$40,'SEDS 2021'!E$23:E$40,Calculations!L137,'SEDS 2021'!D$23:D$40,Calculations!N137)*J137*K137</f>
        <v>1079878078523.4929</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1059324626390.8545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1037439211059.399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1013513851760.5831</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987434443359.64709</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957966264016.41162</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924225103525.94543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885518039151.49866</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841068200128.66272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791067905569.87732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736144936823.5769</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677511449857.29529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616583956020.7605</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556649049321.21533</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498557447239.7511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442272527113.12476</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388052238073.16174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336109838753.72455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286848903578.07147</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240741873130.66287</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198293812390.90842</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159986798863.45749</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126183077216.99365</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97153208790.221329</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72949036331.959488</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53440568269.195648</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38307823950.863861</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27067215817.044273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19114082217.444321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13780929925.150949</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184000000000</v>
      </c>
      <c r="P139" s="7">
        <f t="shared" si="30"/>
        <v>184000000000</v>
      </c>
      <c r="Q139" s="45">
        <f>SUMIFS('SEDS 2021'!$F$23:$F$40,'SEDS 2021'!E$23:E$40,Calculations!L139,'SEDS 2021'!D$23:D$40,Calculations!N139)*J139*K139</f>
        <v>184000000000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3000000000</v>
      </c>
      <c r="P140" s="7">
        <f t="shared" si="30"/>
        <v>3000000000</v>
      </c>
      <c r="Q140" s="45">
        <f>SUMIFS('SEDS 2021'!$F$23:$F$40,'SEDS 2021'!E$23:E$40,Calculations!L140,'SEDS 2021'!D$23:D$40,Calculations!N140)*J140*K140</f>
        <v>3000000000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1924000000000</v>
      </c>
      <c r="P142" s="7">
        <f t="shared" si="30"/>
        <v>1924000000000</v>
      </c>
      <c r="Q142" s="45">
        <f>SUMIFS('SEDS 2021'!$F$23:$F$40,'SEDS 2021'!E$23:E$40,Calculations!L142,'SEDS 2021'!D$23:D$40,Calculations!N142)*J142*K142</f>
        <v>1924000000000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0.25004076197231567</v>
      </c>
      <c r="K147" s="12">
        <v>1</v>
      </c>
      <c r="L147" s="12" t="s">
        <v>1013</v>
      </c>
      <c r="M147" s="12" t="s">
        <v>1018</v>
      </c>
      <c r="N147" s="1" t="s">
        <v>635</v>
      </c>
      <c r="O147" s="7">
        <f>P147</f>
        <v>11667652075914.166</v>
      </c>
      <c r="P147" s="7">
        <f>Q147</f>
        <v>11667652075914.166</v>
      </c>
      <c r="Q147" s="45">
        <f>SUMIFS('SEDS 2021'!$F$23:$F$40,'SEDS 2021'!E$23:E$40,Calculations!L147,'SEDS 2021'!D$23:D$40,Calculations!N147)*J147*K147</f>
        <v>11667652075914.166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11639405587588.742</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11601848709591.193</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11557845552144.207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11509049546412.514</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11453939107862.566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11398530567088.721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11340280192397.52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11282322592426.553</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11221228387967.885</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11163207635559.852</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11108907916999.322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11059497650187.625</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11015428336527.127</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10974027737249.33</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10939853129612.354</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10905775122180.531</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10880252300853.404</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10859874176974.611</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10848352202847.062</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10841180946332.957</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10838466140164.902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10841996411723.754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10852083472249.041</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10868835251950.605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10890671483668.395</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10916047934962.754</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10944964369069.215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10979392815740.645</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11017768880676.537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1.1817460904757229E-2</v>
      </c>
      <c r="K149" s="12">
        <v>1</v>
      </c>
      <c r="L149" s="12" t="s">
        <v>1013</v>
      </c>
      <c r="M149" s="12" t="s">
        <v>1018</v>
      </c>
      <c r="N149" s="1" t="s">
        <v>972</v>
      </c>
      <c r="O149" s="7">
        <f t="shared" si="31"/>
        <v>234103900523.24072</v>
      </c>
      <c r="P149" s="7">
        <f t="shared" si="32"/>
        <v>234103900523.24072</v>
      </c>
      <c r="Q149" s="45">
        <f>SUMIFS('SEDS 2021'!$F$23:$F$40,'SEDS 2021'!E$23:E$40,Calculations!L149,'SEDS 2021'!D$23:D$40,Calculations!N149)*J149*K149</f>
        <v>234103900523.24072</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233597362882.34503</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232921853110.40091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232055142736.2305</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230960311003.228</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229634619407.67413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228050909966.32513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226169046537.45132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223962990198.69778</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221448109592.96439</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218553771732.47729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215317544581.35428</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211698899617.30081</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207709590479.4913</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203329493679.43268</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198564708504.7243</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193449002709.3378</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188019625189.48096</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182322004031.45609</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176426074462.68225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170407563871.54639</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164341465516.91177</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158366442821.59125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152534543866.86539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146962955190.17935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141711476358.74939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136818463837.60098</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132316779770.13728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128207618756.19885</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124478067310.24617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4713524.2290020697</v>
      </c>
      <c r="S158">
        <f>SUMIFS('NREL Scaling Data'!$F:$F,'NREL Scaling Data'!$B:$B,UPPER(About!$B$1),'NREL Scaling Data'!$E:$E,Calculations!$M160,'NREL Scaling Data'!$A:$A,Q$3,'NREL Scaling Data'!$C:$C,Calculations!$L160,'NREL Scaling Data'!$D:$D,Calculations!$N160)</f>
        <v>4794640.8565809997</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0.10966818538349313</v>
      </c>
      <c r="K160" s="12">
        <v>1</v>
      </c>
      <c r="L160" s="12" t="s">
        <v>1013</v>
      </c>
      <c r="M160" s="12" t="s">
        <v>1019</v>
      </c>
      <c r="N160" s="1" t="s">
        <v>635</v>
      </c>
      <c r="O160" s="7">
        <f>P160</f>
        <v>5117446534549.9395</v>
      </c>
      <c r="P160" s="7">
        <f>Q160</f>
        <v>5117446534549.9395</v>
      </c>
      <c r="Q160" s="45">
        <f>SUMIFS('SEDS 2021'!$F$23:$F$40,'SEDS 2021'!E$23:E$40,Calculations!L160,'SEDS 2021'!D$23:D$40,Calculations!N160)*J160*K160</f>
        <v>5117446534549.9395</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5030868620350.5049</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4893417605466.2129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4748276313663.3682</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4607378491621.1611</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4473304827328.1328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4345903276928.542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4227790466402.9575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4120447340690.5298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4025052785227.8154</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3943948350744.7476</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3876767616139.0059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3819444815167.6436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3769279009221.667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3723518755248.7275</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3680096071247.4336</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3640885031494.8237</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3606430369366.7764</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3575890769739.5889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3546962643103.6172</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3523222813973.2485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3504670957678.0527</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3491702836945.644</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3482784997707.167</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3478167704117.6523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3477984380118.1924</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3481531897892.1514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3488762000726.7769</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3501003473936.4121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3516993536064.7686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0.17162313245643315</v>
      </c>
      <c r="K173" s="12">
        <v>1</v>
      </c>
      <c r="L173" s="12" t="s">
        <v>1013</v>
      </c>
      <c r="M173" s="12" t="s">
        <v>1014</v>
      </c>
      <c r="N173" s="1" t="s">
        <v>635</v>
      </c>
      <c r="O173" s="7">
        <f>P173</f>
        <v>8008450229814.54</v>
      </c>
      <c r="P173" s="7">
        <f>Q173</f>
        <v>8008450229814.54</v>
      </c>
      <c r="Q173" s="45">
        <f>SUMIFS('SEDS 2021'!$F$23:$F$40,'SEDS 2021'!E$23:E$40,Calculations!L173,'SEDS 2021'!D$23:D$40,Calculations!N173)*J173*K173</f>
        <v>8008450229814.54</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8090410444731.5576</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8163709481879.1768</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8223516305100.4297</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8263945088988.6553</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8284208758524.6729</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8287061256656.6035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8280113262831.4014</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8270092880328.3389</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8260897528470.0547</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8258390340506.2588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8263778907550.1133</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8277689502012.5469</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8299352292147.7295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8326175970818.8066</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8357395032705.6006</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8392140940646.1328</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8430863858380.1924</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8473660063566.0996</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8515668737353</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8561186619544.8203</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8611096170798.6406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8662637904267.3564</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8717157701905.9912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8776979911795.0225</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8837511960406.7363</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8901443533014.9922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8966984379406.0723</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9034376167318.2266</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9104090529867.2695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0.34420147652793442</v>
      </c>
      <c r="K175" s="12">
        <v>1</v>
      </c>
      <c r="L175" s="12" t="s">
        <v>1013</v>
      </c>
      <c r="M175" s="12" t="s">
        <v>1014</v>
      </c>
      <c r="N175" s="1" t="s">
        <v>972</v>
      </c>
      <c r="O175" s="7">
        <f t="shared" si="35"/>
        <v>6818631250018.3809</v>
      </c>
      <c r="P175" s="7">
        <f t="shared" si="36"/>
        <v>6818631250018.3809</v>
      </c>
      <c r="Q175" s="45">
        <f>SUMIFS('SEDS 2021'!$F$23:$F$40,'SEDS 2021'!E$23:E$40,Calculations!L175,'SEDS 2021'!D$23:D$40,Calculations!N175)*J175*K175</f>
        <v>6818631250018.3809</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6905390818379.9209</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6983070879098.7617</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7055546820985.1572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7122214945737.5303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7187966430990.9912</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7255752641417.9121</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7327923409387.9961</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7403774762090.1826</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7482348393792.3623</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7558119098163.6953</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7636075661567.7119</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7714119538485.96</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7792234890589.748</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7872745465205.585</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7950272458874.084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8028647173634.8926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8105655146123.7285</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8187395270937.9258</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8264864139886.1162</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8342819726588.9863</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8421435301254.5859</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8500287412054.8799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8578579756107.8486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8659777292195.0703</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8738430945783.0537</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8820494520986.3125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8899489125734.3398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8978183110974.3652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9059684825254.9863</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0.45315900881281618</v>
      </c>
      <c r="K186" s="12">
        <v>1</v>
      </c>
      <c r="L186" s="12" t="s">
        <v>1013</v>
      </c>
      <c r="M186" s="12" t="s">
        <v>1016</v>
      </c>
      <c r="N186" s="1" t="s">
        <v>635</v>
      </c>
      <c r="O186" s="7">
        <f>P186</f>
        <v>21145758828232.441</v>
      </c>
      <c r="P186" s="7">
        <f>Q186</f>
        <v>21145758828232.441</v>
      </c>
      <c r="Q186" s="45">
        <f>SUMIFS('SEDS 2021'!$F$23:$F$40,'SEDS 2021'!E$23:E$40,Calculations!L186,'SEDS 2021'!D$23:D$40,Calculations!N186)*J186*K186</f>
        <v>21145758828232.441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21354833937019.105</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21597493885657.219</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21879547343776.949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22169129873678.324</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22478848508332.371</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22802099123350.695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23133739011226.461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23479512095272.16</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23834451407985.707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24196799549319.855</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24576240718482.508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24964219152085.547</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25366016299744.789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25779514031929.539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26197386765284.793</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26633638203345.363</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27072747728851.176</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27525463230512.902</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27990684020932.219</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28470075005417.344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28959325929115.223</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29463921730068.434</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29977008548092.199</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30495265822044.703</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31032669507038.961</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31569370232014.344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32123062240605.012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32689389030588.504</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33271504672575.961</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0.33737882954608672</v>
      </c>
      <c r="K188" s="12">
        <v>1</v>
      </c>
      <c r="L188" s="12" t="s">
        <v>1013</v>
      </c>
      <c r="M188" s="12" t="s">
        <v>1016</v>
      </c>
      <c r="N188" s="1" t="s">
        <v>972</v>
      </c>
      <c r="O188" s="7">
        <f t="shared" si="37"/>
        <v>6683474613307.9775</v>
      </c>
      <c r="P188" s="7">
        <f t="shared" si="38"/>
        <v>6683474613307.9775</v>
      </c>
      <c r="Q188" s="45">
        <f>SUMIFS('SEDS 2021'!$F$23:$F$40,'SEDS 2021'!E$23:E$40,Calculations!L188,'SEDS 2021'!D$23:D$40,Calculations!N188)*J188*K188</f>
        <v>6683474613307.9775</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6660427619308.207</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6653042978314.1162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6643209594207.5391</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6629746308546.0039</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6616100567515.3115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6585534491723.1045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6559673843872.5312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6541015381646.8701</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6532660846321.9502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6527494478500.3418</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6525919600577.0244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6528656431114.4971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6528147476663.666</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6516700802977.1172</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6507251535437.2051</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6500481480949.7725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6498541692288.1279</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6496832373566.4766</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6500500686778.0996</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6503554413483.0742</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6502190799671.4229</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6495920096720.6514</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6487748016764.8906</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6478510013336.6445</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6470117066355.0596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6463846363404.2891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6455261358139.3779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6449297948441.9414</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6442681540581.1699</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0.81336362279234486</v>
      </c>
      <c r="K189" s="12">
        <v>1</v>
      </c>
      <c r="L189" s="12" t="s">
        <v>1013</v>
      </c>
      <c r="M189" s="12" t="s">
        <v>1016</v>
      </c>
      <c r="N189" s="1" t="s">
        <v>964</v>
      </c>
      <c r="O189" s="7">
        <f t="shared" si="37"/>
        <v>4706121921476.5078</v>
      </c>
      <c r="P189" s="7">
        <f t="shared" si="38"/>
        <v>4706121921476.5078</v>
      </c>
      <c r="Q189" s="45">
        <f>SUMIFS('SEDS 2021'!$F$23:$F$40,'SEDS 2021'!E$23:E$40,Calculations!L189,'SEDS 2021'!D$23:D$40,Calculations!N189)*J189*K189</f>
        <v>4706121921476.5078</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4711363771315.4502</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4710060098816.6396</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4704628130071.6016</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4689826015241.3936</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4675811535879.2061</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4667147545730.8896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4668233939479.9033</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4668098140261.2725</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4660303265112.1426</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4649547966996.9971</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4637461836539.3076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4637190238102.0459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4636810000289.8867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4638222312163.5957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4631160752795.0527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4630753355139.1924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4633876737167.5723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4634827331697.9551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4636103844353.0332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4640911136692.3838</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4649982524496.5918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4660167465893.5459</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4669619091509.8818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4676925089471.9531</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4681053385718.1816</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4682085459779.7305</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4685208841808.1416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4689092699460.8096</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4690559331021.9824</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63361000000000</v>
      </c>
      <c r="Q199" s="7">
        <f t="shared" ref="Q199:AT199" si="40">SUM(Q4,Q17,Q30,Q43,Q56,Q69,Q82,Q95,Q108,Q121)</f>
        <v>63361000000000</v>
      </c>
      <c r="R199" s="7">
        <f t="shared" si="40"/>
        <v>63337286989073.859</v>
      </c>
      <c r="S199" s="7">
        <f t="shared" si="40"/>
        <v>63331706983839.422</v>
      </c>
      <c r="T199" s="7">
        <f t="shared" si="40"/>
        <v>63361432331404.547</v>
      </c>
      <c r="U199" s="7">
        <f t="shared" si="40"/>
        <v>63434350309624.625</v>
      </c>
      <c r="V199" s="7">
        <f t="shared" si="40"/>
        <v>63536452296806.008</v>
      </c>
      <c r="W199" s="7">
        <f t="shared" si="40"/>
        <v>63691806685160.203</v>
      </c>
      <c r="X199" s="7">
        <f t="shared" si="40"/>
        <v>63906575480068.93</v>
      </c>
      <c r="Y199" s="7">
        <f t="shared" si="40"/>
        <v>64107328153211.406</v>
      </c>
      <c r="Z199" s="7">
        <f t="shared" si="40"/>
        <v>64315843815488.867</v>
      </c>
      <c r="AA199" s="7">
        <f t="shared" si="40"/>
        <v>64561151973052.719</v>
      </c>
      <c r="AB199" s="7">
        <f t="shared" si="40"/>
        <v>64837732665227.258</v>
      </c>
      <c r="AC199" s="7">
        <f t="shared" si="40"/>
        <v>65182965145795.039</v>
      </c>
      <c r="AD199" s="7">
        <f t="shared" si="40"/>
        <v>65594970955860.477</v>
      </c>
      <c r="AE199" s="7">
        <f t="shared" si="40"/>
        <v>66051511799084.117</v>
      </c>
      <c r="AF199" s="7">
        <f t="shared" si="40"/>
        <v>66521712053908.406</v>
      </c>
      <c r="AG199" s="7">
        <f t="shared" si="40"/>
        <v>67015454117808.242</v>
      </c>
      <c r="AH199" s="7">
        <f t="shared" si="40"/>
        <v>67532792654356.414</v>
      </c>
      <c r="AI199" s="7">
        <f t="shared" si="40"/>
        <v>68037598770446.094</v>
      </c>
      <c r="AJ199" s="7">
        <f t="shared" si="40"/>
        <v>68520573339222.008</v>
      </c>
      <c r="AK199" s="7">
        <f t="shared" si="40"/>
        <v>68836586870115.18</v>
      </c>
      <c r="AL199" s="7">
        <f t="shared" si="40"/>
        <v>69163565995876.211</v>
      </c>
      <c r="AM199" s="7">
        <f t="shared" si="40"/>
        <v>69499359968702.703</v>
      </c>
      <c r="AN199" s="7">
        <f t="shared" si="40"/>
        <v>69852412681955.016</v>
      </c>
      <c r="AO199" s="7">
        <f t="shared" si="40"/>
        <v>70205906714227.227</v>
      </c>
      <c r="AP199" s="7">
        <f t="shared" si="40"/>
        <v>70560160061722.891</v>
      </c>
      <c r="AQ199" s="7">
        <f t="shared" si="40"/>
        <v>70903353301030.328</v>
      </c>
      <c r="AR199" s="7">
        <f t="shared" si="40"/>
        <v>71213543774313.094</v>
      </c>
      <c r="AS199" s="7">
        <f t="shared" si="40"/>
        <v>71528685094714.469</v>
      </c>
      <c r="AT199" s="7">
        <f t="shared" si="40"/>
        <v>71840994591667.391</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46663000000000</v>
      </c>
      <c r="Q202" s="7">
        <f t="shared" ref="Q202:AT202" si="41">SUM(Q134,Q147,Q160,Q173,Q186)</f>
        <v>46663000000000</v>
      </c>
      <c r="R202" s="7">
        <f t="shared" si="41"/>
        <v>46842027506643.953</v>
      </c>
      <c r="S202" s="7">
        <f t="shared" si="41"/>
        <v>46985549135947.766</v>
      </c>
      <c r="T202" s="7">
        <f t="shared" si="41"/>
        <v>47140448264665.016</v>
      </c>
      <c r="U202" s="7">
        <f t="shared" si="41"/>
        <v>47283084125840.875</v>
      </c>
      <c r="V202" s="7">
        <f t="shared" si="41"/>
        <v>47426057019030.133</v>
      </c>
      <c r="W202" s="7">
        <f t="shared" si="41"/>
        <v>47571530527313.57</v>
      </c>
      <c r="X202" s="7">
        <f t="shared" si="41"/>
        <v>47722227823643.602</v>
      </c>
      <c r="Y202" s="7">
        <f t="shared" si="41"/>
        <v>47895055546305.234</v>
      </c>
      <c r="Z202" s="7">
        <f t="shared" si="41"/>
        <v>48086638284116.312</v>
      </c>
      <c r="AA202" s="7">
        <f t="shared" si="41"/>
        <v>48309289783882.25</v>
      </c>
      <c r="AB202" s="7">
        <f t="shared" si="41"/>
        <v>48574159044083.961</v>
      </c>
      <c r="AC202" s="7">
        <f t="shared" si="41"/>
        <v>48870322986674.102</v>
      </c>
      <c r="AD202" s="7">
        <f t="shared" si="41"/>
        <v>49200252525709.32</v>
      </c>
      <c r="AE202" s="7">
        <f t="shared" si="41"/>
        <v>49553444486790.086</v>
      </c>
      <c r="AF202" s="7">
        <f t="shared" si="41"/>
        <v>49924470510823.289</v>
      </c>
      <c r="AG202" s="7">
        <f t="shared" si="41"/>
        <v>50321393246645.719</v>
      </c>
      <c r="AH202" s="7">
        <f t="shared" si="41"/>
        <v>50738194801011.844</v>
      </c>
      <c r="AI202" s="7">
        <f t="shared" si="41"/>
        <v>51181475923304.594</v>
      </c>
      <c r="AJ202" s="7">
        <f t="shared" si="41"/>
        <v>51646667229054.125</v>
      </c>
      <c r="AK202" s="7">
        <f t="shared" si="41"/>
        <v>52139138385572.703</v>
      </c>
      <c r="AL202" s="7">
        <f t="shared" si="41"/>
        <v>52655448299783.203</v>
      </c>
      <c r="AM202" s="7">
        <f t="shared" si="41"/>
        <v>53200674511651.852</v>
      </c>
      <c r="AN202" s="7">
        <f t="shared" si="41"/>
        <v>53767936618465.078</v>
      </c>
      <c r="AO202" s="7">
        <f t="shared" si="41"/>
        <v>54356601286345.578</v>
      </c>
      <c r="AP202" s="7">
        <f t="shared" si="41"/>
        <v>54974768314832.359</v>
      </c>
      <c r="AQ202" s="7">
        <f t="shared" si="41"/>
        <v>55602714236900.344</v>
      </c>
      <c r="AR202" s="7">
        <f t="shared" si="41"/>
        <v>56256440216880.961</v>
      </c>
      <c r="AS202" s="7">
        <f t="shared" si="41"/>
        <v>56935128625574.328</v>
      </c>
      <c r="AT202" s="7">
        <f t="shared" si="41"/>
        <v>57639654019842.266</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91426248763861.562</v>
      </c>
      <c r="D16" s="142" t="s">
        <v>1091</v>
      </c>
      <c r="E16" s="212">
        <f>'SEDS 2021'!H26</f>
        <v>1.2628507888407687E-2</v>
      </c>
      <c r="F16" s="207">
        <f>'SEDS 2021'!H28</f>
        <v>4.4471386933828717E-3</v>
      </c>
      <c r="G16" s="142" t="s">
        <v>819</v>
      </c>
      <c r="H16" s="142"/>
      <c r="I16" s="142"/>
    </row>
    <row r="17" spans="1:12" x14ac:dyDescent="0.2">
      <c r="A17" s="139"/>
      <c r="B17" s="146" t="s">
        <v>715</v>
      </c>
      <c r="C17" s="147">
        <f>C16/C15</f>
        <v>7.9902222832314469E-3</v>
      </c>
      <c r="D17" s="142" t="s">
        <v>1092</v>
      </c>
      <c r="E17" s="212">
        <f>'SEDS 2021'!H35</f>
        <v>1.0294892420216403E-2</v>
      </c>
      <c r="F17" s="212">
        <f>'SEDS 2021'!H37</f>
        <v>5.7682553196941226E-3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3.7206299785397969</v>
      </c>
      <c r="D29" s="152">
        <f>D28*F16</f>
        <v>-4.4041348622178598</v>
      </c>
      <c r="E29" s="152">
        <f>E28*$E$17</f>
        <v>-0.41944233141154286</v>
      </c>
      <c r="F29" s="158">
        <f>F28*$F$17</f>
        <v>-0.10695810499564105</v>
      </c>
      <c r="G29" s="177">
        <f>G28*C17</f>
        <v>4.2268275878294355E-2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1.7222971453492117</v>
      </c>
      <c r="D32" s="159">
        <f>D29*About!F6</f>
        <v>-2.0386947760679153</v>
      </c>
      <c r="E32" s="241">
        <f>E29</f>
        <v>-0.41944233141154286</v>
      </c>
      <c r="F32" s="243">
        <f>F29</f>
        <v>-0.10695810499564105</v>
      </c>
      <c r="G32" s="173">
        <f>G29*About!F6</f>
        <v>1.9566184034401055E-2</v>
      </c>
      <c r="H32" s="142"/>
      <c r="I32" s="142"/>
      <c r="K32" s="100"/>
      <c r="L32" s="100"/>
    </row>
    <row r="33" spans="1:12" x14ac:dyDescent="0.2">
      <c r="A33" s="139"/>
      <c r="B33" s="146" t="s">
        <v>710</v>
      </c>
      <c r="C33" s="160">
        <f>C29*About!F5</f>
        <v>1.9983328331905854</v>
      </c>
      <c r="D33" s="160">
        <f>D29*About!F5</f>
        <v>-2.3654400861499445</v>
      </c>
      <c r="E33" s="242"/>
      <c r="F33" s="244"/>
      <c r="G33" s="174">
        <f>G29*About!F5</f>
        <v>2.2702091843893303E-2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1722297145349.2117</v>
      </c>
      <c r="D38" s="156">
        <f>D32*Trillion</f>
        <v>-2038694776067.9153</v>
      </c>
      <c r="E38" s="238">
        <f>E32*Trillion</f>
        <v>-419442331411.54285</v>
      </c>
      <c r="F38" s="240">
        <f>F32*Trillion</f>
        <v>-106958104995.64105</v>
      </c>
      <c r="G38" s="168">
        <f>G32*Trillion</f>
        <v>19566184034.401054</v>
      </c>
      <c r="H38" s="142"/>
      <c r="I38" s="142"/>
      <c r="K38" s="100"/>
      <c r="L38" s="100"/>
    </row>
    <row r="39" spans="1:12" ht="16" thickBot="1" x14ac:dyDescent="0.25">
      <c r="A39" s="139"/>
      <c r="B39" s="169" t="s">
        <v>710</v>
      </c>
      <c r="C39" s="170">
        <f>C33*Trillion</f>
        <v>1998332833190.5854</v>
      </c>
      <c r="D39" s="171">
        <f>D33*Trillion</f>
        <v>-2365440086149.9443</v>
      </c>
      <c r="E39" s="239"/>
      <c r="F39" s="239"/>
      <c r="G39" s="172">
        <f>G33*Trillion</f>
        <v>22702091843.893303</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Mississippi</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708927.71406137652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0.10002030158418398</v>
      </c>
      <c r="K4">
        <f>IF(ISBLANK(Calculations!K4),"",Calculations!K4)</f>
        <v>0.46290471110624831</v>
      </c>
      <c r="L4" t="str">
        <f>IF(ISBLANK(Calculations!L4),"",Calculations!L4)</f>
        <v>RESIDENTIAL</v>
      </c>
      <c r="M4" t="str">
        <f>IF(ISBLANK(Calculations!M4),"",Calculations!M4)</f>
        <v>heating</v>
      </c>
      <c r="N4" t="str">
        <f>IF(ISBLANK(Calculations!N4),"",Calculations!N4)</f>
        <v>electricity</v>
      </c>
      <c r="O4">
        <f>IF(ISBLANK(Calculations!O4),"",Calculations!O4)</f>
        <v>2933605987644.2114</v>
      </c>
      <c r="P4">
        <f>IF(ISBLANK(Calculations!P4),"",Calculations!P4)</f>
        <v>2933605987644.2114</v>
      </c>
      <c r="Q4">
        <f>IF(ISBLANK(Calculations!Q4),"",Calculations!Q4)-(SUMIFS(BDEQ!C:C,BDEQ!$AG:$AG,About!$B$2,BDEQ!$AH:$AH,$I4)*BDEQ!$C$2*$J4*$K4)</f>
        <v>2933605278716.4976</v>
      </c>
      <c r="R4">
        <f>IF(ISBLANK(Calculations!R4),"",Calculations!R4)-(SUMIFS(BDEQ!D:D,BDEQ!$AG:$AG,About!$B$2,BDEQ!$AH:$AH,$I4)*BDEQ!$C$2*$J4*$K4)</f>
        <v>2942398617539.1885</v>
      </c>
      <c r="S4" s="99">
        <f>IF(ISBLANK(Calculations!S4),"",Calculations!S4+ ('IRA Buildings Changes'!$G$38/($AB$3-$R$3)*(S3-$R$3)))-(SUMIFS(BDEQ!D:D,BDEQ!$AG:$AG,About!$B$2,BDEQ!$AH:$AH,$I4)*BDEQ!$C$2*$J4*$K4)</f>
        <v>2951094772653.606</v>
      </c>
      <c r="T4" s="99">
        <f>IF(ISBLANK(Calculations!T4),"",Calculations!T4+ ('IRA Buildings Changes'!$G$38/($AB$3-$R$3)*(T3-$R$3)))-(SUMIFS(BDEQ!E:E,BDEQ!$AG:$AG,About!$B$2,BDEQ!$AH:$AH,$I4)*BDEQ!$C$2*$J4*$K4)</f>
        <v>2957810897474.5122</v>
      </c>
      <c r="U4" s="99">
        <f>IF(ISBLANK(Calculations!U4),"",Calculations!U4+ ('IRA Buildings Changes'!$G$38/($AB$3-$R$3)*(U3-$R$3)))-(SUMIFS(BDEQ!F:F,BDEQ!$AG:$AG,About!$B$2,BDEQ!$AH:$AH,$I4)*BDEQ!$C$2*$J4*$K4)</f>
        <v>2964455828561.6294</v>
      </c>
      <c r="V4" s="99">
        <f>IF(ISBLANK(Calculations!V4),"",Calculations!V4+ ('IRA Buildings Changes'!$G$38/($AB$3-$R$3)*(V3-$R$3)))-(SUMIFS(BDEQ!G:G,BDEQ!$AG:$AG,About!$B$2,BDEQ!$AH:$AH,$I4)*BDEQ!$C$2*$J4*$K4)</f>
        <v>2969504860884.3901</v>
      </c>
      <c r="W4" s="99">
        <f>IF(ISBLANK(Calculations!W4),"",Calculations!W4+ ('IRA Buildings Changes'!$G$38/($AB$3-$R$3)*(W3-$R$3)))-(SUMIFS(BDEQ!H:H,BDEQ!$AG:$AG,About!$B$2,BDEQ!$AH:$AH,$I4)*BDEQ!$C$2*$J4*$K4)</f>
        <v>2973833179361.0532</v>
      </c>
      <c r="X4" s="99">
        <f>IF(ISBLANK(Calculations!X4),"",Calculations!X4+ ('IRA Buildings Changes'!$G$38/($AB$3-$R$3)*(X3-$R$3)))-(SUMIFS(BDEQ!I:I,BDEQ!$AG:$AG,About!$B$2,BDEQ!$AH:$AH,$I4)*BDEQ!$C$2*$J4*$K4)</f>
        <v>2977418334347.9966</v>
      </c>
      <c r="Y4" s="99">
        <f>IF(ISBLANK(Calculations!Y4),"",Calculations!Y4+ ('IRA Buildings Changes'!$G$38/($AB$3-$R$3)*(Y3-$R$3)))-(SUMIFS(BDEQ!J:J,BDEQ!$AG:$AG,About!$B$2,BDEQ!$AH:$AH,$I4)*BDEQ!$C$2*$J4*$K4)</f>
        <v>2978818475783.9092</v>
      </c>
      <c r="Z4" s="99">
        <f>IF(ISBLANK(Calculations!Z4),"",Calculations!Z4+ ('IRA Buildings Changes'!$G$38/($AB$3-$R$3)*(Z3-$R$3)))-(SUMIFS(BDEQ!K:K,BDEQ!$AG:$AG,About!$B$2,BDEQ!$AH:$AH,$I4)*BDEQ!$C$2*$J4*$K4)</f>
        <v>2979097362971.6841</v>
      </c>
      <c r="AA4" s="99">
        <f>IF(ISBLANK(Calculations!AA4),"",Calculations!AA4+ ('IRA Buildings Changes'!$G$38/($AB$3-$R$3)*(AA3-$R$3)))-(SUMIFS(BDEQ!L:L,BDEQ!$AG:$AG,About!$B$2,BDEQ!$AH:$AH,$I4)*BDEQ!$C$2*$J4*$K4)</f>
        <v>2980803316441.3169</v>
      </c>
      <c r="AB4" s="98">
        <f>IF(ISBLANK(Calculations!AB4),"",Calculations!AB4 + 'IRA Buildings Changes'!G38)-(SUMIFS(BDEQ!D:D,BDEQ!$AG:$AG,About!$B$2,BDEQ!$AH:$AH,$I4)*BDEQ!$C$2*$J4*$K4)</f>
        <v>2981623835942.2715</v>
      </c>
      <c r="AC4" s="99">
        <f>IF(ISBLANK(Calculations!AC4),"",Calculations!AC4+ 'IRA Buildings Changes'!$G$38)-(SUMIFS(BDEQ!D:D,BDEQ!$AG:$AG,About!$B$2,BDEQ!$AH:$AH,$I4)*BDEQ!$C$2*$J4*$K4)</f>
        <v>2981265052253.6914</v>
      </c>
      <c r="AD4" s="99">
        <f>IF(ISBLANK(Calculations!AD4),"",Calculations!AD4+ 'IRA Buildings Changes'!$G$38)-(SUMIFS(BDEQ!E:E,BDEQ!$AG:$AG,About!$B$2,BDEQ!$AH:$AH,$I4)*BDEQ!$C$2*$J4*$K4)</f>
        <v>2982169756571.7139</v>
      </c>
      <c r="AE4" s="99">
        <f>IF(ISBLANK(Calculations!AE4),"",Calculations!AE4+ 'IRA Buildings Changes'!$G$38)-(SUMIFS(BDEQ!F:F,BDEQ!$AG:$AG,About!$B$2,BDEQ!$AH:$AH,$I4)*BDEQ!$C$2*$J4*$K4)</f>
        <v>2985618753308.6323</v>
      </c>
      <c r="AF4" s="99">
        <f>IF(ISBLANK(Calculations!AF4),"",Calculations!AF4+ 'IRA Buildings Changes'!$G$38)-(SUMIFS(BDEQ!G:G,BDEQ!$AG:$AG,About!$B$2,BDEQ!$AH:$AH,$I4)*BDEQ!$C$2*$J4*$K4)</f>
        <v>2992278692650.6523</v>
      </c>
      <c r="AG4" s="99">
        <f>IF(ISBLANK(Calculations!AG4),"",Calculations!AG4+ 'IRA Buildings Changes'!$G$38)-(SUMIFS(BDEQ!H:H,BDEQ!$AG:$AG,About!$B$2,BDEQ!$AH:$AH,$I4)*BDEQ!$C$2*$J4*$K4)</f>
        <v>3000000185988.6333</v>
      </c>
      <c r="AH4" s="99">
        <f>IF(ISBLANK(Calculations!AH4),"",Calculations!AH4+ 'IRA Buildings Changes'!$G$38)-(SUMIFS(BDEQ!I:I,BDEQ!$AG:$AG,About!$B$2,BDEQ!$AH:$AH,$I4)*BDEQ!$C$2*$J4*$K4)</f>
        <v>3009057556616.3828</v>
      </c>
      <c r="AI4" s="99">
        <f>IF(ISBLANK(Calculations!AI4),"",Calculations!AI4+ 'IRA Buildings Changes'!$G$38)-(SUMIFS(BDEQ!J:J,BDEQ!$AG:$AG,About!$B$2,BDEQ!$AH:$AH,$I4)*BDEQ!$C$2*$J4*$K4)</f>
        <v>3019727950588.1177</v>
      </c>
      <c r="AJ4" s="99">
        <f>IF(ISBLANK(Calculations!AJ4),"",Calculations!AJ4+ 'IRA Buildings Changes'!$G$38)-(SUMIFS(BDEQ!K:K,BDEQ!$AG:$AG,About!$B$2,BDEQ!$AH:$AH,$I4)*BDEQ!$C$2*$J4*$K4)</f>
        <v>3030611467036.2402</v>
      </c>
      <c r="AK4" s="99">
        <f>IF(ISBLANK(Calculations!AK4),"",Calculations!AK4+ 'IRA Buildings Changes'!$G$38)-(SUMIFS(BDEQ!L:L,BDEQ!$AG:$AG,About!$B$2,BDEQ!$AH:$AH,$I4)*BDEQ!$C$2*$J4*$K4)</f>
        <v>3023029359772.7109</v>
      </c>
      <c r="AL4" s="99">
        <f>IF(ISBLANK(Calculations!AL4),"",Calculations!AL4+ 'IRA Buildings Changes'!$G$38)-(SUMIFS(BDEQ!M:M,BDEQ!$AG:$AG,About!$B$2,BDEQ!$AH:$AH,$I4)*BDEQ!$C$2*$J4*$K4)</f>
        <v>3016423098933.5767</v>
      </c>
      <c r="AM4" s="99">
        <f>IF(ISBLANK(Calculations!AM4),"",Calculations!AM4+ 'IRA Buildings Changes'!$G$38)-(SUMIFS(BDEQ!N:N,BDEQ!$AG:$AG,About!$B$2,BDEQ!$AH:$AH,$I4)*BDEQ!$C$2*$J4*$K4)</f>
        <v>3009114559136.4565</v>
      </c>
      <c r="AN4" s="99">
        <f>IF(ISBLANK(Calculations!AN4),"",Calculations!AN4+ 'IRA Buildings Changes'!$G$38)-(SUMIFS(BDEQ!O:O,BDEQ!$AG:$AG,About!$B$2,BDEQ!$AH:$AH,$I4)*BDEQ!$C$2*$J4*$K4)</f>
        <v>3001487316418.3438</v>
      </c>
      <c r="AO4" s="99">
        <f>IF(ISBLANK(Calculations!AO4),"",Calculations!AO4+ 'IRA Buildings Changes'!$G$38)-(SUMIFS(BDEQ!P:P,BDEQ!$AG:$AG,About!$B$2,BDEQ!$AH:$AH,$I4)*BDEQ!$C$2*$J4*$K4)</f>
        <v>2993474344131.7495</v>
      </c>
      <c r="AP4" s="99">
        <f>IF(ISBLANK(Calculations!AP4),"",Calculations!AP4+ 'IRA Buildings Changes'!$G$38)-(SUMIFS(BDEQ!Q:Q,BDEQ!$AG:$AG,About!$B$2,BDEQ!$AH:$AH,$I4)*BDEQ!$C$2*$J4*$K4)</f>
        <v>2985206419319.6123</v>
      </c>
      <c r="AQ4" s="99">
        <f>IF(ISBLANK(Calculations!AQ4),"",Calculations!AQ4+ 'IRA Buildings Changes'!$G$38)-(SUMIFS(BDEQ!R:R,BDEQ!$AG:$AG,About!$B$2,BDEQ!$AH:$AH,$I4)*BDEQ!$C$2*$J4*$K4)</f>
        <v>2977602255439.6367</v>
      </c>
      <c r="AR4" s="99">
        <f>IF(ISBLANK(Calculations!AR4),"",Calculations!AR4+ 'IRA Buildings Changes'!$G$38)-(SUMIFS(BDEQ!S:S,BDEQ!$AG:$AG,About!$B$2,BDEQ!$AH:$AH,$I4)*BDEQ!$C$2*$J4*$K4)</f>
        <v>2969538118889.0371</v>
      </c>
      <c r="AS4" s="99">
        <f>IF(ISBLANK(Calculations!AS4),"",Calculations!AS4+ 'IRA Buildings Changes'!$G$38)-(SUMIFS(BDEQ!T:T,BDEQ!$AG:$AG,About!$B$2,BDEQ!$AH:$AH,$I4)*BDEQ!$C$2*$J4*$K4)</f>
        <v>2961713167556.7134</v>
      </c>
      <c r="AT4" s="99">
        <f>IF(ISBLANK(Calculations!AT4),"",Calculations!AT4+ 'IRA Buildings Changes'!$G$38)-(SUMIFS(BDEQ!U:U,BDEQ!$AG:$AG,About!$B$2,BDEQ!$AH:$AH,$I4)*BDEQ!$C$2*$J4*$K4)</f>
        <v>2954198008019.7363</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0.46290471110624831</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0.62925236635203863</v>
      </c>
      <c r="K6">
        <f>IF(ISBLANK(Calculations!K6),"",Calculations!K6)</f>
        <v>0.46290471110624831</v>
      </c>
      <c r="L6" t="str">
        <f>IF(ISBLANK(Calculations!L6),"",Calculations!L6)</f>
        <v>RESIDENTIAL</v>
      </c>
      <c r="M6" t="str">
        <f>IF(ISBLANK(Calculations!M6),"",Calculations!M6)</f>
        <v>heating</v>
      </c>
      <c r="N6" t="str">
        <f>IF(ISBLANK(Calculations!N6),"",Calculations!N6)</f>
        <v>natural gas</v>
      </c>
      <c r="O6">
        <f>IF(ISBLANK(Calculations!O6),"",Calculations!O6)</f>
        <v>6365718019711.0684</v>
      </c>
      <c r="P6">
        <f>IF(ISBLANK(Calculations!P6),"",Calculations!P6)</f>
        <v>6365718019711.0684</v>
      </c>
      <c r="Q6">
        <f>IF(ISBLANK(Calculations!Q6),"",Calculations!Q6)</f>
        <v>6365718019711.0684</v>
      </c>
      <c r="R6">
        <f>IF(ISBLANK(Calculations!R6),"",Calculations!R6)</f>
        <v>6359044004296.585</v>
      </c>
      <c r="S6" s="99">
        <f>IF(ISBLANK(Calculations!S6),"",Calculations!S6 + ('IRA Buildings Changes'!$D$38/($AB$3-$R$3)*(S3-$R$3)))</f>
        <v>6141726501293.1836</v>
      </c>
      <c r="T6" s="99">
        <f>IF(ISBLANK(Calculations!T6),"",Calculations!T6 + ('IRA Buildings Changes'!$D$38/($AB$3-$R$3)*(T3-$R$3)))</f>
        <v>5919760960000.6025</v>
      </c>
      <c r="U6" s="99">
        <f>IF(ISBLANK(Calculations!U6),"",Calculations!U6 + ('IRA Buildings Changes'!$D$38/($AB$3-$R$3)*(U3-$R$3)))</f>
        <v>5696891814976.8535</v>
      </c>
      <c r="V6" s="99">
        <f>IF(ISBLANK(Calculations!V6),"",Calculations!V6 + ('IRA Buildings Changes'!$D$38/($AB$3-$R$3)*(V3-$R$3)))</f>
        <v>5473079443269.6025</v>
      </c>
      <c r="W6" s="99">
        <f>IF(ISBLANK(Calculations!W6),"",Calculations!W6 + ('IRA Buildings Changes'!$D$38/($AB$3-$R$3)*(W3-$R$3)))</f>
        <v>5250342193367.5811</v>
      </c>
      <c r="X6" s="99">
        <f>IF(ISBLANK(Calculations!X6),"",Calculations!X6 + ('IRA Buildings Changes'!$D$38/($AB$3-$R$3)*(X3-$R$3)))</f>
        <v>5031270397407.1133</v>
      </c>
      <c r="Y6" s="99">
        <f>IF(ISBLANK(Calculations!Y6),"",Calculations!Y6 + ('IRA Buildings Changes'!$D$38/($AB$3-$R$3)*(Y3-$R$3)))</f>
        <v>4807231481091.6357</v>
      </c>
      <c r="Z6" s="99">
        <f>IF(ISBLANK(Calculations!Z6),"",Calculations!Z6 + ('IRA Buildings Changes'!$D$38/($AB$3-$R$3)*(Z3-$R$3)))</f>
        <v>4582877405724.9023</v>
      </c>
      <c r="AA6" s="99">
        <f>IF(ISBLANK(Calculations!AA6),"",Calculations!AA6 + ('IRA Buildings Changes'!$D$38/($AB$3-$R$3)*(AA3-$R$3)))</f>
        <v>4363269683850.2852</v>
      </c>
      <c r="AB6" s="98">
        <f>IF(ISBLANK(Calculations!AB6),"",Calculations!AB6 + 'IRA Buildings Changes'!D38)</f>
        <v>4143460894545.3623</v>
      </c>
      <c r="AC6" s="99">
        <f>IF(ISBLANK(Calculations!AC6),"",Calculations!AC6  + 'IRA Buildings Changes'!$D$38)</f>
        <v>4128665265139.4355</v>
      </c>
      <c r="AD6" s="99">
        <f>IF(ISBLANK(Calculations!AD6),"",Calculations!AD6  + 'IRA Buildings Changes'!$D$38)</f>
        <v>4115123639534.043</v>
      </c>
      <c r="AE6" s="99">
        <f>IF(ISBLANK(Calculations!AE6),"",Calculations!AE6  + 'IRA Buildings Changes'!$D$38)</f>
        <v>4104587860672.8574</v>
      </c>
      <c r="AF6" s="99">
        <f>IF(ISBLANK(Calculations!AF6),"",Calculations!AF6  + 'IRA Buildings Changes'!$D$38)</f>
        <v>4100928916386.9209</v>
      </c>
      <c r="AG6" s="99">
        <f>IF(ISBLANK(Calculations!AG6),"",Calculations!AG6  + 'IRA Buildings Changes'!$D$38)</f>
        <v>4096360730905.3184</v>
      </c>
      <c r="AH6" s="99">
        <f>IF(ISBLANK(Calculations!AH6),"",Calculations!AH6  + 'IRA Buildings Changes'!$D$38)</f>
        <v>4093981290787.5469</v>
      </c>
      <c r="AI6" s="99">
        <f>IF(ISBLANK(Calculations!AI6),"",Calculations!AI6  + 'IRA Buildings Changes'!$D$38)</f>
        <v>4095027321865.375</v>
      </c>
      <c r="AJ6" s="99">
        <f>IF(ISBLANK(Calculations!AJ6),"",Calculations!AJ6  + 'IRA Buildings Changes'!$D$38)</f>
        <v>4098337179017.3467</v>
      </c>
      <c r="AK6" s="99">
        <f>IF(ISBLANK(Calculations!AK6),"",Calculations!AK6  + 'IRA Buildings Changes'!$D$38)</f>
        <v>4061460791291.373</v>
      </c>
      <c r="AL6" s="99">
        <f>IF(ISBLANK(Calculations!AL6),"",Calculations!AL6  + 'IRA Buildings Changes'!$D$38)</f>
        <v>4029990999604.0801</v>
      </c>
      <c r="AM6" s="99">
        <f>IF(ISBLANK(Calculations!AM6),"",Calculations!AM6  + 'IRA Buildings Changes'!$D$38)</f>
        <v>4000119284329.3027</v>
      </c>
      <c r="AN6" s="99">
        <f>IF(ISBLANK(Calculations!AN6),"",Calculations!AN6  + 'IRA Buildings Changes'!$D$38)</f>
        <v>3973690832958.3887</v>
      </c>
      <c r="AO6" s="99">
        <f>IF(ISBLANK(Calculations!AO6),"",Calculations!AO6  + 'IRA Buildings Changes'!$D$38)</f>
        <v>3950608049480.2744</v>
      </c>
      <c r="AP6" s="99">
        <f>IF(ISBLANK(Calculations!AP6),"",Calculations!AP6  + 'IRA Buildings Changes'!$D$38)</f>
        <v>3930325447586.5645</v>
      </c>
      <c r="AQ6" s="99">
        <f>IF(ISBLANK(Calculations!AQ6),"",Calculations!AQ6  + 'IRA Buildings Changes'!$D$38)</f>
        <v>3913704918882.7344</v>
      </c>
      <c r="AR6" s="99">
        <f>IF(ISBLANK(Calculations!AR6),"",Calculations!AR6  + 'IRA Buildings Changes'!$D$38)</f>
        <v>3896514250303.0547</v>
      </c>
      <c r="AS6" s="99">
        <f>IF(ISBLANK(Calculations!AS6),"",Calculations!AS6  + 'IRA Buildings Changes'!$D$38)</f>
        <v>3879714815136.5684</v>
      </c>
      <c r="AT6" s="99">
        <f>IF(ISBLANK(Calculations!AT6),"",Calculations!AT6  + 'IRA Buildings Changes'!$D$38)</f>
        <v>3862791390057.4971</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0.99677676816455552</v>
      </c>
      <c r="K7">
        <f>IF(ISBLANK(Calculations!K7),"",Calculations!K7)</f>
        <v>0.46290471110624831</v>
      </c>
      <c r="L7" t="str">
        <f>IF(ISBLANK(Calculations!L7),"",Calculations!L7)</f>
        <v>RESIDENTIAL</v>
      </c>
      <c r="M7" t="str">
        <f>IF(ISBLANK(Calculations!M7),"",Calculations!M7)</f>
        <v>heating</v>
      </c>
      <c r="N7" t="str">
        <f>IF(ISBLANK(Calculations!N7),"",Calculations!N7)</f>
        <v>petroleum diesel</v>
      </c>
      <c r="O7">
        <f>IF(ISBLANK(Calculations!O7),"",Calculations!O7)</f>
        <v>461412661.90463346</v>
      </c>
      <c r="P7">
        <f>IF(ISBLANK(Calculations!P7),"",Calculations!P7)</f>
        <v>461412661.90463346</v>
      </c>
      <c r="Q7">
        <f>IF(ISBLANK(Calculations!Q7),"",Calculations!Q7)</f>
        <v>461412661.90463346</v>
      </c>
      <c r="R7">
        <f>IF(ISBLANK(Calculations!R7),"",Calculations!R7)</f>
        <v>475242588.4171049</v>
      </c>
      <c r="S7">
        <f>IF(ISBLANK(Calculations!S7),"",Calculations!S7)</f>
        <v>485463170.80640852</v>
      </c>
      <c r="T7">
        <f>IF(ISBLANK(Calculations!T7),"",Calculations!T7)</f>
        <v>491441250.89413971</v>
      </c>
      <c r="U7">
        <f>IF(ISBLANK(Calculations!U7),"",Calculations!U7)</f>
        <v>492522177.33567983</v>
      </c>
      <c r="V7">
        <f>IF(ISBLANK(Calculations!V7),"",Calculations!V7)</f>
        <v>488067180.6156885</v>
      </c>
      <c r="W7">
        <f>IF(ISBLANK(Calculations!W7),"",Calculations!W7)</f>
        <v>477610715.93536019</v>
      </c>
      <c r="X7">
        <f>IF(ISBLANK(Calculations!X7),"",Calculations!X7)</f>
        <v>461257438.88259161</v>
      </c>
      <c r="Y7">
        <f>IF(ISBLANK(Calculations!Y7),"",Calculations!Y7)</f>
        <v>438523638.81266898</v>
      </c>
      <c r="Z7">
        <f>IF(ISBLANK(Calculations!Z7),"",Calculations!Z7)</f>
        <v>410808876.61729199</v>
      </c>
      <c r="AA7">
        <f>IF(ISBLANK(Calculations!AA7),"",Calculations!AA7)</f>
        <v>379882473.50301772</v>
      </c>
      <c r="AB7">
        <f>IF(ISBLANK(Calculations!AB7),"",Calculations!AB7)</f>
        <v>347273888.89786392</v>
      </c>
      <c r="AC7">
        <f>IF(ISBLANK(Calculations!AC7),"",Calculations!AC7)</f>
        <v>314571789.44946176</v>
      </c>
      <c r="AD7">
        <f>IF(ISBLANK(Calculations!AD7),"",Calculations!AD7)</f>
        <v>283039491.18496656</v>
      </c>
      <c r="AE7">
        <f>IF(ISBLANK(Calculations!AE7),"",Calculations!AE7)</f>
        <v>253515718.25802144</v>
      </c>
      <c r="AF7">
        <f>IF(ISBLANK(Calculations!AF7),"",Calculations!AF7)</f>
        <v>226576784.7602596</v>
      </c>
      <c r="AG7">
        <f>IF(ISBLANK(Calculations!AG7),"",Calculations!AG7)</f>
        <v>201842915.50513017</v>
      </c>
      <c r="AH7">
        <f>IF(ISBLANK(Calculations!AH7),"",Calculations!AH7)</f>
        <v>179238236.09433252</v>
      </c>
      <c r="AI7">
        <f>IF(ISBLANK(Calculations!AI7),"",Calculations!AI7)</f>
        <v>158416659.70019874</v>
      </c>
      <c r="AJ7">
        <f>IF(ISBLANK(Calculations!AJ7),"",Calculations!AJ7)</f>
        <v>139023817.21607879</v>
      </c>
      <c r="AK7">
        <f>IF(ISBLANK(Calculations!AK7),"",Calculations!AK7)</f>
        <v>119959630.03619702</v>
      </c>
      <c r="AL7">
        <f>IF(ISBLANK(Calculations!AL7),"",Calculations!AL7)</f>
        <v>102314727.83545151</v>
      </c>
      <c r="AM7">
        <f>IF(ISBLANK(Calculations!AM7),"",Calculations!AM7)</f>
        <v>86014359.949255407</v>
      </c>
      <c r="AN7">
        <f>IF(ISBLANK(Calculations!AN7),"",Calculations!AN7)</f>
        <v>71169069.85802491</v>
      </c>
      <c r="AO7">
        <f>IF(ISBLANK(Calculations!AO7),"",Calculations!AO7)</f>
        <v>57867347.197322831</v>
      </c>
      <c r="AP7">
        <f>IF(ISBLANK(Calculations!AP7),"",Calculations!AP7)</f>
        <v>46171817.592670016</v>
      </c>
      <c r="AQ7">
        <f>IF(ISBLANK(Calculations!AQ7),"",Calculations!AQ7)</f>
        <v>36116207.555870041</v>
      </c>
      <c r="AR7">
        <f>IF(ISBLANK(Calculations!AR7),"",Calculations!AR7)</f>
        <v>27652024.550205369</v>
      </c>
      <c r="AS7">
        <f>IF(ISBLANK(Calculations!AS7),"",Calculations!AS7)</f>
        <v>20710531.260979418</v>
      </c>
      <c r="AT7">
        <f>IF(ISBLANK(Calculations!AT7),"",Calculations!AT7)</f>
        <v>15163963.205436956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0.46290471110624831</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0.46290471110624831</v>
      </c>
      <c r="L9" t="str">
        <f>IF(ISBLANK(Calculations!L9),"",Calculations!L9)</f>
        <v>RESIDENTIAL</v>
      </c>
      <c r="M9" t="str">
        <f>IF(ISBLANK(Calculations!M9),"",Calculations!M9)</f>
        <v>heating</v>
      </c>
      <c r="N9" t="str">
        <f>IF(ISBLANK(Calculations!N9),"",Calculations!N9)</f>
        <v>biomass</v>
      </c>
      <c r="O9">
        <f>IF(ISBLANK(Calculations!O9),"",Calculations!O9)</f>
        <v>473551519461.69202</v>
      </c>
      <c r="P9">
        <f>IF(ISBLANK(Calculations!P9),"",Calculations!P9)</f>
        <v>473551519461.69202</v>
      </c>
      <c r="Q9">
        <f>IF(ISBLANK(Calculations!Q9),"",Calculations!Q9)</f>
        <v>473551519461.69202</v>
      </c>
      <c r="R9">
        <f>IF(ISBLANK(Calculations!R9),"",Calculations!R9)</f>
        <v>472922239903.57892</v>
      </c>
      <c r="S9">
        <f>IF(ISBLANK(Calculations!S9),"",Calculations!S9)</f>
        <v>471834468672.45898</v>
      </c>
      <c r="T9">
        <f>IF(ISBLANK(Calculations!T9),"",Calculations!T9)</f>
        <v>470499720013.66064</v>
      </c>
      <c r="U9">
        <f>IF(ISBLANK(Calculations!U9),"",Calculations!U9)</f>
        <v>469150003252.14471</v>
      </c>
      <c r="V9">
        <f>IF(ISBLANK(Calculations!V9),"",Calculations!V9)</f>
        <v>467791808251.47229</v>
      </c>
      <c r="W9">
        <f>IF(ISBLANK(Calculations!W9),"",Calculations!W9)</f>
        <v>466517028781.90448</v>
      </c>
      <c r="X9">
        <f>IF(ISBLANK(Calculations!X9),"",Calculations!X9)</f>
        <v>465520780558.09784</v>
      </c>
      <c r="Y9">
        <f>IF(ISBLANK(Calculations!Y9),"",Calculations!Y9)</f>
        <v>464182242658.35699</v>
      </c>
      <c r="Z9">
        <f>IF(ISBLANK(Calculations!Z9),"",Calculations!Z9)</f>
        <v>462850879281.87366</v>
      </c>
      <c r="AA9">
        <f>IF(ISBLANK(Calculations!AA9),"",Calculations!AA9)</f>
        <v>461806205127.60089</v>
      </c>
      <c r="AB9">
        <f>IF(ISBLANK(Calculations!AB9),"",Calculations!AB9)</f>
        <v>460770794810.33197</v>
      </c>
      <c r="AC9">
        <f>IF(ISBLANK(Calculations!AC9),"",Calculations!AC9)</f>
        <v>459794666552.08319</v>
      </c>
      <c r="AD9">
        <f>IF(ISBLANK(Calculations!AD9),"",Calculations!AD9)</f>
        <v>459040443904.33826</v>
      </c>
      <c r="AE9">
        <f>IF(ISBLANK(Calculations!AE9),"",Calculations!AE9)</f>
        <v>458632028967.59509</v>
      </c>
      <c r="AF9">
        <f>IF(ISBLANK(Calculations!AF9),"",Calculations!AF9)</f>
        <v>458964577962.90759</v>
      </c>
      <c r="AG9">
        <f>IF(ISBLANK(Calculations!AG9),"",Calculations!AG9)</f>
        <v>459494517240.32916</v>
      </c>
      <c r="AH9">
        <f>IF(ISBLANK(Calculations!AH9),"",Calculations!AH9)</f>
        <v>460453278558.06042</v>
      </c>
      <c r="AI9">
        <f>IF(ISBLANK(Calculations!AI9),"",Calculations!AI9)</f>
        <v>461725365988.05426</v>
      </c>
      <c r="AJ9">
        <f>IF(ISBLANK(Calculations!AJ9),"",Calculations!AJ9)</f>
        <v>463169961552.52692</v>
      </c>
      <c r="AK9">
        <f>IF(ISBLANK(Calculations!AK9),"",Calculations!AK9)</f>
        <v>462126139184.32025</v>
      </c>
      <c r="AL9">
        <f>IF(ISBLANK(Calculations!AL9),"",Calculations!AL9)</f>
        <v>461190020215.0213</v>
      </c>
      <c r="AM9">
        <f>IF(ISBLANK(Calculations!AM9),"",Calculations!AM9)</f>
        <v>459941825812.69165</v>
      </c>
      <c r="AN9">
        <f>IF(ISBLANK(Calculations!AN9),"",Calculations!AN9)</f>
        <v>458436224222.52307</v>
      </c>
      <c r="AO9">
        <f>IF(ISBLANK(Calculations!AO9),"",Calculations!AO9)</f>
        <v>456694948668.37622</v>
      </c>
      <c r="AP9">
        <f>IF(ISBLANK(Calculations!AP9),"",Calculations!AP9)</f>
        <v>454823333072.56226</v>
      </c>
      <c r="AQ9">
        <f>IF(ISBLANK(Calculations!AQ9),"",Calculations!AQ9)</f>
        <v>453070490264.01404</v>
      </c>
      <c r="AR9">
        <f>IF(ISBLANK(Calculations!AR9),"",Calculations!AR9)</f>
        <v>451241317713.62244</v>
      </c>
      <c r="AS9">
        <f>IF(ISBLANK(Calculations!AS9),"",Calculations!AS9)</f>
        <v>449474784471.35583</v>
      </c>
      <c r="AT9">
        <f>IF(ISBLANK(Calculations!AT9),"",Calculations!AT9)</f>
        <v>447771200329.64563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0.46290471110624831</v>
      </c>
      <c r="L10" t="str">
        <f>IF(ISBLANK(Calculations!L10),"",Calculations!L10)</f>
        <v>RESIDENTIAL</v>
      </c>
      <c r="M10" t="str">
        <f>IF(ISBLANK(Calculations!M10),"",Calculations!M10)</f>
        <v>heating</v>
      </c>
      <c r="N10" t="str">
        <f>IF(ISBLANK(Calculations!N10),"",Calculations!N10)</f>
        <v>kerosene</v>
      </c>
      <c r="O10">
        <f>IF(ISBLANK(Calculations!O10),"",Calculations!O10)</f>
        <v>4629047111.0624828</v>
      </c>
      <c r="P10">
        <f>IF(ISBLANK(Calculations!P10),"",Calculations!P10)</f>
        <v>4629047111.0624828</v>
      </c>
      <c r="Q10">
        <f>IF(ISBLANK(Calculations!Q10),"",Calculations!Q10)</f>
        <v>4629047111.0624828</v>
      </c>
      <c r="R10">
        <f>IF(ISBLANK(Calculations!R10),"",Calculations!R10)</f>
        <v>4641534026.4373217</v>
      </c>
      <c r="S10">
        <f>IF(ISBLANK(Calculations!S10),"",Calculations!S10)</f>
        <v>4646111011.9503794</v>
      </c>
      <c r="T10">
        <f>IF(ISBLANK(Calculations!T10),"",Calculations!T10)</f>
        <v>4642882528.879879</v>
      </c>
      <c r="U10">
        <f>IF(ISBLANK(Calculations!U10),"",Calculations!U10)</f>
        <v>4631530240.3997192</v>
      </c>
      <c r="V10">
        <f>IF(ISBLANK(Calculations!V10),"",Calculations!V10)</f>
        <v>4609052633.5771294</v>
      </c>
      <c r="W10">
        <f>IF(ISBLANK(Calculations!W10),"",Calculations!W10)</f>
        <v>4573247023.2785473</v>
      </c>
      <c r="X10">
        <f>IF(ISBLANK(Calculations!X10),"",Calculations!X10)</f>
        <v>4523220563.6954966</v>
      </c>
      <c r="Y10">
        <f>IF(ISBLANK(Calculations!Y10),"",Calculations!Y10)</f>
        <v>4451567790.9620371</v>
      </c>
      <c r="Z10">
        <f>IF(ISBLANK(Calculations!Z10),"",Calculations!Z10)</f>
        <v>4361733356.9879274</v>
      </c>
      <c r="AA10">
        <f>IF(ISBLANK(Calculations!AA10),"",Calculations!AA10)</f>
        <v>4257751635.5562968</v>
      </c>
      <c r="AB10">
        <f>IF(ISBLANK(Calculations!AB10),"",Calculations!AB10)</f>
        <v>4139782070.2114768</v>
      </c>
      <c r="AC10">
        <f>IF(ISBLANK(Calculations!AC10),"",Calculations!AC10)</f>
        <v>4010896261.0421944</v>
      </c>
      <c r="AD10">
        <f>IF(ISBLANK(Calculations!AD10),"",Calculations!AD10)</f>
        <v>3874388848.6397214</v>
      </c>
      <c r="AE10">
        <f>IF(ISBLANK(Calculations!AE10),"",Calculations!AE10)</f>
        <v>3732867395.4372382</v>
      </c>
      <c r="AF10">
        <f>IF(ISBLANK(Calculations!AF10),"",Calculations!AF10)</f>
        <v>3590612412.6635475</v>
      </c>
      <c r="AG10">
        <f>IF(ISBLANK(Calculations!AG10),"",Calculations!AG10)</f>
        <v>3445198847.4036355</v>
      </c>
      <c r="AH10">
        <f>IF(ISBLANK(Calculations!AH10),"",Calculations!AH10)</f>
        <v>3299960766.4054756</v>
      </c>
      <c r="AI10">
        <f>IF(ISBLANK(Calculations!AI10),"",Calculations!AI10)</f>
        <v>3156280993.8772783</v>
      </c>
      <c r="AJ10">
        <f>IF(ISBLANK(Calculations!AJ10),"",Calculations!AJ10)</f>
        <v>3015584042.7730622</v>
      </c>
      <c r="AK10">
        <f>IF(ISBLANK(Calculations!AK10),"",Calculations!AK10)</f>
        <v>2866340566.1823301</v>
      </c>
      <c r="AL10">
        <f>IF(ISBLANK(Calculations!AL10),"",Calculations!AL10)</f>
        <v>2726391369.7542453</v>
      </c>
      <c r="AM10">
        <f>IF(ISBLANK(Calculations!AM10),"",Calculations!AM10)</f>
        <v>2595357783.9205914</v>
      </c>
      <c r="AN10">
        <f>IF(ISBLANK(Calculations!AN10),"",Calculations!AN10)</f>
        <v>2475338895.073565</v>
      </c>
      <c r="AO10">
        <f>IF(ISBLANK(Calculations!AO10),"",Calculations!AO10)</f>
        <v>2367425174.2898121</v>
      </c>
      <c r="AP10">
        <f>IF(ISBLANK(Calculations!AP10),"",Calculations!AP10)</f>
        <v>2272368127.7621012</v>
      </c>
      <c r="AQ10">
        <f>IF(ISBLANK(Calculations!AQ10),"",Calculations!AQ10)</f>
        <v>2191131802.3738279</v>
      </c>
      <c r="AR10">
        <f>IF(ISBLANK(Calculations!AR10),"",Calculations!AR10)</f>
        <v>2122258771.476939</v>
      </c>
      <c r="AS10">
        <f>IF(ISBLANK(Calculations!AS10),"",Calculations!AS10)</f>
        <v>2065782830.1539798</v>
      </c>
      <c r="AT10">
        <f>IF(ISBLANK(Calculations!AT10),"",Calculations!AT10)</f>
        <v>2020683584.2578342</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0.46290471110624831</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0.46290471110624831</v>
      </c>
      <c r="C12">
        <f>IF(ISBLANK(Calculations!C12),"",Calculations!C12)</f>
        <v>0.53709528889375169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0.63927126513242483</v>
      </c>
      <c r="K12">
        <f>IF(ISBLANK(Calculations!K12),"",Calculations!K12)</f>
        <v>0.46290471110624831</v>
      </c>
      <c r="L12" t="str">
        <f>IF(ISBLANK(Calculations!L12),"",Calculations!L12)</f>
        <v>RESIDENTIAL</v>
      </c>
      <c r="M12" t="str">
        <f>IF(ISBLANK(Calculations!M12),"",Calculations!M12)</f>
        <v>heating</v>
      </c>
      <c r="N12" t="str">
        <f>IF(ISBLANK(Calculations!N12),"",Calculations!N12)</f>
        <v>LPG propane or butane</v>
      </c>
      <c r="O12">
        <f>IF(ISBLANK(Calculations!O12),"",Calculations!O12)</f>
        <v>1577854399384.3992</v>
      </c>
      <c r="P12">
        <f>IF(ISBLANK(Calculations!P12),"",Calculations!P12)</f>
        <v>1577854399384.3992</v>
      </c>
      <c r="Q12">
        <f>IF(ISBLANK(Calculations!Q12),"",Calculations!Q12)</f>
        <v>1577854399384.3992</v>
      </c>
      <c r="R12">
        <f>IF(ISBLANK(Calculations!R12),"",Calculations!R12)</f>
        <v>1580470515120.0706</v>
      </c>
      <c r="S12">
        <f>IF(ISBLANK(Calculations!S12),"",Calculations!S12)</f>
        <v>1582652073722.8552</v>
      </c>
      <c r="T12">
        <f>IF(ISBLANK(Calculations!T12),"",Calculations!T12)</f>
        <v>1584880478646.4485</v>
      </c>
      <c r="U12">
        <f>IF(ISBLANK(Calculations!U12),"",Calculations!U12)</f>
        <v>1588037118464.7837</v>
      </c>
      <c r="V12">
        <f>IF(ISBLANK(Calculations!V12),"",Calculations!V12)</f>
        <v>1591382664847.3923</v>
      </c>
      <c r="W12">
        <f>IF(ISBLANK(Calculations!W12),"",Calculations!W12)</f>
        <v>1595239580211.5508</v>
      </c>
      <c r="X12">
        <f>IF(ISBLANK(Calculations!X12),"",Calculations!X12)</f>
        <v>1600035529249.9399</v>
      </c>
      <c r="Y12">
        <f>IF(ISBLANK(Calculations!Y12),"",Calculations!Y12)</f>
        <v>1604489080378.575</v>
      </c>
      <c r="Z12">
        <f>IF(ISBLANK(Calculations!Z12),"",Calculations!Z12)</f>
        <v>1609340078381.0183</v>
      </c>
      <c r="AA12">
        <f>IF(ISBLANK(Calculations!AA12),"",Calculations!AA12)</f>
        <v>1615016572631.502</v>
      </c>
      <c r="AB12">
        <f>IF(ISBLANK(Calculations!AB12),"",Calculations!AB12)</f>
        <v>1620111001198.1267</v>
      </c>
      <c r="AC12">
        <f>IF(ISBLANK(Calculations!AC12),"",Calculations!AC12)</f>
        <v>1624372245401.9705</v>
      </c>
      <c r="AD12">
        <f>IF(ISBLANK(Calculations!AD12),"",Calculations!AD12)</f>
        <v>1628173368660.9773</v>
      </c>
      <c r="AE12">
        <f>IF(ISBLANK(Calculations!AE12),"",Calculations!AE12)</f>
        <v>1631109054047.74</v>
      </c>
      <c r="AF12">
        <f>IF(ISBLANK(Calculations!AF12),"",Calculations!AF12)</f>
        <v>1633831508023.0383</v>
      </c>
      <c r="AG12">
        <f>IF(ISBLANK(Calculations!AG12),"",Calculations!AG12)</f>
        <v>1634542074635.3708</v>
      </c>
      <c r="AH12">
        <f>IF(ISBLANK(Calculations!AH12),"",Calculations!AH12)</f>
        <v>1634684837437.3921</v>
      </c>
      <c r="AI12">
        <f>IF(ISBLANK(Calculations!AI12),"",Calculations!AI12)</f>
        <v>1634524640119.5139</v>
      </c>
      <c r="AJ12">
        <f>IF(ISBLANK(Calculations!AJ12),"",Calculations!AJ12)</f>
        <v>1634483186806.6006</v>
      </c>
      <c r="AK12">
        <f>IF(ISBLANK(Calculations!AK12),"",Calculations!AK12)</f>
        <v>1629647840113.541</v>
      </c>
      <c r="AL12">
        <f>IF(ISBLANK(Calculations!AL12),"",Calculations!AL12)</f>
        <v>1625779329209.5137</v>
      </c>
      <c r="AM12">
        <f>IF(ISBLANK(Calculations!AM12),"",Calculations!AM12)</f>
        <v>1622027218877.4724</v>
      </c>
      <c r="AN12">
        <f>IF(ISBLANK(Calculations!AN12),"",Calculations!AN12)</f>
        <v>1618947616315.3855</v>
      </c>
      <c r="AO12">
        <f>IF(ISBLANK(Calculations!AO12),"",Calculations!AO12)</f>
        <v>1616532810994.439</v>
      </c>
      <c r="AP12">
        <f>IF(ISBLANK(Calculations!AP12),"",Calculations!AP12)</f>
        <v>1614690425936.4048</v>
      </c>
      <c r="AQ12">
        <f>IF(ISBLANK(Calculations!AQ12),"",Calculations!AQ12)</f>
        <v>1613779093479.2793</v>
      </c>
      <c r="AR12">
        <f>IF(ISBLANK(Calculations!AR12),"",Calculations!AR12)</f>
        <v>1612734202812.5212</v>
      </c>
      <c r="AS12">
        <f>IF(ISBLANK(Calculations!AS12),"",Calculations!AS12)</f>
        <v>1611897290627.2305</v>
      </c>
      <c r="AT12">
        <f>IF(ISBLANK(Calculations!AT12),"",Calculations!AT12)</f>
        <v>1611159528752.3667</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0.46290471110624831</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0.20168895994455219</v>
      </c>
      <c r="K17">
        <f>IF(ISBLANK(Calculations!K17),"",Calculations!K17)</f>
        <v>0.46290471110624831</v>
      </c>
      <c r="L17" t="str">
        <f>IF(ISBLANK(Calculations!L17),"",Calculations!L17)</f>
        <v>RESIDENTIAL</v>
      </c>
      <c r="M17" t="str">
        <f>IF(ISBLANK(Calculations!M17),"",Calculations!M17)</f>
        <v>cooling</v>
      </c>
      <c r="N17" t="str">
        <f>IF(ISBLANK(Calculations!N17),"",Calculations!N17)</f>
        <v>electricity</v>
      </c>
      <c r="O17">
        <f>P17</f>
        <v>5915558453271.374</v>
      </c>
      <c r="P17">
        <f>IF(ISBLANK(Calculations!P17),"",Calculations!P17)</f>
        <v>5915558453271.374</v>
      </c>
      <c r="Q17">
        <f>IF(ISBLANK(Calculations!Q17),"",Calculations!Q17)</f>
        <v>5915558453271.374</v>
      </c>
      <c r="R17">
        <f>IF(ISBLANK(Calculations!R17),"",Calculations!R17)</f>
        <v>5780855471412.6973</v>
      </c>
      <c r="S17" s="99">
        <f>IF(ISBLANK(Calculations!S17),"",Calculations!S17 + ('IRA Buildings Changes'!$C$38/($AB$16-$R$16)*(S16-$R$16)))</f>
        <v>5826360570583.7842</v>
      </c>
      <c r="T17" s="99">
        <f>IF(ISBLANK(Calculations!T17),"",Calculations!T17 + ('IRA Buildings Changes'!$C$38/($AB$16-$R$16)*(T16-$R$16)))</f>
        <v>5881227078489.415</v>
      </c>
      <c r="U17" s="99">
        <f>IF(ISBLANK(Calculations!U17),"",Calculations!U17 + ('IRA Buildings Changes'!$C$38/($AB$16-$R$16)*(U16-$R$16)))</f>
        <v>5946477297093.3965</v>
      </c>
      <c r="V17" s="99">
        <f>IF(ISBLANK(Calculations!V17),"",Calculations!V17 + ('IRA Buildings Changes'!$C$38/($AB$16-$R$16)*(V16-$R$16)))</f>
        <v>6023608129662.6006</v>
      </c>
      <c r="W17" s="99">
        <f>IF(ISBLANK(Calculations!W17),"",Calculations!W17 + ('IRA Buildings Changes'!$C$38/($AB$16-$R$16)*(W16-$R$16)))</f>
        <v>6112511206398.3838</v>
      </c>
      <c r="X17" s="99">
        <f>IF(ISBLANK(Calculations!X17),"",Calculations!X17 + ('IRA Buildings Changes'!$C$38/($AB$16-$R$16)*(X16-$R$16)))</f>
        <v>6212367747248.2803</v>
      </c>
      <c r="Y17" s="99">
        <f>IF(ISBLANK(Calculations!Y17),"",Calculations!Y17 + ('IRA Buildings Changes'!$C$38/($AB$16-$R$16)*(Y16-$R$16)))</f>
        <v>6318698309018.335</v>
      </c>
      <c r="Z17" s="99">
        <f>IF(ISBLANK(Calculations!Z17),"",Calculations!Z17 + ('IRA Buildings Changes'!$C$38/($AB$16-$R$16)*(Z16-$R$16)))</f>
        <v>6435346388110.0811</v>
      </c>
      <c r="AA17" s="99">
        <f>IF(ISBLANK(Calculations!AA17),"",Calculations!AA17 + ('IRA Buildings Changes'!$C$38/($AB$16-$R$16)*(AA16-$R$16)))</f>
        <v>6559810409571.3848</v>
      </c>
      <c r="AB17" s="98">
        <f>IF(ISBLANK(Calculations!AB17),"",Calculations!AB17 + 'IRA Buildings Changes'!$C$38)</f>
        <v>6690904655034.1514</v>
      </c>
      <c r="AC17" s="99">
        <f>IF(ISBLANK(Calculations!AC17),"",Calculations!AC17 + 'IRA Buildings Changes'!$C$38)</f>
        <v>6654944618946.6562</v>
      </c>
      <c r="AD17" s="99">
        <f>IF(ISBLANK(Calculations!AD17),"",Calculations!AD17 + 'IRA Buildings Changes'!$C$38)</f>
        <v>6623031656942.7637</v>
      </c>
      <c r="AE17" s="99">
        <f>IF(ISBLANK(Calculations!AE17),"",Calculations!AE17 + 'IRA Buildings Changes'!$C$38)</f>
        <v>6594799356835.4902</v>
      </c>
      <c r="AF17" s="99">
        <f>IF(ISBLANK(Calculations!AF17),"",Calculations!AF17 + 'IRA Buildings Changes'!$C$38)</f>
        <v>6567493955025.0225</v>
      </c>
      <c r="AG17" s="99">
        <f>IF(ISBLANK(Calculations!AG17),"",Calculations!AG17 + 'IRA Buildings Changes'!$C$38)</f>
        <v>6546411330302.3633</v>
      </c>
      <c r="AH17" s="99">
        <f>IF(ISBLANK(Calculations!AH17),"",Calculations!AH17 + 'IRA Buildings Changes'!$C$38)</f>
        <v>6528302557218.5703</v>
      </c>
      <c r="AI17" s="99">
        <f>IF(ISBLANK(Calculations!AI17),"",Calculations!AI17 + 'IRA Buildings Changes'!$C$38)</f>
        <v>6512807613096.5605</v>
      </c>
      <c r="AJ17" s="99">
        <f>IF(ISBLANK(Calculations!AJ17),"",Calculations!AJ17 + 'IRA Buildings Changes'!$C$38)</f>
        <v>6499491926819.1816</v>
      </c>
      <c r="AK17" s="99">
        <f>IF(ISBLANK(Calculations!AK17),"",Calculations!AK17 + 'IRA Buildings Changes'!$C$38)</f>
        <v>6488168836935.1475</v>
      </c>
      <c r="AL17" s="99">
        <f>IF(ISBLANK(Calculations!AL17),"",Calculations!AL17 + 'IRA Buildings Changes'!$C$38)</f>
        <v>6477628326552.6104</v>
      </c>
      <c r="AM17" s="99">
        <f>IF(ISBLANK(Calculations!AM17),"",Calculations!AM17 + 'IRA Buildings Changes'!$C$38)</f>
        <v>6465636645300.6357</v>
      </c>
      <c r="AN17" s="99">
        <f>IF(ISBLANK(Calculations!AN17),"",Calculations!AN17 + 'IRA Buildings Changes'!$C$38)</f>
        <v>6457359805155.9326</v>
      </c>
      <c r="AO17" s="99">
        <f>IF(ISBLANK(Calculations!AO17),"",Calculations!AO17 + 'IRA Buildings Changes'!$C$38)</f>
        <v>6450080808205.5684</v>
      </c>
      <c r="AP17" s="99">
        <f>IF(ISBLANK(Calculations!AP17),"",Calculations!AP17 + 'IRA Buildings Changes'!$C$38)</f>
        <v>6443719177930.6279</v>
      </c>
      <c r="AQ17" s="99">
        <f>IF(ISBLANK(Calculations!AQ17),"",Calculations!AQ17 + 'IRA Buildings Changes'!$C$38)</f>
        <v>6438168783238.7246</v>
      </c>
      <c r="AR17" s="99">
        <f>IF(ISBLANK(Calculations!AR17),"",Calculations!AR17 + 'IRA Buildings Changes'!$C$38)</f>
        <v>6430769958001.9326</v>
      </c>
      <c r="AS17" s="99">
        <f>IF(ISBLANK(Calculations!AS17),"",Calculations!AS17 + 'IRA Buildings Changes'!$C$38)</f>
        <v>6426400006199.21</v>
      </c>
      <c r="AT17" s="99">
        <f>IF(ISBLANK(Calculations!AT17),"",Calculations!AT17 + 'IRA Buildings Changes'!$C$38)</f>
        <v>6422238452287.8535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0.46290471110624831</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0.46290471110624831</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0.46290471110624831</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0.46290471110624831</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0.46290471110624831</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0.46290471110624831</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0.46290471110624831</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0.46290471110624831</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0.46290471110624831</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3.5856004777475012E-2</v>
      </c>
      <c r="K30">
        <f>IF(ISBLANK(Calculations!K30),"",Calculations!K30)</f>
        <v>0.46290471110624831</v>
      </c>
      <c r="L30" t="str">
        <f>IF(ISBLANK(Calculations!L30),"",Calculations!L30)</f>
        <v>RESIDENTIAL</v>
      </c>
      <c r="M30" t="str">
        <f>IF(ISBLANK(Calculations!M30),"",Calculations!M30)</f>
        <v>lighting</v>
      </c>
      <c r="N30" t="str">
        <f>IF(ISBLANK(Calculations!N30),"",Calculations!N30)</f>
        <v>electricity</v>
      </c>
      <c r="O30">
        <f t="shared" si="0"/>
        <v>1051660399360.6956</v>
      </c>
      <c r="P30">
        <f>IF(ISBLANK(Calculations!P30),"",Calculations!P30)</f>
        <v>1051660399360.6956</v>
      </c>
      <c r="Q30">
        <f>IF(ISBLANK(Calculations!Q30),"",Calculations!Q30)</f>
        <v>1051660399360.6956</v>
      </c>
      <c r="R30">
        <f>IF(ISBLANK(Calculations!R30),"",Calculations!R30)</f>
        <v>1047826401165.488</v>
      </c>
      <c r="S30">
        <f>IF(ISBLANK(Calculations!S30),"",Calculations!S30)</f>
        <v>1044196928110.7156</v>
      </c>
      <c r="T30">
        <f>IF(ISBLANK(Calculations!T30),"",Calculations!T30)</f>
        <v>1041531932889.8401</v>
      </c>
      <c r="U30">
        <f>IF(ISBLANK(Calculations!U30),"",Calculations!U30)</f>
        <v>1041172627128.0598</v>
      </c>
      <c r="V30">
        <f>IF(ISBLANK(Calculations!V30),"",Calculations!V30)</f>
        <v>1043491619309.5938</v>
      </c>
      <c r="W30">
        <f>IF(ISBLANK(Calculations!W30),"",Calculations!W30)</f>
        <v>1046344069461.723</v>
      </c>
      <c r="X30">
        <f>IF(ISBLANK(Calculations!X30),"",Calculations!X30)</f>
        <v>1048853485160.7499</v>
      </c>
      <c r="Y30">
        <f>IF(ISBLANK(Calculations!Y30),"",Calculations!Y30)</f>
        <v>1050799795440.2521</v>
      </c>
      <c r="Z30">
        <f>IF(ISBLANK(Calculations!Z30),"",Calculations!Z30)</f>
        <v>1053927019762.8079</v>
      </c>
      <c r="AA30">
        <f>IF(ISBLANK(Calculations!AA30),"",Calculations!AA30)</f>
        <v>1058272621375.879</v>
      </c>
      <c r="AB30">
        <f>IF(ISBLANK(Calculations!AB30),"",Calculations!AB30)</f>
        <v>1064269463052.2498</v>
      </c>
      <c r="AC30">
        <f>IF(ISBLANK(Calculations!AC30),"",Calculations!AC30)</f>
        <v>1071419371353.8811</v>
      </c>
      <c r="AD30">
        <f>IF(ISBLANK(Calculations!AD30),"",Calculations!AD30)</f>
        <v>1078833628060.1696</v>
      </c>
      <c r="AE30">
        <f>IF(ISBLANK(Calculations!AE30),"",Calculations!AE30)</f>
        <v>1086106547826.2128</v>
      </c>
      <c r="AF30">
        <f>IF(ISBLANK(Calculations!AF30),"",Calculations!AF30)</f>
        <v>1092424832371.3337</v>
      </c>
      <c r="AG30">
        <f>IF(ISBLANK(Calculations!AG30),"",Calculations!AG30)</f>
        <v>1097979088464.2238</v>
      </c>
      <c r="AH30">
        <f>IF(ISBLANK(Calculations!AH30),"",Calculations!AH30)</f>
        <v>1102972124908.3721</v>
      </c>
      <c r="AI30">
        <f>IF(ISBLANK(Calculations!AI30),"",Calculations!AI30)</f>
        <v>1107544262810.5813</v>
      </c>
      <c r="AJ30">
        <f>IF(ISBLANK(Calculations!AJ30),"",Calculations!AJ30)</f>
        <v>1111824085773.0833</v>
      </c>
      <c r="AK30">
        <f>IF(ISBLANK(Calculations!AK30),"",Calculations!AK30)</f>
        <v>1111912294088.2827</v>
      </c>
      <c r="AL30">
        <f>IF(ISBLANK(Calculations!AL30),"",Calculations!AL30)</f>
        <v>1112236429531.1401</v>
      </c>
      <c r="AM30">
        <f>IF(ISBLANK(Calculations!AM30),"",Calculations!AM30)</f>
        <v>1112934265963.0835</v>
      </c>
      <c r="AN30">
        <f>IF(ISBLANK(Calculations!AN30),"",Calculations!AN30)</f>
        <v>1114097111563.6858</v>
      </c>
      <c r="AO30">
        <f>IF(ISBLANK(Calculations!AO30),"",Calculations!AO30)</f>
        <v>1115699230278.9194</v>
      </c>
      <c r="AP30">
        <f>IF(ISBLANK(Calculations!AP30),"",Calculations!AP30)</f>
        <v>1117680702537.9275</v>
      </c>
      <c r="AQ30">
        <f>IF(ISBLANK(Calculations!AQ30),"",Calculations!AQ30)</f>
        <v>1119952635030.1064</v>
      </c>
      <c r="AR30">
        <f>IF(ISBLANK(Calculations!AR30),"",Calculations!AR30)</f>
        <v>1122422883577.4019</v>
      </c>
      <c r="AS30">
        <f>IF(ISBLANK(Calculations!AS30),"",Calculations!AS30)</f>
        <v>1125033553718.344</v>
      </c>
      <c r="AT30">
        <f>IF(ISBLANK(Calculations!AT30),"",Calculations!AT30)</f>
        <v>1127756980051.8708</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0.46290471110624831</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0.46290471110624831</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0.46290471110624831</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0.46290471110624831</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0.46290471110624831</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0.46290471110624831</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0.46290471110624831</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0.46290471110624831</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0.46290471110624831</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0.26079220059541619</v>
      </c>
      <c r="K43">
        <f>IF(ISBLANK(Calculations!K43),"",Calculations!K43)</f>
        <v>0.46290471110624831</v>
      </c>
      <c r="L43" t="str">
        <f>IF(ISBLANK(Calculations!L43),"",Calculations!L43)</f>
        <v>RESIDENTIAL</v>
      </c>
      <c r="M43" t="str">
        <f>IF(ISBLANK(Calculations!M43),"",Calculations!M43)</f>
        <v>appl</v>
      </c>
      <c r="N43" t="str">
        <f>IF(ISBLANK(Calculations!N43),"",Calculations!N43)</f>
        <v>electricity</v>
      </c>
      <c r="O43">
        <f t="shared" si="0"/>
        <v>7649062731066.5986</v>
      </c>
      <c r="P43">
        <f>IF(ISBLANK(Calculations!P43),"",Calculations!P43)</f>
        <v>7649062731066.5986</v>
      </c>
      <c r="Q43">
        <f>IF(ISBLANK(Calculations!Q43),"",Calculations!Q43)</f>
        <v>7649062731066.5986</v>
      </c>
      <c r="R43">
        <f>IF(ISBLANK(Calculations!R43),"",Calculations!R43)</f>
        <v>7597270019684.9531</v>
      </c>
      <c r="S43">
        <f>IF(ISBLANK(Calculations!S43),"",Calculations!S43)</f>
        <v>7547019763012.5537</v>
      </c>
      <c r="T43">
        <f>IF(ISBLANK(Calculations!T43),"",Calculations!T43)</f>
        <v>7501220406002.1182</v>
      </c>
      <c r="U43">
        <f>IF(ISBLANK(Calculations!U43),"",Calculations!U43)</f>
        <v>7462085389139.2578</v>
      </c>
      <c r="V43">
        <f>IF(ISBLANK(Calculations!V43),"",Calculations!V43)</f>
        <v>7431878186552.5166</v>
      </c>
      <c r="W43">
        <f>IF(ISBLANK(Calculations!W43),"",Calculations!W43)</f>
        <v>7410269000949.9121</v>
      </c>
      <c r="X43">
        <f>IF(ISBLANK(Calculations!X43),"",Calculations!X43)</f>
        <v>7396279852582.1973</v>
      </c>
      <c r="Y43">
        <f>IF(ISBLANK(Calculations!Y43),"",Calculations!Y43)</f>
        <v>7388166937864.4434</v>
      </c>
      <c r="Z43">
        <f>IF(ISBLANK(Calculations!Z43),"",Calculations!Z43)</f>
        <v>7386964008195.3057</v>
      </c>
      <c r="AA43">
        <f>IF(ISBLANK(Calculations!AA43),"",Calculations!AA43)</f>
        <v>7393222442380.8867</v>
      </c>
      <c r="AB43">
        <f>IF(ISBLANK(Calculations!AB43),"",Calculations!AB43)</f>
        <v>7405257611172.3643</v>
      </c>
      <c r="AC43">
        <f>IF(ISBLANK(Calculations!AC43),"",Calculations!AC43)</f>
        <v>7421956070137.3867</v>
      </c>
      <c r="AD43">
        <f>IF(ISBLANK(Calculations!AD43),"",Calculations!AD43)</f>
        <v>7444263139611.9502</v>
      </c>
      <c r="AE43">
        <f>IF(ISBLANK(Calculations!AE43),"",Calculations!AE43)</f>
        <v>7471686215600.0791</v>
      </c>
      <c r="AF43">
        <f>IF(ISBLANK(Calculations!AF43),"",Calculations!AF43)</f>
        <v>7503305020369.5469</v>
      </c>
      <c r="AG43">
        <f>IF(ISBLANK(Calculations!AG43),"",Calculations!AG43)</f>
        <v>7536970510406.9648</v>
      </c>
      <c r="AH43">
        <f>IF(ISBLANK(Calculations!AH43),"",Calculations!AH43)</f>
        <v>7571742359974.5928</v>
      </c>
      <c r="AI43">
        <f>IF(ISBLANK(Calculations!AI43),"",Calculations!AI43)</f>
        <v>7607038098220.5283</v>
      </c>
      <c r="AJ43">
        <f>IF(ISBLANK(Calculations!AJ43),"",Calculations!AJ43)</f>
        <v>7642623938140.7451</v>
      </c>
      <c r="AK43">
        <f>IF(ISBLANK(Calculations!AK43),"",Calculations!AK43)</f>
        <v>7645424043598.4043</v>
      </c>
      <c r="AL43">
        <f>IF(ISBLANK(Calculations!AL43),"",Calculations!AL43)</f>
        <v>7648313142187.6484</v>
      </c>
      <c r="AM43">
        <f>IF(ISBLANK(Calculations!AM43),"",Calculations!AM43)</f>
        <v>7651295383383.2295</v>
      </c>
      <c r="AN43">
        <f>IF(ISBLANK(Calculations!AN43),"",Calculations!AN43)</f>
        <v>7654415722997.7695</v>
      </c>
      <c r="AO43">
        <f>IF(ISBLANK(Calculations!AO43),"",Calculations!AO43)</f>
        <v>7657742525687.0615</v>
      </c>
      <c r="AP43">
        <f>IF(ISBLANK(Calculations!AP43),"",Calculations!AP43)</f>
        <v>7661305088898.1064</v>
      </c>
      <c r="AQ43">
        <f>IF(ISBLANK(Calculations!AQ43),"",Calculations!AQ43)</f>
        <v>7665109856176.2754</v>
      </c>
      <c r="AR43">
        <f>IF(ISBLANK(Calculations!AR43),"",Calculations!AR43)</f>
        <v>7669185723927.6152</v>
      </c>
      <c r="AS43">
        <f>IF(ISBLANK(Calculations!AS43),"",Calculations!AS43)</f>
        <v>7673481312608.1826</v>
      </c>
      <c r="AT43">
        <f>IF(ISBLANK(Calculations!AT43),"",Calculations!AT43)</f>
        <v>7677944282525.7148</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0.46290471110624831</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0.3636664935299766</v>
      </c>
      <c r="K45">
        <f>IF(ISBLANK(Calculations!K45),"",Calculations!K45)</f>
        <v>0.46290471110624831</v>
      </c>
      <c r="L45" t="str">
        <f>IF(ISBLANK(Calculations!L45),"",Calculations!L45)</f>
        <v>RESIDENTIAL</v>
      </c>
      <c r="M45" t="str">
        <f>IF(ISBLANK(Calculations!M45),"",Calculations!M45)</f>
        <v>appl</v>
      </c>
      <c r="N45" t="str">
        <f>IF(ISBLANK(Calculations!N45),"",Calculations!N45)</f>
        <v>natural gas</v>
      </c>
      <c r="O45">
        <f t="shared" si="0"/>
        <v>3678966460546.8838</v>
      </c>
      <c r="P45">
        <f>IF(ISBLANK(Calculations!P45),"",Calculations!P45)</f>
        <v>3678966460546.8838</v>
      </c>
      <c r="Q45">
        <f>IF(ISBLANK(Calculations!Q45),"",Calculations!Q45)</f>
        <v>3678966460546.8838</v>
      </c>
      <c r="R45">
        <f>IF(ISBLANK(Calculations!R45),"",Calculations!R45)</f>
        <v>3685126795497.2324</v>
      </c>
      <c r="S45">
        <f>IF(ISBLANK(Calculations!S45),"",Calculations!S45)</f>
        <v>3692228676402.5996</v>
      </c>
      <c r="T45">
        <f>IF(ISBLANK(Calculations!T45),"",Calculations!T45)</f>
        <v>3701051510711.2075</v>
      </c>
      <c r="U45">
        <f>IF(ISBLANK(Calculations!U45),"",Calculations!U45)</f>
        <v>3712286044545.3696</v>
      </c>
      <c r="V45">
        <f>IF(ISBLANK(Calculations!V45),"",Calculations!V45)</f>
        <v>3726735306825.5024</v>
      </c>
      <c r="W45">
        <f>IF(ISBLANK(Calculations!W45),"",Calculations!W45)</f>
        <v>3743484750642.5991</v>
      </c>
      <c r="X45">
        <f>IF(ISBLANK(Calculations!X45),"",Calculations!X45)</f>
        <v>3761228168057.9009</v>
      </c>
      <c r="Y45">
        <f>IF(ISBLANK(Calculations!Y45),"",Calculations!Y45)</f>
        <v>3778881908283.9014</v>
      </c>
      <c r="Z45">
        <f>IF(ISBLANK(Calculations!Z45),"",Calculations!Z45)</f>
        <v>3797084265219.3511</v>
      </c>
      <c r="AA45">
        <f>IF(ISBLANK(Calculations!AA45),"",Calculations!AA45)</f>
        <v>3815671952768.4688</v>
      </c>
      <c r="AB45">
        <f>IF(ISBLANK(Calculations!AB45),"",Calculations!AB45)</f>
        <v>3833673967890.894</v>
      </c>
      <c r="AC45">
        <f>IF(ISBLANK(Calculations!AC45),"",Calculations!AC45)</f>
        <v>3851156204411.0859</v>
      </c>
      <c r="AD45">
        <f>IF(ISBLANK(Calculations!AD45),"",Calculations!AD45)</f>
        <v>3869486599021.2983</v>
      </c>
      <c r="AE45">
        <f>IF(ISBLANK(Calculations!AE45),"",Calculations!AE45)</f>
        <v>3888983085854.1704</v>
      </c>
      <c r="AF45">
        <f>IF(ISBLANK(Calculations!AF45),"",Calculations!AF45)</f>
        <v>3909435731915.3462</v>
      </c>
      <c r="AG45">
        <f>IF(ISBLANK(Calculations!AG45),"",Calculations!AG45)</f>
        <v>3930081685020.8887</v>
      </c>
      <c r="AH45">
        <f>IF(ISBLANK(Calculations!AH45),"",Calculations!AH45)</f>
        <v>3950845838614.8838</v>
      </c>
      <c r="AI45">
        <f>IF(ISBLANK(Calculations!AI45),"",Calculations!AI45)</f>
        <v>3971468108704.7588</v>
      </c>
      <c r="AJ45">
        <f>IF(ISBLANK(Calculations!AJ45),"",Calculations!AJ45)</f>
        <v>3991917502891.8916</v>
      </c>
      <c r="AK45">
        <f>IF(ISBLANK(Calculations!AK45),"",Calculations!AK45)</f>
        <v>3992763993556.3071</v>
      </c>
      <c r="AL45">
        <f>IF(ISBLANK(Calculations!AL45),"",Calculations!AL45)</f>
        <v>3993523888268.479</v>
      </c>
      <c r="AM45">
        <f>IF(ISBLANK(Calculations!AM45),"",Calculations!AM45)</f>
        <v>3994339330972.3828</v>
      </c>
      <c r="AN45">
        <f>IF(ISBLANK(Calculations!AN45),"",Calculations!AN45)</f>
        <v>3995301814026.7329</v>
      </c>
      <c r="AO45">
        <f>IF(ISBLANK(Calculations!AO45),"",Calculations!AO45)</f>
        <v>3996423547632.3047</v>
      </c>
      <c r="AP45">
        <f>IF(ISBLANK(Calculations!AP45),"",Calculations!AP45)</f>
        <v>3997676238315.5801</v>
      </c>
      <c r="AQ45">
        <f>IF(ISBLANK(Calculations!AQ45),"",Calculations!AQ45)</f>
        <v>3999076121267.7588</v>
      </c>
      <c r="AR45">
        <f>IF(ISBLANK(Calculations!AR45),"",Calculations!AR45)</f>
        <v>4000550255098.8462</v>
      </c>
      <c r="AS45">
        <f>IF(ISBLANK(Calculations!AS45),"",Calculations!AS45)</f>
        <v>4002153838780.2754</v>
      </c>
      <c r="AT45">
        <f>IF(ISBLANK(Calculations!AT45),"",Calculations!AT45)</f>
        <v>4003927262999.5542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3.2232318354444766E-3</v>
      </c>
      <c r="K46">
        <f>IF(ISBLANK(Calculations!K46),"",Calculations!K46)</f>
        <v>0.46290471110624831</v>
      </c>
      <c r="L46" t="str">
        <f>IF(ISBLANK(Calculations!L46),"",Calculations!L46)</f>
        <v>RESIDENTIAL</v>
      </c>
      <c r="M46" t="str">
        <f>IF(ISBLANK(Calculations!M46),"",Calculations!M46)</f>
        <v>appl</v>
      </c>
      <c r="N46" t="str">
        <f>IF(ISBLANK(Calculations!N46),"",Calculations!N46)</f>
        <v>petroleum diesel</v>
      </c>
      <c r="O46">
        <f t="shared" si="0"/>
        <v>1492049.2016148879</v>
      </c>
      <c r="P46">
        <f>IF(ISBLANK(Calculations!P46),"",Calculations!P46)</f>
        <v>1492049.2016148879</v>
      </c>
      <c r="Q46">
        <f>IF(ISBLANK(Calculations!Q46),"",Calculations!Q46)</f>
        <v>1492049.2016148879</v>
      </c>
      <c r="R46">
        <f>IF(ISBLANK(Calculations!R46),"",Calculations!R46)</f>
        <v>1435807.875437828</v>
      </c>
      <c r="S46">
        <f>IF(ISBLANK(Calculations!S46),"",Calculations!S46)</f>
        <v>1359728.8069981013</v>
      </c>
      <c r="T46">
        <f>IF(ISBLANK(Calculations!T46),"",Calculations!T46)</f>
        <v>1271848.1866686249</v>
      </c>
      <c r="U46">
        <f>IF(ISBLANK(Calculations!U46),"",Calculations!U46)</f>
        <v>1180987.8803311205</v>
      </c>
      <c r="V46">
        <f>IF(ISBLANK(Calculations!V46),"",Calculations!V46)</f>
        <v>1095391.7573385045</v>
      </c>
      <c r="W46">
        <f>IF(ISBLANK(Calculations!W46),"",Calculations!W46)</f>
        <v>1020869.8026583825</v>
      </c>
      <c r="X46">
        <f>IF(ISBLANK(Calculations!X46),"",Calculations!X46)</f>
        <v>960620.13224492839</v>
      </c>
      <c r="Y46">
        <f>IF(ISBLANK(Calculations!Y46),"",Calculations!Y46)</f>
        <v>915383.134448139</v>
      </c>
      <c r="Z46">
        <f>IF(ISBLANK(Calculations!Z46),"",Calculations!Z46)</f>
        <v>884331.15413979744</v>
      </c>
      <c r="AA46">
        <f>IF(ISBLANK(Calculations!AA46),"",Calculations!AA46)</f>
        <v>865078.91007516941</v>
      </c>
      <c r="AB46">
        <f>IF(ISBLANK(Calculations!AB46),"",Calculations!AB46)</f>
        <v>854461.79110519879</v>
      </c>
      <c r="AC46">
        <f>IF(ISBLANK(Calculations!AC46),"",Calculations!AC46)</f>
        <v>849677.64391519071</v>
      </c>
      <c r="AD46">
        <f>IF(ISBLANK(Calculations!AD46),"",Calculations!AD46)</f>
        <v>848794.26755887049</v>
      </c>
      <c r="AE46">
        <f>IF(ISBLANK(Calculations!AE46),"",Calculations!AE46)</f>
        <v>850272.63056893123</v>
      </c>
      <c r="AF46">
        <f>IF(ISBLANK(Calculations!AF46),"",Calculations!AF46)</f>
        <v>853043.70959512447</v>
      </c>
      <c r="AG46">
        <f>IF(ISBLANK(Calculations!AG46),"",Calculations!AG46)</f>
        <v>856362.93311118567</v>
      </c>
      <c r="AH46">
        <f>IF(ISBLANK(Calculations!AH46),"",Calculations!AH46)</f>
        <v>859937.15962290345</v>
      </c>
      <c r="AI46">
        <f>IF(ISBLANK(Calculations!AI46),"",Calculations!AI46)</f>
        <v>863579.48773957521</v>
      </c>
      <c r="AJ46">
        <f>IF(ISBLANK(Calculations!AJ46),"",Calculations!AJ46)</f>
        <v>867223.07803189242</v>
      </c>
      <c r="AK46">
        <f>IF(ISBLANK(Calculations!AK46),"",Calculations!AK46)</f>
        <v>867324.82687379804</v>
      </c>
      <c r="AL46">
        <f>IF(ISBLANK(Calculations!AL46),"",Calculations!AL46)</f>
        <v>867420.05661793833</v>
      </c>
      <c r="AM46">
        <f>IF(ISBLANK(Calculations!AM46),"",Calculations!AM46)</f>
        <v>867542.85923467088</v>
      </c>
      <c r="AN46">
        <f>IF(ISBLANK(Calculations!AN46),"",Calculations!AN46)</f>
        <v>867715.03908430634</v>
      </c>
      <c r="AO46">
        <f>IF(ISBLANK(Calculations!AO46),"",Calculations!AO46)</f>
        <v>867940.12591709464</v>
      </c>
      <c r="AP46">
        <f>IF(ISBLANK(Calculations!AP46),"",Calculations!AP46)</f>
        <v>868202.62497681845</v>
      </c>
      <c r="AQ46">
        <f>IF(ISBLANK(Calculations!AQ46),"",Calculations!AQ46)</f>
        <v>868501.29320989933</v>
      </c>
      <c r="AR46">
        <f>IF(ISBLANK(Calculations!AR46),"",Calculations!AR46)</f>
        <v>868816.55560879898</v>
      </c>
      <c r="AS46">
        <f>IF(ISBLANK(Calculations!AS46),"",Calculations!AS46)</f>
        <v>869156.90621360543</v>
      </c>
      <c r="AT46">
        <f>IF(ISBLANK(Calculations!AT46),"",Calculations!AT46)</f>
        <v>869534.46223365446</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0.46290471110624831</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0.46290471110624831</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0.46290471110624831</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0.46290471110624831</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0.36072873486757506</v>
      </c>
      <c r="K51">
        <f>IF(ISBLANK(Calculations!K51),"",Calculations!K51)</f>
        <v>0.46290471110624831</v>
      </c>
      <c r="L51" t="str">
        <f>IF(ISBLANK(Calculations!L51),"",Calculations!L51)</f>
        <v>RESIDENTIAL</v>
      </c>
      <c r="M51" t="str">
        <f>IF(ISBLANK(Calculations!M51),"",Calculations!M51)</f>
        <v>appl</v>
      </c>
      <c r="N51" t="str">
        <f>IF(ISBLANK(Calculations!N51),"",Calculations!N51)</f>
        <v>LPG propane or butane</v>
      </c>
      <c r="O51">
        <f t="shared" si="0"/>
        <v>890353520234.1167</v>
      </c>
      <c r="P51">
        <f>IF(ISBLANK(Calculations!P51),"",Calculations!P51)</f>
        <v>890353520234.1167</v>
      </c>
      <c r="Q51">
        <f>IF(ISBLANK(Calculations!Q51),"",Calculations!Q51)</f>
        <v>890353520234.1167</v>
      </c>
      <c r="R51">
        <f>IF(ISBLANK(Calculations!R51),"",Calculations!R51)</f>
        <v>881862634724.68762</v>
      </c>
      <c r="S51">
        <f>IF(ISBLANK(Calculations!S51),"",Calculations!S51)</f>
        <v>876316034105.94019</v>
      </c>
      <c r="T51">
        <f>IF(ISBLANK(Calculations!T51),"",Calculations!T51)</f>
        <v>873185241431.87781</v>
      </c>
      <c r="U51">
        <f>IF(ISBLANK(Calculations!U51),"",Calculations!U51)</f>
        <v>871955644144.09631</v>
      </c>
      <c r="V51">
        <f>IF(ISBLANK(Calculations!V51),"",Calculations!V51)</f>
        <v>872300708971.32532</v>
      </c>
      <c r="W51">
        <f>IF(ISBLANK(Calculations!W51),"",Calculations!W51)</f>
        <v>873719453886.76453</v>
      </c>
      <c r="X51">
        <f>IF(ISBLANK(Calculations!X51),"",Calculations!X51)</f>
        <v>875777245798.75549</v>
      </c>
      <c r="Y51">
        <f>IF(ISBLANK(Calculations!Y51),"",Calculations!Y51)</f>
        <v>878150696905.37708</v>
      </c>
      <c r="Z51">
        <f>IF(ISBLANK(Calculations!Z51),"",Calculations!Z51)</f>
        <v>880983235265.83765</v>
      </c>
      <c r="AA51">
        <f>IF(ISBLANK(Calculations!AA51),"",Calculations!AA51)</f>
        <v>884210084735.71729</v>
      </c>
      <c r="AB51">
        <f>IF(ISBLANK(Calculations!AB51),"",Calculations!AB51)</f>
        <v>887524718893.01587</v>
      </c>
      <c r="AC51">
        <f>IF(ISBLANK(Calculations!AC51),"",Calculations!AC51)</f>
        <v>890786068372.61743</v>
      </c>
      <c r="AD51">
        <f>IF(ISBLANK(Calculations!AD51),"",Calculations!AD51)</f>
        <v>894175384592.12683</v>
      </c>
      <c r="AE51">
        <f>IF(ISBLANK(Calculations!AE51),"",Calculations!AE51)</f>
        <v>897724611988.91614</v>
      </c>
      <c r="AF51">
        <f>IF(ISBLANK(Calculations!AF51),"",Calculations!AF51)</f>
        <v>901419066236.5304</v>
      </c>
      <c r="AG51">
        <f>IF(ISBLANK(Calculations!AG51),"",Calculations!AG51)</f>
        <v>905121972195.35999</v>
      </c>
      <c r="AH51">
        <f>IF(ISBLANK(Calculations!AH51),"",Calculations!AH51)</f>
        <v>908841740618.48706</v>
      </c>
      <c r="AI51">
        <f>IF(ISBLANK(Calculations!AI51),"",Calculations!AI51)</f>
        <v>912534587046.09204</v>
      </c>
      <c r="AJ51">
        <f>IF(ISBLANK(Calculations!AJ51),"",Calculations!AJ51)</f>
        <v>916186039509.1521</v>
      </c>
      <c r="AK51">
        <f>IF(ISBLANK(Calculations!AK51),"",Calculations!AK51)</f>
        <v>916901855228.20728</v>
      </c>
      <c r="AL51">
        <f>IF(ISBLANK(Calculations!AL51),"",Calculations!AL51)</f>
        <v>917551845560.31897</v>
      </c>
      <c r="AM51">
        <f>IF(ISBLANK(Calculations!AM51),"",Calculations!AM51)</f>
        <v>918158540302.0675</v>
      </c>
      <c r="AN51">
        <f>IF(ISBLANK(Calculations!AN51),"",Calculations!AN51)</f>
        <v>918739954420.05225</v>
      </c>
      <c r="AO51">
        <f>IF(ISBLANK(Calculations!AO51),"",Calculations!AO51)</f>
        <v>919305002134.51367</v>
      </c>
      <c r="AP51">
        <f>IF(ISBLANK(Calculations!AP51),"",Calculations!AP51)</f>
        <v>919856626645.52954</v>
      </c>
      <c r="AQ51">
        <f>IF(ISBLANK(Calculations!AQ51),"",Calculations!AQ51)</f>
        <v>920400469408.72717</v>
      </c>
      <c r="AR51">
        <f>IF(ISBLANK(Calculations!AR51),"",Calculations!AR51)</f>
        <v>920933508639.53271</v>
      </c>
      <c r="AS51">
        <f>IF(ISBLANK(Calculations!AS51),"",Calculations!AS51)</f>
        <v>921466748725.45068</v>
      </c>
      <c r="AT51">
        <f>IF(ISBLANK(Calculations!AT51),"",Calculations!AT51)</f>
        <v>922010152985.052</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0.46290471110624831</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0.40164253309837267</v>
      </c>
      <c r="K56">
        <f>IF(ISBLANK(Calculations!K56),"",Calculations!K56)</f>
        <v>0.46290471110624831</v>
      </c>
      <c r="L56" t="str">
        <f>IF(ISBLANK(Calculations!L56),"",Calculations!L56)</f>
        <v>RESIDENTIAL</v>
      </c>
      <c r="M56" t="str">
        <f>IF(ISBLANK(Calculations!M56),"",Calculations!M56)</f>
        <v>other</v>
      </c>
      <c r="N56" t="str">
        <f>IF(ISBLANK(Calculations!N56),"",Calculations!N56)</f>
        <v>electricity</v>
      </c>
      <c r="O56">
        <f t="shared" si="0"/>
        <v>11780217829060.121</v>
      </c>
      <c r="P56">
        <f>IF(ISBLANK(Calculations!P56),"",Calculations!P56)</f>
        <v>11780217829060.121</v>
      </c>
      <c r="Q56">
        <f>IF(ISBLANK(Calculations!Q56),"",Calculations!Q56)</f>
        <v>11780217829060.121</v>
      </c>
      <c r="R56">
        <f>IF(ISBLANK(Calculations!R56),"",Calculations!R56)</f>
        <v>11950777456195.168</v>
      </c>
      <c r="S56">
        <f>IF(ISBLANK(Calculations!S56),"",Calculations!S56)</f>
        <v>12122059253864.178</v>
      </c>
      <c r="T56">
        <f>IF(ISBLANK(Calculations!T56),"",Calculations!T56)</f>
        <v>12296886996627.732</v>
      </c>
      <c r="U56">
        <f>IF(ISBLANK(Calculations!U56),"",Calculations!U56)</f>
        <v>12472426509961.553</v>
      </c>
      <c r="V56">
        <f>IF(ISBLANK(Calculations!V56),"",Calculations!V56)</f>
        <v>12639584611357.092</v>
      </c>
      <c r="W56">
        <f>IF(ISBLANK(Calculations!W56),"",Calculations!W56)</f>
        <v>12811210492933.9</v>
      </c>
      <c r="X56">
        <f>IF(ISBLANK(Calculations!X56),"",Calculations!X56)</f>
        <v>12992852277209.086</v>
      </c>
      <c r="Y56">
        <f>IF(ISBLANK(Calculations!Y56),"",Calculations!Y56)</f>
        <v>13158404137391.428</v>
      </c>
      <c r="Z56">
        <f>IF(ISBLANK(Calculations!Z56),"",Calculations!Z56)</f>
        <v>13310262048113.342</v>
      </c>
      <c r="AA56">
        <f>IF(ISBLANK(Calculations!AA56),"",Calculations!AA56)</f>
        <v>13461228217260.721</v>
      </c>
      <c r="AB56">
        <f>IF(ISBLANK(Calculations!AB56),"",Calculations!AB56)</f>
        <v>13613499102430.484</v>
      </c>
      <c r="AC56">
        <f>IF(ISBLANK(Calculations!AC56),"",Calculations!AC56)</f>
        <v>13785779296621.625</v>
      </c>
      <c r="AD56">
        <f>IF(ISBLANK(Calculations!AD56),"",Calculations!AD56)</f>
        <v>13977785345502.332</v>
      </c>
      <c r="AE56">
        <f>IF(ISBLANK(Calculations!AE56),"",Calculations!AE56)</f>
        <v>14179207492078.662</v>
      </c>
      <c r="AF56">
        <f>IF(ISBLANK(Calculations!AF56),"",Calculations!AF56)</f>
        <v>14379573710418.4</v>
      </c>
      <c r="AG56">
        <f>IF(ISBLANK(Calculations!AG56),"",Calculations!AG56)</f>
        <v>14582270553263.561</v>
      </c>
      <c r="AH56">
        <f>IF(ISBLANK(Calculations!AH56),"",Calculations!AH56)</f>
        <v>14791035443055.904</v>
      </c>
      <c r="AI56">
        <f>IF(ISBLANK(Calculations!AI56),"",Calculations!AI56)</f>
        <v>14989669514238.061</v>
      </c>
      <c r="AJ56">
        <f>IF(ISBLANK(Calculations!AJ56),"",Calculations!AJ56)</f>
        <v>15175807180724.291</v>
      </c>
      <c r="AK56">
        <f>IF(ISBLANK(Calculations!AK56),"",Calculations!AK56)</f>
        <v>15338107761452.275</v>
      </c>
      <c r="AL56">
        <f>IF(ISBLANK(Calculations!AL56),"",Calculations!AL56)</f>
        <v>15503401392746.92</v>
      </c>
      <c r="AM56">
        <f>IF(ISBLANK(Calculations!AM56),"",Calculations!AM56)</f>
        <v>15674462062108.221</v>
      </c>
      <c r="AN56">
        <f>IF(ISBLANK(Calculations!AN56),"",Calculations!AN56)</f>
        <v>15849512629627.51</v>
      </c>
      <c r="AO56">
        <f>IF(ISBLANK(Calculations!AO56),"",Calculations!AO56)</f>
        <v>16023509629185.727</v>
      </c>
      <c r="AP56">
        <f>IF(ISBLANK(Calculations!AP56),"",Calculations!AP56)</f>
        <v>16196580589416.553</v>
      </c>
      <c r="AQ56">
        <f>IF(ISBLANK(Calculations!AQ56),"",Calculations!AQ56)</f>
        <v>16362524107809.012</v>
      </c>
      <c r="AR56">
        <f>IF(ISBLANK(Calculations!AR56),"",Calculations!AR56)</f>
        <v>16515029471594.631</v>
      </c>
      <c r="AS56">
        <f>IF(ISBLANK(Calculations!AS56),"",Calculations!AS56)</f>
        <v>16666198403156.281</v>
      </c>
      <c r="AT56">
        <f>IF(ISBLANK(Calculations!AT56),"",Calculations!AT56)</f>
        <v>16815258133554.607</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0.46290471110624831</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0.46290471110624831</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0.46290471110624831</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0.46290471110624831</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0.46290471110624831</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0.46290471110624831</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0.46290471110624831</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0.46290471110624831</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0.46290471110624831</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0.10002030158418398</v>
      </c>
      <c r="K69">
        <f>IF(ISBLANK(Calculations!K69),"",Calculations!K69)</f>
        <v>0.53709528889375169</v>
      </c>
      <c r="L69" t="str">
        <f>IF(ISBLANK(Calculations!L69),"",Calculations!L69)</f>
        <v>RESIDENTIAL</v>
      </c>
      <c r="M69" t="str">
        <f>IF(ISBLANK(Calculations!M69),"",Calculations!M69)</f>
        <v>heating</v>
      </c>
      <c r="N69" t="str">
        <f>IF(ISBLANK(Calculations!N69),"",Calculations!N69)</f>
        <v>electricity</v>
      </c>
      <c r="O69">
        <f t="shared" si="0"/>
        <v>3403156868641.3516</v>
      </c>
      <c r="P69">
        <f>IF(ISBLANK(Calculations!P69),"",Calculations!P69)-(SUMIFS(BDEQ!B:B,BDEQ!$AG:$AG,About!$B$2,BDEQ!$AH:$AH,$I69)*BDEQ!$C$2*$J69*$K69)</f>
        <v>3403156868641.3516</v>
      </c>
      <c r="Q69">
        <f>IF(ISBLANK(Calculations!Q69),"",Calculations!Q69)-(SUMIFS(BDEQ!C:C,BDEQ!$AG:$AG,About!$B$2,BDEQ!$AH:$AH,$I69)*BDEQ!$C$2*$J69*$K69)</f>
        <v>3403156868641.3516</v>
      </c>
      <c r="R69">
        <f>IF(ISBLANK(Calculations!R69),"",Calculations!R69)-(SUMIFS(BDEQ!D:D,BDEQ!$AG:$AG,About!$B$2,BDEQ!$AH:$AH,$I69)*BDEQ!$C$2*$J69*$K69)</f>
        <v>3413272231581.3276</v>
      </c>
      <c r="S69" s="99">
        <f>IF(ISBLANK(Calculations!S69),"",Calculations!S69+('IRA Buildings Changes'!$G$39/($AB$68-$R$68)*(S68-$R$68)))-(SUMIFS(BDEQ!E:E,BDEQ!$AG:$AG,About!$B$2,BDEQ!$AH:$AH,$I69)*BDEQ!$C$2*$J69*$K69)</f>
        <v>3423273221221.9175</v>
      </c>
      <c r="T69" s="99">
        <f>IF(ISBLANK(Calculations!T69),"",Calculations!T69+('IRA Buildings Changes'!$G$39/($AB$68-$R$68)*(T68-$R$68)))-(SUMIFS(BDEQ!F:F,BDEQ!$AG:$AG,About!$B$2,BDEQ!$AH:$AH,$I69)*BDEQ!$C$2*$J69*$K69)</f>
        <v>3430978739832.6118</v>
      </c>
      <c r="U69" s="99">
        <f>IF(ISBLANK(Calculations!U69),"",Calculations!U69+('IRA Buildings Changes'!$G$39/($AB$68-$R$68)*(U68-$R$68)))-(SUMIFS(BDEQ!G:G,BDEQ!$AG:$AG,About!$B$2,BDEQ!$AH:$AH,$I69)*BDEQ!$C$2*$J69*$K69)</f>
        <v>3438628270545.1528</v>
      </c>
      <c r="V69" s="99">
        <f>IF(ISBLANK(Calculations!V69),"",Calculations!V69+('IRA Buildings Changes'!$G$39/($AB$68-$R$68)*(V68-$R$68)))-(SUMIFS(BDEQ!H:H,BDEQ!$AG:$AG,About!$B$2,BDEQ!$AH:$AH,$I69)*BDEQ!$C$2*$J69*$K69)</f>
        <v>3444418470454.8525</v>
      </c>
      <c r="W69" s="99">
        <f>IF(ISBLANK(Calculations!W69),"",Calculations!W69+('IRA Buildings Changes'!$G$39/($AB$68-$R$68)*(W68-$R$68)))-(SUMIFS(BDEQ!I:I,BDEQ!$AG:$AG,About!$B$2,BDEQ!$AH:$AH,$I69)*BDEQ!$C$2*$J69*$K69)</f>
        <v>3449382848472.3447</v>
      </c>
      <c r="X69" s="99">
        <f>IF(ISBLANK(Calculations!X69),"",Calculations!X69+('IRA Buildings Changes'!$G$39/($AB$68-$R$68)*(X68-$R$68)))-(SUMIFS(BDEQ!J:J,BDEQ!$AG:$AG,About!$B$2,BDEQ!$AH:$AH,$I69)*BDEQ!$C$2*$J69*$K69)</f>
        <v>3453500239688.2031</v>
      </c>
      <c r="Y69" s="99">
        <f>IF(ISBLANK(Calculations!Y69),"",Calculations!Y69+('IRA Buildings Changes'!$G$39/($AB$68-$R$68)*(Y68-$R$68)))-(SUMIFS(BDEQ!K:K,BDEQ!$AG:$AG,About!$B$2,BDEQ!$AH:$AH,$I69)*BDEQ!$C$2*$J69*$K69)</f>
        <v>3455069174748.2812</v>
      </c>
      <c r="Z69" s="99">
        <f>IF(ISBLANK(Calculations!Z69),"",Calculations!Z69+('IRA Buildings Changes'!$G$39/($AB$68-$R$68)*(Z68-$R$68)))-(SUMIFS(BDEQ!L:L,BDEQ!$AG:$AG,About!$B$2,BDEQ!$AH:$AH,$I69)*BDEQ!$C$2*$J69*$K69)</f>
        <v>3455359669635.8452</v>
      </c>
      <c r="AA69" s="99">
        <f>IF(ISBLANK(Calculations!AA69),"",Calculations!AA69+('IRA Buildings Changes'!$G$39/($AB$68-$R$68)*(AA68-$R$68)))-(SUMIFS(BDEQ!M:M,BDEQ!$AG:$AG,About!$B$2,BDEQ!$AH:$AH,$I69)*BDEQ!$C$2*$J69*$K69)</f>
        <v>3457287469203.7944</v>
      </c>
      <c r="AB69" s="98">
        <f>IF(ISBLANK(Calculations!AB69),"",Calculations!AB69 + 'IRA Buildings Changes'!$G$39)-(SUMIFS(BDEQ!N:N,BDEQ!$AG:$AG,About!$B$2,BDEQ!$AH:$AH,$I69)*BDEQ!$C$2*$J69*$K69)</f>
        <v>3458203480503.4277</v>
      </c>
      <c r="AC69" s="99">
        <f>IF(ISBLANK(Calculations!AC69),"",Calculations!AC69 + 'IRA Buildings Changes'!$G$39)-(SUMIFS(BDEQ!O:O,BDEQ!$AG:$AG,About!$B$2,BDEQ!$AH:$AH,$I69)*BDEQ!$C$2*$J69*$K69)</f>
        <v>3457734330071.707</v>
      </c>
      <c r="AD69" s="99">
        <f>IF(ISBLANK(Calculations!AD69),"",Calculations!AD69 + 'IRA Buildings Changes'!$G$39)-(SUMIFS(BDEQ!P:P,BDEQ!$AG:$AG,About!$B$2,BDEQ!$AH:$AH,$I69)*BDEQ!$C$2*$J69*$K69)</f>
        <v>3458738083528.7573</v>
      </c>
      <c r="AE69" s="99">
        <f>IF(ISBLANK(Calculations!AE69),"",Calculations!AE69 + 'IRA Buildings Changes'!$G$39)-(SUMIFS(BDEQ!Q:Q,BDEQ!$AG:$AG,About!$B$2,BDEQ!$AH:$AH,$I69)*BDEQ!$C$2*$J69*$K69)</f>
        <v>3462721099578.5288</v>
      </c>
      <c r="AF69" s="99">
        <f>IF(ISBLANK(Calculations!AF69),"",Calculations!AF69 + 'IRA Buildings Changes'!$G$39)-(SUMIFS(BDEQ!R:R,BDEQ!$AG:$AG,About!$B$2,BDEQ!$AH:$AH,$I69)*BDEQ!$C$2*$J69*$K69)</f>
        <v>3470396721432.4521</v>
      </c>
      <c r="AG69" s="99">
        <f>IF(ISBLANK(Calculations!AG69),"",Calculations!AG69 + 'IRA Buildings Changes'!$G$39)-(SUMIFS(BDEQ!S:S,BDEQ!$AG:$AG,About!$B$2,BDEQ!$AH:$AH,$I69)*BDEQ!$C$2*$J69*$K69)</f>
        <v>3479304265505.5635</v>
      </c>
      <c r="AH69" s="99">
        <f>IF(ISBLANK(Calculations!AH69),"",Calculations!AH69 + 'IRA Buildings Changes'!$G$39)-(SUMIFS(BDEQ!T:T,BDEQ!$AG:$AG,About!$B$2,BDEQ!$AH:$AH,$I69)*BDEQ!$C$2*$J69*$K69)</f>
        <v>3489766988459.8779</v>
      </c>
      <c r="AI69" s="99">
        <f>IF(ISBLANK(Calculations!AI69),"",Calculations!AI69 + 'IRA Buildings Changes'!$G$39)-(SUMIFS(BDEQ!U:U,BDEQ!$AG:$AG,About!$B$2,BDEQ!$AH:$AH,$I69)*BDEQ!$C$2*$J69*$K69)</f>
        <v>3502074602382.1885</v>
      </c>
      <c r="AJ69" s="99">
        <f>IF(ISBLANK(Calculations!AJ69),"",Calculations!AJ69 + 'IRA Buildings Changes'!$G$39)-(SUMIFS(BDEQ!V:V,BDEQ!$AG:$AG,About!$B$2,BDEQ!$AH:$AH,$I69)*BDEQ!$C$2*$J69*$K69)</f>
        <v>3514636016270.9819</v>
      </c>
      <c r="AK69" s="99">
        <f>IF(ISBLANK(Calculations!AK69),"",Calculations!AK69 + 'IRA Buildings Changes'!$G$39)-(SUMIFS(BDEQ!W:W,BDEQ!$AG:$AG,About!$B$2,BDEQ!$AH:$AH,$I69)*BDEQ!$C$2*$J69*$K69)</f>
        <v>3505785368118.2002</v>
      </c>
      <c r="AL69" s="99">
        <f>IF(ISBLANK(Calculations!AL69),"",Calculations!AL69 + 'IRA Buildings Changes'!$G$39)-(SUMIFS(BDEQ!X:X,BDEQ!$AG:$AG,About!$B$2,BDEQ!$AH:$AH,$I69)*BDEQ!$C$2*$J69*$K69)</f>
        <v>3498055363381.3325</v>
      </c>
      <c r="AM69" s="99">
        <f>IF(ISBLANK(Calculations!AM69),"",Calculations!AM69 + 'IRA Buildings Changes'!$G$39)-(SUMIFS(BDEQ!Y:Y,BDEQ!$AG:$AG,About!$B$2,BDEQ!$AH:$AH,$I69)*BDEQ!$C$2*$J69*$K69)</f>
        <v>3489503226823.707</v>
      </c>
      <c r="AN69" s="99">
        <f>IF(ISBLANK(Calculations!AN69),"",Calculations!AN69 + 'IRA Buildings Changes'!$G$39)-(SUMIFS(BDEQ!Z:Z,BDEQ!$AG:$AG,About!$B$2,BDEQ!$AH:$AH,$I69)*BDEQ!$C$2*$J69*$K69)</f>
        <v>3480610621942.6475</v>
      </c>
      <c r="AO69" s="99">
        <f>IF(ISBLANK(Calculations!AO69),"",Calculations!AO69 + 'IRA Buildings Changes'!$G$39)-(SUMIFS(BDEQ!AA:AA,BDEQ!$AG:$AG,About!$B$2,BDEQ!$AH:$AH,$I69)*BDEQ!$C$2*$J69*$K69)</f>
        <v>3471238566202.8672</v>
      </c>
      <c r="AP69" s="99">
        <f>IF(ISBLANK(Calculations!AP69),"",Calculations!AP69 + 'IRA Buildings Changes'!$G$39)-(SUMIFS(BDEQ!AB:AB,BDEQ!$AG:$AG,About!$B$2,BDEQ!$AH:$AH,$I69)*BDEQ!$C$2*$J69*$K69)</f>
        <v>3461548954417.2129</v>
      </c>
      <c r="AQ69" s="99">
        <f>IF(ISBLANK(Calculations!AQ69),"",Calculations!AQ69 + 'IRA Buildings Changes'!$G$39)-(SUMIFS(BDEQ!AC:AC,BDEQ!$AG:$AG,About!$B$2,BDEQ!$AH:$AH,$I69)*BDEQ!$C$2*$J69*$K69)</f>
        <v>3452671793959.0288</v>
      </c>
      <c r="AR69" s="99">
        <f>IF(ISBLANK(Calculations!AR69),"",Calculations!AR69 + 'IRA Buildings Changes'!$G$39)-(SUMIFS(BDEQ!AD:AD,BDEQ!$AG:$AG,About!$B$2,BDEQ!$AH:$AH,$I69)*BDEQ!$C$2*$J69*$K69)</f>
        <v>3443232167493.9424</v>
      </c>
      <c r="AS69" s="99">
        <f>IF(ISBLANK(Calculations!AS69),"",Calculations!AS69 + 'IRA Buildings Changes'!$G$39)-(SUMIFS(BDEQ!AE:AE,BDEQ!$AG:$AG,About!$B$2,BDEQ!$AH:$AH,$I69)*BDEQ!$C$2*$J69*$K69)</f>
        <v>3434085185505.3076</v>
      </c>
      <c r="AT69" s="99">
        <f>IF(ISBLANK(Calculations!AT69),"",Calculations!AT69 + 'IRA Buildings Changes'!$G$39)-(SUMIFS(BDEQ!AF:AF,BDEQ!$AG:$AG,About!$B$2,BDEQ!$AH:$AH,$I69)*BDEQ!$C$2*$J69*$K69)</f>
        <v>3425365701893.6826</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0.53709528889375169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0.62925236635203863</v>
      </c>
      <c r="K71">
        <f>IF(ISBLANK(Calculations!K71),"",Calculations!K71)</f>
        <v>0.53709528889375169</v>
      </c>
      <c r="L71" t="str">
        <f>IF(ISBLANK(Calculations!L71),"",Calculations!L71)</f>
        <v>RESIDENTIAL</v>
      </c>
      <c r="M71" t="str">
        <f>IF(ISBLANK(Calculations!M71),"",Calculations!M71)</f>
        <v>heating</v>
      </c>
      <c r="N71" t="str">
        <f>IF(ISBLANK(Calculations!N71),"",Calculations!N71)</f>
        <v>natural gas</v>
      </c>
      <c r="O71">
        <f t="shared" si="0"/>
        <v>7385963194546.3848</v>
      </c>
      <c r="P71">
        <f>IF(ISBLANK(Calculations!P71),"",Calculations!P71)</f>
        <v>7385963194546.3848</v>
      </c>
      <c r="Q71">
        <f>IF(ISBLANK(Calculations!Q71),"",Calculations!Q71)</f>
        <v>7385963194546.3848</v>
      </c>
      <c r="R71">
        <f>IF(ISBLANK(Calculations!R71),"",Calculations!R71)</f>
        <v>7378219522574.335</v>
      </c>
      <c r="S71" s="99">
        <f>IF(ISBLANK(Calculations!S71),"",Calculations!S71 + ('IRA Buildings Changes'!$D$39/($AB$68-$R$68)*(S68-$R$68)))</f>
        <v>7126072149136.8457</v>
      </c>
      <c r="T71" s="99">
        <f>IF(ISBLANK(Calculations!T71),"",Calculations!T71 + ('IRA Buildings Changes'!$D$39/($AB$68-$R$68)*(T68-$R$68)))</f>
        <v>6868531787881.7314</v>
      </c>
      <c r="U71" s="99">
        <f>IF(ISBLANK(Calculations!U71),"",Calculations!U71 + ('IRA Buildings Changes'!$D$39/($AB$68-$R$68)*(U68-$R$68)))</f>
        <v>6609943000686.2627</v>
      </c>
      <c r="V71" s="99">
        <f>IF(ISBLANK(Calculations!V71),"",Calculations!V71 + ('IRA Buildings Changes'!$D$39/($AB$68-$R$68)*(V68-$R$68)))</f>
        <v>6350259814155.6533</v>
      </c>
      <c r="W71" s="99">
        <f>IF(ISBLANK(Calculations!W71),"",Calculations!W71 + ('IRA Buildings Changes'!$D$39/($AB$68-$R$68)*(W68-$R$68)))</f>
        <v>6091824061152.3379</v>
      </c>
      <c r="X71" s="99">
        <f>IF(ISBLANK(Calculations!X71),"",Calculations!X71 + ('IRA Buildings Changes'!$D$39/($AB$68-$R$68)*(X68-$R$68)))</f>
        <v>5837641231043.1523</v>
      </c>
      <c r="Y71" s="99">
        <f>IF(ISBLANK(Calculations!Y71),"",Calculations!Y71 + ('IRA Buildings Changes'!$D$39/($AB$68-$R$68)*(Y68-$R$68)))</f>
        <v>5577695191188.9912</v>
      </c>
      <c r="Z71" s="99">
        <f>IF(ISBLANK(Calculations!Z71),"",Calculations!Z71 + ('IRA Buildings Changes'!$D$39/($AB$68-$R$68)*(Z68-$R$68)))</f>
        <v>5317383481170.709</v>
      </c>
      <c r="AA71" s="99">
        <f>IF(ISBLANK(Calculations!AA71),"",Calculations!AA71 + ('IRA Buildings Changes'!$D$39/($AB$68-$R$68)*(AA68-$R$68)))</f>
        <v>5062578831328.9121</v>
      </c>
      <c r="AB71" s="98">
        <f>IF(ISBLANK(Calculations!AB71),"",Calculations!AB71 + 'IRA Buildings Changes'!D39)</f>
        <v>4807540888615.0039</v>
      </c>
      <c r="AC71" s="99">
        <f>IF(ISBLANK(Calculations!AC71),"",Calculations!AC71 + 'IRA Buildings Changes'!$D$39)</f>
        <v>4790373936843.9795</v>
      </c>
      <c r="AD71" s="99">
        <f>IF(ISBLANK(Calculations!AD71),"",Calculations!AD71 + 'IRA Buildings Changes'!$D$39)</f>
        <v>4774661970337.4424</v>
      </c>
      <c r="AE71" s="99">
        <f>IF(ISBLANK(Calculations!AE71),"",Calculations!AE71 + 'IRA Buildings Changes'!$D$39)</f>
        <v>4762437603085.6035</v>
      </c>
      <c r="AF71" s="99">
        <f>IF(ISBLANK(Calculations!AF71),"",Calculations!AF71 + 'IRA Buildings Changes'!$D$39)</f>
        <v>4758192233161.4023</v>
      </c>
      <c r="AG71" s="99">
        <f>IF(ISBLANK(Calculations!AG71),"",Calculations!AG71 + 'IRA Buildings Changes'!$D$39)</f>
        <v>4752891896305.6855</v>
      </c>
      <c r="AH71" s="99">
        <f>IF(ISBLANK(Calculations!AH71),"",Calculations!AH71 + 'IRA Buildings Changes'!$D$39)</f>
        <v>4750131099003.7832</v>
      </c>
      <c r="AI71" s="99">
        <f>IF(ISBLANK(Calculations!AI71),"",Calculations!AI71 + 'IRA Buildings Changes'!$D$39)</f>
        <v>4751344779380.0225</v>
      </c>
      <c r="AJ71" s="99">
        <f>IF(ISBLANK(Calculations!AJ71),"",Calculations!AJ71 + 'IRA Buildings Changes'!$D$39)</f>
        <v>4755185113342.0312</v>
      </c>
      <c r="AK71" s="99">
        <f>IF(ISBLANK(Calculations!AK71),"",Calculations!AK71 + 'IRA Buildings Changes'!$D$39)</f>
        <v>4712398480059.1094</v>
      </c>
      <c r="AL71" s="99">
        <f>IF(ISBLANK(Calculations!AL71),"",Calculations!AL71 + 'IRA Buildings Changes'!$D$39)</f>
        <v>4675884967769.8955</v>
      </c>
      <c r="AM71" s="99">
        <f>IF(ISBLANK(Calculations!AM71),"",Calculations!AM71 + 'IRA Buildings Changes'!$D$39)</f>
        <v>4641225658498.8438</v>
      </c>
      <c r="AN71" s="99">
        <f>IF(ISBLANK(Calculations!AN71),"",Calculations!AN71 + 'IRA Buildings Changes'!$D$39)</f>
        <v>4610561471283.8262</v>
      </c>
      <c r="AO71" s="99">
        <f>IF(ISBLANK(Calculations!AO71),"",Calculations!AO71 + 'IRA Buildings Changes'!$D$39)</f>
        <v>4583779168224.041</v>
      </c>
      <c r="AP71" s="99">
        <f>IF(ISBLANK(Calculations!AP71),"",Calculations!AP71 + 'IRA Buildings Changes'!$D$39)</f>
        <v>4560245836930.8994</v>
      </c>
      <c r="AQ71" s="99">
        <f>IF(ISBLANK(Calculations!AQ71),"",Calculations!AQ71 + 'IRA Buildings Changes'!$D$39)</f>
        <v>4540961505941.0137</v>
      </c>
      <c r="AR71" s="99">
        <f>IF(ISBLANK(Calculations!AR71),"",Calculations!AR71 + 'IRA Buildings Changes'!$D$39)</f>
        <v>4521015657723.1055</v>
      </c>
      <c r="AS71" s="99">
        <f>IF(ISBLANK(Calculations!AS71),"",Calculations!AS71 + 'IRA Buildings Changes'!$D$39)</f>
        <v>4501523746607.2451</v>
      </c>
      <c r="AT71" s="99">
        <f>IF(ISBLANK(Calculations!AT71),"",Calculations!AT71 + 'IRA Buildings Changes'!$D$39)</f>
        <v>4481887973490.584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0.99677676816455552</v>
      </c>
      <c r="K72">
        <f>IF(ISBLANK(Calculations!K72),"",Calculations!K72)</f>
        <v>0.53709528889375169</v>
      </c>
      <c r="L72" t="str">
        <f>IF(ISBLANK(Calculations!L72),"",Calculations!L72)</f>
        <v>RESIDENTIAL</v>
      </c>
      <c r="M72" t="str">
        <f>IF(ISBLANK(Calculations!M72),"",Calculations!M72)</f>
        <v>heating</v>
      </c>
      <c r="N72" t="str">
        <f>IF(ISBLANK(Calculations!N72),"",Calculations!N72)</f>
        <v>petroleum diesel</v>
      </c>
      <c r="O72">
        <f t="shared" si="0"/>
        <v>535364106.25992209</v>
      </c>
      <c r="P72">
        <f>IF(ISBLANK(Calculations!P72),"",Calculations!P72)</f>
        <v>535364106.25992209</v>
      </c>
      <c r="Q72">
        <f>IF(ISBLANK(Calculations!Q72),"",Calculations!Q72)</f>
        <v>535364106.25992209</v>
      </c>
      <c r="R72">
        <f>IF(ISBLANK(Calculations!R72),"",Calculations!R72)</f>
        <v>551410580.18291116</v>
      </c>
      <c r="S72">
        <f>IF(ISBLANK(Calculations!S72),"",Calculations!S72)</f>
        <v>563269233.85253322</v>
      </c>
      <c r="T72">
        <f>IF(ISBLANK(Calculations!T72),"",Calculations!T72)</f>
        <v>570205431.68054152</v>
      </c>
      <c r="U72">
        <f>IF(ISBLANK(Calculations!U72),"",Calculations!U72)</f>
        <v>571459600.16373634</v>
      </c>
      <c r="V72">
        <f>IF(ISBLANK(Calculations!V72),"",Calculations!V72)</f>
        <v>566290593.03778541</v>
      </c>
      <c r="W72">
        <f>IF(ISBLANK(Calculations!W72),"",Calculations!W72)</f>
        <v>554158251.79445076</v>
      </c>
      <c r="X72">
        <f>IF(ISBLANK(Calculations!X72),"",Calculations!X72)</f>
        <v>535184005.36255324</v>
      </c>
      <c r="Y72">
        <f>IF(ISBLANK(Calculations!Y72),"",Calculations!Y72)</f>
        <v>508806617.91486895</v>
      </c>
      <c r="Z72">
        <f>IF(ISBLANK(Calculations!Z72),"",Calculations!Z72)</f>
        <v>476649960.5061025</v>
      </c>
      <c r="AA72">
        <f>IF(ISBLANK(Calculations!AA72),"",Calculations!AA72)</f>
        <v>440766926.66224682</v>
      </c>
      <c r="AB72">
        <f>IF(ISBLANK(Calculations!AB72),"",Calculations!AB72)</f>
        <v>402932105.04838437</v>
      </c>
      <c r="AC72">
        <f>IF(ISBLANK(Calculations!AC72),"",Calculations!AC72)</f>
        <v>364988780.79770428</v>
      </c>
      <c r="AD72">
        <f>IF(ISBLANK(Calculations!AD72),"",Calculations!AD72)</f>
        <v>328402743.88876951</v>
      </c>
      <c r="AE72">
        <f>IF(ISBLANK(Calculations!AE72),"",Calculations!AE72)</f>
        <v>294147142.31682634</v>
      </c>
      <c r="AF72">
        <f>IF(ISBLANK(Calculations!AF72),"",Calculations!AF72)</f>
        <v>262890657.07844427</v>
      </c>
      <c r="AG72">
        <f>IF(ISBLANK(Calculations!AG72),"",Calculations!AG72)</f>
        <v>234192645.72898772</v>
      </c>
      <c r="AH72">
        <f>IF(ISBLANK(Calculations!AH72),"",Calculations!AH72)</f>
        <v>207965073.34269941</v>
      </c>
      <c r="AI72">
        <f>IF(ISBLANK(Calculations!AI72),"",Calculations!AI72)</f>
        <v>183806385.12821764</v>
      </c>
      <c r="AJ72">
        <f>IF(ISBLANK(Calculations!AJ72),"",Calculations!AJ72)</f>
        <v>161305416.59932157</v>
      </c>
      <c r="AK72">
        <f>IF(ISBLANK(Calculations!AK72),"",Calculations!AK72)</f>
        <v>139185777.55647549</v>
      </c>
      <c r="AL72">
        <f>IF(ISBLANK(Calculations!AL72),"",Calculations!AL72)</f>
        <v>118712894.8710448</v>
      </c>
      <c r="AM72">
        <f>IF(ISBLANK(Calculations!AM72),"",Calculations!AM72)</f>
        <v>99800037.453826874</v>
      </c>
      <c r="AN72">
        <f>IF(ISBLANK(Calculations!AN72),"",Calculations!AN72)</f>
        <v>82575465.789377093</v>
      </c>
      <c r="AO72">
        <f>IF(ISBLANK(Calculations!AO72),"",Calculations!AO72)</f>
        <v>67141851.907675743</v>
      </c>
      <c r="AP72">
        <f>IF(ISBLANK(Calculations!AP72),"",Calculations!AP72)</f>
        <v>53571858.556852743</v>
      </c>
      <c r="AQ72">
        <f>IF(ISBLANK(Calculations!AQ72),"",Calculations!AQ72)</f>
        <v>41904617.65794047</v>
      </c>
      <c r="AR72">
        <f>IF(ISBLANK(Calculations!AR72),"",Calculations!AR72)</f>
        <v>32083864.687393118</v>
      </c>
      <c r="AS72">
        <f>IF(ISBLANK(Calculations!AS72),"",Calculations!AS72)</f>
        <v>24029845.67639384</v>
      </c>
      <c r="AT72">
        <f>IF(ISBLANK(Calculations!AT72),"",Calculations!AT72)</f>
        <v>17594319.09676335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0.53709528889375169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0.53709528889375169</v>
      </c>
      <c r="L74" t="str">
        <f>IF(ISBLANK(Calculations!L74),"",Calculations!L74)</f>
        <v>RESIDENTIAL</v>
      </c>
      <c r="M74" t="str">
        <f>IF(ISBLANK(Calculations!M74),"",Calculations!M74)</f>
        <v>heating</v>
      </c>
      <c r="N74" t="str">
        <f>IF(ISBLANK(Calculations!N74),"",Calculations!N74)</f>
        <v>biomass</v>
      </c>
      <c r="O74">
        <f t="shared" si="0"/>
        <v>549448480538.30798</v>
      </c>
      <c r="P74">
        <f>IF(ISBLANK(Calculations!P74),"",Calculations!P74)</f>
        <v>549448480538.30798</v>
      </c>
      <c r="Q74">
        <f>IF(ISBLANK(Calculations!Q74),"",Calculations!Q74)</f>
        <v>549448480538.30798</v>
      </c>
      <c r="R74">
        <f>IF(ISBLANK(Calculations!R74),"",Calculations!R74)</f>
        <v>548718345203.86304</v>
      </c>
      <c r="S74">
        <f>IF(ISBLANK(Calculations!S74),"",Calculations!S74)</f>
        <v>547456234904.24548</v>
      </c>
      <c r="T74">
        <f>IF(ISBLANK(Calculations!T74),"",Calculations!T74)</f>
        <v>545907563656.58276</v>
      </c>
      <c r="U74">
        <f>IF(ISBLANK(Calculations!U74),"",Calculations!U74)</f>
        <v>544341525341.22687</v>
      </c>
      <c r="V74">
        <f>IF(ISBLANK(Calculations!V74),"",Calculations!V74)</f>
        <v>542765649963.94476</v>
      </c>
      <c r="W74">
        <f>IF(ISBLANK(Calculations!W74),"",Calculations!W74)</f>
        <v>541286559276.25848</v>
      </c>
      <c r="X74">
        <f>IF(ISBLANK(Calculations!X74),"",Calculations!X74)</f>
        <v>540130640542.36493</v>
      </c>
      <c r="Y74">
        <f>IF(ISBLANK(Calculations!Y74),"",Calculations!Y74)</f>
        <v>538577572745.23999</v>
      </c>
      <c r="Z74">
        <f>IF(ISBLANK(Calculations!Z74),"",Calculations!Z74)</f>
        <v>537032829345.23004</v>
      </c>
      <c r="AA74">
        <f>IF(ISBLANK(Calculations!AA74),"",Calculations!AA74)</f>
        <v>535820723369.14679</v>
      </c>
      <c r="AB74">
        <f>IF(ISBLANK(Calculations!AB74),"",Calculations!AB74)</f>
        <v>534619365962.02917</v>
      </c>
      <c r="AC74">
        <f>IF(ISBLANK(Calculations!AC74),"",Calculations!AC74)</f>
        <v>533486791857.07233</v>
      </c>
      <c r="AD74">
        <f>IF(ISBLANK(Calculations!AD74),"",Calculations!AD74)</f>
        <v>532611688577.3656</v>
      </c>
      <c r="AE74">
        <f>IF(ISBLANK(Calculations!AE74),"",Calculations!AE74)</f>
        <v>532137816237.82001</v>
      </c>
      <c r="AF74">
        <f>IF(ISBLANK(Calculations!AF74),"",Calculations!AF74)</f>
        <v>532523663463.87622</v>
      </c>
      <c r="AG74">
        <f>IF(ISBLANK(Calculations!AG74),"",Calculations!AG74)</f>
        <v>533138537070.63361</v>
      </c>
      <c r="AH74">
        <f>IF(ISBLANK(Calculations!AH74),"",Calculations!AH74)</f>
        <v>534250960804.01147</v>
      </c>
      <c r="AI74">
        <f>IF(ISBLANK(Calculations!AI74),"",Calculations!AI74)</f>
        <v>535726927994.05768</v>
      </c>
      <c r="AJ74">
        <f>IF(ISBLANK(Calculations!AJ74),"",Calculations!AJ74)</f>
        <v>537403051510.23633</v>
      </c>
      <c r="AK74">
        <f>IF(ISBLANK(Calculations!AK74),"",Calculations!AK74)</f>
        <v>536191933837.51721</v>
      </c>
      <c r="AL74">
        <f>IF(ISBLANK(Calculations!AL74),"",Calculations!AL74)</f>
        <v>535105781382.82953</v>
      </c>
      <c r="AM74">
        <f>IF(ISBLANK(Calculations!AM74),"",Calculations!AM74)</f>
        <v>533657536599.33472</v>
      </c>
      <c r="AN74">
        <f>IF(ISBLANK(Calculations!AN74),"",Calculations!AN74)</f>
        <v>531910629511.0531</v>
      </c>
      <c r="AO74">
        <f>IF(ISBLANK(Calculations!AO74),"",Calculations!AO74)</f>
        <v>529890276565.05884</v>
      </c>
      <c r="AP74">
        <f>IF(ISBLANK(Calculations!AP74),"",Calculations!AP74)</f>
        <v>527718693742.47437</v>
      </c>
      <c r="AQ74">
        <f>IF(ISBLANK(Calculations!AQ74),"",Calculations!AQ74)</f>
        <v>525684919637.23212</v>
      </c>
      <c r="AR74">
        <f>IF(ISBLANK(Calculations!AR74),"",Calculations!AR74)</f>
        <v>523562582283.95422</v>
      </c>
      <c r="AS74">
        <f>IF(ISBLANK(Calculations!AS74),"",Calculations!AS74)</f>
        <v>521512923554.34619</v>
      </c>
      <c r="AT74">
        <f>IF(ISBLANK(Calculations!AT74),"",Calculations!AT74)</f>
        <v>519536302891.83441</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0.53709528889375169</v>
      </c>
      <c r="L75" t="str">
        <f>IF(ISBLANK(Calculations!L75),"",Calculations!L75)</f>
        <v>RESIDENTIAL</v>
      </c>
      <c r="M75" t="str">
        <f>IF(ISBLANK(Calculations!M75),"",Calculations!M75)</f>
        <v>heating</v>
      </c>
      <c r="N75" t="str">
        <f>IF(ISBLANK(Calculations!N75),"",Calculations!N75)</f>
        <v>kerosene</v>
      </c>
      <c r="O75">
        <f t="shared" si="0"/>
        <v>5370952888.9375172</v>
      </c>
      <c r="P75">
        <f>IF(ISBLANK(Calculations!P75),"",Calculations!P75)</f>
        <v>5370952888.9375172</v>
      </c>
      <c r="Q75">
        <f>IF(ISBLANK(Calculations!Q75),"",Calculations!Q75)</f>
        <v>5370952888.9375172</v>
      </c>
      <c r="R75">
        <f>IF(ISBLANK(Calculations!R75),"",Calculations!R75)</f>
        <v>5385441104.8915377</v>
      </c>
      <c r="S75">
        <f>IF(ISBLANK(Calculations!S75),"",Calculations!S75)</f>
        <v>5390751652.1757145</v>
      </c>
      <c r="T75">
        <f>IF(ISBLANK(Calculations!T75),"",Calculations!T75)</f>
        <v>5387005734.2668324</v>
      </c>
      <c r="U75">
        <f>IF(ISBLANK(Calculations!U75),"",Calculations!U75)</f>
        <v>5373833993.9181852</v>
      </c>
      <c r="V75">
        <f>IF(ISBLANK(Calculations!V75),"",Calculations!V75)</f>
        <v>5347753860.2743349</v>
      </c>
      <c r="W75">
        <f>IF(ISBLANK(Calculations!W75),"",Calculations!W75)</f>
        <v>5306209619.8595514</v>
      </c>
      <c r="X75">
        <f>IF(ISBLANK(Calculations!X75),"",Calculations!X75)</f>
        <v>5248165328.8479538</v>
      </c>
      <c r="Y75">
        <f>IF(ISBLANK(Calculations!Y75),"",Calculations!Y75)</f>
        <v>5165028636.2458286</v>
      </c>
      <c r="Z75">
        <f>IF(ISBLANK(Calculations!Z75),"",Calculations!Z75)</f>
        <v>5060796274.5733271</v>
      </c>
      <c r="AA75">
        <f>IF(ISBLANK(Calculations!AA75),"",Calculations!AA75)</f>
        <v>4940149214.0184116</v>
      </c>
      <c r="AB75">
        <f>IF(ISBLANK(Calculations!AB75),"",Calculations!AB75)</f>
        <v>4803272452.4315033</v>
      </c>
      <c r="AC75">
        <f>IF(ISBLANK(Calculations!AC75),"",Calculations!AC75)</f>
        <v>4653729880.8196278</v>
      </c>
      <c r="AD75">
        <f>IF(ISBLANK(Calculations!AD75),"",Calculations!AD75)</f>
        <v>4495344177.7983065</v>
      </c>
      <c r="AE75">
        <f>IF(ISBLANK(Calculations!AE75),"",Calculations!AE75)</f>
        <v>4331140824.5621691</v>
      </c>
      <c r="AF75">
        <f>IF(ISBLANK(Calculations!AF75),"",Calculations!AF75)</f>
        <v>4166086377.6397781</v>
      </c>
      <c r="AG75">
        <f>IF(ISBLANK(Calculations!AG75),"",Calculations!AG75)</f>
        <v>3997367116.4862304</v>
      </c>
      <c r="AH75">
        <f>IF(ISBLANK(Calculations!AH75),"",Calculations!AH75)</f>
        <v>3828851464.7754049</v>
      </c>
      <c r="AI75">
        <f>IF(ISBLANK(Calculations!AI75),"",Calculations!AI75)</f>
        <v>3662143874.4598932</v>
      </c>
      <c r="AJ75">
        <f>IF(ISBLANK(Calculations!AJ75),"",Calculations!AJ75)</f>
        <v>3498897167.769012</v>
      </c>
      <c r="AK75">
        <f>IF(ISBLANK(Calculations!AK75),"",Calculations!AK75)</f>
        <v>3325734168.4479513</v>
      </c>
      <c r="AL75">
        <f>IF(ISBLANK(Calculations!AL75),"",Calculations!AL75)</f>
        <v>3163355060.4316192</v>
      </c>
      <c r="AM75">
        <f>IF(ISBLANK(Calculations!AM75),"",Calculations!AM75)</f>
        <v>3011320484.0931702</v>
      </c>
      <c r="AN75">
        <f>IF(ISBLANK(Calculations!AN75),"",Calculations!AN75)</f>
        <v>2872065950.2087545</v>
      </c>
      <c r="AO75">
        <f>IF(ISBLANK(Calculations!AO75),"",Calculations!AO75)</f>
        <v>2746856701.6326556</v>
      </c>
      <c r="AP75">
        <f>IF(ISBLANK(Calculations!AP75),"",Calculations!AP75)</f>
        <v>2636564689.8184376</v>
      </c>
      <c r="AQ75">
        <f>IF(ISBLANK(Calculations!AQ75),"",Calculations!AQ75)</f>
        <v>2542308471.1923389</v>
      </c>
      <c r="AR75">
        <f>IF(ISBLANK(Calculations!AR75),"",Calculations!AR75)</f>
        <v>2462397034.6935596</v>
      </c>
      <c r="AS75">
        <f>IF(ISBLANK(Calculations!AS75),"",Calculations!AS75)</f>
        <v>2396869591.8038301</v>
      </c>
      <c r="AT75">
        <f>IF(ISBLANK(Calculations!AT75),"",Calculations!AT75)</f>
        <v>2344542207.9550166</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0.53709528889375169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0.63927126513242483</v>
      </c>
      <c r="K77">
        <f>IF(ISBLANK(Calculations!K77),"",Calculations!K77)</f>
        <v>0.53709528889375169</v>
      </c>
      <c r="L77" t="str">
        <f>IF(ISBLANK(Calculations!L77),"",Calculations!L77)</f>
        <v>RESIDENTIAL</v>
      </c>
      <c r="M77" t="str">
        <f>IF(ISBLANK(Calculations!M77),"",Calculations!M77)</f>
        <v>heating</v>
      </c>
      <c r="N77" t="str">
        <f>IF(ISBLANK(Calculations!N77),"",Calculations!N77)</f>
        <v>LPG propane or butane</v>
      </c>
      <c r="O77">
        <f t="shared" si="0"/>
        <v>1830739986301.6902</v>
      </c>
      <c r="P77">
        <f>IF(ISBLANK(Calculations!P77),"",Calculations!P77)</f>
        <v>1830739986301.6902</v>
      </c>
      <c r="Q77">
        <f>IF(ISBLANK(Calculations!Q77),"",Calculations!Q77)</f>
        <v>1830739986301.6902</v>
      </c>
      <c r="R77">
        <f>IF(ISBLANK(Calculations!R77),"",Calculations!R77)</f>
        <v>1833775391652.1174</v>
      </c>
      <c r="S77">
        <f>IF(ISBLANK(Calculations!S77),"",Calculations!S77)</f>
        <v>1836306592609.656</v>
      </c>
      <c r="T77">
        <f>IF(ISBLANK(Calculations!T77),"",Calculations!T77)</f>
        <v>1838892148032.8215</v>
      </c>
      <c r="U77">
        <f>IF(ISBLANK(Calculations!U77),"",Calculations!U77)</f>
        <v>1842554708241.1863</v>
      </c>
      <c r="V77">
        <f>IF(ISBLANK(Calculations!V77),"",Calculations!V77)</f>
        <v>1846436451411.5691</v>
      </c>
      <c r="W77">
        <f>IF(ISBLANK(Calculations!W77),"",Calculations!W77)</f>
        <v>1850911521597.8303</v>
      </c>
      <c r="X77">
        <f>IF(ISBLANK(Calculations!X77),"",Calculations!X77)</f>
        <v>1856476126088.7581</v>
      </c>
      <c r="Y77">
        <f>IF(ISBLANK(Calculations!Y77),"",Calculations!Y77)</f>
        <v>1861643455935.8035</v>
      </c>
      <c r="Z77">
        <f>IF(ISBLANK(Calculations!Z77),"",Calculations!Z77)</f>
        <v>1867271932188.1165</v>
      </c>
      <c r="AA77">
        <f>IF(ISBLANK(Calculations!AA77),"",Calculations!AA77)</f>
        <v>1873858208469.6458</v>
      </c>
      <c r="AB77">
        <f>IF(ISBLANK(Calculations!AB77),"",Calculations!AB77)</f>
        <v>1879769130344.26</v>
      </c>
      <c r="AC77">
        <f>IF(ISBLANK(Calculations!AC77),"",Calculations!AC77)</f>
        <v>1884713331886.821</v>
      </c>
      <c r="AD77">
        <f>IF(ISBLANK(Calculations!AD77),"",Calculations!AD77)</f>
        <v>1889123668066.0278</v>
      </c>
      <c r="AE77">
        <f>IF(ISBLANK(Calculations!AE77),"",Calculations!AE77)</f>
        <v>1892529861075.2463</v>
      </c>
      <c r="AF77">
        <f>IF(ISBLANK(Calculations!AF77),"",Calculations!AF77)</f>
        <v>1895688647687.8701</v>
      </c>
      <c r="AG77">
        <f>IF(ISBLANK(Calculations!AG77),"",Calculations!AG77)</f>
        <v>1896513098100.1743</v>
      </c>
      <c r="AH77">
        <f>IF(ISBLANK(Calculations!AH77),"",Calculations!AH77)</f>
        <v>1896678741755.4563</v>
      </c>
      <c r="AI77">
        <f>IF(ISBLANK(Calculations!AI77),"",Calculations!AI77)</f>
        <v>1896492869322.8337</v>
      </c>
      <c r="AJ77">
        <f>IF(ISBLANK(Calculations!AJ77),"",Calculations!AJ77)</f>
        <v>1896444772212.2607</v>
      </c>
      <c r="AK77">
        <f>IF(ISBLANK(Calculations!AK77),"",Calculations!AK77)</f>
        <v>1890834455733.0789</v>
      </c>
      <c r="AL77">
        <f>IF(ISBLANK(Calculations!AL77),"",Calculations!AL77)</f>
        <v>1886345931568.7388</v>
      </c>
      <c r="AM77">
        <f>IF(ISBLANK(Calculations!AM77),"",Calculations!AM77)</f>
        <v>1881992463707.2151</v>
      </c>
      <c r="AN77">
        <f>IF(ISBLANK(Calculations!AN77),"",Calculations!AN77)</f>
        <v>1878419287655.9082</v>
      </c>
      <c r="AO77">
        <f>IF(ISBLANK(Calculations!AO77),"",Calculations!AO77)</f>
        <v>1875617457105.5635</v>
      </c>
      <c r="AP77">
        <f>IF(ISBLANK(Calculations!AP77),"",Calculations!AP77)</f>
        <v>1873479789652.075</v>
      </c>
      <c r="AQ77">
        <f>IF(ISBLANK(Calculations!AQ77),"",Calculations!AQ77)</f>
        <v>1872422396288.8311</v>
      </c>
      <c r="AR77">
        <f>IF(ISBLANK(Calculations!AR77),"",Calculations!AR77)</f>
        <v>1871210039099.4138</v>
      </c>
      <c r="AS77">
        <f>IF(ISBLANK(Calculations!AS77),"",Calculations!AS77)</f>
        <v>1870238993479.9749</v>
      </c>
      <c r="AT77">
        <f>IF(ISBLANK(Calculations!AT77),"",Calculations!AT77)</f>
        <v>1869382989171.0798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0.53709528889375169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0.20168895994455219</v>
      </c>
      <c r="K82">
        <f>IF(ISBLANK(Calculations!K82),"",Calculations!K82)</f>
        <v>0.53709528889375169</v>
      </c>
      <c r="L82" t="str">
        <f>IF(ISBLANK(Calculations!L82),"",Calculations!L82)</f>
        <v>RESIDENTIAL</v>
      </c>
      <c r="M82" t="str">
        <f>IF(ISBLANK(Calculations!M82),"",Calculations!M82)</f>
        <v>cooling</v>
      </c>
      <c r="N82" t="str">
        <f>IF(ISBLANK(Calculations!N82),"",Calculations!N82)</f>
        <v>electricity</v>
      </c>
      <c r="O82">
        <f t="shared" ref="O82:O145" si="1">P82</f>
        <v>6862398518032.1543</v>
      </c>
      <c r="P82">
        <f>IF(ISBLANK(Calculations!P82),"",Calculations!P82)-(SUMIFS(BDEQ!B:B,BDEQ!$AG:$AG,About!$B$2,BDEQ!$AH:$AH,$I82)*BDEQ!$C$2*$J82*$K82)</f>
        <v>6862398518032.1543</v>
      </c>
      <c r="Q82">
        <f>IF(ISBLANK(Calculations!Q82),"",Calculations!Q82)-(SUMIFS(BDEQ!C:C,BDEQ!$AG:$AG,About!$B$2,BDEQ!$AH:$AH,$I82)*BDEQ!$C$2*$J82*$K82)</f>
        <v>6862398518032.1543</v>
      </c>
      <c r="R82">
        <f>IF(ISBLANK(Calculations!R82),"",Calculations!R82)-(SUMIFS(BDEQ!D:D,BDEQ!$AG:$AG,About!$B$2,BDEQ!$AH:$AH,$I82)*BDEQ!$C$2*$J82*$K82)</f>
        <v>6705930730889.2139</v>
      </c>
      <c r="S82" s="99">
        <f>IF(ISBLANK(Calculations!S82),"",Calculations!S82 + ('IRA Buildings Changes'!$C$39/($AB$81-$R$81)*(S81-$R$81)))-(SUMIFS(BDEQ!E:E,BDEQ!$AG:$AG,About!$B$2,BDEQ!$AH:$AH,$I82)*BDEQ!$C$2*$J82*$K82)</f>
        <v>6758549721471.8594</v>
      </c>
      <c r="T82" s="99">
        <f>IF(ISBLANK(Calculations!T82),"",Calculations!T82 + ('IRA Buildings Changes'!$C$39/($AB$81-$R$81)*(T81-$R$81)))-(SUMIFS(BDEQ!F:F,BDEQ!$AG:$AG,About!$B$2,BDEQ!$AH:$AH,$I82)*BDEQ!$C$2*$J82*$K82)</f>
        <v>6822033594155.9766</v>
      </c>
      <c r="U82" s="99">
        <f>IF(ISBLANK(Calculations!U82),"",Calculations!U82 + ('IRA Buildings Changes'!$C$39/($AB$81-$R$81)*(U81-$R$81)))-(SUMIFS(BDEQ!G:G,BDEQ!$AG:$AG,About!$B$2,BDEQ!$AH:$AH,$I82)*BDEQ!$C$2*$J82*$K82)</f>
        <v>6897619637743.8379</v>
      </c>
      <c r="V82" s="99">
        <f>IF(ISBLANK(Calculations!V82),"",Calculations!V82 + ('IRA Buildings Changes'!$C$39/($AB$81-$R$81)*(V81-$R$81)))-(SUMIFS(BDEQ!H:H,BDEQ!$AG:$AG,About!$B$2,BDEQ!$AH:$AH,$I82)*BDEQ!$C$2*$J82*$K82)</f>
        <v>6986974988378.2822</v>
      </c>
      <c r="W82" s="99">
        <f>IF(ISBLANK(Calculations!W82),"",Calculations!W82 + ('IRA Buildings Changes'!$C$39/($AB$81-$R$81)*(W81-$R$81)))-(SUMIFS(BDEQ!I:I,BDEQ!$AG:$AG,About!$B$2,BDEQ!$AH:$AH,$I82)*BDEQ!$C$2*$J82*$K82)</f>
        <v>7090010313172.9062</v>
      </c>
      <c r="X82" s="99">
        <f>IF(ISBLANK(Calculations!X82),"",Calculations!X82 + ('IRA Buildings Changes'!$C$39/($AB$81-$R$81)*(X81-$R$81)))-(SUMIFS(BDEQ!J:J,BDEQ!$AG:$AG,About!$B$2,BDEQ!$AH:$AH,$I82)*BDEQ!$C$2*$J82*$K82)</f>
        <v>7205785449164.2764</v>
      </c>
      <c r="Y82" s="99">
        <f>IF(ISBLANK(Calculations!Y82),"",Calculations!Y82 + ('IRA Buildings Changes'!$C$39/($AB$81-$R$81)*(Y81-$R$81)))-(SUMIFS(BDEQ!K:K,BDEQ!$AG:$AG,About!$B$2,BDEQ!$AH:$AH,$I82)*BDEQ!$C$2*$J82*$K82)</f>
        <v>7329046294005.8799</v>
      </c>
      <c r="Z82" s="99">
        <f>IF(ISBLANK(Calculations!Z82),"",Calculations!Z82 + ('IRA Buildings Changes'!$C$39/($AB$81-$R$81)*(Z81-$R$81)))-(SUMIFS(BDEQ!L:L,BDEQ!$AG:$AG,About!$B$2,BDEQ!$AH:$AH,$I82)*BDEQ!$C$2*$J82*$K82)</f>
        <v>7464322944675.0293</v>
      </c>
      <c r="AA82" s="99">
        <f>IF(ISBLANK(Calculations!AA82),"",Calculations!AA82 + ('IRA Buildings Changes'!$C$39/($AB$81-$R$81)*(AA81-$R$81)))-(SUMIFS(BDEQ!M:M,BDEQ!$AG:$AG,About!$B$2,BDEQ!$AH:$AH,$I82)*BDEQ!$C$2*$J82*$K82)</f>
        <v>7608629986191.3057</v>
      </c>
      <c r="AB82" s="98">
        <f>IF(ISBLANK(Calculations!AB82),"",Calculations!AB82 + 'IRA Buildings Changes'!C39)-(SUMIFS(BDEQ!N:N,BDEQ!$AG:$AG,About!$B$2,BDEQ!$AH:$AH,$I82)*BDEQ!$C$2*$J82*$K82)</f>
        <v>7760664245762.6084</v>
      </c>
      <c r="AC82" s="99">
        <f>IF(ISBLANK(Calculations!AC82),"",Calculations!AC82  + 'IRA Buildings Changes'!$C$39)-(SUMIFS(BDEQ!O:O,BDEQ!$AG:$AG,About!$B$2,BDEQ!$AH:$AH,$I82)*BDEQ!$C$2*$J82*$K82)</f>
        <v>7718834230588.8906</v>
      </c>
      <c r="AD82" s="99">
        <f>IF(ISBLANK(Calculations!AD82),"",Calculations!AD82  + 'IRA Buildings Changes'!$C$39)-(SUMIFS(BDEQ!P:P,BDEQ!$AG:$AG,About!$B$2,BDEQ!$AH:$AH,$I82)*BDEQ!$C$2*$J82*$K82)</f>
        <v>7681713131523.7559</v>
      </c>
      <c r="AE82" s="99">
        <f>IF(ISBLANK(Calculations!AE82),"",Calculations!AE82  + 'IRA Buildings Changes'!$C$39)-(SUMIFS(BDEQ!Q:Q,BDEQ!$AG:$AG,About!$B$2,BDEQ!$AH:$AH,$I82)*BDEQ!$C$2*$J82*$K82)</f>
        <v>7648918005511.5801</v>
      </c>
      <c r="AF82" s="99">
        <f>IF(ISBLANK(Calculations!AF82),"",Calculations!AF82  + 'IRA Buildings Changes'!$C$39)-(SUMIFS(BDEQ!R:R,BDEQ!$AG:$AG,About!$B$2,BDEQ!$AH:$AH,$I82)*BDEQ!$C$2*$J82*$K82)</f>
        <v>7617131870051.6777</v>
      </c>
      <c r="AG82" s="99">
        <f>IF(ISBLANK(Calculations!AG82),"",Calculations!AG82  + 'IRA Buildings Changes'!$C$39)-(SUMIFS(BDEQ!S:S,BDEQ!$AG:$AG,About!$B$2,BDEQ!$AH:$AH,$I82)*BDEQ!$C$2*$J82*$K82)</f>
        <v>7592566308834.8262</v>
      </c>
      <c r="AH82" s="99">
        <f>IF(ISBLANK(Calculations!AH82),"",Calculations!AH82  + 'IRA Buildings Changes'!$C$39)-(SUMIFS(BDEQ!T:T,BDEQ!$AG:$AG,About!$B$2,BDEQ!$AH:$AH,$I82)*BDEQ!$C$2*$J82*$K82)</f>
        <v>7571461699673.1465</v>
      </c>
      <c r="AI82" s="99">
        <f>IF(ISBLANK(Calculations!AI82),"",Calculations!AI82  + 'IRA Buildings Changes'!$C$39)-(SUMIFS(BDEQ!U:U,BDEQ!$AG:$AG,About!$B$2,BDEQ!$AH:$AH,$I82)*BDEQ!$C$2*$J82*$K82)</f>
        <v>7553336890399.5742</v>
      </c>
      <c r="AJ82" s="99">
        <f>IF(ISBLANK(Calculations!AJ82),"",Calculations!AJ82  + 'IRA Buildings Changes'!$C$39)-(SUMIFS(BDEQ!V:V,BDEQ!$AG:$AG,About!$B$2,BDEQ!$AH:$AH,$I82)*BDEQ!$C$2*$J82*$K82)</f>
        <v>7537753031062.793</v>
      </c>
      <c r="AK82" s="99">
        <f>IF(ISBLANK(Calculations!AK82),"",Calculations!AK82  + 'IRA Buildings Changes'!$C$39)-(SUMIFS(BDEQ!W:W,BDEQ!$AG:$AG,About!$B$2,BDEQ!$AH:$AH,$I82)*BDEQ!$C$2*$J82*$K82)</f>
        <v>7524506540068.9365</v>
      </c>
      <c r="AL82" s="99">
        <f>IF(ISBLANK(Calculations!AL82),"",Calculations!AL82  + 'IRA Buildings Changes'!$C$39)-(SUMIFS(BDEQ!X:X,BDEQ!$AG:$AG,About!$B$2,BDEQ!$AH:$AH,$I82)*BDEQ!$C$2*$J82*$K82)</f>
        <v>7512145523959.0859</v>
      </c>
      <c r="AM82" s="99">
        <f>IF(ISBLANK(Calculations!AM82),"",Calculations!AM82  + 'IRA Buildings Changes'!$C$39)-(SUMIFS(BDEQ!Y:Y,BDEQ!$AG:$AG,About!$B$2,BDEQ!$AH:$AH,$I82)*BDEQ!$C$2*$J82*$K82)</f>
        <v>7498086034635.4951</v>
      </c>
      <c r="AN82" s="99">
        <f>IF(ISBLANK(Calculations!AN82),"",Calculations!AN82  + 'IRA Buildings Changes'!$C$39)-(SUMIFS(BDEQ!Z:Z,BDEQ!$AG:$AG,About!$B$2,BDEQ!$AH:$AH,$I82)*BDEQ!$C$2*$J82*$K82)</f>
        <v>7488395861760.6602</v>
      </c>
      <c r="AO82" s="99">
        <f>IF(ISBLANK(Calculations!AO82),"",Calculations!AO82  + 'IRA Buildings Changes'!$C$39)-(SUMIFS(BDEQ!AA:AA,BDEQ!$AG:$AG,About!$B$2,BDEQ!$AH:$AH,$I82)*BDEQ!$C$2*$J82*$K82)</f>
        <v>7479799117171.6367</v>
      </c>
      <c r="AP82" s="99">
        <f>IF(ISBLANK(Calculations!AP82),"",Calculations!AP82  + 'IRA Buildings Changes'!$C$39)-(SUMIFS(BDEQ!AB:AB,BDEQ!$AG:$AG,About!$B$2,BDEQ!$AH:$AH,$I82)*BDEQ!$C$2*$J82*$K82)</f>
        <v>7472222921344.4033</v>
      </c>
      <c r="AQ82" s="99">
        <f>IF(ISBLANK(Calculations!AQ82),"",Calculations!AQ82  + 'IRA Buildings Changes'!$C$39)-(SUMIFS(BDEQ!AC:AC,BDEQ!$AG:$AG,About!$B$2,BDEQ!$AH:$AH,$I82)*BDEQ!$C$2*$J82*$K82)</f>
        <v>7465673281683.4883</v>
      </c>
      <c r="AR82" s="99">
        <f>IF(ISBLANK(Calculations!AR82),"",Calculations!AR82  + 'IRA Buildings Changes'!$C$39)-(SUMIFS(BDEQ!AD:AD,BDEQ!$AG:$AG,About!$B$2,BDEQ!$AH:$AH,$I82)*BDEQ!$C$2*$J82*$K82)</f>
        <v>7456920927932.043</v>
      </c>
      <c r="AS82" s="99">
        <f>IF(ISBLANK(Calculations!AS82),"",Calculations!AS82  + 'IRA Buildings Changes'!$C$39)-(SUMIFS(BDEQ!AE:AE,BDEQ!$AG:$AG,About!$B$2,BDEQ!$AH:$AH,$I82)*BDEQ!$C$2*$J82*$K82)</f>
        <v>7451713385611.4473</v>
      </c>
      <c r="AT82" s="99">
        <f>IF(ISBLANK(Calculations!AT82),"",Calculations!AT82  + 'IRA Buildings Changes'!$C$39)-(SUMIFS(BDEQ!AF:AF,BDEQ!$AG:$AG,About!$B$2,BDEQ!$AH:$AH,$I82)*BDEQ!$C$2*$J82*$K82)</f>
        <v>7446884851905.3945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0.53709528889375169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0.53709528889375169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0.53709528889375169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0.53709528889375169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0.53709528889375169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0.53709528889375169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0.53709528889375169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0.53709528889375169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0.53709528889375169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3.5856004777475012E-2</v>
      </c>
      <c r="K95">
        <f>IF(ISBLANK(Calculations!K95),"",Calculations!K95)</f>
        <v>0.53709528889375169</v>
      </c>
      <c r="L95" t="str">
        <f>IF(ISBLANK(Calculations!L95),"",Calculations!L95)</f>
        <v>RESIDENTIAL</v>
      </c>
      <c r="M95" t="str">
        <f>IF(ISBLANK(Calculations!M95),"",Calculations!M95)</f>
        <v>lighting</v>
      </c>
      <c r="N95" t="str">
        <f>IF(ISBLANK(Calculations!N95),"",Calculations!N95)</f>
        <v>electricity</v>
      </c>
      <c r="O95">
        <f t="shared" si="1"/>
        <v>1219988412430.4277</v>
      </c>
      <c r="P95">
        <f>IF(ISBLANK(Calculations!P95),"",Calculations!P95)-(SUMIFS(BDEQ!B:B,BDEQ!$AG:$AG,About!$B$2,BDEQ!$AH:$AH,$I95)*BDEQ!$C$2*$J95*$K95)</f>
        <v>1219988412430.4277</v>
      </c>
      <c r="Q95">
        <f>IF(ISBLANK(Calculations!Q95),"",Calculations!Q95)-(SUMIFS(BDEQ!C:C,BDEQ!$AG:$AG,About!$B$2,BDEQ!$AH:$AH,$I95)*BDEQ!$C$2*$J95*$K95)</f>
        <v>1219988412430.4277</v>
      </c>
      <c r="R95">
        <f>IF(ISBLANK(Calculations!R95),"",Calculations!R95)-(SUMIFS(BDEQ!D:D,BDEQ!$AG:$AG,About!$B$2,BDEQ!$AH:$AH,$I95)*BDEQ!$C$2*$J95*$K95)</f>
        <v>1215508694175.7507</v>
      </c>
      <c r="S95">
        <f>IF(ISBLANK(Calculations!S95),"",Calculations!S95)-(SUMIFS(BDEQ!E:E,BDEQ!$AG:$AG,About!$B$2,BDEQ!$AH:$AH,$I95)*BDEQ!$C$2*$J95*$K95)</f>
        <v>1211265644342.8069</v>
      </c>
      <c r="T95">
        <f>IF(ISBLANK(Calculations!T95),"",Calculations!T95)-(SUMIFS(BDEQ!F:F,BDEQ!$AG:$AG,About!$B$2,BDEQ!$AH:$AH,$I95)*BDEQ!$C$2*$J95*$K95)</f>
        <v>1208142202675.5159</v>
      </c>
      <c r="U95">
        <f>IF(ISBLANK(Calculations!U95),"",Calculations!U95)-(SUMIFS(BDEQ!G:G,BDEQ!$AG:$AG,About!$B$2,BDEQ!$AH:$AH,$I95)*BDEQ!$C$2*$J95*$K95)</f>
        <v>1207703630938.175</v>
      </c>
      <c r="V95">
        <f>IF(ISBLANK(Calculations!V95),"",Calculations!V95)-(SUMIFS(BDEQ!H:H,BDEQ!$AG:$AG,About!$B$2,BDEQ!$AH:$AH,$I95)*BDEQ!$C$2*$J95*$K95)</f>
        <v>1210369868893.6492</v>
      </c>
      <c r="W95">
        <f>IF(ISBLANK(Calculations!W95),"",Calculations!W95)-(SUMIFS(BDEQ!I:I,BDEQ!$AG:$AG,About!$B$2,BDEQ!$AH:$AH,$I95)*BDEQ!$C$2*$J95*$K95)</f>
        <v>1213658791305.5234</v>
      </c>
      <c r="X95">
        <f>IF(ISBLANK(Calculations!X95),"",Calculations!X95)-(SUMIFS(BDEQ!J:J,BDEQ!$AG:$AG,About!$B$2,BDEQ!$AH:$AH,$I95)*BDEQ!$C$2*$J95*$K95)</f>
        <v>1216555178853.6414</v>
      </c>
      <c r="Y95">
        <f>IF(ISBLANK(Calculations!Y95),"",Calculations!Y95)-(SUMIFS(BDEQ!K:K,BDEQ!$AG:$AG,About!$B$2,BDEQ!$AH:$AH,$I95)*BDEQ!$C$2*$J95*$K95)</f>
        <v>1218793603893.5076</v>
      </c>
      <c r="Z95">
        <f>IF(ISBLANK(Calculations!Z95),"",Calculations!Z95)-(SUMIFS(BDEQ!L:L,BDEQ!$AG:$AG,About!$B$2,BDEQ!$AH:$AH,$I95)*BDEQ!$C$2*$J95*$K95)</f>
        <v>1222410153594.4829</v>
      </c>
      <c r="AA95">
        <f>IF(ISBLANK(Calculations!AA95),"",Calculations!AA95)-(SUMIFS(BDEQ!M:M,BDEQ!$AG:$AG,About!$B$2,BDEQ!$AH:$AH,$I95)*BDEQ!$C$2*$J95*$K95)</f>
        <v>1227433556215.7678</v>
      </c>
      <c r="AB95">
        <f>IF(ISBLANK(Calculations!AB95),"",Calculations!AB95)-(SUMIFS(BDEQ!N:N,BDEQ!$AG:$AG,About!$B$2,BDEQ!$AH:$AH,$I95)*BDEQ!$C$2*$J95*$K95)</f>
        <v>1234378953910.8752</v>
      </c>
      <c r="AC95">
        <f>IF(ISBLANK(Calculations!AC95),"",Calculations!AC95)-(SUMIFS(BDEQ!O:O,BDEQ!$AG:$AG,About!$B$2,BDEQ!$AH:$AH,$I95)*BDEQ!$C$2*$J95*$K95)</f>
        <v>1242655839976.1565</v>
      </c>
      <c r="AD95">
        <f>IF(ISBLANK(Calculations!AD95),"",Calculations!AD95)-(SUMIFS(BDEQ!P:P,BDEQ!$AG:$AG,About!$B$2,BDEQ!$AH:$AH,$I95)*BDEQ!$C$2*$J95*$K95)</f>
        <v>1251241790522.6467</v>
      </c>
      <c r="AE95">
        <f>IF(ISBLANK(Calculations!AE95),"",Calculations!AE95)-(SUMIFS(BDEQ!Q:Q,BDEQ!$AG:$AG,About!$B$2,BDEQ!$AH:$AH,$I95)*BDEQ!$C$2*$J95*$K95)</f>
        <v>1259673601594.916</v>
      </c>
      <c r="AF95">
        <f>IF(ISBLANK(Calculations!AF95),"",Calculations!AF95)-(SUMIFS(BDEQ!R:R,BDEQ!$AG:$AG,About!$B$2,BDEQ!$AH:$AH,$I95)*BDEQ!$C$2*$J95*$K95)</f>
        <v>1266985960546.73</v>
      </c>
      <c r="AG95">
        <f>IF(ISBLANK(Calculations!AG95),"",Calculations!AG95)-(SUMIFS(BDEQ!S:S,BDEQ!$AG:$AG,About!$B$2,BDEQ!$AH:$AH,$I95)*BDEQ!$C$2*$J95*$K95)</f>
        <v>1273411920844.3325</v>
      </c>
      <c r="AH95">
        <f>IF(ISBLANK(Calculations!AH95),"",Calculations!AH95)-(SUMIFS(BDEQ!T:T,BDEQ!$AG:$AG,About!$B$2,BDEQ!$AH:$AH,$I95)*BDEQ!$C$2*$J95*$K95)</f>
        <v>1279188576179.7446</v>
      </c>
      <c r="AI95">
        <f>IF(ISBLANK(Calculations!AI95),"",Calculations!AI95)-(SUMIFS(BDEQ!U:U,BDEQ!$AG:$AG,About!$B$2,BDEQ!$AH:$AH,$I95)*BDEQ!$C$2*$J95*$K95)</f>
        <v>1284467461029.1382</v>
      </c>
      <c r="AJ95">
        <f>IF(ISBLANK(Calculations!AJ95),"",Calculations!AJ95)-(SUMIFS(BDEQ!V:V,BDEQ!$AG:$AG,About!$B$2,BDEQ!$AH:$AH,$I95)*BDEQ!$C$2*$J95*$K95)</f>
        <v>1289409388835.343</v>
      </c>
      <c r="AK95">
        <f>IF(ISBLANK(Calculations!AK95),"",Calculations!AK95)-(SUMIFS(BDEQ!W:W,BDEQ!$AG:$AG,About!$B$2,BDEQ!$AH:$AH,$I95)*BDEQ!$C$2*$J95*$K95)</f>
        <v>1289492422541.1553</v>
      </c>
      <c r="AL95">
        <f>IF(ISBLANK(Calculations!AL95),"",Calculations!AL95)-(SUMIFS(BDEQ!X:X,BDEQ!$AG:$AG,About!$B$2,BDEQ!$AH:$AH,$I95)*BDEQ!$C$2*$J95*$K95)</f>
        <v>1289845190479.2676</v>
      </c>
      <c r="AM95">
        <f>IF(ISBLANK(Calculations!AM95),"",Calculations!AM95)-(SUMIFS(BDEQ!Y:Y,BDEQ!$AG:$AG,About!$B$2,BDEQ!$AH:$AH,$I95)*BDEQ!$C$2*$J95*$K95)</f>
        <v>1290628936140.231</v>
      </c>
      <c r="AN95">
        <f>IF(ISBLANK(Calculations!AN95),"",Calculations!AN95)-(SUMIFS(BDEQ!Z:Z,BDEQ!$AG:$AG,About!$B$2,BDEQ!$AH:$AH,$I95)*BDEQ!$C$2*$J95*$K95)</f>
        <v>1291962723958.3557</v>
      </c>
      <c r="AO95">
        <f>IF(ISBLANK(Calculations!AO95),"",Calculations!AO95)-(SUMIFS(BDEQ!AA:AA,BDEQ!$AG:$AG,About!$B$2,BDEQ!$AH:$AH,$I95)*BDEQ!$C$2*$J95*$K95)</f>
        <v>1293794749521.1208</v>
      </c>
      <c r="AP95">
        <f>IF(ISBLANK(Calculations!AP95),"",Calculations!AP95)-(SUMIFS(BDEQ!AB:AB,BDEQ!$AG:$AG,About!$B$2,BDEQ!$AH:$AH,$I95)*BDEQ!$C$2*$J95*$K95)</f>
        <v>1296059133434.1934</v>
      </c>
      <c r="AQ95">
        <f>IF(ISBLANK(Calculations!AQ95),"",Calculations!AQ95)-(SUMIFS(BDEQ!AC:AC,BDEQ!$AG:$AG,About!$B$2,BDEQ!$AH:$AH,$I95)*BDEQ!$C$2*$J95*$K95)</f>
        <v>1298675695117.543</v>
      </c>
      <c r="AR95">
        <f>IF(ISBLANK(Calculations!AR95),"",Calculations!AR95)-(SUMIFS(BDEQ!AD:AD,BDEQ!$AG:$AG,About!$B$2,BDEQ!$AH:$AH,$I95)*BDEQ!$C$2*$J95*$K95)</f>
        <v>1301512040434.6262</v>
      </c>
      <c r="AS95">
        <f>IF(ISBLANK(Calculations!AS95),"",Calculations!AS95)-(SUMIFS(BDEQ!AE:AE,BDEQ!$AG:$AG,About!$B$2,BDEQ!$AH:$AH,$I95)*BDEQ!$C$2*$J95*$K95)</f>
        <v>1304516734323.2593</v>
      </c>
      <c r="AT95">
        <f>IF(ISBLANK(Calculations!AT95),"",Calculations!AT95)-(SUMIFS(BDEQ!AF:AF,BDEQ!$AG:$AG,About!$B$2,BDEQ!$AH:$AH,$I95)*BDEQ!$C$2*$J95*$K95)</f>
        <v>1307676649135.7285</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0.53709528889375169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0.53709528889375169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0.53709528889375169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0.53709528889375169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0.53709528889375169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0.53709528889375169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0.53709528889375169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0.53709528889375169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0.53709528889375169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0.26079220059541619</v>
      </c>
      <c r="K108">
        <f>IF(ISBLANK(Calculations!K108),"",Calculations!K108)</f>
        <v>0.53709528889375169</v>
      </c>
      <c r="L108" t="str">
        <f>IF(ISBLANK(Calculations!L108),"",Calculations!L108)</f>
        <v>RESIDENTIAL</v>
      </c>
      <c r="M108" t="str">
        <f>IF(ISBLANK(Calculations!M108),"",Calculations!M108)</f>
        <v>appl</v>
      </c>
      <c r="N108" t="str">
        <f>IF(ISBLANK(Calculations!N108),"",Calculations!N108)</f>
        <v>electricity</v>
      </c>
      <c r="O108">
        <f t="shared" si="1"/>
        <v>8873366253523.9258</v>
      </c>
      <c r="P108">
        <f>IF(ISBLANK(Calculations!P108),"",Calculations!P108)-(SUMIFS(BDEQ!B:B,BDEQ!$AG:$AG,About!$B$2,BDEQ!$AH:$AH,$I108)*BDEQ!$C$2*$J108*$K108)</f>
        <v>8873366253523.9258</v>
      </c>
      <c r="Q108">
        <f>IF(ISBLANK(Calculations!Q108),"",Calculations!Q108)-(SUMIFS(BDEQ!C:C,BDEQ!$AG:$AG,About!$B$2,BDEQ!$AH:$AH,$I108)*BDEQ!$C$2*$J108*$K108)</f>
        <v>8873366253523.9258</v>
      </c>
      <c r="R108">
        <f>IF(ISBLANK(Calculations!R108),"",Calculations!R108)-(SUMIFS(BDEQ!D:D,BDEQ!$AG:$AG,About!$B$2,BDEQ!$AH:$AH,$I108)*BDEQ!$C$2*$J108*$K108)</f>
        <v>8813045424806.6621</v>
      </c>
      <c r="S108">
        <f>IF(ISBLANK(Calculations!S108),"",Calculations!S108)-(SUMIFS(BDEQ!E:E,BDEQ!$AG:$AG,About!$B$2,BDEQ!$AH:$AH,$I108)*BDEQ!$C$2*$J108*$K108)</f>
        <v>8754509634552.2666</v>
      </c>
      <c r="T108">
        <f>IF(ISBLANK(Calculations!T108),"",Calculations!T108)-(SUMIFS(BDEQ!F:F,BDEQ!$AG:$AG,About!$B$2,BDEQ!$AH:$AH,$I108)*BDEQ!$C$2*$J108*$K108)</f>
        <v>8701142110556.8105</v>
      </c>
      <c r="U108">
        <f>IF(ISBLANK(Calculations!U108),"",Calculations!U108)-(SUMIFS(BDEQ!G:G,BDEQ!$AG:$AG,About!$B$2,BDEQ!$AH:$AH,$I108)*BDEQ!$C$2*$J108*$K108)</f>
        <v>8655577172409.6582</v>
      </c>
      <c r="V108">
        <f>IF(ISBLANK(Calculations!V108),"",Calculations!V108)-(SUMIFS(BDEQ!H:H,BDEQ!$AG:$AG,About!$B$2,BDEQ!$AH:$AH,$I108)*BDEQ!$C$2*$J108*$K108)</f>
        <v>8620350968116.2988</v>
      </c>
      <c r="W108">
        <f>IF(ISBLANK(Calculations!W108),"",Calculations!W108)-(SUMIFS(BDEQ!I:I,BDEQ!$AG:$AG,About!$B$2,BDEQ!$AH:$AH,$I108)*BDEQ!$C$2*$J108*$K108)</f>
        <v>8595127917044.915</v>
      </c>
      <c r="X108">
        <f>IF(ISBLANK(Calculations!X108),"",Calculations!X108)-(SUMIFS(BDEQ!J:J,BDEQ!$AG:$AG,About!$B$2,BDEQ!$AH:$AH,$I108)*BDEQ!$C$2*$J108*$K108)</f>
        <v>8578786026144.7334</v>
      </c>
      <c r="Y108">
        <f>IF(ISBLANK(Calculations!Y108),"",Calculations!Y108)-(SUMIFS(BDEQ!K:K,BDEQ!$AG:$AG,About!$B$2,BDEQ!$AH:$AH,$I108)*BDEQ!$C$2*$J108*$K108)</f>
        <v>8569228654160.1133</v>
      </c>
      <c r="Z108">
        <f>IF(ISBLANK(Calculations!Z108),"",Calculations!Z108)-(SUMIFS(BDEQ!L:L,BDEQ!$AG:$AG,About!$B$2,BDEQ!$AH:$AH,$I108)*BDEQ!$C$2*$J108*$K108)</f>
        <v>8567746517823.9316</v>
      </c>
      <c r="AA108">
        <f>IF(ISBLANK(Calculations!AA108),"",Calculations!AA108)-(SUMIFS(BDEQ!M:M,BDEQ!$AG:$AG,About!$B$2,BDEQ!$AH:$AH,$I108)*BDEQ!$C$2*$J108*$K108)</f>
        <v>8574872162842.9297</v>
      </c>
      <c r="AB108">
        <f>IF(ISBLANK(Calculations!AB108),"",Calculations!AB108)-(SUMIFS(BDEQ!N:N,BDEQ!$AG:$AG,About!$B$2,BDEQ!$AH:$AH,$I108)*BDEQ!$C$2*$J108*$K108)</f>
        <v>8588744813969.7373</v>
      </c>
      <c r="AC108">
        <f>IF(ISBLANK(Calculations!AC108),"",Calculations!AC108)-(SUMIFS(BDEQ!O:O,BDEQ!$AG:$AG,About!$B$2,BDEQ!$AH:$AH,$I108)*BDEQ!$C$2*$J108*$K108)</f>
        <v>8607981728481.2744</v>
      </c>
      <c r="AD108">
        <f>IF(ISBLANK(Calculations!AD108),"",Calculations!AD108)-(SUMIFS(BDEQ!P:P,BDEQ!$AG:$AG,About!$B$2,BDEQ!$AH:$AH,$I108)*BDEQ!$C$2*$J108*$K108)</f>
        <v>8633743236916.7578</v>
      </c>
      <c r="AE108">
        <f>IF(ISBLANK(Calculations!AE108),"",Calculations!AE108)-(SUMIFS(BDEQ!Q:Q,BDEQ!$AG:$AG,About!$B$2,BDEQ!$AH:$AH,$I108)*BDEQ!$C$2*$J108*$K108)</f>
        <v>8665512344214.0488</v>
      </c>
      <c r="AF108">
        <f>IF(ISBLANK(Calculations!AF108),"",Calculations!AF108)-(SUMIFS(BDEQ!R:R,BDEQ!$AG:$AG,About!$B$2,BDEQ!$AH:$AH,$I108)*BDEQ!$C$2*$J108*$K108)</f>
        <v>8702063697398.8994</v>
      </c>
      <c r="AG108">
        <f>IF(ISBLANK(Calculations!AG108),"",Calculations!AG108)-(SUMIFS(BDEQ!S:S,BDEQ!$AG:$AG,About!$B$2,BDEQ!$AH:$AH,$I108)*BDEQ!$C$2*$J108*$K108)</f>
        <v>8740990358399.6162</v>
      </c>
      <c r="AH108">
        <f>IF(ISBLANK(Calculations!AH108),"",Calculations!AH108)-(SUMIFS(BDEQ!T:T,BDEQ!$AG:$AG,About!$B$2,BDEQ!$AH:$AH,$I108)*BDEQ!$C$2*$J108*$K108)</f>
        <v>8781214242848.9482</v>
      </c>
      <c r="AI108">
        <f>IF(ISBLANK(Calculations!AI108),"",Calculations!AI108)-(SUMIFS(BDEQ!U:U,BDEQ!$AG:$AG,About!$B$2,BDEQ!$AH:$AH,$I108)*BDEQ!$C$2*$J108*$K108)</f>
        <v>8821977511193.8613</v>
      </c>
      <c r="AJ108">
        <f>IF(ISBLANK(Calculations!AJ108),"",Calculations!AJ108)-(SUMIFS(BDEQ!V:V,BDEQ!$AG:$AG,About!$B$2,BDEQ!$AH:$AH,$I108)*BDEQ!$C$2*$J108*$K108)</f>
        <v>8863093433950.2754</v>
      </c>
      <c r="AK108">
        <f>IF(ISBLANK(Calculations!AK108),"",Calculations!AK108)-(SUMIFS(BDEQ!W:W,BDEQ!$AG:$AG,About!$B$2,BDEQ!$AH:$AH,$I108)*BDEQ!$C$2*$J108*$K108)</f>
        <v>8866201855641.627</v>
      </c>
      <c r="AL108">
        <f>IF(ISBLANK(Calculations!AL108),"",Calculations!AL108)-(SUMIFS(BDEQ!X:X,BDEQ!$AG:$AG,About!$B$2,BDEQ!$AH:$AH,$I108)*BDEQ!$C$2*$J108*$K108)</f>
        <v>8869384401259.9883</v>
      </c>
      <c r="AM108">
        <f>IF(ISBLANK(Calculations!AM108),"",Calculations!AM108)-(SUMIFS(BDEQ!Y:Y,BDEQ!$AG:$AG,About!$B$2,BDEQ!$AH:$AH,$I108)*BDEQ!$C$2*$J108*$K108)</f>
        <v>8872655983328.2754</v>
      </c>
      <c r="AN108">
        <f>IF(ISBLANK(Calculations!AN108),"",Calculations!AN108)-(SUMIFS(BDEQ!Z:Z,BDEQ!$AG:$AG,About!$B$2,BDEQ!$AH:$AH,$I108)*BDEQ!$C$2*$J108*$K108)</f>
        <v>8876164204240.0918</v>
      </c>
      <c r="AO108">
        <f>IF(ISBLANK(Calculations!AO108),"",Calculations!AO108)-(SUMIFS(BDEQ!AA:AA,BDEQ!$AG:$AG,About!$B$2,BDEQ!$AH:$AH,$I108)*BDEQ!$C$2*$J108*$K108)</f>
        <v>8879828782792.0098</v>
      </c>
      <c r="AP108">
        <f>IF(ISBLANK(Calculations!AP108),"",Calculations!AP108)-(SUMIFS(BDEQ!AB:AB,BDEQ!$AG:$AG,About!$B$2,BDEQ!$AH:$AH,$I108)*BDEQ!$C$2*$J108*$K108)</f>
        <v>8883710213017.6484</v>
      </c>
      <c r="AQ108">
        <f>IF(ISBLANK(Calculations!AQ108),"",Calculations!AQ108)-(SUMIFS(BDEQ!AC:AC,BDEQ!$AG:$AG,About!$B$2,BDEQ!$AH:$AH,$I108)*BDEQ!$C$2*$J108*$K108)</f>
        <v>8887982965321.4004</v>
      </c>
      <c r="AR108">
        <f>IF(ISBLANK(Calculations!AR108),"",Calculations!AR108)-(SUMIFS(BDEQ!AD:AD,BDEQ!$AG:$AG,About!$B$2,BDEQ!$AH:$AH,$I108)*BDEQ!$C$2*$J108*$K108)</f>
        <v>8892495229780.9375</v>
      </c>
      <c r="AS108">
        <f>IF(ISBLANK(Calculations!AS108),"",Calculations!AS108)-(SUMIFS(BDEQ!AE:AE,BDEQ!$AG:$AG,About!$B$2,BDEQ!$AH:$AH,$I108)*BDEQ!$C$2*$J108*$K108)</f>
        <v>8897301861487.2773</v>
      </c>
      <c r="AT108">
        <f>IF(ISBLANK(Calculations!AT108),"",Calculations!AT108)-(SUMIFS(BDEQ!AF:AF,BDEQ!$AG:$AG,About!$B$2,BDEQ!$AH:$AH,$I108)*BDEQ!$C$2*$J108*$K108)</f>
        <v>8902480119689.6035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0.53709528889375169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0.3636664935299766</v>
      </c>
      <c r="K110">
        <f>IF(ISBLANK(Calculations!K110),"",Calculations!K110)</f>
        <v>0.53709528889375169</v>
      </c>
      <c r="L110" t="str">
        <f>IF(ISBLANK(Calculations!L110),"",Calculations!L110)</f>
        <v>RESIDENTIAL</v>
      </c>
      <c r="M110" t="str">
        <f>IF(ISBLANK(Calculations!M110),"",Calculations!M110)</f>
        <v>appl</v>
      </c>
      <c r="N110" t="str">
        <f>IF(ISBLANK(Calculations!N110),"",Calculations!N110)</f>
        <v>natural gas</v>
      </c>
      <c r="O110">
        <f t="shared" si="1"/>
        <v>4268601089057.2246</v>
      </c>
      <c r="P110">
        <f>IF(ISBLANK(Calculations!P110),"",Calculations!P110)</f>
        <v>4268601089057.2246</v>
      </c>
      <c r="Q110">
        <f>IF(ISBLANK(Calculations!Q110),"",Calculations!Q110)</f>
        <v>4268601089057.2246</v>
      </c>
      <c r="R110">
        <f>IF(ISBLANK(Calculations!R110),"",Calculations!R110)</f>
        <v>4275748752065.3042</v>
      </c>
      <c r="S110">
        <f>IF(ISBLANK(Calculations!S110),"",Calculations!S110)</f>
        <v>4283988864306.6372</v>
      </c>
      <c r="T110">
        <f>IF(ISBLANK(Calculations!T110),"",Calculations!T110)</f>
        <v>4294225750275.0664</v>
      </c>
      <c r="U110">
        <f>IF(ISBLANK(Calculations!U110),"",Calculations!U110)</f>
        <v>4307260863226.9868</v>
      </c>
      <c r="V110">
        <f>IF(ISBLANK(Calculations!V110),"",Calculations!V110)</f>
        <v>4324025934984.6348</v>
      </c>
      <c r="W110">
        <f>IF(ISBLANK(Calculations!W110),"",Calculations!W110)</f>
        <v>4343459842546.8506</v>
      </c>
      <c r="X110">
        <f>IF(ISBLANK(Calculations!X110),"",Calculations!X110)</f>
        <v>4364047029658.9873</v>
      </c>
      <c r="Y110">
        <f>IF(ISBLANK(Calculations!Y110),"",Calculations!Y110)</f>
        <v>4384530166856.0137</v>
      </c>
      <c r="Z110">
        <f>IF(ISBLANK(Calculations!Z110),"",Calculations!Z110)</f>
        <v>4405649848557.7383</v>
      </c>
      <c r="AA110">
        <f>IF(ISBLANK(Calculations!AA110),"",Calculations!AA110)</f>
        <v>4427216618509.5967</v>
      </c>
      <c r="AB110">
        <f>IF(ISBLANK(Calculations!AB110),"",Calculations!AB110)</f>
        <v>4448103849252.4902</v>
      </c>
      <c r="AC110">
        <f>IF(ISBLANK(Calculations!AC110),"",Calculations!AC110)</f>
        <v>4468387995533.6592</v>
      </c>
      <c r="AD110">
        <f>IF(ISBLANK(Calculations!AD110),"",Calculations!AD110)</f>
        <v>4489656235740.5488</v>
      </c>
      <c r="AE110">
        <f>IF(ISBLANK(Calculations!AE110),"",Calculations!AE110)</f>
        <v>4512277459885.9893</v>
      </c>
      <c r="AF110">
        <f>IF(ISBLANK(Calculations!AF110),"",Calculations!AF110)</f>
        <v>4536008088633.7861</v>
      </c>
      <c r="AG110">
        <f>IF(ISBLANK(Calculations!AG110),"",Calculations!AG110)</f>
        <v>4559963006096.6221</v>
      </c>
      <c r="AH110">
        <f>IF(ISBLANK(Calculations!AH110),"",Calculations!AH110)</f>
        <v>4584055068254.6182</v>
      </c>
      <c r="AI110">
        <f>IF(ISBLANK(Calculations!AI110),"",Calculations!AI110)</f>
        <v>4607982506981.9033</v>
      </c>
      <c r="AJ110">
        <f>IF(ISBLANK(Calculations!AJ110),"",Calculations!AJ110)</f>
        <v>4631709362671.9053</v>
      </c>
      <c r="AK110">
        <f>IF(ISBLANK(Calculations!AK110),"",Calculations!AK110)</f>
        <v>4632691521930.6943</v>
      </c>
      <c r="AL110">
        <f>IF(ISBLANK(Calculations!AL110),"",Calculations!AL110)</f>
        <v>4633573206346.8828</v>
      </c>
      <c r="AM110">
        <f>IF(ISBLANK(Calculations!AM110),"",Calculations!AM110)</f>
        <v>4634519341532.2061</v>
      </c>
      <c r="AN110">
        <f>IF(ISBLANK(Calculations!AN110),"",Calculations!AN110)</f>
        <v>4635636083491.6816</v>
      </c>
      <c r="AO110">
        <f>IF(ISBLANK(Calculations!AO110),"",Calculations!AO110)</f>
        <v>4636937599377.1143</v>
      </c>
      <c r="AP110">
        <f>IF(ISBLANK(Calculations!AP110),"",Calculations!AP110)</f>
        <v>4638391061068.6582</v>
      </c>
      <c r="AQ110">
        <f>IF(ISBLANK(Calculations!AQ110),"",Calculations!AQ110)</f>
        <v>4640015305801.0596</v>
      </c>
      <c r="AR110">
        <f>IF(ISBLANK(Calculations!AR110),"",Calculations!AR110)</f>
        <v>4641725701735.4277</v>
      </c>
      <c r="AS110">
        <f>IF(ISBLANK(Calculations!AS110),"",Calculations!AS110)</f>
        <v>4643586294682.4824</v>
      </c>
      <c r="AT110">
        <f>IF(ISBLANK(Calculations!AT110),"",Calculations!AT110)</f>
        <v>4645643948818.4893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3.2232318354444766E-3</v>
      </c>
      <c r="K111">
        <f>IF(ISBLANK(Calculations!K111),"",Calculations!K111)</f>
        <v>0.53709528889375169</v>
      </c>
      <c r="L111" t="str">
        <f>IF(ISBLANK(Calculations!L111),"",Calculations!L111)</f>
        <v>RESIDENTIAL</v>
      </c>
      <c r="M111" t="str">
        <f>IF(ISBLANK(Calculations!M111),"",Calculations!M111)</f>
        <v>appl</v>
      </c>
      <c r="N111" t="str">
        <f>IF(ISBLANK(Calculations!N111),"",Calculations!N111)</f>
        <v>petroleum diesel</v>
      </c>
      <c r="O111">
        <f t="shared" si="1"/>
        <v>1731182.6338295885</v>
      </c>
      <c r="P111">
        <f>IF(ISBLANK(Calculations!P111),"",Calculations!P111)</f>
        <v>1731182.6338295885</v>
      </c>
      <c r="Q111">
        <f>IF(ISBLANK(Calculations!Q111),"",Calculations!Q111)</f>
        <v>1731182.6338295885</v>
      </c>
      <c r="R111">
        <f>IF(ISBLANK(Calculations!R111),"",Calculations!R111)</f>
        <v>1665927.4082807985</v>
      </c>
      <c r="S111">
        <f>IF(ISBLANK(Calculations!S111),"",Calculations!S111)</f>
        <v>1577655.0095299815</v>
      </c>
      <c r="T111">
        <f>IF(ISBLANK(Calculations!T111),"",Calculations!T111)</f>
        <v>1475689.6027592809</v>
      </c>
      <c r="U111">
        <f>IF(ISBLANK(Calculations!U111),"",Calculations!U111)</f>
        <v>1370266.9502987063</v>
      </c>
      <c r="V111">
        <f>IF(ISBLANK(Calculations!V111),"",Calculations!V111)</f>
        <v>1270952.1813972679</v>
      </c>
      <c r="W111">
        <f>IF(ISBLANK(Calculations!W111),"",Calculations!W111)</f>
        <v>1184486.4578530104</v>
      </c>
      <c r="X111">
        <f>IF(ISBLANK(Calculations!X111),"",Calculations!X111)</f>
        <v>1114580.4634656687</v>
      </c>
      <c r="Y111">
        <f>IF(ISBLANK(Calculations!Y111),"",Calculations!Y111)</f>
        <v>1062093.2499692049</v>
      </c>
      <c r="Z111">
        <f>IF(ISBLANK(Calculations!Z111),"",Calculations!Z111)</f>
        <v>1026064.5124465837</v>
      </c>
      <c r="AA111">
        <f>IF(ISBLANK(Calculations!AA111),"",Calculations!AA111)</f>
        <v>1003726.676300926</v>
      </c>
      <c r="AB111">
        <f>IF(ISBLANK(Calculations!AB111),"",Calculations!AB111)</f>
        <v>991407.93241351109</v>
      </c>
      <c r="AC111">
        <f>IF(ISBLANK(Calculations!AC111),"",Calculations!AC111)</f>
        <v>985857.02127461403</v>
      </c>
      <c r="AD111">
        <f>IF(ISBLANK(Calculations!AD111),"",Calculations!AD111)</f>
        <v>984832.0645871656</v>
      </c>
      <c r="AE111">
        <f>IF(ISBLANK(Calculations!AE111),"",Calculations!AE111)</f>
        <v>986547.36751869309</v>
      </c>
      <c r="AF111">
        <f>IF(ISBLANK(Calculations!AF111),"",Calculations!AF111)</f>
        <v>989762.57240732748</v>
      </c>
      <c r="AG111">
        <f>IF(ISBLANK(Calculations!AG111),"",Calculations!AG111)</f>
        <v>993613.77389758977</v>
      </c>
      <c r="AH111">
        <f>IF(ISBLANK(Calculations!AH111),"",Calculations!AH111)</f>
        <v>997760.84817621415</v>
      </c>
      <c r="AI111">
        <f>IF(ISBLANK(Calculations!AI111),"",Calculations!AI111)</f>
        <v>1001986.9388275591</v>
      </c>
      <c r="AJ111">
        <f>IF(ISBLANK(Calculations!AJ111),"",Calculations!AJ111)</f>
        <v>1006214.4939457299</v>
      </c>
      <c r="AK111">
        <f>IF(ISBLANK(Calculations!AK111),"",Calculations!AK111)</f>
        <v>1006332.5502591067</v>
      </c>
      <c r="AL111">
        <f>IF(ISBLANK(Calculations!AL111),"",Calculations!AL111)</f>
        <v>1006443.0426470932</v>
      </c>
      <c r="AM111">
        <f>IF(ISBLANK(Calculations!AM111),"",Calculations!AM111)</f>
        <v>1006585.5270619811</v>
      </c>
      <c r="AN111">
        <f>IF(ISBLANK(Calculations!AN111),"",Calculations!AN111)</f>
        <v>1006785.3024884628</v>
      </c>
      <c r="AO111">
        <f>IF(ISBLANK(Calculations!AO111),"",Calculations!AO111)</f>
        <v>1007046.4643962638</v>
      </c>
      <c r="AP111">
        <f>IF(ISBLANK(Calculations!AP111),"",Calculations!AP111)</f>
        <v>1007351.0346564796</v>
      </c>
      <c r="AQ111">
        <f>IF(ISBLANK(Calculations!AQ111),"",Calculations!AQ111)</f>
        <v>1007697.5709890795</v>
      </c>
      <c r="AR111">
        <f>IF(ISBLANK(Calculations!AR111),"",Calculations!AR111)</f>
        <v>1008063.3610645568</v>
      </c>
      <c r="AS111">
        <f>IF(ISBLANK(Calculations!AS111),"",Calculations!AS111)</f>
        <v>1008458.2602782132</v>
      </c>
      <c r="AT111">
        <f>IF(ISBLANK(Calculations!AT111),"",Calculations!AT111)</f>
        <v>1008896.327886506</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0.53709528889375169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0.53709528889375169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0.53709528889375169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0.53709528889375169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0.36072873486757506</v>
      </c>
      <c r="K116">
        <f>IF(ISBLANK(Calculations!K116),"",Calculations!K116)</f>
        <v>0.53709528889375169</v>
      </c>
      <c r="L116" t="str">
        <f>IF(ISBLANK(Calculations!L116),"",Calculations!L116)</f>
        <v>RESIDENTIAL</v>
      </c>
      <c r="M116" t="str">
        <f>IF(ISBLANK(Calculations!M116),"",Calculations!M116)</f>
        <v>appl</v>
      </c>
      <c r="N116" t="str">
        <f>IF(ISBLANK(Calculations!N116),"",Calculations!N116)</f>
        <v>LPG propane or butane</v>
      </c>
      <c r="O116">
        <f t="shared" si="1"/>
        <v>1033052094079.7935</v>
      </c>
      <c r="P116">
        <f>IF(ISBLANK(Calculations!P116),"",Calculations!P116)</f>
        <v>1033052094079.7935</v>
      </c>
      <c r="Q116">
        <f>IF(ISBLANK(Calculations!Q116),"",Calculations!Q116)</f>
        <v>1033052094079.7935</v>
      </c>
      <c r="R116">
        <f>IF(ISBLANK(Calculations!R116),"",Calculations!R116)</f>
        <v>1023200358946.7633</v>
      </c>
      <c r="S116">
        <f>IF(ISBLANK(Calculations!S116),"",Calculations!S116)</f>
        <v>1016764794584.9639</v>
      </c>
      <c r="T116">
        <f>IF(ISBLANK(Calculations!T116),"",Calculations!T116)</f>
        <v>1013132224089.573</v>
      </c>
      <c r="U116">
        <f>IF(ISBLANK(Calculations!U116),"",Calculations!U116)</f>
        <v>1011705557013.9114</v>
      </c>
      <c r="V116">
        <f>IF(ISBLANK(Calculations!V116),"",Calculations!V116)</f>
        <v>1012105926006.97</v>
      </c>
      <c r="W116">
        <f>IF(ISBLANK(Calculations!W116),"",Calculations!W116)</f>
        <v>1013752055743.6998</v>
      </c>
      <c r="X116">
        <f>IF(ISBLANK(Calculations!X116),"",Calculations!X116)</f>
        <v>1016139653698.3906</v>
      </c>
      <c r="Y116">
        <f>IF(ISBLANK(Calculations!Y116),"",Calculations!Y116)</f>
        <v>1018893502119.4613</v>
      </c>
      <c r="Z116">
        <f>IF(ISBLANK(Calculations!Z116),"",Calculations!Z116)</f>
        <v>1022180016541.3572</v>
      </c>
      <c r="AA116">
        <f>IF(ISBLANK(Calculations!AA116),"",Calculations!AA116)</f>
        <v>1025924039029.484</v>
      </c>
      <c r="AB116">
        <f>IF(ISBLANK(Calculations!AB116),"",Calculations!AB116)</f>
        <v>1029769915616.1295</v>
      </c>
      <c r="AC116">
        <f>IF(ISBLANK(Calculations!AC116),"",Calculations!AC116)</f>
        <v>1033553967493.1216</v>
      </c>
      <c r="AD116">
        <f>IF(ISBLANK(Calculations!AD116),"",Calculations!AD116)</f>
        <v>1037486495571.5664</v>
      </c>
      <c r="AE116">
        <f>IF(ISBLANK(Calculations!AE116),"",Calculations!AE116)</f>
        <v>1041604564081.7627</v>
      </c>
      <c r="AF116">
        <f>IF(ISBLANK(Calculations!AF116),"",Calculations!AF116)</f>
        <v>1045891135213.6165</v>
      </c>
      <c r="AG116">
        <f>IF(ISBLANK(Calculations!AG116),"",Calculations!AG116)</f>
        <v>1050187512627.7739</v>
      </c>
      <c r="AH116">
        <f>IF(ISBLANK(Calculations!AH116),"",Calculations!AH116)</f>
        <v>1054503455083.9714</v>
      </c>
      <c r="AI116">
        <f>IF(ISBLANK(Calculations!AI116),"",Calculations!AI116)</f>
        <v>1058788160707.5863</v>
      </c>
      <c r="AJ116">
        <f>IF(ISBLANK(Calculations!AJ116),"",Calculations!AJ116)</f>
        <v>1063024838080.8674</v>
      </c>
      <c r="AK116">
        <f>IF(ISBLANK(Calculations!AK116),"",Calculations!AK116)</f>
        <v>1063855378883.7507</v>
      </c>
      <c r="AL116">
        <f>IF(ISBLANK(Calculations!AL116),"",Calculations!AL116)</f>
        <v>1064609544345.5137</v>
      </c>
      <c r="AM116">
        <f>IF(ISBLANK(Calculations!AM116),"",Calculations!AM116)</f>
        <v>1065313475154.105</v>
      </c>
      <c r="AN116">
        <f>IF(ISBLANK(Calculations!AN116),"",Calculations!AN116)</f>
        <v>1065988073567.5012</v>
      </c>
      <c r="AO116">
        <f>IF(ISBLANK(Calculations!AO116),"",Calculations!AO116)</f>
        <v>1066643682504.1918</v>
      </c>
      <c r="AP116">
        <f>IF(ISBLANK(Calculations!AP116),"",Calculations!AP116)</f>
        <v>1067283716876.2699</v>
      </c>
      <c r="AQ116">
        <f>IF(ISBLANK(Calculations!AQ116),"",Calculations!AQ116)</f>
        <v>1067914722305.6906</v>
      </c>
      <c r="AR116">
        <f>IF(ISBLANK(Calculations!AR116),"",Calculations!AR116)</f>
        <v>1068533192700.9843</v>
      </c>
      <c r="AS116">
        <f>IF(ISBLANK(Calculations!AS116),"",Calculations!AS116)</f>
        <v>1069151896142.8037</v>
      </c>
      <c r="AT116">
        <f>IF(ISBLANK(Calculations!AT116),"",Calculations!AT116)</f>
        <v>1069782392788.8611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0.53709528889375169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0.40164253309837267</v>
      </c>
      <c r="K121">
        <f>IF(ISBLANK(Calculations!K121),"",Calculations!K121)</f>
        <v>0.53709528889375169</v>
      </c>
      <c r="L121" t="str">
        <f>IF(ISBLANK(Calculations!L121),"",Calculations!L121)</f>
        <v>RESIDENTIAL</v>
      </c>
      <c r="M121" t="str">
        <f>IF(ISBLANK(Calculations!M121),"",Calculations!M121)</f>
        <v>other</v>
      </c>
      <c r="N121" t="str">
        <f>IF(ISBLANK(Calculations!N121),"",Calculations!N121)</f>
        <v>electricity</v>
      </c>
      <c r="O121">
        <f t="shared" si="1"/>
        <v>13665751088560.768</v>
      </c>
      <c r="P121">
        <f>IF(ISBLANK(Calculations!P121),"",Calculations!P121)-(SUMIFS(BDEQ!B:B,BDEQ!$AG:$AG,About!$B$2,BDEQ!$AH:$AH,$I121)*BDEQ!$C$2*$J121*$K121)</f>
        <v>13665751088560.768</v>
      </c>
      <c r="Q121">
        <f>IF(ISBLANK(Calculations!Q121),"",Calculations!Q121)-(SUMIFS(BDEQ!C:C,BDEQ!$AG:$AG,About!$B$2,BDEQ!$AH:$AH,$I121)*BDEQ!$C$2*$J121*$K121)</f>
        <v>13665751088560.768</v>
      </c>
      <c r="R121">
        <f>IF(ISBLANK(Calculations!R121),"",Calculations!R121)-(SUMIFS(BDEQ!D:D,BDEQ!$AG:$AG,About!$B$2,BDEQ!$AH:$AH,$I121)*BDEQ!$C$2*$J121*$K121)</f>
        <v>13863296700390.031</v>
      </c>
      <c r="S121">
        <f>IF(ISBLANK(Calculations!S121),"",Calculations!S121)-(SUMIFS(BDEQ!E:E,BDEQ!$AG:$AG,About!$B$2,BDEQ!$AH:$AH,$I121)*BDEQ!$C$2*$J121*$K121)</f>
        <v>14061673098413.172</v>
      </c>
      <c r="T121">
        <f>IF(ISBLANK(Calculations!T121),"",Calculations!T121)-(SUMIFS(BDEQ!F:F,BDEQ!$AG:$AG,About!$B$2,BDEQ!$AH:$AH,$I121)*BDEQ!$C$2*$J121*$K121)</f>
        <v>14264169936694.881</v>
      </c>
      <c r="U121">
        <f>IF(ISBLANK(Calculations!U121),"",Calculations!U121)-(SUMIFS(BDEQ!G:G,BDEQ!$AG:$AG,About!$B$2,BDEQ!$AH:$AH,$I121)*BDEQ!$C$2*$J121*$K121)</f>
        <v>14467600643686.828</v>
      </c>
      <c r="V121">
        <f>IF(ISBLANK(Calculations!V121),"",Calculations!V121)-(SUMIFS(BDEQ!H:H,BDEQ!$AG:$AG,About!$B$2,BDEQ!$AH:$AH,$I121)*BDEQ!$C$2*$J121*$K121)</f>
        <v>14661275898505.064</v>
      </c>
      <c r="W121">
        <f>IF(ISBLANK(Calculations!W121),"",Calculations!W121)-(SUMIFS(BDEQ!I:I,BDEQ!$AG:$AG,About!$B$2,BDEQ!$AH:$AH,$I121)*BDEQ!$C$2*$J121*$K121)</f>
        <v>14860176754429.143</v>
      </c>
      <c r="X121">
        <f>IF(ISBLANK(Calculations!X121),"",Calculations!X121)-(SUMIFS(BDEQ!J:J,BDEQ!$AG:$AG,About!$B$2,BDEQ!$AH:$AH,$I121)*BDEQ!$C$2*$J121*$K121)</f>
        <v>15070760145839</v>
      </c>
      <c r="Y121">
        <f>IF(ISBLANK(Calculations!Y121),"",Calculations!Y121)-(SUMIFS(BDEQ!K:K,BDEQ!$AG:$AG,About!$B$2,BDEQ!$AH:$AH,$I121)*BDEQ!$C$2*$J121*$K121)</f>
        <v>15262623244520.334</v>
      </c>
      <c r="Z121">
        <f>IF(ISBLANK(Calculations!Z121),"",Calculations!Z121)-(SUMIFS(BDEQ!L:L,BDEQ!$AG:$AG,About!$B$2,BDEQ!$AH:$AH,$I121)*BDEQ!$C$2*$J121*$K121)</f>
        <v>15438686617745.693</v>
      </c>
      <c r="AA121">
        <f>IF(ISBLANK(Calculations!AA121),"",Calculations!AA121)-(SUMIFS(BDEQ!M:M,BDEQ!$AG:$AG,About!$B$2,BDEQ!$AH:$AH,$I121)*BDEQ!$C$2*$J121*$K121)</f>
        <v>15613639203701.137</v>
      </c>
      <c r="AB121">
        <f>IF(ISBLANK(Calculations!AB121),"",Calculations!AB121)-(SUMIFS(BDEQ!N:N,BDEQ!$AG:$AG,About!$B$2,BDEQ!$AH:$AH,$I121)*BDEQ!$C$2*$J121*$K121)</f>
        <v>15790174031324.51</v>
      </c>
      <c r="AC121">
        <f>IF(ISBLANK(Calculations!AC121),"",Calculations!AC121)-(SUMIFS(BDEQ!O:O,BDEQ!$AG:$AG,About!$B$2,BDEQ!$AH:$AH,$I121)*BDEQ!$C$2*$J121*$K121)</f>
        <v>15989853604234.199</v>
      </c>
      <c r="AD121">
        <f>IF(ISBLANK(Calculations!AD121),"",Calculations!AD121)-(SUMIFS(BDEQ!P:P,BDEQ!$AG:$AG,About!$B$2,BDEQ!$AH:$AH,$I121)*BDEQ!$C$2*$J121*$K121)</f>
        <v>16212446836924.938</v>
      </c>
      <c r="AE121">
        <f>IF(ISBLANK(Calculations!AE121),"",Calculations!AE121)-(SUMIFS(BDEQ!Q:Q,BDEQ!$AG:$AG,About!$B$2,BDEQ!$AH:$AH,$I121)*BDEQ!$C$2*$J121*$K121)</f>
        <v>16446075635246.826</v>
      </c>
      <c r="AF121">
        <f>IF(ISBLANK(Calculations!AF121),"",Calculations!AF121)-(SUMIFS(BDEQ!R:R,BDEQ!$AG:$AG,About!$B$2,BDEQ!$AH:$AH,$I121)*BDEQ!$C$2*$J121*$K121)</f>
        <v>16678346914835.447</v>
      </c>
      <c r="AG121">
        <f>IF(ISBLANK(Calculations!AG121),"",Calculations!AG121)-(SUMIFS(BDEQ!S:S,BDEQ!$AG:$AG,About!$B$2,BDEQ!$AH:$AH,$I121)*BDEQ!$C$2*$J121*$K121)</f>
        <v>16913323271142.74</v>
      </c>
      <c r="AH121">
        <f>IF(ISBLANK(Calculations!AH121),"",Calculations!AH121)-(SUMIFS(BDEQ!T:T,BDEQ!$AG:$AG,About!$B$2,BDEQ!$AH:$AH,$I121)*BDEQ!$C$2*$J121*$K121)</f>
        <v>17155361072791.236</v>
      </c>
      <c r="AI121">
        <f>IF(ISBLANK(Calculations!AI121),"",Calculations!AI121)-(SUMIFS(BDEQ!U:U,BDEQ!$AG:$AG,About!$B$2,BDEQ!$AH:$AH,$I121)*BDEQ!$C$2*$J121*$K121)</f>
        <v>17385538922401.896</v>
      </c>
      <c r="AJ121">
        <f>IF(ISBLANK(Calculations!AJ121),"",Calculations!AJ121)-(SUMIFS(BDEQ!V:V,BDEQ!$AG:$AG,About!$B$2,BDEQ!$AH:$AH,$I121)*BDEQ!$C$2*$J121*$K121)</f>
        <v>17601242275982.898</v>
      </c>
      <c r="AK121">
        <f>IF(ISBLANK(Calculations!AK121),"",Calculations!AK121)-(SUMIFS(BDEQ!W:W,BDEQ!$AG:$AG,About!$B$2,BDEQ!$AH:$AH,$I121)*BDEQ!$C$2*$J121*$K121)</f>
        <v>17789338741974.219</v>
      </c>
      <c r="AL121">
        <f>IF(ISBLANK(Calculations!AL121),"",Calculations!AL121)-(SUMIFS(BDEQ!X:X,BDEQ!$AG:$AG,About!$B$2,BDEQ!$AH:$AH,$I121)*BDEQ!$C$2*$J121*$K121)</f>
        <v>17980863093923.137</v>
      </c>
      <c r="AM121">
        <f>IF(ISBLANK(Calculations!AM121),"",Calculations!AM121)-(SUMIFS(BDEQ!Y:Y,BDEQ!$AG:$AG,About!$B$2,BDEQ!$AH:$AH,$I121)*BDEQ!$C$2*$J121*$K121)</f>
        <v>18179049463138.023</v>
      </c>
      <c r="AN121">
        <f>IF(ISBLANK(Calculations!AN121),"",Calculations!AN121)-(SUMIFS(BDEQ!Z:Z,BDEQ!$AG:$AG,About!$B$2,BDEQ!$AH:$AH,$I121)*BDEQ!$C$2*$J121*$K121)</f>
        <v>18381982872327.914</v>
      </c>
      <c r="AO121">
        <f>IF(ISBLANK(Calculations!AO121),"",Calculations!AO121)-(SUMIFS(BDEQ!AA:AA,BDEQ!$AG:$AG,About!$B$2,BDEQ!$AH:$AH,$I121)*BDEQ!$C$2*$J121*$K121)</f>
        <v>18583565727821.402</v>
      </c>
      <c r="AP121">
        <f>IF(ISBLANK(Calculations!AP121),"",Calculations!AP121)-(SUMIFS(BDEQ!AB:AB,BDEQ!$AG:$AG,About!$B$2,BDEQ!$AH:$AH,$I121)*BDEQ!$C$2*$J121*$K121)</f>
        <v>18783986811377.258</v>
      </c>
      <c r="AQ121">
        <f>IF(ISBLANK(Calculations!AQ121),"",Calculations!AQ121)-(SUMIFS(BDEQ!AC:AC,BDEQ!$AG:$AG,About!$B$2,BDEQ!$AH:$AH,$I121)*BDEQ!$C$2*$J121*$K121)</f>
        <v>18976307995866.219</v>
      </c>
      <c r="AR121">
        <f>IF(ISBLANK(Calculations!AR121),"",Calculations!AR121)-(SUMIFS(BDEQ!AD:AD,BDEQ!$AG:$AG,About!$B$2,BDEQ!$AH:$AH,$I121)*BDEQ!$C$2*$J121*$K121)</f>
        <v>19152921703198.863</v>
      </c>
      <c r="AS121">
        <f>IF(ISBLANK(Calculations!AS121),"",Calculations!AS121)-(SUMIFS(BDEQ!AE:AE,BDEQ!$AG:$AG,About!$B$2,BDEQ!$AH:$AH,$I121)*BDEQ!$C$2*$J121*$K121)</f>
        <v>19328045513417.586</v>
      </c>
      <c r="AT121">
        <f>IF(ISBLANK(Calculations!AT121),"",Calculations!AT121)-(SUMIFS(BDEQ!AF:AF,BDEQ!$AG:$AG,About!$B$2,BDEQ!$AH:$AH,$I121)*BDEQ!$C$2*$J121*$K121)</f>
        <v>19500995317210.656</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0.53709528889375169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0.53709528889375169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0.53709528889375169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0.53709528889375169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0.53709528889375169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0.53709528889375169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0.53709528889375169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0.53709528889375169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0.53709528889375169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1.5508911374941895E-2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723692331488.9137</v>
      </c>
      <c r="P134">
        <f>IF(ISBLANK(Calculations!P134),"",Calculations!P134)</f>
        <v>723692331488.9137</v>
      </c>
      <c r="Q134">
        <f>IF(ISBLANK(Calculations!Q134),"",Calculations!Q134)</f>
        <v>723692331488.9137</v>
      </c>
      <c r="R134">
        <f>IF(ISBLANK(Calculations!R134),"",Calculations!R134)</f>
        <v>726508916954.04333</v>
      </c>
      <c r="S134">
        <f>IF(ISBLANK(Calculations!S134),"",Calculations!S134)</f>
        <v>729079453353.96545</v>
      </c>
      <c r="T134">
        <f>IF(ISBLANK(Calculations!T134),"",Calculations!T134)</f>
        <v>731262749980.06262</v>
      </c>
      <c r="U134">
        <f>IF(ISBLANK(Calculations!U134),"",Calculations!U134)</f>
        <v>733581125140.2207</v>
      </c>
      <c r="V134">
        <f>IF(ISBLANK(Calculations!V134),"",Calculations!V134)</f>
        <v>735755816982.38989</v>
      </c>
      <c r="W134">
        <f>IF(ISBLANK(Calculations!W134),"",Calculations!W134)</f>
        <v>737936303289.01233</v>
      </c>
      <c r="X134">
        <f>IF(ISBLANK(Calculations!X134),"",Calculations!X134)</f>
        <v>740304890785.26355</v>
      </c>
      <c r="Y134">
        <f>IF(ISBLANK(Calculations!Y134),"",Calculations!Y134)</f>
        <v>742680637587.65051</v>
      </c>
      <c r="Z134">
        <f>IF(ISBLANK(Calculations!Z134),"",Calculations!Z134)</f>
        <v>745008174464.84717</v>
      </c>
      <c r="AA134">
        <f>IF(ISBLANK(Calculations!AA134),"",Calculations!AA134)</f>
        <v>746943907751.5376</v>
      </c>
      <c r="AB134">
        <f>IF(ISBLANK(Calculations!AB134),"",Calculations!AB134)</f>
        <v>748463884913.00903</v>
      </c>
      <c r="AC134">
        <f>IF(ISBLANK(Calculations!AC134),"",Calculations!AC134)</f>
        <v>749471867220.73999</v>
      </c>
      <c r="AD134">
        <f>IF(ISBLANK(Calculations!AD134),"",Calculations!AD134)</f>
        <v>750176588068.00818</v>
      </c>
      <c r="AE134">
        <f>IF(ISBLANK(Calculations!AE134),"",Calculations!AE134)</f>
        <v>750207991543.67981</v>
      </c>
      <c r="AF134">
        <f>IF(ISBLANK(Calculations!AF134),"",Calculations!AF134)</f>
        <v>749739511973.10779</v>
      </c>
      <c r="AG134">
        <f>IF(ISBLANK(Calculations!AG134),"",Calculations!AG134)</f>
        <v>748953948978.87024</v>
      </c>
      <c r="AH134">
        <f>IF(ISBLANK(Calculations!AH134),"",Calculations!AH134)</f>
        <v>747900543560.29297</v>
      </c>
      <c r="AI134">
        <f>IF(ISBLANK(Calculations!AI134),"",Calculations!AI134)</f>
        <v>746587682511.39917</v>
      </c>
      <c r="AJ134">
        <f>IF(ISBLANK(Calculations!AJ134),"",Calculations!AJ134)</f>
        <v>744999624818.22229</v>
      </c>
      <c r="AK134">
        <f>IF(ISBLANK(Calculations!AK134),"",Calculations!AK134)</f>
        <v>743473000304.33459</v>
      </c>
      <c r="AL134">
        <f>IF(ISBLANK(Calculations!AL134),"",Calculations!AL134)</f>
        <v>741889102026.38745</v>
      </c>
      <c r="AM134">
        <f>IF(ISBLANK(Calculations!AM134),"",Calculations!AM134)</f>
        <v>740415628646.66284</v>
      </c>
      <c r="AN134">
        <f>IF(ISBLANK(Calculations!AN134),"",Calculations!AN134)</f>
        <v>738901898510.68286</v>
      </c>
      <c r="AO134">
        <f>IF(ISBLANK(Calculations!AO134),"",Calculations!AO134)</f>
        <v>737352596437.59387</v>
      </c>
      <c r="AP134">
        <f>IF(ISBLANK(Calculations!AP134),"",Calculations!AP134)</f>
        <v>735930983600.07202</v>
      </c>
      <c r="AQ134">
        <f>IF(ISBLANK(Calculations!AQ134),"",Calculations!AQ134)</f>
        <v>734320639016.10144</v>
      </c>
      <c r="AR134">
        <f>IF(ISBLANK(Calculations!AR134),"",Calculations!AR134)</f>
        <v>732667227073.88391</v>
      </c>
      <c r="AS134">
        <f>IF(ISBLANK(Calculations!AS134),"",Calculations!AS134)</f>
        <v>730967137990.54236</v>
      </c>
      <c r="AT134">
        <f>IF(ISBLANK(Calculations!AT134),"",Calculations!AT134)</f>
        <v>729296400657.72986</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0.30660223302122164</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6073790236150.4004</v>
      </c>
      <c r="P136">
        <f>IF(ISBLANK(Calculations!P136),"",Calculations!P136)</f>
        <v>6073790236150.4004</v>
      </c>
      <c r="Q136">
        <f>IF(ISBLANK(Calculations!Q136),"",Calculations!Q136)</f>
        <v>6073790236150.4004</v>
      </c>
      <c r="R136">
        <f>IF(ISBLANK(Calculations!R136),"",Calculations!R136)</f>
        <v>6036721348215.0996</v>
      </c>
      <c r="S136" s="99">
        <f>IF(ISBLANK(Calculations!S136),"",Calculations!S136 + ('IRA Buildings Changes'!$F$38/($AB$133-$R$133)*(S133-$R$133)))</f>
        <v>5987848418793.0469</v>
      </c>
      <c r="T136" s="99">
        <f>IF(ISBLANK(Calculations!T136),"",Calculations!T136 + ('IRA Buildings Changes'!$F$38/($AB$133-$R$133)*(T133-$R$133)))</f>
        <v>5937006945377.2471</v>
      </c>
      <c r="U136" s="99">
        <f>IF(ISBLANK(Calculations!U136),"",Calculations!U136 + ('IRA Buildings Changes'!$F$38/($AB$133-$R$133)*(U133-$R$133)))</f>
        <v>5888545842394.4189</v>
      </c>
      <c r="V136" s="99">
        <f>IF(ISBLANK(Calculations!V136),"",Calculations!V136 + ('IRA Buildings Changes'!$F$38/($AB$133-$R$133)*(V133-$R$133)))</f>
        <v>5841188437323.0039</v>
      </c>
      <c r="W136" s="99">
        <f>IF(ISBLANK(Calculations!W136),"",Calculations!W136 + ('IRA Buildings Changes'!$F$38/($AB$133-$R$133)*(W133-$R$133)))</f>
        <v>5797082503438.0615</v>
      </c>
      <c r="X136" s="99">
        <f>IF(ISBLANK(Calculations!X136),"",Calculations!X136 + ('IRA Buildings Changes'!$F$38/($AB$133-$R$133)*(X133-$R$133)))</f>
        <v>5758958388366.8232</v>
      </c>
      <c r="Y136" s="99">
        <f>IF(ISBLANK(Calculations!Y136),"",Calculations!Y136 + ('IRA Buildings Changes'!$F$38/($AB$133-$R$133)*(Y133-$R$133)))</f>
        <v>5726779003663.9092</v>
      </c>
      <c r="Z136" s="99">
        <f>IF(ISBLANK(Calculations!Z136),"",Calculations!Z136 + ('IRA Buildings Changes'!$F$38/($AB$133-$R$133)*(Z133-$R$133)))</f>
        <v>5701495644037.7891</v>
      </c>
      <c r="AA136" s="99">
        <f>IF(ISBLANK(Calculations!AA136),"",Calculations!AA136 + ('IRA Buildings Changes'!$F$38/($AB$133-$R$133)*(AA133-$R$133)))</f>
        <v>5681249233780.2324</v>
      </c>
      <c r="AB136" s="98">
        <f>IF(ISBLANK(Calculations!AB136),"",Calculations!AB136 + 'IRA Buildings Changes'!F38)</f>
        <v>5666608913165.9121</v>
      </c>
      <c r="AC136" s="99">
        <f>IF(ISBLANK(Calculations!AC136),"",Calculations!AC136 + 'IRA Buildings Changes'!$F$38)</f>
        <v>5667753091120.834</v>
      </c>
      <c r="AD136" s="99">
        <f>IF(ISBLANK(Calculations!AD136),"",Calculations!AD136 + 'IRA Buildings Changes'!$F$38)</f>
        <v>5674760227704.0967</v>
      </c>
      <c r="AE136" s="99">
        <f>IF(ISBLANK(Calculations!AE136),"",Calculations!AE136 + 'IRA Buildings Changes'!$F$38)</f>
        <v>5683743885521.1934</v>
      </c>
      <c r="AF136" s="99">
        <f>IF(ISBLANK(Calculations!AF136),"",Calculations!AF136 + 'IRA Buildings Changes'!$F$38)</f>
        <v>5694800701618.9385</v>
      </c>
      <c r="AG136" s="99">
        <f>IF(ISBLANK(Calculations!AG136),"",Calculations!AG136 + 'IRA Buildings Changes'!$F$38)</f>
        <v>5707719169737.8838</v>
      </c>
      <c r="AH136" s="99">
        <f>IF(ISBLANK(Calculations!AH136),"",Calculations!AH136 + 'IRA Buildings Changes'!$F$38)</f>
        <v>5721287291093.8926</v>
      </c>
      <c r="AI136" s="99">
        <f>IF(ISBLANK(Calculations!AI136),"",Calculations!AI136 + 'IRA Buildings Changes'!$F$38)</f>
        <v>5734155181485.5469</v>
      </c>
      <c r="AJ136" s="99">
        <f>IF(ISBLANK(Calculations!AJ136),"",Calculations!AJ136 + 'IRA Buildings Changes'!$F$38)</f>
        <v>5745102790892.4316</v>
      </c>
      <c r="AK136" s="99">
        <f>IF(ISBLANK(Calculations!AK136),"",Calculations!AK136 + 'IRA Buildings Changes'!$F$38)</f>
        <v>5755882718700.1748</v>
      </c>
      <c r="AL136" s="99">
        <f>IF(ISBLANK(Calculations!AL136),"",Calculations!AL136 + 'IRA Buildings Changes'!$F$38)</f>
        <v>5764940469670.8779</v>
      </c>
      <c r="AM136" s="99">
        <f>IF(ISBLANK(Calculations!AM136),"",Calculations!AM136 + 'IRA Buildings Changes'!$F$38)</f>
        <v>5773240763451.4502</v>
      </c>
      <c r="AN136" s="99">
        <f>IF(ISBLANK(Calculations!AN136),"",Calculations!AN136 + 'IRA Buildings Changes'!$F$38)</f>
        <v>5779314922657.0381</v>
      </c>
      <c r="AO136" s="99">
        <f>IF(ISBLANK(Calculations!AO136),"",Calculations!AO136 + 'IRA Buildings Changes'!$F$38)</f>
        <v>5783103247049.2119</v>
      </c>
      <c r="AP136" s="99">
        <f>IF(ISBLANK(Calculations!AP136),"",Calculations!AP136 + 'IRA Buildings Changes'!$F$38)</f>
        <v>5785937345980.001</v>
      </c>
      <c r="AQ136" s="99">
        <f>IF(ISBLANK(Calculations!AQ136),"",Calculations!AQ136 + 'IRA Buildings Changes'!$F$38)</f>
        <v>5785400543345.3037</v>
      </c>
      <c r="AR136" s="99">
        <f>IF(ISBLANK(Calculations!AR136),"",Calculations!AR136 + 'IRA Buildings Changes'!$F$38)</f>
        <v>5782858235669.0801</v>
      </c>
      <c r="AS136" s="99">
        <f>IF(ISBLANK(Calculations!AS136),"",Calculations!AS136 + 'IRA Buildings Changes'!$F$38)</f>
        <v>5778518385540.043</v>
      </c>
      <c r="AT136" s="99">
        <f>IF(ISBLANK(Calculations!AT136),"",Calculations!AT136 + 'IRA Buildings Changes'!$F$38)</f>
        <v>5773254388875.375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0.18663637720765519</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1079878078523.4929</v>
      </c>
      <c r="P137">
        <f>IF(ISBLANK(Calculations!P137),"",Calculations!P137)</f>
        <v>1079878078523.4929</v>
      </c>
      <c r="Q137">
        <f>IF(ISBLANK(Calculations!Q137),"",Calculations!Q137)</f>
        <v>1079878078523.4929</v>
      </c>
      <c r="R137">
        <f>IF(ISBLANK(Calculations!R137),"",Calculations!R137)</f>
        <v>1059324626390.8545</v>
      </c>
      <c r="S137">
        <f>IF(ISBLANK(Calculations!S137),"",Calculations!S137)</f>
        <v>1037439211059.399</v>
      </c>
      <c r="T137">
        <f>IF(ISBLANK(Calculations!T137),"",Calculations!T137)</f>
        <v>1013513851760.5831</v>
      </c>
      <c r="U137">
        <f>IF(ISBLANK(Calculations!U137),"",Calculations!U137)</f>
        <v>987434443359.64709</v>
      </c>
      <c r="V137">
        <f>IF(ISBLANK(Calculations!V137),"",Calculations!V137)</f>
        <v>957966264016.41162</v>
      </c>
      <c r="W137">
        <f>IF(ISBLANK(Calculations!W137),"",Calculations!W137)</f>
        <v>924225103525.94543</v>
      </c>
      <c r="X137">
        <f>IF(ISBLANK(Calculations!X137),"",Calculations!X137)</f>
        <v>885518039151.49866</v>
      </c>
      <c r="Y137">
        <f>IF(ISBLANK(Calculations!Y137),"",Calculations!Y137)</f>
        <v>841068200128.66272</v>
      </c>
      <c r="Z137">
        <f>IF(ISBLANK(Calculations!Z137),"",Calculations!Z137)</f>
        <v>791067905569.87732</v>
      </c>
      <c r="AA137">
        <f>IF(ISBLANK(Calculations!AA137),"",Calculations!AA137)</f>
        <v>736144936823.5769</v>
      </c>
      <c r="AB137">
        <f>IF(ISBLANK(Calculations!AB137),"",Calculations!AB137)</f>
        <v>677511449857.29529</v>
      </c>
      <c r="AC137">
        <f>IF(ISBLANK(Calculations!AC137),"",Calculations!AC137)</f>
        <v>616583956020.7605</v>
      </c>
      <c r="AD137">
        <f>IF(ISBLANK(Calculations!AD137),"",Calculations!AD137)</f>
        <v>556649049321.21533</v>
      </c>
      <c r="AE137">
        <f>IF(ISBLANK(Calculations!AE137),"",Calculations!AE137)</f>
        <v>498557447239.7511</v>
      </c>
      <c r="AF137">
        <f>IF(ISBLANK(Calculations!AF137),"",Calculations!AF137)</f>
        <v>442272527113.12476</v>
      </c>
      <c r="AG137">
        <f>IF(ISBLANK(Calculations!AG137),"",Calculations!AG137)</f>
        <v>388052238073.16174</v>
      </c>
      <c r="AH137">
        <f>IF(ISBLANK(Calculations!AH137),"",Calculations!AH137)</f>
        <v>336109838753.72455</v>
      </c>
      <c r="AI137">
        <f>IF(ISBLANK(Calculations!AI137),"",Calculations!AI137)</f>
        <v>286848903578.07147</v>
      </c>
      <c r="AJ137">
        <f>IF(ISBLANK(Calculations!AJ137),"",Calculations!AJ137)</f>
        <v>240741873130.66287</v>
      </c>
      <c r="AK137">
        <f>IF(ISBLANK(Calculations!AK137),"",Calculations!AK137)</f>
        <v>198293812390.90842</v>
      </c>
      <c r="AL137">
        <f>IF(ISBLANK(Calculations!AL137),"",Calculations!AL137)</f>
        <v>159986798863.45749</v>
      </c>
      <c r="AM137">
        <f>IF(ISBLANK(Calculations!AM137),"",Calculations!AM137)</f>
        <v>126183077216.99365</v>
      </c>
      <c r="AN137">
        <f>IF(ISBLANK(Calculations!AN137),"",Calculations!AN137)</f>
        <v>97153208790.221329</v>
      </c>
      <c r="AO137">
        <f>IF(ISBLANK(Calculations!AO137),"",Calculations!AO137)</f>
        <v>72949036331.959488</v>
      </c>
      <c r="AP137">
        <f>IF(ISBLANK(Calculations!AP137),"",Calculations!AP137)</f>
        <v>53440568269.195648</v>
      </c>
      <c r="AQ137">
        <f>IF(ISBLANK(Calculations!AQ137),"",Calculations!AQ137)</f>
        <v>38307823950.863861</v>
      </c>
      <c r="AR137">
        <f>IF(ISBLANK(Calculations!AR137),"",Calculations!AR137)</f>
        <v>27067215817.044273</v>
      </c>
      <c r="AS137">
        <f>IF(ISBLANK(Calculations!AS137),"",Calculations!AS137)</f>
        <v>19114082217.444321</v>
      </c>
      <c r="AT137">
        <f>IF(ISBLANK(Calculations!AT137),"",Calculations!AT137)</f>
        <v>13780929925.150949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184000000000</v>
      </c>
      <c r="P139">
        <f>IF(ISBLANK(Calculations!P139),"",Calculations!P139)</f>
        <v>184000000000</v>
      </c>
      <c r="Q139">
        <f>IF(ISBLANK(Calculations!Q139),"",Calculations!Q139)</f>
        <v>184000000000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3000000000</v>
      </c>
      <c r="P140">
        <f>IF(ISBLANK(Calculations!P140),"",Calculations!P140)</f>
        <v>3000000000</v>
      </c>
      <c r="Q140">
        <f>IF(ISBLANK(Calculations!Q140),"",Calculations!Q140)</f>
        <v>3000000000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1924000000000</v>
      </c>
      <c r="P142">
        <f>IF(ISBLANK(Calculations!P142),"",Calculations!P142)</f>
        <v>1924000000000</v>
      </c>
      <c r="Q142">
        <f>IF(ISBLANK(Calculations!Q142),"",Calculations!Q142)</f>
        <v>1924000000000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0.25004076197231567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11667652075914.166</v>
      </c>
      <c r="P147">
        <f>IF(ISBLANK(Calculations!P147),"",Calculations!P147)</f>
        <v>11667652075914.166</v>
      </c>
      <c r="Q147">
        <f>IF(ISBLANK(Calculations!Q147),"",Calculations!Q147)</f>
        <v>11667652075914.166</v>
      </c>
      <c r="R147">
        <f>IF(ISBLANK(Calculations!R147),"",Calculations!R147)</f>
        <v>11639405587588.742</v>
      </c>
      <c r="S147" s="99">
        <f>IF(ISBLANK(Calculations!S147),"",Calculations!S147+('IRA Buildings Changes'!$E$38/($AB$146-$R$146)*(S146-$R$146)))</f>
        <v>11559904476450.039</v>
      </c>
      <c r="T147" s="99">
        <f>IF(ISBLANK(Calculations!T147),"",Calculations!T147+('IRA Buildings Changes'!$E$38/($AB$146-$R$146)*(T146-$R$146)))</f>
        <v>11473957085861.898</v>
      </c>
      <c r="U147" s="99">
        <f>IF(ISBLANK(Calculations!U147),"",Calculations!U147+('IRA Buildings Changes'!$E$38/($AB$146-$R$146)*(U146-$R$146)))</f>
        <v>11383216846989.051</v>
      </c>
      <c r="V147" s="99">
        <f>IF(ISBLANK(Calculations!V147),"",Calculations!V147+('IRA Buildings Changes'!$E$38/($AB$146-$R$146)*(V146-$R$146)))</f>
        <v>11286162175297.949</v>
      </c>
      <c r="W147" s="99">
        <f>IF(ISBLANK(Calculations!W147),"",Calculations!W147+('IRA Buildings Changes'!$E$38/($AB$146-$R$146)*(W146-$R$146)))</f>
        <v>11188809401382.949</v>
      </c>
      <c r="X147" s="99">
        <f>IF(ISBLANK(Calculations!X147),"",Calculations!X147+('IRA Buildings Changes'!$E$38/($AB$146-$R$146)*(X146-$R$146)))</f>
        <v>11088614793550.594</v>
      </c>
      <c r="Y147" s="99">
        <f>IF(ISBLANK(Calculations!Y147),"",Calculations!Y147+('IRA Buildings Changes'!$E$38/($AB$146-$R$146)*(Y146-$R$146)))</f>
        <v>10988712960438.473</v>
      </c>
      <c r="Z147" s="99">
        <f>IF(ISBLANK(Calculations!Z147),"",Calculations!Z147+('IRA Buildings Changes'!$E$38/($AB$146-$R$146)*(Z146-$R$146)))</f>
        <v>10885674522838.65</v>
      </c>
      <c r="AA147" s="99">
        <f>IF(ISBLANK(Calculations!AA147),"",Calculations!AA147+('IRA Buildings Changes'!$E$38/($AB$146-$R$146)*(AA146-$R$146)))</f>
        <v>10785709537289.463</v>
      </c>
      <c r="AB147" s="98">
        <f>IF(ISBLANK(Calculations!AB147),"",Calculations!AB147 + 'IRA Buildings Changes'!E38)</f>
        <v>10689465585587.779</v>
      </c>
      <c r="AC147" s="99">
        <f>IF(ISBLANK(Calculations!AC147),"",Calculations!AC147  + 'IRA Buildings Changes'!$E$38)</f>
        <v>10640055318776.082</v>
      </c>
      <c r="AD147" s="99">
        <f>IF(ISBLANK(Calculations!AD147),"",Calculations!AD147  + 'IRA Buildings Changes'!$E$38)</f>
        <v>10595986005115.584</v>
      </c>
      <c r="AE147" s="99">
        <f>IF(ISBLANK(Calculations!AE147),"",Calculations!AE147  + 'IRA Buildings Changes'!$E$38)</f>
        <v>10554585405837.787</v>
      </c>
      <c r="AF147" s="99">
        <f>IF(ISBLANK(Calculations!AF147),"",Calculations!AF147  + 'IRA Buildings Changes'!$E$38)</f>
        <v>10520410798200.811</v>
      </c>
      <c r="AG147" s="99">
        <f>IF(ISBLANK(Calculations!AG147),"",Calculations!AG147  + 'IRA Buildings Changes'!$E$38)</f>
        <v>10486332790768.988</v>
      </c>
      <c r="AH147" s="99">
        <f>IF(ISBLANK(Calculations!AH147),"",Calculations!AH147  + 'IRA Buildings Changes'!$E$38)</f>
        <v>10460809969441.861</v>
      </c>
      <c r="AI147" s="99">
        <f>IF(ISBLANK(Calculations!AI147),"",Calculations!AI147  + 'IRA Buildings Changes'!$E$38)</f>
        <v>10440431845563.068</v>
      </c>
      <c r="AJ147" s="99">
        <f>IF(ISBLANK(Calculations!AJ147),"",Calculations!AJ147  + 'IRA Buildings Changes'!$E$38)</f>
        <v>10428909871435.52</v>
      </c>
      <c r="AK147" s="99">
        <f>IF(ISBLANK(Calculations!AK147),"",Calculations!AK147  + 'IRA Buildings Changes'!$E$38)</f>
        <v>10421738614921.414</v>
      </c>
      <c r="AL147" s="99">
        <f>IF(ISBLANK(Calculations!AL147),"",Calculations!AL147  + 'IRA Buildings Changes'!$E$38)</f>
        <v>10419023808753.359</v>
      </c>
      <c r="AM147" s="99">
        <f>IF(ISBLANK(Calculations!AM147),"",Calculations!AM147  + 'IRA Buildings Changes'!$E$38)</f>
        <v>10422554080312.211</v>
      </c>
      <c r="AN147" s="99">
        <f>IF(ISBLANK(Calculations!AN147),"",Calculations!AN147  + 'IRA Buildings Changes'!$E$38)</f>
        <v>10432641140837.498</v>
      </c>
      <c r="AO147" s="99">
        <f>IF(ISBLANK(Calculations!AO147),"",Calculations!AO147  + 'IRA Buildings Changes'!$E$38)</f>
        <v>10449392920539.062</v>
      </c>
      <c r="AP147" s="99">
        <f>IF(ISBLANK(Calculations!AP147),"",Calculations!AP147  + 'IRA Buildings Changes'!$E$38)</f>
        <v>10471229152256.852</v>
      </c>
      <c r="AQ147" s="99">
        <f>IF(ISBLANK(Calculations!AQ147),"",Calculations!AQ147  + 'IRA Buildings Changes'!$E$38)</f>
        <v>10496605603551.211</v>
      </c>
      <c r="AR147" s="99">
        <f>IF(ISBLANK(Calculations!AR147),"",Calculations!AR147  + 'IRA Buildings Changes'!$E$38)</f>
        <v>10525522037657.672</v>
      </c>
      <c r="AS147" s="99">
        <f>IF(ISBLANK(Calculations!AS147),"",Calculations!AS147  + 'IRA Buildings Changes'!$E$38)</f>
        <v>10559950484329.102</v>
      </c>
      <c r="AT147" s="99">
        <f>IF(ISBLANK(Calculations!AT147),"",Calculations!AT147  + 'IRA Buildings Changes'!$E$38)</f>
        <v>10598326549264.994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1.1817460904757229E-2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234103900523.24072</v>
      </c>
      <c r="P149">
        <f>IF(ISBLANK(Calculations!P149),"",Calculations!P149)</f>
        <v>234103900523.24072</v>
      </c>
      <c r="Q149">
        <f>IF(ISBLANK(Calculations!Q149),"",Calculations!Q149)</f>
        <v>234103900523.24072</v>
      </c>
      <c r="R149">
        <f>IF(ISBLANK(Calculations!R149),"",Calculations!R149)</f>
        <v>233597362882.34503</v>
      </c>
      <c r="S149">
        <f>IF(ISBLANK(Calculations!S149),"",Calculations!S149)</f>
        <v>232921853110.40091</v>
      </c>
      <c r="T149">
        <f>IF(ISBLANK(Calculations!T149),"",Calculations!T149)</f>
        <v>232055142736.2305</v>
      </c>
      <c r="U149">
        <f>IF(ISBLANK(Calculations!U149),"",Calculations!U149)</f>
        <v>230960311003.228</v>
      </c>
      <c r="V149">
        <f>IF(ISBLANK(Calculations!V149),"",Calculations!V149)</f>
        <v>229634619407.67413</v>
      </c>
      <c r="W149">
        <f>IF(ISBLANK(Calculations!W149),"",Calculations!W149)</f>
        <v>228050909966.32513</v>
      </c>
      <c r="X149">
        <f>IF(ISBLANK(Calculations!X149),"",Calculations!X149)</f>
        <v>226169046537.45132</v>
      </c>
      <c r="Y149">
        <f>IF(ISBLANK(Calculations!Y149),"",Calculations!Y149)</f>
        <v>223962990198.69778</v>
      </c>
      <c r="Z149">
        <f>IF(ISBLANK(Calculations!Z149),"",Calculations!Z149)</f>
        <v>221448109592.96439</v>
      </c>
      <c r="AA149">
        <f>IF(ISBLANK(Calculations!AA149),"",Calculations!AA149)</f>
        <v>218553771732.47729</v>
      </c>
      <c r="AB149">
        <f>IF(ISBLANK(Calculations!AB149),"",Calculations!AB149)</f>
        <v>215317544581.35428</v>
      </c>
      <c r="AC149">
        <f>IF(ISBLANK(Calculations!AC149),"",Calculations!AC149)</f>
        <v>211698899617.30081</v>
      </c>
      <c r="AD149">
        <f>IF(ISBLANK(Calculations!AD149),"",Calculations!AD149)</f>
        <v>207709590479.4913</v>
      </c>
      <c r="AE149">
        <f>IF(ISBLANK(Calculations!AE149),"",Calculations!AE149)</f>
        <v>203329493679.43268</v>
      </c>
      <c r="AF149">
        <f>IF(ISBLANK(Calculations!AF149),"",Calculations!AF149)</f>
        <v>198564708504.7243</v>
      </c>
      <c r="AG149">
        <f>IF(ISBLANK(Calculations!AG149),"",Calculations!AG149)</f>
        <v>193449002709.3378</v>
      </c>
      <c r="AH149">
        <f>IF(ISBLANK(Calculations!AH149),"",Calculations!AH149)</f>
        <v>188019625189.48096</v>
      </c>
      <c r="AI149">
        <f>IF(ISBLANK(Calculations!AI149),"",Calculations!AI149)</f>
        <v>182322004031.45609</v>
      </c>
      <c r="AJ149">
        <f>IF(ISBLANK(Calculations!AJ149),"",Calculations!AJ149)</f>
        <v>176426074462.68225</v>
      </c>
      <c r="AK149">
        <f>IF(ISBLANK(Calculations!AK149),"",Calculations!AK149)</f>
        <v>170407563871.54639</v>
      </c>
      <c r="AL149">
        <f>IF(ISBLANK(Calculations!AL149),"",Calculations!AL149)</f>
        <v>164341465516.91177</v>
      </c>
      <c r="AM149">
        <f>IF(ISBLANK(Calculations!AM149),"",Calculations!AM149)</f>
        <v>158366442821.59125</v>
      </c>
      <c r="AN149">
        <f>IF(ISBLANK(Calculations!AN149),"",Calculations!AN149)</f>
        <v>152534543866.86539</v>
      </c>
      <c r="AO149">
        <f>IF(ISBLANK(Calculations!AO149),"",Calculations!AO149)</f>
        <v>146962955190.17935</v>
      </c>
      <c r="AP149">
        <f>IF(ISBLANK(Calculations!AP149),"",Calculations!AP149)</f>
        <v>141711476358.74939</v>
      </c>
      <c r="AQ149">
        <f>IF(ISBLANK(Calculations!AQ149),"",Calculations!AQ149)</f>
        <v>136818463837.60098</v>
      </c>
      <c r="AR149">
        <f>IF(ISBLANK(Calculations!AR149),"",Calculations!AR149)</f>
        <v>132316779770.13728</v>
      </c>
      <c r="AS149">
        <f>IF(ISBLANK(Calculations!AS149),"",Calculations!AS149)</f>
        <v>128207618756.19885</v>
      </c>
      <c r="AT149">
        <f>IF(ISBLANK(Calculations!AT149),"",Calculations!AT149)</f>
        <v>124478067310.24617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4713524.2290020697</v>
      </c>
      <c r="S158">
        <f>IF(ISBLANK(Calculations!S158),"",Calculations!S158)</f>
        <v>4794640.8565809997</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0.10966818538349313</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5117446534549.9395</v>
      </c>
      <c r="P160">
        <f>IF(ISBLANK(Calculations!P160),"",Calculations!P160)</f>
        <v>5117446534549.9395</v>
      </c>
      <c r="Q160">
        <f>IF(ISBLANK(Calculations!Q160),"",Calculations!Q160)</f>
        <v>5117446534549.9395</v>
      </c>
      <c r="R160">
        <f>IF(ISBLANK(Calculations!R160),"",Calculations!R160)</f>
        <v>5030868620350.5049</v>
      </c>
      <c r="S160">
        <f>IF(ISBLANK(Calculations!S160),"",Calculations!S160)</f>
        <v>4893417605466.2129</v>
      </c>
      <c r="T160">
        <f>IF(ISBLANK(Calculations!T160),"",Calculations!T160)</f>
        <v>4748276313663.3682</v>
      </c>
      <c r="U160">
        <f>IF(ISBLANK(Calculations!U160),"",Calculations!U160)</f>
        <v>4607378491621.1611</v>
      </c>
      <c r="V160">
        <f>IF(ISBLANK(Calculations!V160),"",Calculations!V160)</f>
        <v>4473304827328.1328</v>
      </c>
      <c r="W160">
        <f>IF(ISBLANK(Calculations!W160),"",Calculations!W160)</f>
        <v>4345903276928.542</v>
      </c>
      <c r="X160">
        <f>IF(ISBLANK(Calculations!X160),"",Calculations!X160)</f>
        <v>4227790466402.9575</v>
      </c>
      <c r="Y160">
        <f>IF(ISBLANK(Calculations!Y160),"",Calculations!Y160)</f>
        <v>4120447340690.5298</v>
      </c>
      <c r="Z160">
        <f>IF(ISBLANK(Calculations!Z160),"",Calculations!Z160)</f>
        <v>4025052785227.8154</v>
      </c>
      <c r="AA160">
        <f>IF(ISBLANK(Calculations!AA160),"",Calculations!AA160)</f>
        <v>3943948350744.7476</v>
      </c>
      <c r="AB160">
        <f>IF(ISBLANK(Calculations!AB160),"",Calculations!AB160)</f>
        <v>3876767616139.0059</v>
      </c>
      <c r="AC160">
        <f>IF(ISBLANK(Calculations!AC160),"",Calculations!AC160)</f>
        <v>3819444815167.6436</v>
      </c>
      <c r="AD160">
        <f>IF(ISBLANK(Calculations!AD160),"",Calculations!AD160)</f>
        <v>3769279009221.667</v>
      </c>
      <c r="AE160">
        <f>IF(ISBLANK(Calculations!AE160),"",Calculations!AE160)</f>
        <v>3723518755248.7275</v>
      </c>
      <c r="AF160">
        <f>IF(ISBLANK(Calculations!AF160),"",Calculations!AF160)</f>
        <v>3680096071247.4336</v>
      </c>
      <c r="AG160">
        <f>IF(ISBLANK(Calculations!AG160),"",Calculations!AG160)</f>
        <v>3640885031494.8237</v>
      </c>
      <c r="AH160">
        <f>IF(ISBLANK(Calculations!AH160),"",Calculations!AH160)</f>
        <v>3606430369366.7764</v>
      </c>
      <c r="AI160">
        <f>IF(ISBLANK(Calculations!AI160),"",Calculations!AI160)</f>
        <v>3575890769739.5889</v>
      </c>
      <c r="AJ160">
        <f>IF(ISBLANK(Calculations!AJ160),"",Calculations!AJ160)</f>
        <v>3546962643103.6172</v>
      </c>
      <c r="AK160">
        <f>IF(ISBLANK(Calculations!AK160),"",Calculations!AK160)</f>
        <v>3523222813973.2485</v>
      </c>
      <c r="AL160">
        <f>IF(ISBLANK(Calculations!AL160),"",Calculations!AL160)</f>
        <v>3504670957678.0527</v>
      </c>
      <c r="AM160">
        <f>IF(ISBLANK(Calculations!AM160),"",Calculations!AM160)</f>
        <v>3491702836945.644</v>
      </c>
      <c r="AN160">
        <f>IF(ISBLANK(Calculations!AN160),"",Calculations!AN160)</f>
        <v>3482784997707.167</v>
      </c>
      <c r="AO160">
        <f>IF(ISBLANK(Calculations!AO160),"",Calculations!AO160)</f>
        <v>3478167704117.6523</v>
      </c>
      <c r="AP160">
        <f>IF(ISBLANK(Calculations!AP160),"",Calculations!AP160)</f>
        <v>3477984380118.1924</v>
      </c>
      <c r="AQ160">
        <f>IF(ISBLANK(Calculations!AQ160),"",Calculations!AQ160)</f>
        <v>3481531897892.1514</v>
      </c>
      <c r="AR160">
        <f>IF(ISBLANK(Calculations!AR160),"",Calculations!AR160)</f>
        <v>3488762000726.7769</v>
      </c>
      <c r="AS160">
        <f>IF(ISBLANK(Calculations!AS160),"",Calculations!AS160)</f>
        <v>3501003473936.4121</v>
      </c>
      <c r="AT160">
        <f>IF(ISBLANK(Calculations!AT160),"",Calculations!AT160)</f>
        <v>3516993536064.7686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0.17162313245643315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8008450229814.54</v>
      </c>
      <c r="P173">
        <f>IF(ISBLANK(Calculations!P173),"",Calculations!P173)</f>
        <v>8008450229814.54</v>
      </c>
      <c r="Q173">
        <f>IF(ISBLANK(Calculations!Q173),"",Calculations!Q173)</f>
        <v>8008450229814.54</v>
      </c>
      <c r="R173">
        <f>IF(ISBLANK(Calculations!R173),"",Calculations!R173)</f>
        <v>8090410444731.5576</v>
      </c>
      <c r="S173">
        <f>IF(ISBLANK(Calculations!S173),"",Calculations!S173)</f>
        <v>8163709481879.1768</v>
      </c>
      <c r="T173">
        <f>IF(ISBLANK(Calculations!T173),"",Calculations!T173)</f>
        <v>8223516305100.4297</v>
      </c>
      <c r="U173">
        <f>IF(ISBLANK(Calculations!U173),"",Calculations!U173)</f>
        <v>8263945088988.6553</v>
      </c>
      <c r="V173">
        <f>IF(ISBLANK(Calculations!V173),"",Calculations!V173)</f>
        <v>8284208758524.6729</v>
      </c>
      <c r="W173">
        <f>IF(ISBLANK(Calculations!W173),"",Calculations!W173)</f>
        <v>8287061256656.6035</v>
      </c>
      <c r="X173">
        <f>IF(ISBLANK(Calculations!X173),"",Calculations!X173)</f>
        <v>8280113262831.4014</v>
      </c>
      <c r="Y173">
        <f>IF(ISBLANK(Calculations!Y173),"",Calculations!Y173)</f>
        <v>8270092880328.3389</v>
      </c>
      <c r="Z173">
        <f>IF(ISBLANK(Calculations!Z173),"",Calculations!Z173)</f>
        <v>8260897528470.0547</v>
      </c>
      <c r="AA173">
        <f>IF(ISBLANK(Calculations!AA173),"",Calculations!AA173)</f>
        <v>8258390340506.2588</v>
      </c>
      <c r="AB173">
        <f>IF(ISBLANK(Calculations!AB173),"",Calculations!AB173)</f>
        <v>8263778907550.1133</v>
      </c>
      <c r="AC173">
        <f>IF(ISBLANK(Calculations!AC173),"",Calculations!AC173)</f>
        <v>8277689502012.5469</v>
      </c>
      <c r="AD173">
        <f>IF(ISBLANK(Calculations!AD173),"",Calculations!AD173)</f>
        <v>8299352292147.7295</v>
      </c>
      <c r="AE173">
        <f>IF(ISBLANK(Calculations!AE173),"",Calculations!AE173)</f>
        <v>8326175970818.8066</v>
      </c>
      <c r="AF173">
        <f>IF(ISBLANK(Calculations!AF173),"",Calculations!AF173)</f>
        <v>8357395032705.6006</v>
      </c>
      <c r="AG173">
        <f>IF(ISBLANK(Calculations!AG173),"",Calculations!AG173)</f>
        <v>8392140940646.1328</v>
      </c>
      <c r="AH173">
        <f>IF(ISBLANK(Calculations!AH173),"",Calculations!AH173)</f>
        <v>8430863858380.1924</v>
      </c>
      <c r="AI173">
        <f>IF(ISBLANK(Calculations!AI173),"",Calculations!AI173)</f>
        <v>8473660063566.0996</v>
      </c>
      <c r="AJ173">
        <f>IF(ISBLANK(Calculations!AJ173),"",Calculations!AJ173)</f>
        <v>8515668737353</v>
      </c>
      <c r="AK173">
        <f>IF(ISBLANK(Calculations!AK173),"",Calculations!AK173)</f>
        <v>8561186619544.8203</v>
      </c>
      <c r="AL173">
        <f>IF(ISBLANK(Calculations!AL173),"",Calculations!AL173)</f>
        <v>8611096170798.6406</v>
      </c>
      <c r="AM173">
        <f>IF(ISBLANK(Calculations!AM173),"",Calculations!AM173)</f>
        <v>8662637904267.3564</v>
      </c>
      <c r="AN173">
        <f>IF(ISBLANK(Calculations!AN173),"",Calculations!AN173)</f>
        <v>8717157701905.9912</v>
      </c>
      <c r="AO173">
        <f>IF(ISBLANK(Calculations!AO173),"",Calculations!AO173)</f>
        <v>8776979911795.0225</v>
      </c>
      <c r="AP173">
        <f>IF(ISBLANK(Calculations!AP173),"",Calculations!AP173)</f>
        <v>8837511960406.7363</v>
      </c>
      <c r="AQ173">
        <f>IF(ISBLANK(Calculations!AQ173),"",Calculations!AQ173)</f>
        <v>8901443533014.9922</v>
      </c>
      <c r="AR173">
        <f>IF(ISBLANK(Calculations!AR173),"",Calculations!AR173)</f>
        <v>8966984379406.0723</v>
      </c>
      <c r="AS173">
        <f>IF(ISBLANK(Calculations!AS173),"",Calculations!AS173)</f>
        <v>9034376167318.2266</v>
      </c>
      <c r="AT173">
        <f>IF(ISBLANK(Calculations!AT173),"",Calculations!AT173)</f>
        <v>9104090529867.2695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0.34420147652793442</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6818631250018.3809</v>
      </c>
      <c r="P175">
        <f>IF(ISBLANK(Calculations!P175),"",Calculations!P175)</f>
        <v>6818631250018.3809</v>
      </c>
      <c r="Q175">
        <f>IF(ISBLANK(Calculations!Q175),"",Calculations!Q175)</f>
        <v>6818631250018.3809</v>
      </c>
      <c r="R175">
        <f>IF(ISBLANK(Calculations!R175),"",Calculations!R175)</f>
        <v>6905390818379.9209</v>
      </c>
      <c r="S175">
        <f>IF(ISBLANK(Calculations!S175),"",Calculations!S175)</f>
        <v>6983070879098.7617</v>
      </c>
      <c r="T175">
        <f>IF(ISBLANK(Calculations!T175),"",Calculations!T175)</f>
        <v>7055546820985.1572</v>
      </c>
      <c r="U175">
        <f>IF(ISBLANK(Calculations!U175),"",Calculations!U175)</f>
        <v>7122214945737.5303</v>
      </c>
      <c r="V175">
        <f>IF(ISBLANK(Calculations!V175),"",Calculations!V175)</f>
        <v>7187966430990.9912</v>
      </c>
      <c r="W175">
        <f>IF(ISBLANK(Calculations!W175),"",Calculations!W175)</f>
        <v>7255752641417.9121</v>
      </c>
      <c r="X175">
        <f>IF(ISBLANK(Calculations!X175),"",Calculations!X175)</f>
        <v>7327923409387.9961</v>
      </c>
      <c r="Y175">
        <f>IF(ISBLANK(Calculations!Y175),"",Calculations!Y175)</f>
        <v>7403774762090.1826</v>
      </c>
      <c r="Z175">
        <f>IF(ISBLANK(Calculations!Z175),"",Calculations!Z175)</f>
        <v>7482348393792.3623</v>
      </c>
      <c r="AA175">
        <f>IF(ISBLANK(Calculations!AA175),"",Calculations!AA175)</f>
        <v>7558119098163.6953</v>
      </c>
      <c r="AB175">
        <f>IF(ISBLANK(Calculations!AB175),"",Calculations!AB175)</f>
        <v>7636075661567.7119</v>
      </c>
      <c r="AC175">
        <f>IF(ISBLANK(Calculations!AC175),"",Calculations!AC175)</f>
        <v>7714119538485.96</v>
      </c>
      <c r="AD175">
        <f>IF(ISBLANK(Calculations!AD175),"",Calculations!AD175)</f>
        <v>7792234890589.748</v>
      </c>
      <c r="AE175">
        <f>IF(ISBLANK(Calculations!AE175),"",Calculations!AE175)</f>
        <v>7872745465205.585</v>
      </c>
      <c r="AF175">
        <f>IF(ISBLANK(Calculations!AF175),"",Calculations!AF175)</f>
        <v>7950272458874.084</v>
      </c>
      <c r="AG175">
        <f>IF(ISBLANK(Calculations!AG175),"",Calculations!AG175)</f>
        <v>8028647173634.8926</v>
      </c>
      <c r="AH175">
        <f>IF(ISBLANK(Calculations!AH175),"",Calculations!AH175)</f>
        <v>8105655146123.7285</v>
      </c>
      <c r="AI175">
        <f>IF(ISBLANK(Calculations!AI175),"",Calculations!AI175)</f>
        <v>8187395270937.9258</v>
      </c>
      <c r="AJ175">
        <f>IF(ISBLANK(Calculations!AJ175),"",Calculations!AJ175)</f>
        <v>8264864139886.1162</v>
      </c>
      <c r="AK175">
        <f>IF(ISBLANK(Calculations!AK175),"",Calculations!AK175)</f>
        <v>8342819726588.9863</v>
      </c>
      <c r="AL175">
        <f>IF(ISBLANK(Calculations!AL175),"",Calculations!AL175)</f>
        <v>8421435301254.5859</v>
      </c>
      <c r="AM175">
        <f>IF(ISBLANK(Calculations!AM175),"",Calculations!AM175)</f>
        <v>8500287412054.8799</v>
      </c>
      <c r="AN175">
        <f>IF(ISBLANK(Calculations!AN175),"",Calculations!AN175)</f>
        <v>8578579756107.8486</v>
      </c>
      <c r="AO175">
        <f>IF(ISBLANK(Calculations!AO175),"",Calculations!AO175)</f>
        <v>8659777292195.0703</v>
      </c>
      <c r="AP175">
        <f>IF(ISBLANK(Calculations!AP175),"",Calculations!AP175)</f>
        <v>8738430945783.0537</v>
      </c>
      <c r="AQ175">
        <f>IF(ISBLANK(Calculations!AQ175),"",Calculations!AQ175)</f>
        <v>8820494520986.3125</v>
      </c>
      <c r="AR175">
        <f>IF(ISBLANK(Calculations!AR175),"",Calculations!AR175)</f>
        <v>8899489125734.3398</v>
      </c>
      <c r="AS175">
        <f>IF(ISBLANK(Calculations!AS175),"",Calculations!AS175)</f>
        <v>8978183110974.3652</v>
      </c>
      <c r="AT175">
        <f>IF(ISBLANK(Calculations!AT175),"",Calculations!AT175)</f>
        <v>9059684825254.9863</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0.45315900881281618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21145758828232.441</v>
      </c>
      <c r="P186">
        <f>IF(ISBLANK(Calculations!P186),"",Calculations!P186)</f>
        <v>21145758828232.441</v>
      </c>
      <c r="Q186">
        <f>IF(ISBLANK(Calculations!Q186),"",Calculations!Q186)</f>
        <v>21145758828232.441</v>
      </c>
      <c r="R186">
        <f>IF(ISBLANK(Calculations!R186),"",Calculations!R186)</f>
        <v>21354833937019.105</v>
      </c>
      <c r="S186">
        <f>IF(ISBLANK(Calculations!S186),"",Calculations!S186)</f>
        <v>21597493885657.219</v>
      </c>
      <c r="T186">
        <f>IF(ISBLANK(Calculations!T186),"",Calculations!T186)</f>
        <v>21879547343776.949</v>
      </c>
      <c r="U186">
        <f>IF(ISBLANK(Calculations!U186),"",Calculations!U186)</f>
        <v>22169129873678.324</v>
      </c>
      <c r="V186">
        <f>IF(ISBLANK(Calculations!V186),"",Calculations!V186)</f>
        <v>22478848508332.371</v>
      </c>
      <c r="W186">
        <f>IF(ISBLANK(Calculations!W186),"",Calculations!W186)</f>
        <v>22802099123350.695</v>
      </c>
      <c r="X186">
        <f>IF(ISBLANK(Calculations!X186),"",Calculations!X186)</f>
        <v>23133739011226.461</v>
      </c>
      <c r="Y186">
        <f>IF(ISBLANK(Calculations!Y186),"",Calculations!Y186)</f>
        <v>23479512095272.16</v>
      </c>
      <c r="Z186">
        <f>IF(ISBLANK(Calculations!Z186),"",Calculations!Z186)</f>
        <v>23834451407985.707</v>
      </c>
      <c r="AA186">
        <f>IF(ISBLANK(Calculations!AA186),"",Calculations!AA186)</f>
        <v>24196799549319.855</v>
      </c>
      <c r="AB186">
        <f>IF(ISBLANK(Calculations!AB186),"",Calculations!AB186)</f>
        <v>24576240718482.508</v>
      </c>
      <c r="AC186">
        <f>IF(ISBLANK(Calculations!AC186),"",Calculations!AC186)</f>
        <v>24964219152085.547</v>
      </c>
      <c r="AD186">
        <f>IF(ISBLANK(Calculations!AD186),"",Calculations!AD186)</f>
        <v>25366016299744.789</v>
      </c>
      <c r="AE186">
        <f>IF(ISBLANK(Calculations!AE186),"",Calculations!AE186)</f>
        <v>25779514031929.539</v>
      </c>
      <c r="AF186">
        <f>IF(ISBLANK(Calculations!AF186),"",Calculations!AF186)</f>
        <v>26197386765284.793</v>
      </c>
      <c r="AG186">
        <f>IF(ISBLANK(Calculations!AG186),"",Calculations!AG186)</f>
        <v>26633638203345.363</v>
      </c>
      <c r="AH186">
        <f>IF(ISBLANK(Calculations!AH186),"",Calculations!AH186)</f>
        <v>27072747728851.176</v>
      </c>
      <c r="AI186">
        <f>IF(ISBLANK(Calculations!AI186),"",Calculations!AI186)</f>
        <v>27525463230512.902</v>
      </c>
      <c r="AJ186">
        <f>IF(ISBLANK(Calculations!AJ186),"",Calculations!AJ186)</f>
        <v>27990684020932.219</v>
      </c>
      <c r="AK186">
        <f>IF(ISBLANK(Calculations!AK186),"",Calculations!AK186)</f>
        <v>28470075005417.344</v>
      </c>
      <c r="AL186">
        <f>IF(ISBLANK(Calculations!AL186),"",Calculations!AL186)</f>
        <v>28959325929115.223</v>
      </c>
      <c r="AM186">
        <f>IF(ISBLANK(Calculations!AM186),"",Calculations!AM186)</f>
        <v>29463921730068.434</v>
      </c>
      <c r="AN186">
        <f>IF(ISBLANK(Calculations!AN186),"",Calculations!AN186)</f>
        <v>29977008548092.199</v>
      </c>
      <c r="AO186">
        <f>IF(ISBLANK(Calculations!AO186),"",Calculations!AO186)</f>
        <v>30495265822044.703</v>
      </c>
      <c r="AP186">
        <f>IF(ISBLANK(Calculations!AP186),"",Calculations!AP186)</f>
        <v>31032669507038.961</v>
      </c>
      <c r="AQ186">
        <f>IF(ISBLANK(Calculations!AQ186),"",Calculations!AQ186)</f>
        <v>31569370232014.344</v>
      </c>
      <c r="AR186">
        <f>IF(ISBLANK(Calculations!AR186),"",Calculations!AR186)</f>
        <v>32123062240605.012</v>
      </c>
      <c r="AS186">
        <f>IF(ISBLANK(Calculations!AS186),"",Calculations!AS186)</f>
        <v>32689389030588.504</v>
      </c>
      <c r="AT186">
        <f>IF(ISBLANK(Calculations!AT186),"",Calculations!AT186)</f>
        <v>33271504672575.961</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0.33737882954608672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6683474613307.9775</v>
      </c>
      <c r="P188">
        <f>IF(ISBLANK(Calculations!P188),"",Calculations!P188)</f>
        <v>6683474613307.9775</v>
      </c>
      <c r="Q188">
        <f>IF(ISBLANK(Calculations!Q188),"",Calculations!Q188)</f>
        <v>6683474613307.9775</v>
      </c>
      <c r="R188">
        <f>IF(ISBLANK(Calculations!R188),"",Calculations!R188)</f>
        <v>6660427619308.207</v>
      </c>
      <c r="S188">
        <f>IF(ISBLANK(Calculations!S188),"",Calculations!S188)</f>
        <v>6653042978314.1162</v>
      </c>
      <c r="T188">
        <f>IF(ISBLANK(Calculations!T188),"",Calculations!T188)</f>
        <v>6643209594207.5391</v>
      </c>
      <c r="U188">
        <f>IF(ISBLANK(Calculations!U188),"",Calculations!U188)</f>
        <v>6629746308546.0039</v>
      </c>
      <c r="V188">
        <f>IF(ISBLANK(Calculations!V188),"",Calculations!V188)</f>
        <v>6616100567515.3115</v>
      </c>
      <c r="W188">
        <f>IF(ISBLANK(Calculations!W188),"",Calculations!W188)</f>
        <v>6585534491723.1045</v>
      </c>
      <c r="X188">
        <f>IF(ISBLANK(Calculations!X188),"",Calculations!X188)</f>
        <v>6559673843872.5312</v>
      </c>
      <c r="Y188">
        <f>IF(ISBLANK(Calculations!Y188),"",Calculations!Y188)</f>
        <v>6541015381646.8701</v>
      </c>
      <c r="Z188">
        <f>IF(ISBLANK(Calculations!Z188),"",Calculations!Z188)</f>
        <v>6532660846321.9502</v>
      </c>
      <c r="AA188">
        <f>IF(ISBLANK(Calculations!AA188),"",Calculations!AA188)</f>
        <v>6527494478500.3418</v>
      </c>
      <c r="AB188">
        <f>IF(ISBLANK(Calculations!AB188),"",Calculations!AB188)</f>
        <v>6525919600577.0244</v>
      </c>
      <c r="AC188">
        <f>IF(ISBLANK(Calculations!AC188),"",Calculations!AC188)</f>
        <v>6528656431114.4971</v>
      </c>
      <c r="AD188">
        <f>IF(ISBLANK(Calculations!AD188),"",Calculations!AD188)</f>
        <v>6528147476663.666</v>
      </c>
      <c r="AE188">
        <f>IF(ISBLANK(Calculations!AE188),"",Calculations!AE188)</f>
        <v>6516700802977.1172</v>
      </c>
      <c r="AF188">
        <f>IF(ISBLANK(Calculations!AF188),"",Calculations!AF188)</f>
        <v>6507251535437.2051</v>
      </c>
      <c r="AG188">
        <f>IF(ISBLANK(Calculations!AG188),"",Calculations!AG188)</f>
        <v>6500481480949.7725</v>
      </c>
      <c r="AH188">
        <f>IF(ISBLANK(Calculations!AH188),"",Calculations!AH188)</f>
        <v>6498541692288.1279</v>
      </c>
      <c r="AI188">
        <f>IF(ISBLANK(Calculations!AI188),"",Calculations!AI188)</f>
        <v>6496832373566.4766</v>
      </c>
      <c r="AJ188">
        <f>IF(ISBLANK(Calculations!AJ188),"",Calculations!AJ188)</f>
        <v>6500500686778.0996</v>
      </c>
      <c r="AK188">
        <f>IF(ISBLANK(Calculations!AK188),"",Calculations!AK188)</f>
        <v>6503554413483.0742</v>
      </c>
      <c r="AL188">
        <f>IF(ISBLANK(Calculations!AL188),"",Calculations!AL188)</f>
        <v>6502190799671.4229</v>
      </c>
      <c r="AM188">
        <f>IF(ISBLANK(Calculations!AM188),"",Calculations!AM188)</f>
        <v>6495920096720.6514</v>
      </c>
      <c r="AN188">
        <f>IF(ISBLANK(Calculations!AN188),"",Calculations!AN188)</f>
        <v>6487748016764.8906</v>
      </c>
      <c r="AO188">
        <f>IF(ISBLANK(Calculations!AO188),"",Calculations!AO188)</f>
        <v>6478510013336.6445</v>
      </c>
      <c r="AP188">
        <f>IF(ISBLANK(Calculations!AP188),"",Calculations!AP188)</f>
        <v>6470117066355.0596</v>
      </c>
      <c r="AQ188">
        <f>IF(ISBLANK(Calculations!AQ188),"",Calculations!AQ188)</f>
        <v>6463846363404.2891</v>
      </c>
      <c r="AR188">
        <f>IF(ISBLANK(Calculations!AR188),"",Calculations!AR188)</f>
        <v>6455261358139.3779</v>
      </c>
      <c r="AS188">
        <f>IF(ISBLANK(Calculations!AS188),"",Calculations!AS188)</f>
        <v>6449297948441.9414</v>
      </c>
      <c r="AT188">
        <f>IF(ISBLANK(Calculations!AT188),"",Calculations!AT188)</f>
        <v>6442681540581.1699</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0.81336362279234486</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4706121921476.5078</v>
      </c>
      <c r="P189">
        <f>IF(ISBLANK(Calculations!P189),"",Calculations!P189)</f>
        <v>4706121921476.5078</v>
      </c>
      <c r="Q189">
        <f>IF(ISBLANK(Calculations!Q189),"",Calculations!Q189)</f>
        <v>4706121921476.5078</v>
      </c>
      <c r="R189">
        <f>IF(ISBLANK(Calculations!R189),"",Calculations!R189)</f>
        <v>4711363771315.4502</v>
      </c>
      <c r="S189">
        <f>IF(ISBLANK(Calculations!S189),"",Calculations!S189)</f>
        <v>4710060098816.6396</v>
      </c>
      <c r="T189">
        <f>IF(ISBLANK(Calculations!T189),"",Calculations!T189)</f>
        <v>4704628130071.6016</v>
      </c>
      <c r="U189">
        <f>IF(ISBLANK(Calculations!U189),"",Calculations!U189)</f>
        <v>4689826015241.3936</v>
      </c>
      <c r="V189">
        <f>IF(ISBLANK(Calculations!V189),"",Calculations!V189)</f>
        <v>4675811535879.2061</v>
      </c>
      <c r="W189">
        <f>IF(ISBLANK(Calculations!W189),"",Calculations!W189)</f>
        <v>4667147545730.8896</v>
      </c>
      <c r="X189">
        <f>IF(ISBLANK(Calculations!X189),"",Calculations!X189)</f>
        <v>4668233939479.9033</v>
      </c>
      <c r="Y189">
        <f>IF(ISBLANK(Calculations!Y189),"",Calculations!Y189)</f>
        <v>4668098140261.2725</v>
      </c>
      <c r="Z189">
        <f>IF(ISBLANK(Calculations!Z189),"",Calculations!Z189)</f>
        <v>4660303265112.1426</v>
      </c>
      <c r="AA189">
        <f>IF(ISBLANK(Calculations!AA189),"",Calculations!AA189)</f>
        <v>4649547966996.9971</v>
      </c>
      <c r="AB189">
        <f>IF(ISBLANK(Calculations!AB189),"",Calculations!AB189)</f>
        <v>4637461836539.3076</v>
      </c>
      <c r="AC189">
        <f>IF(ISBLANK(Calculations!AC189),"",Calculations!AC189)</f>
        <v>4637190238102.0459</v>
      </c>
      <c r="AD189">
        <f>IF(ISBLANK(Calculations!AD189),"",Calculations!AD189)</f>
        <v>4636810000289.8867</v>
      </c>
      <c r="AE189">
        <f>IF(ISBLANK(Calculations!AE189),"",Calculations!AE189)</f>
        <v>4638222312163.5957</v>
      </c>
      <c r="AF189">
        <f>IF(ISBLANK(Calculations!AF189),"",Calculations!AF189)</f>
        <v>4631160752795.0527</v>
      </c>
      <c r="AG189">
        <f>IF(ISBLANK(Calculations!AG189),"",Calculations!AG189)</f>
        <v>4630753355139.1924</v>
      </c>
      <c r="AH189">
        <f>IF(ISBLANK(Calculations!AH189),"",Calculations!AH189)</f>
        <v>4633876737167.5723</v>
      </c>
      <c r="AI189">
        <f>IF(ISBLANK(Calculations!AI189),"",Calculations!AI189)</f>
        <v>4634827331697.9551</v>
      </c>
      <c r="AJ189">
        <f>IF(ISBLANK(Calculations!AJ189),"",Calculations!AJ189)</f>
        <v>4636103844353.0332</v>
      </c>
      <c r="AK189">
        <f>IF(ISBLANK(Calculations!AK189),"",Calculations!AK189)</f>
        <v>4640911136692.3838</v>
      </c>
      <c r="AL189">
        <f>IF(ISBLANK(Calculations!AL189),"",Calculations!AL189)</f>
        <v>4649982524496.5918</v>
      </c>
      <c r="AM189">
        <f>IF(ISBLANK(Calculations!AM189),"",Calculations!AM189)</f>
        <v>4660167465893.5459</v>
      </c>
      <c r="AN189">
        <f>IF(ISBLANK(Calculations!AN189),"",Calculations!AN189)</f>
        <v>4669619091509.8818</v>
      </c>
      <c r="AO189">
        <f>IF(ISBLANK(Calculations!AO189),"",Calculations!AO189)</f>
        <v>4676925089471.9531</v>
      </c>
      <c r="AP189">
        <f>IF(ISBLANK(Calculations!AP189),"",Calculations!AP189)</f>
        <v>4681053385718.1816</v>
      </c>
      <c r="AQ189">
        <f>IF(ISBLANK(Calculations!AQ189),"",Calculations!AQ189)</f>
        <v>4682085459779.7305</v>
      </c>
      <c r="AR189">
        <f>IF(ISBLANK(Calculations!AR189),"",Calculations!AR189)</f>
        <v>4685208841808.1416</v>
      </c>
      <c r="AS189">
        <f>IF(ISBLANK(Calculations!AS189),"",Calculations!AS189)</f>
        <v>4689092699460.8096</v>
      </c>
      <c r="AT189">
        <f>IF(ISBLANK(Calculations!AT189),"",Calculations!AT189)</f>
        <v>4690559331021.9824</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63361000000000</v>
      </c>
      <c r="P199">
        <f>IF(ISBLANK(Calculations!P199),"",Calculations!P199)</f>
        <v>63361000000000</v>
      </c>
      <c r="Q199">
        <f>IF(ISBLANK(Calculations!Q199),"",Calculations!Q199)</f>
        <v>63361000000000</v>
      </c>
      <c r="R199">
        <f>IF(ISBLANK(Calculations!R199),"",Calculations!R199)</f>
        <v>63337286989073.859</v>
      </c>
      <c r="S199">
        <f>IF(ISBLANK(Calculations!S199),"",Calculations!S199)</f>
        <v>63331706983839.422</v>
      </c>
      <c r="T199">
        <f>IF(ISBLANK(Calculations!T199),"",Calculations!T199)</f>
        <v>63361432331404.547</v>
      </c>
      <c r="U199">
        <f>IF(ISBLANK(Calculations!U199),"",Calculations!U199)</f>
        <v>63434350309624.625</v>
      </c>
      <c r="V199">
        <f>IF(ISBLANK(Calculations!V199),"",Calculations!V199)</f>
        <v>63536452296806.008</v>
      </c>
      <c r="W199">
        <f>IF(ISBLANK(Calculations!W199),"",Calculations!W199)</f>
        <v>63691806685160.203</v>
      </c>
      <c r="X199">
        <f>IF(ISBLANK(Calculations!X199),"",Calculations!X199)</f>
        <v>63906575480068.93</v>
      </c>
      <c r="Y199">
        <f>IF(ISBLANK(Calculations!Y199),"",Calculations!Y199)</f>
        <v>64107328153211.406</v>
      </c>
      <c r="Z199">
        <f>IF(ISBLANK(Calculations!Z199),"",Calculations!Z199)</f>
        <v>64315843815488.867</v>
      </c>
      <c r="AA199">
        <f>IF(ISBLANK(Calculations!AA199),"",Calculations!AA199)</f>
        <v>64561151973052.719</v>
      </c>
      <c r="AB199">
        <f>IF(ISBLANK(Calculations!AB199),"",Calculations!AB199)</f>
        <v>64837732665227.258</v>
      </c>
      <c r="AC199">
        <f>IF(ISBLANK(Calculations!AC199),"",Calculations!AC199)</f>
        <v>65182965145795.039</v>
      </c>
      <c r="AD199">
        <f>IF(ISBLANK(Calculations!AD199),"",Calculations!AD199)</f>
        <v>65594970955860.477</v>
      </c>
      <c r="AE199">
        <f>IF(ISBLANK(Calculations!AE199),"",Calculations!AE199)</f>
        <v>66051511799084.117</v>
      </c>
      <c r="AF199">
        <f>IF(ISBLANK(Calculations!AF199),"",Calculations!AF199)</f>
        <v>66521712053908.406</v>
      </c>
      <c r="AG199">
        <f>IF(ISBLANK(Calculations!AG199),"",Calculations!AG199)</f>
        <v>67015454117808.242</v>
      </c>
      <c r="AH199">
        <f>IF(ISBLANK(Calculations!AH199),"",Calculations!AH199)</f>
        <v>67532792654356.414</v>
      </c>
      <c r="AI199">
        <f>IF(ISBLANK(Calculations!AI199),"",Calculations!AI199)</f>
        <v>68037598770446.094</v>
      </c>
      <c r="AJ199">
        <f>IF(ISBLANK(Calculations!AJ199),"",Calculations!AJ199)</f>
        <v>68520573339222.008</v>
      </c>
      <c r="AK199">
        <f>IF(ISBLANK(Calculations!AK199),"",Calculations!AK199)</f>
        <v>68836586870115.18</v>
      </c>
      <c r="AL199">
        <f>IF(ISBLANK(Calculations!AL199),"",Calculations!AL199)</f>
        <v>69163565995876.211</v>
      </c>
      <c r="AM199">
        <f>IF(ISBLANK(Calculations!AM199),"",Calculations!AM199)</f>
        <v>69499359968702.703</v>
      </c>
      <c r="AN199">
        <f>IF(ISBLANK(Calculations!AN199),"",Calculations!AN199)</f>
        <v>69852412681955.016</v>
      </c>
      <c r="AO199">
        <f>IF(ISBLANK(Calculations!AO199),"",Calculations!AO199)</f>
        <v>70205906714227.227</v>
      </c>
      <c r="AP199">
        <f>IF(ISBLANK(Calculations!AP199),"",Calculations!AP199)</f>
        <v>70560160061722.891</v>
      </c>
      <c r="AQ199">
        <f>IF(ISBLANK(Calculations!AQ199),"",Calculations!AQ199)</f>
        <v>70903353301030.328</v>
      </c>
      <c r="AR199">
        <f>IF(ISBLANK(Calculations!AR199),"",Calculations!AR199)</f>
        <v>71213543774313.094</v>
      </c>
      <c r="AS199">
        <f>IF(ISBLANK(Calculations!AS199),"",Calculations!AS199)</f>
        <v>71528685094714.469</v>
      </c>
      <c r="AT199">
        <f>IF(ISBLANK(Calculations!AT199),"",Calculations!AT199)</f>
        <v>71840994591667.391</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46663000000000</v>
      </c>
      <c r="P202">
        <f>IF(ISBLANK(Calculations!P202),"",Calculations!P202)</f>
        <v>46663000000000</v>
      </c>
      <c r="Q202">
        <f>IF(ISBLANK(Calculations!Q202),"",Calculations!Q202)</f>
        <v>46663000000000</v>
      </c>
      <c r="R202">
        <f>IF(ISBLANK(Calculations!R202),"",Calculations!R202)</f>
        <v>46842027506643.953</v>
      </c>
      <c r="S202">
        <f>IF(ISBLANK(Calculations!S202),"",Calculations!S202)</f>
        <v>46985549135947.766</v>
      </c>
      <c r="T202">
        <f>IF(ISBLANK(Calculations!T202),"",Calculations!T202)</f>
        <v>47140448264665.016</v>
      </c>
      <c r="U202">
        <f>IF(ISBLANK(Calculations!U202),"",Calculations!U202)</f>
        <v>47283084125840.875</v>
      </c>
      <c r="V202">
        <f>IF(ISBLANK(Calculations!V202),"",Calculations!V202)</f>
        <v>47426057019030.133</v>
      </c>
      <c r="W202">
        <f>IF(ISBLANK(Calculations!W202),"",Calculations!W202)</f>
        <v>47571530527313.57</v>
      </c>
      <c r="X202">
        <f>IF(ISBLANK(Calculations!X202),"",Calculations!X202)</f>
        <v>47722227823643.602</v>
      </c>
      <c r="Y202">
        <f>IF(ISBLANK(Calculations!Y202),"",Calculations!Y202)</f>
        <v>47895055546305.234</v>
      </c>
      <c r="Z202">
        <f>IF(ISBLANK(Calculations!Z202),"",Calculations!Z202)</f>
        <v>48086638284116.312</v>
      </c>
      <c r="AA202">
        <f>IF(ISBLANK(Calculations!AA202),"",Calculations!AA202)</f>
        <v>48309289783882.25</v>
      </c>
      <c r="AB202">
        <f>IF(ISBLANK(Calculations!AB202),"",Calculations!AB202)</f>
        <v>48574159044083.961</v>
      </c>
      <c r="AC202">
        <f>IF(ISBLANK(Calculations!AC202),"",Calculations!AC202)</f>
        <v>48870322986674.102</v>
      </c>
      <c r="AD202">
        <f>IF(ISBLANK(Calculations!AD202),"",Calculations!AD202)</f>
        <v>49200252525709.32</v>
      </c>
      <c r="AE202">
        <f>IF(ISBLANK(Calculations!AE202),"",Calculations!AE202)</f>
        <v>49553444486790.086</v>
      </c>
      <c r="AF202">
        <f>IF(ISBLANK(Calculations!AF202),"",Calculations!AF202)</f>
        <v>49924470510823.289</v>
      </c>
      <c r="AG202">
        <f>IF(ISBLANK(Calculations!AG202),"",Calculations!AG202)</f>
        <v>50321393246645.719</v>
      </c>
      <c r="AH202">
        <f>IF(ISBLANK(Calculations!AH202),"",Calculations!AH202)</f>
        <v>50738194801011.844</v>
      </c>
      <c r="AI202">
        <f>IF(ISBLANK(Calculations!AI202),"",Calculations!AI202)</f>
        <v>51181475923304.594</v>
      </c>
      <c r="AJ202">
        <f>IF(ISBLANK(Calculations!AJ202),"",Calculations!AJ202)</f>
        <v>51646667229054.125</v>
      </c>
      <c r="AK202">
        <f>IF(ISBLANK(Calculations!AK202),"",Calculations!AK202)</f>
        <v>52139138385572.703</v>
      </c>
      <c r="AL202">
        <f>IF(ISBLANK(Calculations!AL202),"",Calculations!AL202)</f>
        <v>52655448299783.203</v>
      </c>
      <c r="AM202">
        <f>IF(ISBLANK(Calculations!AM202),"",Calculations!AM202)</f>
        <v>53200674511651.852</v>
      </c>
      <c r="AN202">
        <f>IF(ISBLANK(Calculations!AN202),"",Calculations!AN202)</f>
        <v>53767936618465.078</v>
      </c>
      <c r="AO202">
        <f>IF(ISBLANK(Calculations!AO202),"",Calculations!AO202)</f>
        <v>54356601286345.578</v>
      </c>
      <c r="AP202">
        <f>IF(ISBLANK(Calculations!AP202),"",Calculations!AP202)</f>
        <v>54974768314832.359</v>
      </c>
      <c r="AQ202">
        <f>IF(ISBLANK(Calculations!AQ202),"",Calculations!AQ202)</f>
        <v>55602714236900.344</v>
      </c>
      <c r="AR202">
        <f>IF(ISBLANK(Calculations!AR202),"",Calculations!AR202)</f>
        <v>56256440216880.961</v>
      </c>
      <c r="AS202">
        <f>IF(ISBLANK(Calculations!AS202),"",Calculations!AS202)</f>
        <v>56935128625574.328</v>
      </c>
      <c r="AT202">
        <f>IF(ISBLANK(Calculations!AT202),"",Calculations!AT202)</f>
        <v>57639654019842.266</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2933605987644.2114</v>
      </c>
      <c r="C2" s="7">
        <f>'IRA Calculations'!Q4</f>
        <v>2933605278716.4976</v>
      </c>
      <c r="D2" s="7">
        <f>'IRA Calculations'!R4</f>
        <v>2942398617539.1885</v>
      </c>
      <c r="E2" s="7">
        <f>'IRA Calculations'!S4</f>
        <v>2951094772653.606</v>
      </c>
      <c r="F2" s="7">
        <f>'IRA Calculations'!T4</f>
        <v>2957810897474.5122</v>
      </c>
      <c r="G2" s="7">
        <f>'IRA Calculations'!U4</f>
        <v>2964455828561.6294</v>
      </c>
      <c r="H2" s="7">
        <f>'IRA Calculations'!V4</f>
        <v>2969504860884.3901</v>
      </c>
      <c r="I2" s="7">
        <f>'IRA Calculations'!W4</f>
        <v>2973833179361.0532</v>
      </c>
      <c r="J2" s="7">
        <f>'IRA Calculations'!X4</f>
        <v>2977418334347.9966</v>
      </c>
      <c r="K2" s="7">
        <f>'IRA Calculations'!Y4</f>
        <v>2978818475783.9092</v>
      </c>
      <c r="L2" s="7">
        <f>'IRA Calculations'!Z4</f>
        <v>2979097362971.6841</v>
      </c>
      <c r="M2" s="7">
        <f>'IRA Calculations'!AA4</f>
        <v>2980803316441.3169</v>
      </c>
      <c r="N2" s="7">
        <f>'IRA Calculations'!AB4</f>
        <v>2981623835942.2715</v>
      </c>
      <c r="O2" s="7">
        <f>'IRA Calculations'!AC4</f>
        <v>2981265052253.6914</v>
      </c>
      <c r="P2" s="7">
        <f>'IRA Calculations'!AD4</f>
        <v>2982169756571.7139</v>
      </c>
      <c r="Q2" s="7">
        <f>'IRA Calculations'!AE4</f>
        <v>2985618753308.6323</v>
      </c>
      <c r="R2" s="7">
        <f>'IRA Calculations'!AF4</f>
        <v>2992278692650.6523</v>
      </c>
      <c r="S2" s="7">
        <f>'IRA Calculations'!AG4</f>
        <v>3000000185988.6333</v>
      </c>
      <c r="T2" s="7">
        <f>'IRA Calculations'!AH4</f>
        <v>3009057556616.3828</v>
      </c>
      <c r="U2" s="7">
        <f>'IRA Calculations'!AI4</f>
        <v>3019727950588.1177</v>
      </c>
      <c r="V2" s="7">
        <f>'IRA Calculations'!AJ4</f>
        <v>3030611467036.2402</v>
      </c>
      <c r="W2" s="7">
        <f>'IRA Calculations'!AK4</f>
        <v>3023029359772.7109</v>
      </c>
      <c r="X2" s="7">
        <f>'IRA Calculations'!AL4</f>
        <v>3016423098933.5767</v>
      </c>
      <c r="Y2" s="7">
        <f>'IRA Calculations'!AM4</f>
        <v>3009114559136.4565</v>
      </c>
      <c r="Z2" s="7">
        <f>'IRA Calculations'!AN4</f>
        <v>3001487316418.3438</v>
      </c>
      <c r="AA2" s="7">
        <f>'IRA Calculations'!AO4</f>
        <v>2993474344131.7495</v>
      </c>
      <c r="AB2" s="7">
        <f>'IRA Calculations'!AP4</f>
        <v>2985206419319.6123</v>
      </c>
      <c r="AC2" s="7">
        <f>'IRA Calculations'!AQ4</f>
        <v>2977602255439.6367</v>
      </c>
      <c r="AD2" s="7">
        <f>'IRA Calculations'!AR4</f>
        <v>2969538118889.0371</v>
      </c>
      <c r="AE2" s="7">
        <f>'IRA Calculations'!AS4</f>
        <v>2961713167556.7134</v>
      </c>
      <c r="AF2" s="7">
        <f>'IRA Calculations'!AT4</f>
        <v>2954198008019.7363</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6365718019711.0684</v>
      </c>
      <c r="C4" s="7">
        <f>'IRA Calculations'!Q6</f>
        <v>6365718019711.0684</v>
      </c>
      <c r="D4" s="7">
        <f>'IRA Calculations'!R6</f>
        <v>6359044004296.585</v>
      </c>
      <c r="E4" s="7">
        <f>'IRA Calculations'!S6</f>
        <v>6141726501293.1836</v>
      </c>
      <c r="F4" s="7">
        <f>'IRA Calculations'!T6</f>
        <v>5919760960000.6025</v>
      </c>
      <c r="G4" s="7">
        <f>'IRA Calculations'!U6</f>
        <v>5696891814976.8535</v>
      </c>
      <c r="H4" s="7">
        <f>'IRA Calculations'!V6</f>
        <v>5473079443269.6025</v>
      </c>
      <c r="I4" s="7">
        <f>'IRA Calculations'!W6</f>
        <v>5250342193367.5811</v>
      </c>
      <c r="J4" s="7">
        <f>'IRA Calculations'!X6</f>
        <v>5031270397407.1133</v>
      </c>
      <c r="K4" s="7">
        <f>'IRA Calculations'!Y6</f>
        <v>4807231481091.6357</v>
      </c>
      <c r="L4" s="7">
        <f>'IRA Calculations'!Z6</f>
        <v>4582877405724.9023</v>
      </c>
      <c r="M4" s="7">
        <f>'IRA Calculations'!AA6</f>
        <v>4363269683850.2852</v>
      </c>
      <c r="N4" s="7">
        <f>'IRA Calculations'!AB6</f>
        <v>4143460894545.3623</v>
      </c>
      <c r="O4" s="7">
        <f>'IRA Calculations'!AC6</f>
        <v>4128665265139.4355</v>
      </c>
      <c r="P4" s="7">
        <f>'IRA Calculations'!AD6</f>
        <v>4115123639534.043</v>
      </c>
      <c r="Q4" s="7">
        <f>'IRA Calculations'!AE6</f>
        <v>4104587860672.8574</v>
      </c>
      <c r="R4" s="7">
        <f>'IRA Calculations'!AF6</f>
        <v>4100928916386.9209</v>
      </c>
      <c r="S4" s="7">
        <f>'IRA Calculations'!AG6</f>
        <v>4096360730905.3184</v>
      </c>
      <c r="T4" s="7">
        <f>'IRA Calculations'!AH6</f>
        <v>4093981290787.5469</v>
      </c>
      <c r="U4" s="7">
        <f>'IRA Calculations'!AI6</f>
        <v>4095027321865.375</v>
      </c>
      <c r="V4" s="7">
        <f>'IRA Calculations'!AJ6</f>
        <v>4098337179017.3467</v>
      </c>
      <c r="W4" s="7">
        <f>'IRA Calculations'!AK6</f>
        <v>4061460791291.373</v>
      </c>
      <c r="X4" s="7">
        <f>'IRA Calculations'!AL6</f>
        <v>4029990999604.0801</v>
      </c>
      <c r="Y4" s="7">
        <f>'IRA Calculations'!AM6</f>
        <v>4000119284329.3027</v>
      </c>
      <c r="Z4" s="7">
        <f>'IRA Calculations'!AN6</f>
        <v>3973690832958.3887</v>
      </c>
      <c r="AA4" s="7">
        <f>'IRA Calculations'!AO6</f>
        <v>3950608049480.2744</v>
      </c>
      <c r="AB4" s="7">
        <f>'IRA Calculations'!AP6</f>
        <v>3930325447586.5645</v>
      </c>
      <c r="AC4" s="7">
        <f>'IRA Calculations'!AQ6</f>
        <v>3913704918882.7344</v>
      </c>
      <c r="AD4" s="7">
        <f>'IRA Calculations'!AR6</f>
        <v>3896514250303.0547</v>
      </c>
      <c r="AE4" s="7">
        <f>'IRA Calculations'!AS6</f>
        <v>3879714815136.5684</v>
      </c>
      <c r="AF4" s="7">
        <f>'IRA Calculations'!AT6</f>
        <v>3862791390057.4971</v>
      </c>
    </row>
    <row r="5" spans="1:34" x14ac:dyDescent="0.2">
      <c r="A5" s="1" t="s">
        <v>79</v>
      </c>
      <c r="B5" s="7">
        <f>'IRA Calculations'!P7</f>
        <v>461412661.90463346</v>
      </c>
      <c r="C5" s="7">
        <f>'IRA Calculations'!Q7</f>
        <v>461412661.90463346</v>
      </c>
      <c r="D5" s="7">
        <f>'IRA Calculations'!R7</f>
        <v>475242588.4171049</v>
      </c>
      <c r="E5" s="7">
        <f>'IRA Calculations'!S7</f>
        <v>485463170.80640852</v>
      </c>
      <c r="F5" s="7">
        <f>'IRA Calculations'!T7</f>
        <v>491441250.89413971</v>
      </c>
      <c r="G5" s="7">
        <f>'IRA Calculations'!U7</f>
        <v>492522177.33567983</v>
      </c>
      <c r="H5" s="7">
        <f>'IRA Calculations'!V7</f>
        <v>488067180.6156885</v>
      </c>
      <c r="I5" s="7">
        <f>'IRA Calculations'!W7</f>
        <v>477610715.93536019</v>
      </c>
      <c r="J5" s="7">
        <f>'IRA Calculations'!X7</f>
        <v>461257438.88259161</v>
      </c>
      <c r="K5" s="7">
        <f>'IRA Calculations'!Y7</f>
        <v>438523638.81266898</v>
      </c>
      <c r="L5" s="7">
        <f>'IRA Calculations'!Z7</f>
        <v>410808876.61729199</v>
      </c>
      <c r="M5" s="7">
        <f>'IRA Calculations'!AA7</f>
        <v>379882473.50301772</v>
      </c>
      <c r="N5" s="7">
        <f>'IRA Calculations'!AB7</f>
        <v>347273888.89786392</v>
      </c>
      <c r="O5" s="7">
        <f>'IRA Calculations'!AC7</f>
        <v>314571789.44946176</v>
      </c>
      <c r="P5" s="7">
        <f>'IRA Calculations'!AD7</f>
        <v>283039491.18496656</v>
      </c>
      <c r="Q5" s="7">
        <f>'IRA Calculations'!AE7</f>
        <v>253515718.25802144</v>
      </c>
      <c r="R5" s="7">
        <f>'IRA Calculations'!AF7</f>
        <v>226576784.7602596</v>
      </c>
      <c r="S5" s="7">
        <f>'IRA Calculations'!AG7</f>
        <v>201842915.50513017</v>
      </c>
      <c r="T5" s="7">
        <f>'IRA Calculations'!AH7</f>
        <v>179238236.09433252</v>
      </c>
      <c r="U5" s="7">
        <f>'IRA Calculations'!AI7</f>
        <v>158416659.70019874</v>
      </c>
      <c r="V5" s="7">
        <f>'IRA Calculations'!AJ7</f>
        <v>139023817.21607879</v>
      </c>
      <c r="W5" s="7">
        <f>'IRA Calculations'!AK7</f>
        <v>119959630.03619702</v>
      </c>
      <c r="X5" s="7">
        <f>'IRA Calculations'!AL7</f>
        <v>102314727.83545151</v>
      </c>
      <c r="Y5" s="7">
        <f>'IRA Calculations'!AM7</f>
        <v>86014359.949255407</v>
      </c>
      <c r="Z5" s="7">
        <f>'IRA Calculations'!AN7</f>
        <v>71169069.85802491</v>
      </c>
      <c r="AA5" s="7">
        <f>'IRA Calculations'!AO7</f>
        <v>57867347.197322831</v>
      </c>
      <c r="AB5" s="7">
        <f>'IRA Calculations'!AP7</f>
        <v>46171817.592670016</v>
      </c>
      <c r="AC5" s="7">
        <f>'IRA Calculations'!AQ7</f>
        <v>36116207.555870041</v>
      </c>
      <c r="AD5" s="7">
        <f>'IRA Calculations'!AR7</f>
        <v>27652024.550205369</v>
      </c>
      <c r="AE5" s="7">
        <f>'IRA Calculations'!AS7</f>
        <v>20710531.260979418</v>
      </c>
      <c r="AF5" s="7">
        <f>'IRA Calculations'!AT7</f>
        <v>15163963.205436956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473551519461.69202</v>
      </c>
      <c r="C7" s="7">
        <f>'IRA Calculations'!Q9</f>
        <v>473551519461.69202</v>
      </c>
      <c r="D7" s="7">
        <f>'IRA Calculations'!R9</f>
        <v>472922239903.57892</v>
      </c>
      <c r="E7" s="7">
        <f>'IRA Calculations'!S9</f>
        <v>471834468672.45898</v>
      </c>
      <c r="F7" s="7">
        <f>'IRA Calculations'!T9</f>
        <v>470499720013.66064</v>
      </c>
      <c r="G7" s="7">
        <f>'IRA Calculations'!U9</f>
        <v>469150003252.14471</v>
      </c>
      <c r="H7" s="7">
        <f>'IRA Calculations'!V9</f>
        <v>467791808251.47229</v>
      </c>
      <c r="I7" s="7">
        <f>'IRA Calculations'!W9</f>
        <v>466517028781.90448</v>
      </c>
      <c r="J7" s="7">
        <f>'IRA Calculations'!X9</f>
        <v>465520780558.09784</v>
      </c>
      <c r="K7" s="7">
        <f>'IRA Calculations'!Y9</f>
        <v>464182242658.35699</v>
      </c>
      <c r="L7" s="7">
        <f>'IRA Calculations'!Z9</f>
        <v>462850879281.87366</v>
      </c>
      <c r="M7" s="7">
        <f>'IRA Calculations'!AA9</f>
        <v>461806205127.60089</v>
      </c>
      <c r="N7" s="7">
        <f>'IRA Calculations'!AB9</f>
        <v>460770794810.33197</v>
      </c>
      <c r="O7" s="7">
        <f>'IRA Calculations'!AC9</f>
        <v>459794666552.08319</v>
      </c>
      <c r="P7" s="7">
        <f>'IRA Calculations'!AD9</f>
        <v>459040443904.33826</v>
      </c>
      <c r="Q7" s="7">
        <f>'IRA Calculations'!AE9</f>
        <v>458632028967.59509</v>
      </c>
      <c r="R7" s="7">
        <f>'IRA Calculations'!AF9</f>
        <v>458964577962.90759</v>
      </c>
      <c r="S7" s="7">
        <f>'IRA Calculations'!AG9</f>
        <v>459494517240.32916</v>
      </c>
      <c r="T7" s="7">
        <f>'IRA Calculations'!AH9</f>
        <v>460453278558.06042</v>
      </c>
      <c r="U7" s="7">
        <f>'IRA Calculations'!AI9</f>
        <v>461725365988.05426</v>
      </c>
      <c r="V7" s="7">
        <f>'IRA Calculations'!AJ9</f>
        <v>463169961552.52692</v>
      </c>
      <c r="W7" s="7">
        <f>'IRA Calculations'!AK9</f>
        <v>462126139184.32025</v>
      </c>
      <c r="X7" s="7">
        <f>'IRA Calculations'!AL9</f>
        <v>461190020215.0213</v>
      </c>
      <c r="Y7" s="7">
        <f>'IRA Calculations'!AM9</f>
        <v>459941825812.69165</v>
      </c>
      <c r="Z7" s="7">
        <f>'IRA Calculations'!AN9</f>
        <v>458436224222.52307</v>
      </c>
      <c r="AA7" s="7">
        <f>'IRA Calculations'!AO9</f>
        <v>456694948668.37622</v>
      </c>
      <c r="AB7" s="7">
        <f>'IRA Calculations'!AP9</f>
        <v>454823333072.56226</v>
      </c>
      <c r="AC7" s="7">
        <f>'IRA Calculations'!AQ9</f>
        <v>453070490264.01404</v>
      </c>
      <c r="AD7" s="7">
        <f>'IRA Calculations'!AR9</f>
        <v>451241317713.62244</v>
      </c>
      <c r="AE7" s="7">
        <f>'IRA Calculations'!AS9</f>
        <v>449474784471.35583</v>
      </c>
      <c r="AF7" s="7">
        <f>'IRA Calculations'!AT9</f>
        <v>447771200329.64563</v>
      </c>
    </row>
    <row r="8" spans="1:34" x14ac:dyDescent="0.2">
      <c r="A8" s="1" t="s">
        <v>344</v>
      </c>
      <c r="B8" s="7">
        <f>'IRA Calculations'!P10</f>
        <v>4629047111.0624828</v>
      </c>
      <c r="C8" s="7">
        <f>'IRA Calculations'!Q10</f>
        <v>4629047111.0624828</v>
      </c>
      <c r="D8" s="7">
        <f>'IRA Calculations'!R10</f>
        <v>4641534026.4373217</v>
      </c>
      <c r="E8" s="7">
        <f>'IRA Calculations'!S10</f>
        <v>4646111011.9503794</v>
      </c>
      <c r="F8" s="7">
        <f>'IRA Calculations'!T10</f>
        <v>4642882528.879879</v>
      </c>
      <c r="G8" s="7">
        <f>'IRA Calculations'!U10</f>
        <v>4631530240.3997192</v>
      </c>
      <c r="H8" s="7">
        <f>'IRA Calculations'!V10</f>
        <v>4609052633.5771294</v>
      </c>
      <c r="I8" s="7">
        <f>'IRA Calculations'!W10</f>
        <v>4573247023.2785473</v>
      </c>
      <c r="J8" s="7">
        <f>'IRA Calculations'!X10</f>
        <v>4523220563.6954966</v>
      </c>
      <c r="K8" s="7">
        <f>'IRA Calculations'!Y10</f>
        <v>4451567790.9620371</v>
      </c>
      <c r="L8" s="7">
        <f>'IRA Calculations'!Z10</f>
        <v>4361733356.9879274</v>
      </c>
      <c r="M8" s="7">
        <f>'IRA Calculations'!AA10</f>
        <v>4257751635.5562968</v>
      </c>
      <c r="N8" s="7">
        <f>'IRA Calculations'!AB10</f>
        <v>4139782070.2114768</v>
      </c>
      <c r="O8" s="7">
        <f>'IRA Calculations'!AC10</f>
        <v>4010896261.0421944</v>
      </c>
      <c r="P8" s="7">
        <f>'IRA Calculations'!AD10</f>
        <v>3874388848.6397214</v>
      </c>
      <c r="Q8" s="7">
        <f>'IRA Calculations'!AE10</f>
        <v>3732867395.4372382</v>
      </c>
      <c r="R8" s="7">
        <f>'IRA Calculations'!AF10</f>
        <v>3590612412.6635475</v>
      </c>
      <c r="S8" s="7">
        <f>'IRA Calculations'!AG10</f>
        <v>3445198847.4036355</v>
      </c>
      <c r="T8" s="7">
        <f>'IRA Calculations'!AH10</f>
        <v>3299960766.4054756</v>
      </c>
      <c r="U8" s="7">
        <f>'IRA Calculations'!AI10</f>
        <v>3156280993.8772783</v>
      </c>
      <c r="V8" s="7">
        <f>'IRA Calculations'!AJ10</f>
        <v>3015584042.7730622</v>
      </c>
      <c r="W8" s="7">
        <f>'IRA Calculations'!AK10</f>
        <v>2866340566.1823301</v>
      </c>
      <c r="X8" s="7">
        <f>'IRA Calculations'!AL10</f>
        <v>2726391369.7542453</v>
      </c>
      <c r="Y8" s="7">
        <f>'IRA Calculations'!AM10</f>
        <v>2595357783.9205914</v>
      </c>
      <c r="Z8" s="7">
        <f>'IRA Calculations'!AN10</f>
        <v>2475338895.073565</v>
      </c>
      <c r="AA8" s="7">
        <f>'IRA Calculations'!AO10</f>
        <v>2367425174.2898121</v>
      </c>
      <c r="AB8" s="7">
        <f>'IRA Calculations'!AP10</f>
        <v>2272368127.7621012</v>
      </c>
      <c r="AC8" s="7">
        <f>'IRA Calculations'!AQ10</f>
        <v>2191131802.3738279</v>
      </c>
      <c r="AD8" s="7">
        <f>'IRA Calculations'!AR10</f>
        <v>2122258771.476939</v>
      </c>
      <c r="AE8" s="7">
        <f>'IRA Calculations'!AS10</f>
        <v>2065782830.1539798</v>
      </c>
      <c r="AF8" s="7">
        <f>'IRA Calculations'!AT10</f>
        <v>2020683584.2578342</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1577854399384.3992</v>
      </c>
      <c r="C10" s="7">
        <f>'IRA Calculations'!Q12</f>
        <v>1577854399384.3992</v>
      </c>
      <c r="D10" s="7">
        <f>'IRA Calculations'!R12</f>
        <v>1580470515120.0706</v>
      </c>
      <c r="E10" s="7">
        <f>'IRA Calculations'!S12</f>
        <v>1582652073722.8552</v>
      </c>
      <c r="F10" s="7">
        <f>'IRA Calculations'!T12</f>
        <v>1584880478646.4485</v>
      </c>
      <c r="G10" s="7">
        <f>'IRA Calculations'!U12</f>
        <v>1588037118464.7837</v>
      </c>
      <c r="H10" s="7">
        <f>'IRA Calculations'!V12</f>
        <v>1591382664847.3923</v>
      </c>
      <c r="I10" s="7">
        <f>'IRA Calculations'!W12</f>
        <v>1595239580211.5508</v>
      </c>
      <c r="J10" s="7">
        <f>'IRA Calculations'!X12</f>
        <v>1600035529249.9399</v>
      </c>
      <c r="K10" s="7">
        <f>'IRA Calculations'!Y12</f>
        <v>1604489080378.575</v>
      </c>
      <c r="L10" s="7">
        <f>'IRA Calculations'!Z12</f>
        <v>1609340078381.0183</v>
      </c>
      <c r="M10" s="7">
        <f>'IRA Calculations'!AA12</f>
        <v>1615016572631.502</v>
      </c>
      <c r="N10" s="7">
        <f>'IRA Calculations'!AB12</f>
        <v>1620111001198.1267</v>
      </c>
      <c r="O10" s="7">
        <f>'IRA Calculations'!AC12</f>
        <v>1624372245401.9705</v>
      </c>
      <c r="P10" s="7">
        <f>'IRA Calculations'!AD12</f>
        <v>1628173368660.9773</v>
      </c>
      <c r="Q10" s="7">
        <f>'IRA Calculations'!AE12</f>
        <v>1631109054047.74</v>
      </c>
      <c r="R10" s="7">
        <f>'IRA Calculations'!AF12</f>
        <v>1633831508023.0383</v>
      </c>
      <c r="S10" s="7">
        <f>'IRA Calculations'!AG12</f>
        <v>1634542074635.3708</v>
      </c>
      <c r="T10" s="7">
        <f>'IRA Calculations'!AH12</f>
        <v>1634684837437.3921</v>
      </c>
      <c r="U10" s="7">
        <f>'IRA Calculations'!AI12</f>
        <v>1634524640119.5139</v>
      </c>
      <c r="V10" s="7">
        <f>'IRA Calculations'!AJ12</f>
        <v>1634483186806.6006</v>
      </c>
      <c r="W10" s="7">
        <f>'IRA Calculations'!AK12</f>
        <v>1629647840113.541</v>
      </c>
      <c r="X10" s="7">
        <f>'IRA Calculations'!AL12</f>
        <v>1625779329209.5137</v>
      </c>
      <c r="Y10" s="7">
        <f>'IRA Calculations'!AM12</f>
        <v>1622027218877.4724</v>
      </c>
      <c r="Z10" s="7">
        <f>'IRA Calculations'!AN12</f>
        <v>1618947616315.3855</v>
      </c>
      <c r="AA10" s="7">
        <f>'IRA Calculations'!AO12</f>
        <v>1616532810994.439</v>
      </c>
      <c r="AB10" s="7">
        <f>'IRA Calculations'!AP12</f>
        <v>1614690425936.4048</v>
      </c>
      <c r="AC10" s="7">
        <f>'IRA Calculations'!AQ12</f>
        <v>1613779093479.2793</v>
      </c>
      <c r="AD10" s="7">
        <f>'IRA Calculations'!AR12</f>
        <v>1612734202812.5212</v>
      </c>
      <c r="AE10" s="7">
        <f>'IRA Calculations'!AS12</f>
        <v>1611897290627.2305</v>
      </c>
      <c r="AF10" s="7">
        <f>'IRA Calculations'!AT12</f>
        <v>1611159528752.3667</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5915558453271.374</v>
      </c>
      <c r="C2" s="7">
        <f>'IRA Calculations'!P17</f>
        <v>5915558453271.374</v>
      </c>
      <c r="D2" s="7">
        <f>'IRA Calculations'!Q17</f>
        <v>5915558453271.374</v>
      </c>
      <c r="E2" s="7">
        <f>'IRA Calculations'!R17</f>
        <v>5780855471412.6973</v>
      </c>
      <c r="F2" s="7">
        <f>'IRA Calculations'!S17</f>
        <v>5826360570583.7842</v>
      </c>
      <c r="G2" s="7">
        <f>'IRA Calculations'!T17</f>
        <v>5881227078489.415</v>
      </c>
      <c r="H2" s="7">
        <f>'IRA Calculations'!U17</f>
        <v>5946477297093.3965</v>
      </c>
      <c r="I2" s="7">
        <f>'IRA Calculations'!V17</f>
        <v>6023608129662.6006</v>
      </c>
      <c r="J2" s="7">
        <f>'IRA Calculations'!W17</f>
        <v>6112511206398.3838</v>
      </c>
      <c r="K2" s="7">
        <f>'IRA Calculations'!X17</f>
        <v>6212367747248.2803</v>
      </c>
      <c r="L2" s="7">
        <f>'IRA Calculations'!Y17</f>
        <v>6318698309018.335</v>
      </c>
      <c r="M2" s="7">
        <f>'IRA Calculations'!Z17</f>
        <v>6435346388110.0811</v>
      </c>
      <c r="N2" s="7">
        <f>'IRA Calculations'!AA17</f>
        <v>6559810409571.3848</v>
      </c>
      <c r="O2" s="7">
        <f>'IRA Calculations'!AB17</f>
        <v>6690904655034.1514</v>
      </c>
      <c r="P2" s="7">
        <f>'IRA Calculations'!AC17</f>
        <v>6654944618946.6562</v>
      </c>
      <c r="Q2" s="7">
        <f>'IRA Calculations'!AD17</f>
        <v>6623031656942.7637</v>
      </c>
      <c r="R2" s="7">
        <f>'IRA Calculations'!AE17</f>
        <v>6594799356835.4902</v>
      </c>
      <c r="S2" s="7">
        <f>'IRA Calculations'!AF17</f>
        <v>6567493955025.0225</v>
      </c>
      <c r="T2" s="7">
        <f>'IRA Calculations'!AG17</f>
        <v>6546411330302.3633</v>
      </c>
      <c r="U2" s="7">
        <f>'IRA Calculations'!AH17</f>
        <v>6528302557218.5703</v>
      </c>
      <c r="V2" s="7">
        <f>'IRA Calculations'!AI17</f>
        <v>6512807613096.5605</v>
      </c>
      <c r="W2" s="7">
        <f>'IRA Calculations'!AJ17</f>
        <v>6499491926819.1816</v>
      </c>
      <c r="X2" s="7">
        <f>'IRA Calculations'!AK17</f>
        <v>6488168836935.1475</v>
      </c>
      <c r="Y2" s="7">
        <f>'IRA Calculations'!AL17</f>
        <v>6477628326552.6104</v>
      </c>
      <c r="Z2" s="7">
        <f>'IRA Calculations'!AM17</f>
        <v>6465636645300.6357</v>
      </c>
      <c r="AA2" s="7">
        <f>'IRA Calculations'!AN17</f>
        <v>6457359805155.9326</v>
      </c>
      <c r="AB2" s="7">
        <f>'IRA Calculations'!AO17</f>
        <v>6450080808205.5684</v>
      </c>
      <c r="AC2" s="7">
        <f>'IRA Calculations'!AP17</f>
        <v>6443719177930.6279</v>
      </c>
      <c r="AD2" s="7">
        <f>'IRA Calculations'!AQ17</f>
        <v>6438168783238.7246</v>
      </c>
      <c r="AE2" s="7">
        <f>'IRA Calculations'!AR17</f>
        <v>6430769958001.9326</v>
      </c>
      <c r="AF2" s="7">
        <f>'IRA Calculations'!AS17</f>
        <v>6426400006199.21</v>
      </c>
      <c r="AG2" s="7">
        <f>'IRA Calculations'!AT17</f>
        <v>6422238452287.8535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1051660399360.6956</v>
      </c>
      <c r="C2" s="7">
        <f>'IRA Calculations'!P30</f>
        <v>1051660399360.6956</v>
      </c>
      <c r="D2" s="7">
        <f>'IRA Calculations'!Q30</f>
        <v>1051660399360.6956</v>
      </c>
      <c r="E2" s="7">
        <f>'IRA Calculations'!R30</f>
        <v>1047826401165.488</v>
      </c>
      <c r="F2" s="7">
        <f>'IRA Calculations'!S30</f>
        <v>1044196928110.7156</v>
      </c>
      <c r="G2" s="7">
        <f>'IRA Calculations'!T30</f>
        <v>1041531932889.8401</v>
      </c>
      <c r="H2" s="7">
        <f>'IRA Calculations'!U30</f>
        <v>1041172627128.0598</v>
      </c>
      <c r="I2" s="7">
        <f>'IRA Calculations'!V30</f>
        <v>1043491619309.5938</v>
      </c>
      <c r="J2" s="7">
        <f>'IRA Calculations'!W30</f>
        <v>1046344069461.723</v>
      </c>
      <c r="K2" s="7">
        <f>'IRA Calculations'!X30</f>
        <v>1048853485160.7499</v>
      </c>
      <c r="L2" s="7">
        <f>'IRA Calculations'!Y30</f>
        <v>1050799795440.2521</v>
      </c>
      <c r="M2" s="7">
        <f>'IRA Calculations'!Z30</f>
        <v>1053927019762.8079</v>
      </c>
      <c r="N2" s="7">
        <f>'IRA Calculations'!AA30</f>
        <v>1058272621375.879</v>
      </c>
      <c r="O2" s="7">
        <f>'IRA Calculations'!AB30</f>
        <v>1064269463052.2498</v>
      </c>
      <c r="P2" s="7">
        <f>'IRA Calculations'!AC30</f>
        <v>1071419371353.8811</v>
      </c>
      <c r="Q2" s="7">
        <f>'IRA Calculations'!AD30</f>
        <v>1078833628060.1696</v>
      </c>
      <c r="R2" s="7">
        <f>'IRA Calculations'!AE30</f>
        <v>1086106547826.2128</v>
      </c>
      <c r="S2" s="7">
        <f>'IRA Calculations'!AF30</f>
        <v>1092424832371.3337</v>
      </c>
      <c r="T2" s="7">
        <f>'IRA Calculations'!AG30</f>
        <v>1097979088464.2238</v>
      </c>
      <c r="U2" s="7">
        <f>'IRA Calculations'!AH30</f>
        <v>1102972124908.3721</v>
      </c>
      <c r="V2" s="7">
        <f>'IRA Calculations'!AI30</f>
        <v>1107544262810.5813</v>
      </c>
      <c r="W2" s="7">
        <f>'IRA Calculations'!AJ30</f>
        <v>1111824085773.0833</v>
      </c>
      <c r="X2" s="7">
        <f>'IRA Calculations'!AK30</f>
        <v>1111912294088.2827</v>
      </c>
      <c r="Y2" s="7">
        <f>'IRA Calculations'!AL30</f>
        <v>1112236429531.1401</v>
      </c>
      <c r="Z2" s="7">
        <f>'IRA Calculations'!AM30</f>
        <v>1112934265963.0835</v>
      </c>
      <c r="AA2" s="7">
        <f>'IRA Calculations'!AN30</f>
        <v>1114097111563.6858</v>
      </c>
      <c r="AB2" s="7">
        <f>'IRA Calculations'!AO30</f>
        <v>1115699230278.9194</v>
      </c>
      <c r="AC2" s="7">
        <f>'IRA Calculations'!AP30</f>
        <v>1117680702537.9275</v>
      </c>
      <c r="AD2" s="7">
        <f>'IRA Calculations'!AQ30</f>
        <v>1119952635030.1064</v>
      </c>
      <c r="AE2" s="7">
        <f>'IRA Calculations'!AR30</f>
        <v>1122422883577.4019</v>
      </c>
      <c r="AF2" s="7">
        <f>'IRA Calculations'!AS30</f>
        <v>1125033553718.344</v>
      </c>
      <c r="AG2" s="7">
        <f>'IRA Calculations'!AT30</f>
        <v>1127756980051.8708</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7649062731066.5986</v>
      </c>
      <c r="C2" s="7">
        <f>'IRA Calculations'!P43</f>
        <v>7649062731066.5986</v>
      </c>
      <c r="D2" s="7">
        <f>'IRA Calculations'!Q43</f>
        <v>7649062731066.5986</v>
      </c>
      <c r="E2" s="7">
        <f>'IRA Calculations'!R43</f>
        <v>7597270019684.9531</v>
      </c>
      <c r="F2" s="7">
        <f>'IRA Calculations'!S43</f>
        <v>7547019763012.5537</v>
      </c>
      <c r="G2" s="7">
        <f>'IRA Calculations'!T43</f>
        <v>7501220406002.1182</v>
      </c>
      <c r="H2" s="7">
        <f>'IRA Calculations'!U43</f>
        <v>7462085389139.2578</v>
      </c>
      <c r="I2" s="7">
        <f>'IRA Calculations'!V43</f>
        <v>7431878186552.5166</v>
      </c>
      <c r="J2" s="7">
        <f>'IRA Calculations'!W43</f>
        <v>7410269000949.9121</v>
      </c>
      <c r="K2" s="7">
        <f>'IRA Calculations'!X43</f>
        <v>7396279852582.1973</v>
      </c>
      <c r="L2" s="7">
        <f>'IRA Calculations'!Y43</f>
        <v>7388166937864.4434</v>
      </c>
      <c r="M2" s="7">
        <f>'IRA Calculations'!Z43</f>
        <v>7386964008195.3057</v>
      </c>
      <c r="N2" s="7">
        <f>'IRA Calculations'!AA43</f>
        <v>7393222442380.8867</v>
      </c>
      <c r="O2" s="7">
        <f>'IRA Calculations'!AB43</f>
        <v>7405257611172.3643</v>
      </c>
      <c r="P2" s="7">
        <f>'IRA Calculations'!AC43</f>
        <v>7421956070137.3867</v>
      </c>
      <c r="Q2" s="7">
        <f>'IRA Calculations'!AD43</f>
        <v>7444263139611.9502</v>
      </c>
      <c r="R2" s="7">
        <f>'IRA Calculations'!AE43</f>
        <v>7471686215600.0791</v>
      </c>
      <c r="S2" s="7">
        <f>'IRA Calculations'!AF43</f>
        <v>7503305020369.5469</v>
      </c>
      <c r="T2" s="7">
        <f>'IRA Calculations'!AG43</f>
        <v>7536970510406.9648</v>
      </c>
      <c r="U2" s="7">
        <f>'IRA Calculations'!AH43</f>
        <v>7571742359974.5928</v>
      </c>
      <c r="V2" s="7">
        <f>'IRA Calculations'!AI43</f>
        <v>7607038098220.5283</v>
      </c>
      <c r="W2" s="7">
        <f>'IRA Calculations'!AJ43</f>
        <v>7642623938140.7451</v>
      </c>
      <c r="X2" s="7">
        <f>'IRA Calculations'!AK43</f>
        <v>7645424043598.4043</v>
      </c>
      <c r="Y2" s="7">
        <f>'IRA Calculations'!AL43</f>
        <v>7648313142187.6484</v>
      </c>
      <c r="Z2" s="7">
        <f>'IRA Calculations'!AM43</f>
        <v>7651295383383.2295</v>
      </c>
      <c r="AA2" s="7">
        <f>'IRA Calculations'!AN43</f>
        <v>7654415722997.7695</v>
      </c>
      <c r="AB2" s="7">
        <f>'IRA Calculations'!AO43</f>
        <v>7657742525687.0615</v>
      </c>
      <c r="AC2" s="7">
        <f>'IRA Calculations'!AP43</f>
        <v>7661305088898.1064</v>
      </c>
      <c r="AD2" s="7">
        <f>'IRA Calculations'!AQ43</f>
        <v>7665109856176.2754</v>
      </c>
      <c r="AE2" s="7">
        <f>'IRA Calculations'!AR43</f>
        <v>7669185723927.6152</v>
      </c>
      <c r="AF2" s="7">
        <f>'IRA Calculations'!AS43</f>
        <v>7673481312608.1826</v>
      </c>
      <c r="AG2" s="7">
        <f>'IRA Calculations'!AT43</f>
        <v>7677944282525.7148</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3678966460546.8838</v>
      </c>
      <c r="C4" s="7">
        <f>'IRA Calculations'!P45</f>
        <v>3678966460546.8838</v>
      </c>
      <c r="D4" s="7">
        <f>'IRA Calculations'!Q45</f>
        <v>3678966460546.8838</v>
      </c>
      <c r="E4" s="7">
        <f>'IRA Calculations'!R45</f>
        <v>3685126795497.2324</v>
      </c>
      <c r="F4" s="7">
        <f>'IRA Calculations'!S45</f>
        <v>3692228676402.5996</v>
      </c>
      <c r="G4" s="7">
        <f>'IRA Calculations'!T45</f>
        <v>3701051510711.2075</v>
      </c>
      <c r="H4" s="7">
        <f>'IRA Calculations'!U45</f>
        <v>3712286044545.3696</v>
      </c>
      <c r="I4" s="7">
        <f>'IRA Calculations'!V45</f>
        <v>3726735306825.5024</v>
      </c>
      <c r="J4" s="7">
        <f>'IRA Calculations'!W45</f>
        <v>3743484750642.5991</v>
      </c>
      <c r="K4" s="7">
        <f>'IRA Calculations'!X45</f>
        <v>3761228168057.9009</v>
      </c>
      <c r="L4" s="7">
        <f>'IRA Calculations'!Y45</f>
        <v>3778881908283.9014</v>
      </c>
      <c r="M4" s="7">
        <f>'IRA Calculations'!Z45</f>
        <v>3797084265219.3511</v>
      </c>
      <c r="N4" s="7">
        <f>'IRA Calculations'!AA45</f>
        <v>3815671952768.4688</v>
      </c>
      <c r="O4" s="7">
        <f>'IRA Calculations'!AB45</f>
        <v>3833673967890.894</v>
      </c>
      <c r="P4" s="7">
        <f>'IRA Calculations'!AC45</f>
        <v>3851156204411.0859</v>
      </c>
      <c r="Q4" s="7">
        <f>'IRA Calculations'!AD45</f>
        <v>3869486599021.2983</v>
      </c>
      <c r="R4" s="7">
        <f>'IRA Calculations'!AE45</f>
        <v>3888983085854.1704</v>
      </c>
      <c r="S4" s="7">
        <f>'IRA Calculations'!AF45</f>
        <v>3909435731915.3462</v>
      </c>
      <c r="T4" s="7">
        <f>'IRA Calculations'!AG45</f>
        <v>3930081685020.8887</v>
      </c>
      <c r="U4" s="7">
        <f>'IRA Calculations'!AH45</f>
        <v>3950845838614.8838</v>
      </c>
      <c r="V4" s="7">
        <f>'IRA Calculations'!AI45</f>
        <v>3971468108704.7588</v>
      </c>
      <c r="W4" s="7">
        <f>'IRA Calculations'!AJ45</f>
        <v>3991917502891.8916</v>
      </c>
      <c r="X4" s="7">
        <f>'IRA Calculations'!AK45</f>
        <v>3992763993556.3071</v>
      </c>
      <c r="Y4" s="7">
        <f>'IRA Calculations'!AL45</f>
        <v>3993523888268.479</v>
      </c>
      <c r="Z4" s="7">
        <f>'IRA Calculations'!AM45</f>
        <v>3994339330972.3828</v>
      </c>
      <c r="AA4" s="7">
        <f>'IRA Calculations'!AN45</f>
        <v>3995301814026.7329</v>
      </c>
      <c r="AB4" s="7">
        <f>'IRA Calculations'!AO45</f>
        <v>3996423547632.3047</v>
      </c>
      <c r="AC4" s="7">
        <f>'IRA Calculations'!AP45</f>
        <v>3997676238315.5801</v>
      </c>
      <c r="AD4" s="7">
        <f>'IRA Calculations'!AQ45</f>
        <v>3999076121267.7588</v>
      </c>
      <c r="AE4" s="7">
        <f>'IRA Calculations'!AR45</f>
        <v>4000550255098.8462</v>
      </c>
      <c r="AF4" s="7">
        <f>'IRA Calculations'!AS45</f>
        <v>4002153838780.2754</v>
      </c>
      <c r="AG4" s="7">
        <f>'IRA Calculations'!AT45</f>
        <v>4003927262999.5542</v>
      </c>
    </row>
    <row r="5" spans="1:35" x14ac:dyDescent="0.2">
      <c r="A5" s="1" t="s">
        <v>79</v>
      </c>
      <c r="B5" s="7">
        <f>'IRA Calculations'!O46</f>
        <v>1492049.2016148879</v>
      </c>
      <c r="C5" s="7">
        <f>'IRA Calculations'!P46</f>
        <v>1492049.2016148879</v>
      </c>
      <c r="D5" s="7">
        <f>'IRA Calculations'!Q46</f>
        <v>1492049.2016148879</v>
      </c>
      <c r="E5" s="7">
        <f>'IRA Calculations'!R46</f>
        <v>1435807.875437828</v>
      </c>
      <c r="F5" s="7">
        <f>'IRA Calculations'!S46</f>
        <v>1359728.8069981013</v>
      </c>
      <c r="G5" s="7">
        <f>'IRA Calculations'!T46</f>
        <v>1271848.1866686249</v>
      </c>
      <c r="H5" s="7">
        <f>'IRA Calculations'!U46</f>
        <v>1180987.8803311205</v>
      </c>
      <c r="I5" s="7">
        <f>'IRA Calculations'!V46</f>
        <v>1095391.7573385045</v>
      </c>
      <c r="J5" s="7">
        <f>'IRA Calculations'!W46</f>
        <v>1020869.8026583825</v>
      </c>
      <c r="K5" s="7">
        <f>'IRA Calculations'!X46</f>
        <v>960620.13224492839</v>
      </c>
      <c r="L5" s="7">
        <f>'IRA Calculations'!Y46</f>
        <v>915383.134448139</v>
      </c>
      <c r="M5" s="7">
        <f>'IRA Calculations'!Z46</f>
        <v>884331.15413979744</v>
      </c>
      <c r="N5" s="7">
        <f>'IRA Calculations'!AA46</f>
        <v>865078.91007516941</v>
      </c>
      <c r="O5" s="7">
        <f>'IRA Calculations'!AB46</f>
        <v>854461.79110519879</v>
      </c>
      <c r="P5" s="7">
        <f>'IRA Calculations'!AC46</f>
        <v>849677.64391519071</v>
      </c>
      <c r="Q5" s="7">
        <f>'IRA Calculations'!AD46</f>
        <v>848794.26755887049</v>
      </c>
      <c r="R5" s="7">
        <f>'IRA Calculations'!AE46</f>
        <v>850272.63056893123</v>
      </c>
      <c r="S5" s="7">
        <f>'IRA Calculations'!AF46</f>
        <v>853043.70959512447</v>
      </c>
      <c r="T5" s="7">
        <f>'IRA Calculations'!AG46</f>
        <v>856362.93311118567</v>
      </c>
      <c r="U5" s="7">
        <f>'IRA Calculations'!AH46</f>
        <v>859937.15962290345</v>
      </c>
      <c r="V5" s="7">
        <f>'IRA Calculations'!AI46</f>
        <v>863579.48773957521</v>
      </c>
      <c r="W5" s="7">
        <f>'IRA Calculations'!AJ46</f>
        <v>867223.07803189242</v>
      </c>
      <c r="X5" s="7">
        <f>'IRA Calculations'!AK46</f>
        <v>867324.82687379804</v>
      </c>
      <c r="Y5" s="7">
        <f>'IRA Calculations'!AL46</f>
        <v>867420.05661793833</v>
      </c>
      <c r="Z5" s="7">
        <f>'IRA Calculations'!AM46</f>
        <v>867542.85923467088</v>
      </c>
      <c r="AA5" s="7">
        <f>'IRA Calculations'!AN46</f>
        <v>867715.03908430634</v>
      </c>
      <c r="AB5" s="7">
        <f>'IRA Calculations'!AO46</f>
        <v>867940.12591709464</v>
      </c>
      <c r="AC5" s="7">
        <f>'IRA Calculations'!AP46</f>
        <v>868202.62497681845</v>
      </c>
      <c r="AD5" s="7">
        <f>'IRA Calculations'!AQ46</f>
        <v>868501.29320989933</v>
      </c>
      <c r="AE5" s="7">
        <f>'IRA Calculations'!AR46</f>
        <v>868816.55560879898</v>
      </c>
      <c r="AF5" s="7">
        <f>'IRA Calculations'!AS46</f>
        <v>869156.90621360543</v>
      </c>
      <c r="AG5" s="7">
        <f>'IRA Calculations'!AT46</f>
        <v>869534.46223365446</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890353520234.1167</v>
      </c>
      <c r="C10" s="7">
        <f>'IRA Calculations'!P51</f>
        <v>890353520234.1167</v>
      </c>
      <c r="D10" s="7">
        <f>'IRA Calculations'!Q51</f>
        <v>890353520234.1167</v>
      </c>
      <c r="E10" s="7">
        <f>'IRA Calculations'!R51</f>
        <v>881862634724.68762</v>
      </c>
      <c r="F10" s="7">
        <f>'IRA Calculations'!S51</f>
        <v>876316034105.94019</v>
      </c>
      <c r="G10" s="7">
        <f>'IRA Calculations'!T51</f>
        <v>873185241431.87781</v>
      </c>
      <c r="H10" s="7">
        <f>'IRA Calculations'!U51</f>
        <v>871955644144.09631</v>
      </c>
      <c r="I10" s="7">
        <f>'IRA Calculations'!V51</f>
        <v>872300708971.32532</v>
      </c>
      <c r="J10" s="7">
        <f>'IRA Calculations'!W51</f>
        <v>873719453886.76453</v>
      </c>
      <c r="K10" s="7">
        <f>'IRA Calculations'!X51</f>
        <v>875777245798.75549</v>
      </c>
      <c r="L10" s="7">
        <f>'IRA Calculations'!Y51</f>
        <v>878150696905.37708</v>
      </c>
      <c r="M10" s="7">
        <f>'IRA Calculations'!Z51</f>
        <v>880983235265.83765</v>
      </c>
      <c r="N10" s="7">
        <f>'IRA Calculations'!AA51</f>
        <v>884210084735.71729</v>
      </c>
      <c r="O10" s="7">
        <f>'IRA Calculations'!AB51</f>
        <v>887524718893.01587</v>
      </c>
      <c r="P10" s="7">
        <f>'IRA Calculations'!AC51</f>
        <v>890786068372.61743</v>
      </c>
      <c r="Q10" s="7">
        <f>'IRA Calculations'!AD51</f>
        <v>894175384592.12683</v>
      </c>
      <c r="R10" s="7">
        <f>'IRA Calculations'!AE51</f>
        <v>897724611988.91614</v>
      </c>
      <c r="S10" s="7">
        <f>'IRA Calculations'!AF51</f>
        <v>901419066236.5304</v>
      </c>
      <c r="T10" s="7">
        <f>'IRA Calculations'!AG51</f>
        <v>905121972195.35999</v>
      </c>
      <c r="U10" s="7">
        <f>'IRA Calculations'!AH51</f>
        <v>908841740618.48706</v>
      </c>
      <c r="V10" s="7">
        <f>'IRA Calculations'!AI51</f>
        <v>912534587046.09204</v>
      </c>
      <c r="W10" s="7">
        <f>'IRA Calculations'!AJ51</f>
        <v>916186039509.1521</v>
      </c>
      <c r="X10" s="7">
        <f>'IRA Calculations'!AK51</f>
        <v>916901855228.20728</v>
      </c>
      <c r="Y10" s="7">
        <f>'IRA Calculations'!AL51</f>
        <v>917551845560.31897</v>
      </c>
      <c r="Z10" s="7">
        <f>'IRA Calculations'!AM51</f>
        <v>918158540302.0675</v>
      </c>
      <c r="AA10" s="7">
        <f>'IRA Calculations'!AN51</f>
        <v>918739954420.05225</v>
      </c>
      <c r="AB10" s="7">
        <f>'IRA Calculations'!AO51</f>
        <v>919305002134.51367</v>
      </c>
      <c r="AC10" s="7">
        <f>'IRA Calculations'!AP51</f>
        <v>919856626645.52954</v>
      </c>
      <c r="AD10" s="7">
        <f>'IRA Calculations'!AQ51</f>
        <v>920400469408.72717</v>
      </c>
      <c r="AE10" s="7">
        <f>'IRA Calculations'!AR51</f>
        <v>920933508639.53271</v>
      </c>
      <c r="AF10" s="7">
        <f>'IRA Calculations'!AS51</f>
        <v>921466748725.45068</v>
      </c>
      <c r="AG10" s="7">
        <f>'IRA Calculations'!AT51</f>
        <v>922010152985.052</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11780217829060.121</v>
      </c>
      <c r="C2" s="7">
        <f>'IRA Calculations'!P56</f>
        <v>11780217829060.121</v>
      </c>
      <c r="D2" s="7">
        <f>'IRA Calculations'!Q56</f>
        <v>11780217829060.121</v>
      </c>
      <c r="E2" s="7">
        <f>'IRA Calculations'!R56</f>
        <v>11950777456195.168</v>
      </c>
      <c r="F2" s="7">
        <f>'IRA Calculations'!S56</f>
        <v>12122059253864.178</v>
      </c>
      <c r="G2" s="7">
        <f>'IRA Calculations'!T56</f>
        <v>12296886996627.732</v>
      </c>
      <c r="H2" s="7">
        <f>'IRA Calculations'!U56</f>
        <v>12472426509961.553</v>
      </c>
      <c r="I2" s="7">
        <f>'IRA Calculations'!V56</f>
        <v>12639584611357.092</v>
      </c>
      <c r="J2" s="7">
        <f>'IRA Calculations'!W56</f>
        <v>12811210492933.9</v>
      </c>
      <c r="K2" s="7">
        <f>'IRA Calculations'!X56</f>
        <v>12992852277209.086</v>
      </c>
      <c r="L2" s="7">
        <f>'IRA Calculations'!Y56</f>
        <v>13158404137391.428</v>
      </c>
      <c r="M2" s="7">
        <f>'IRA Calculations'!Z56</f>
        <v>13310262048113.342</v>
      </c>
      <c r="N2" s="7">
        <f>'IRA Calculations'!AA56</f>
        <v>13461228217260.721</v>
      </c>
      <c r="O2" s="7">
        <f>'IRA Calculations'!AB56</f>
        <v>13613499102430.484</v>
      </c>
      <c r="P2" s="7">
        <f>'IRA Calculations'!AC56</f>
        <v>13785779296621.625</v>
      </c>
      <c r="Q2" s="7">
        <f>'IRA Calculations'!AD56</f>
        <v>13977785345502.332</v>
      </c>
      <c r="R2" s="7">
        <f>'IRA Calculations'!AE56</f>
        <v>14179207492078.662</v>
      </c>
      <c r="S2" s="7">
        <f>'IRA Calculations'!AF56</f>
        <v>14379573710418.4</v>
      </c>
      <c r="T2" s="7">
        <f>'IRA Calculations'!AG56</f>
        <v>14582270553263.561</v>
      </c>
      <c r="U2" s="7">
        <f>'IRA Calculations'!AH56</f>
        <v>14791035443055.904</v>
      </c>
      <c r="V2" s="7">
        <f>'IRA Calculations'!AI56</f>
        <v>14989669514238.061</v>
      </c>
      <c r="W2" s="7">
        <f>'IRA Calculations'!AJ56</f>
        <v>15175807180724.291</v>
      </c>
      <c r="X2" s="7">
        <f>'IRA Calculations'!AK56</f>
        <v>15338107761452.275</v>
      </c>
      <c r="Y2" s="7">
        <f>'IRA Calculations'!AL56</f>
        <v>15503401392746.92</v>
      </c>
      <c r="Z2" s="7">
        <f>'IRA Calculations'!AM56</f>
        <v>15674462062108.221</v>
      </c>
      <c r="AA2" s="7">
        <f>'IRA Calculations'!AN56</f>
        <v>15849512629627.51</v>
      </c>
      <c r="AB2" s="7">
        <f>'IRA Calculations'!AO56</f>
        <v>16023509629185.727</v>
      </c>
      <c r="AC2" s="7">
        <f>'IRA Calculations'!AP56</f>
        <v>16196580589416.553</v>
      </c>
      <c r="AD2" s="7">
        <f>'IRA Calculations'!AQ56</f>
        <v>16362524107809.012</v>
      </c>
      <c r="AE2" s="7">
        <f>'IRA Calculations'!AR56</f>
        <v>16515029471594.631</v>
      </c>
      <c r="AF2" s="7">
        <f>'IRA Calculations'!AS56</f>
        <v>16666198403156.281</v>
      </c>
      <c r="AG2" s="7">
        <f>'IRA Calculations'!AT56</f>
        <v>16815258133554.607</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3403156868641.3516</v>
      </c>
      <c r="C2" s="7">
        <f>'IRA Calculations'!P69</f>
        <v>3403156868641.3516</v>
      </c>
      <c r="D2" s="7">
        <f>'IRA Calculations'!Q69</f>
        <v>3403156868641.3516</v>
      </c>
      <c r="E2" s="7">
        <f>'IRA Calculations'!R69</f>
        <v>3413272231581.3276</v>
      </c>
      <c r="F2" s="7">
        <f>'IRA Calculations'!S69</f>
        <v>3423273221221.9175</v>
      </c>
      <c r="G2" s="7">
        <f>'IRA Calculations'!T69</f>
        <v>3430978739832.6118</v>
      </c>
      <c r="H2" s="7">
        <f>'IRA Calculations'!U69</f>
        <v>3438628270545.1528</v>
      </c>
      <c r="I2" s="7">
        <f>'IRA Calculations'!V69</f>
        <v>3444418470454.8525</v>
      </c>
      <c r="J2" s="7">
        <f>'IRA Calculations'!W69</f>
        <v>3449382848472.3447</v>
      </c>
      <c r="K2" s="7">
        <f>'IRA Calculations'!X69</f>
        <v>3453500239688.2031</v>
      </c>
      <c r="L2" s="7">
        <f>'IRA Calculations'!Y69</f>
        <v>3455069174748.2812</v>
      </c>
      <c r="M2" s="7">
        <f>'IRA Calculations'!Z69</f>
        <v>3455359669635.8452</v>
      </c>
      <c r="N2" s="7">
        <f>'IRA Calculations'!AA69</f>
        <v>3457287469203.7944</v>
      </c>
      <c r="O2" s="7">
        <f>'IRA Calculations'!AB69</f>
        <v>3458203480503.4277</v>
      </c>
      <c r="P2" s="7">
        <f>'IRA Calculations'!AC69</f>
        <v>3457734330071.707</v>
      </c>
      <c r="Q2" s="7">
        <f>'IRA Calculations'!AD69</f>
        <v>3458738083528.7573</v>
      </c>
      <c r="R2" s="7">
        <f>'IRA Calculations'!AE69</f>
        <v>3462721099578.5288</v>
      </c>
      <c r="S2" s="7">
        <f>'IRA Calculations'!AF69</f>
        <v>3470396721432.4521</v>
      </c>
      <c r="T2" s="7">
        <f>'IRA Calculations'!AG69</f>
        <v>3479304265505.5635</v>
      </c>
      <c r="U2" s="7">
        <f>'IRA Calculations'!AH69</f>
        <v>3489766988459.8779</v>
      </c>
      <c r="V2" s="7">
        <f>'IRA Calculations'!AI69</f>
        <v>3502074602382.1885</v>
      </c>
      <c r="W2" s="7">
        <f>'IRA Calculations'!AJ69</f>
        <v>3514636016270.9819</v>
      </c>
      <c r="X2" s="7">
        <f>'IRA Calculations'!AK69</f>
        <v>3505785368118.2002</v>
      </c>
      <c r="Y2" s="7">
        <f>'IRA Calculations'!AL69</f>
        <v>3498055363381.3325</v>
      </c>
      <c r="Z2" s="7">
        <f>'IRA Calculations'!AM69</f>
        <v>3489503226823.707</v>
      </c>
      <c r="AA2" s="7">
        <f>'IRA Calculations'!AN69</f>
        <v>3480610621942.6475</v>
      </c>
      <c r="AB2" s="7">
        <f>'IRA Calculations'!AO69</f>
        <v>3471238566202.8672</v>
      </c>
      <c r="AC2" s="7">
        <f>'IRA Calculations'!AP69</f>
        <v>3461548954417.2129</v>
      </c>
      <c r="AD2" s="7">
        <f>'IRA Calculations'!AQ69</f>
        <v>3452671793959.0288</v>
      </c>
      <c r="AE2" s="7">
        <f>'IRA Calculations'!AR69</f>
        <v>3443232167493.9424</v>
      </c>
      <c r="AF2" s="7">
        <f>'IRA Calculations'!AS69</f>
        <v>3434085185505.3076</v>
      </c>
      <c r="AG2" s="7">
        <f>'IRA Calculations'!AT69</f>
        <v>3425365701893.6826</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7385963194546.3848</v>
      </c>
      <c r="C4" s="7">
        <f>'IRA Calculations'!P71</f>
        <v>7385963194546.3848</v>
      </c>
      <c r="D4" s="7">
        <f>'IRA Calculations'!Q71</f>
        <v>7385963194546.3848</v>
      </c>
      <c r="E4" s="7">
        <f>'IRA Calculations'!R71</f>
        <v>7378219522574.335</v>
      </c>
      <c r="F4" s="7">
        <f>'IRA Calculations'!S71</f>
        <v>7126072149136.8457</v>
      </c>
      <c r="G4" s="7">
        <f>'IRA Calculations'!T71</f>
        <v>6868531787881.7314</v>
      </c>
      <c r="H4" s="7">
        <f>'IRA Calculations'!U71</f>
        <v>6609943000686.2627</v>
      </c>
      <c r="I4" s="7">
        <f>'IRA Calculations'!V71</f>
        <v>6350259814155.6533</v>
      </c>
      <c r="J4" s="7">
        <f>'IRA Calculations'!W71</f>
        <v>6091824061152.3379</v>
      </c>
      <c r="K4" s="7">
        <f>'IRA Calculations'!X71</f>
        <v>5837641231043.1523</v>
      </c>
      <c r="L4" s="7">
        <f>'IRA Calculations'!Y71</f>
        <v>5577695191188.9912</v>
      </c>
      <c r="M4" s="7">
        <f>'IRA Calculations'!Z71</f>
        <v>5317383481170.709</v>
      </c>
      <c r="N4" s="7">
        <f>'IRA Calculations'!AA71</f>
        <v>5062578831328.9121</v>
      </c>
      <c r="O4" s="7">
        <f>'IRA Calculations'!AB71</f>
        <v>4807540888615.0039</v>
      </c>
      <c r="P4" s="7">
        <f>'IRA Calculations'!AC71</f>
        <v>4790373936843.9795</v>
      </c>
      <c r="Q4" s="7">
        <f>'IRA Calculations'!AD71</f>
        <v>4774661970337.4424</v>
      </c>
      <c r="R4" s="7">
        <f>'IRA Calculations'!AE71</f>
        <v>4762437603085.6035</v>
      </c>
      <c r="S4" s="7">
        <f>'IRA Calculations'!AF71</f>
        <v>4758192233161.4023</v>
      </c>
      <c r="T4" s="7">
        <f>'IRA Calculations'!AG71</f>
        <v>4752891896305.6855</v>
      </c>
      <c r="U4" s="7">
        <f>'IRA Calculations'!AH71</f>
        <v>4750131099003.7832</v>
      </c>
      <c r="V4" s="7">
        <f>'IRA Calculations'!AI71</f>
        <v>4751344779380.0225</v>
      </c>
      <c r="W4" s="7">
        <f>'IRA Calculations'!AJ71</f>
        <v>4755185113342.0312</v>
      </c>
      <c r="X4" s="7">
        <f>'IRA Calculations'!AK71</f>
        <v>4712398480059.1094</v>
      </c>
      <c r="Y4" s="7">
        <f>'IRA Calculations'!AL71</f>
        <v>4675884967769.8955</v>
      </c>
      <c r="Z4" s="7">
        <f>'IRA Calculations'!AM71</f>
        <v>4641225658498.8438</v>
      </c>
      <c r="AA4" s="7">
        <f>'IRA Calculations'!AN71</f>
        <v>4610561471283.8262</v>
      </c>
      <c r="AB4" s="7">
        <f>'IRA Calculations'!AO71</f>
        <v>4583779168224.041</v>
      </c>
      <c r="AC4" s="7">
        <f>'IRA Calculations'!AP71</f>
        <v>4560245836930.8994</v>
      </c>
      <c r="AD4" s="7">
        <f>'IRA Calculations'!AQ71</f>
        <v>4540961505941.0137</v>
      </c>
      <c r="AE4" s="7">
        <f>'IRA Calculations'!AR71</f>
        <v>4521015657723.1055</v>
      </c>
      <c r="AF4" s="7">
        <f>'IRA Calculations'!AS71</f>
        <v>4501523746607.2451</v>
      </c>
      <c r="AG4" s="7">
        <f>'IRA Calculations'!AT71</f>
        <v>4481887973490.584</v>
      </c>
    </row>
    <row r="5" spans="1:35" x14ac:dyDescent="0.2">
      <c r="A5" s="1" t="s">
        <v>79</v>
      </c>
      <c r="B5" s="7">
        <f>'IRA Calculations'!O72</f>
        <v>535364106.25992209</v>
      </c>
      <c r="C5" s="7">
        <f>'IRA Calculations'!P72</f>
        <v>535364106.25992209</v>
      </c>
      <c r="D5" s="7">
        <f>'IRA Calculations'!Q72</f>
        <v>535364106.25992209</v>
      </c>
      <c r="E5" s="7">
        <f>'IRA Calculations'!R72</f>
        <v>551410580.18291116</v>
      </c>
      <c r="F5" s="7">
        <f>'IRA Calculations'!S72</f>
        <v>563269233.85253322</v>
      </c>
      <c r="G5" s="7">
        <f>'IRA Calculations'!T72</f>
        <v>570205431.68054152</v>
      </c>
      <c r="H5" s="7">
        <f>'IRA Calculations'!U72</f>
        <v>571459600.16373634</v>
      </c>
      <c r="I5" s="7">
        <f>'IRA Calculations'!V72</f>
        <v>566290593.03778541</v>
      </c>
      <c r="J5" s="7">
        <f>'IRA Calculations'!W72</f>
        <v>554158251.79445076</v>
      </c>
      <c r="K5" s="7">
        <f>'IRA Calculations'!X72</f>
        <v>535184005.36255324</v>
      </c>
      <c r="L5" s="7">
        <f>'IRA Calculations'!Y72</f>
        <v>508806617.91486895</v>
      </c>
      <c r="M5" s="7">
        <f>'IRA Calculations'!Z72</f>
        <v>476649960.5061025</v>
      </c>
      <c r="N5" s="7">
        <f>'IRA Calculations'!AA72</f>
        <v>440766926.66224682</v>
      </c>
      <c r="O5" s="7">
        <f>'IRA Calculations'!AB72</f>
        <v>402932105.04838437</v>
      </c>
      <c r="P5" s="7">
        <f>'IRA Calculations'!AC72</f>
        <v>364988780.79770428</v>
      </c>
      <c r="Q5" s="7">
        <f>'IRA Calculations'!AD72</f>
        <v>328402743.88876951</v>
      </c>
      <c r="R5" s="7">
        <f>'IRA Calculations'!AE72</f>
        <v>294147142.31682634</v>
      </c>
      <c r="S5" s="7">
        <f>'IRA Calculations'!AF72</f>
        <v>262890657.07844427</v>
      </c>
      <c r="T5" s="7">
        <f>'IRA Calculations'!AG72</f>
        <v>234192645.72898772</v>
      </c>
      <c r="U5" s="7">
        <f>'IRA Calculations'!AH72</f>
        <v>207965073.34269941</v>
      </c>
      <c r="V5" s="7">
        <f>'IRA Calculations'!AI72</f>
        <v>183806385.12821764</v>
      </c>
      <c r="W5" s="7">
        <f>'IRA Calculations'!AJ72</f>
        <v>161305416.59932157</v>
      </c>
      <c r="X5" s="7">
        <f>'IRA Calculations'!AK72</f>
        <v>139185777.55647549</v>
      </c>
      <c r="Y5" s="7">
        <f>'IRA Calculations'!AL72</f>
        <v>118712894.8710448</v>
      </c>
      <c r="Z5" s="7">
        <f>'IRA Calculations'!AM72</f>
        <v>99800037.453826874</v>
      </c>
      <c r="AA5" s="7">
        <f>'IRA Calculations'!AN72</f>
        <v>82575465.789377093</v>
      </c>
      <c r="AB5" s="7">
        <f>'IRA Calculations'!AO72</f>
        <v>67141851.907675743</v>
      </c>
      <c r="AC5" s="7">
        <f>'IRA Calculations'!AP72</f>
        <v>53571858.556852743</v>
      </c>
      <c r="AD5" s="7">
        <f>'IRA Calculations'!AQ72</f>
        <v>41904617.65794047</v>
      </c>
      <c r="AE5" s="7">
        <f>'IRA Calculations'!AR72</f>
        <v>32083864.687393118</v>
      </c>
      <c r="AF5" s="7">
        <f>'IRA Calculations'!AS72</f>
        <v>24029845.67639384</v>
      </c>
      <c r="AG5" s="7">
        <f>'IRA Calculations'!AT72</f>
        <v>17594319.09676335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549448480538.30798</v>
      </c>
      <c r="C7" s="7">
        <f>'IRA Calculations'!P74</f>
        <v>549448480538.30798</v>
      </c>
      <c r="D7" s="7">
        <f>'IRA Calculations'!Q74</f>
        <v>549448480538.30798</v>
      </c>
      <c r="E7" s="7">
        <f>'IRA Calculations'!R74</f>
        <v>548718345203.86304</v>
      </c>
      <c r="F7" s="7">
        <f>'IRA Calculations'!S74</f>
        <v>547456234904.24548</v>
      </c>
      <c r="G7" s="7">
        <f>'IRA Calculations'!T74</f>
        <v>545907563656.58276</v>
      </c>
      <c r="H7" s="7">
        <f>'IRA Calculations'!U74</f>
        <v>544341525341.22687</v>
      </c>
      <c r="I7" s="7">
        <f>'IRA Calculations'!V74</f>
        <v>542765649963.94476</v>
      </c>
      <c r="J7" s="7">
        <f>'IRA Calculations'!W74</f>
        <v>541286559276.25848</v>
      </c>
      <c r="K7" s="7">
        <f>'IRA Calculations'!X74</f>
        <v>540130640542.36493</v>
      </c>
      <c r="L7" s="7">
        <f>'IRA Calculations'!Y74</f>
        <v>538577572745.23999</v>
      </c>
      <c r="M7" s="7">
        <f>'IRA Calculations'!Z74</f>
        <v>537032829345.23004</v>
      </c>
      <c r="N7" s="7">
        <f>'IRA Calculations'!AA74</f>
        <v>535820723369.14679</v>
      </c>
      <c r="O7" s="7">
        <f>'IRA Calculations'!AB74</f>
        <v>534619365962.02917</v>
      </c>
      <c r="P7" s="7">
        <f>'IRA Calculations'!AC74</f>
        <v>533486791857.07233</v>
      </c>
      <c r="Q7" s="7">
        <f>'IRA Calculations'!AD74</f>
        <v>532611688577.3656</v>
      </c>
      <c r="R7" s="7">
        <f>'IRA Calculations'!AE74</f>
        <v>532137816237.82001</v>
      </c>
      <c r="S7" s="7">
        <f>'IRA Calculations'!AF74</f>
        <v>532523663463.87622</v>
      </c>
      <c r="T7" s="7">
        <f>'IRA Calculations'!AG74</f>
        <v>533138537070.63361</v>
      </c>
      <c r="U7" s="7">
        <f>'IRA Calculations'!AH74</f>
        <v>534250960804.01147</v>
      </c>
      <c r="V7" s="7">
        <f>'IRA Calculations'!AI74</f>
        <v>535726927994.05768</v>
      </c>
      <c r="W7" s="7">
        <f>'IRA Calculations'!AJ74</f>
        <v>537403051510.23633</v>
      </c>
      <c r="X7" s="7">
        <f>'IRA Calculations'!AK74</f>
        <v>536191933837.51721</v>
      </c>
      <c r="Y7" s="7">
        <f>'IRA Calculations'!AL74</f>
        <v>535105781382.82953</v>
      </c>
      <c r="Z7" s="7">
        <f>'IRA Calculations'!AM74</f>
        <v>533657536599.33472</v>
      </c>
      <c r="AA7" s="7">
        <f>'IRA Calculations'!AN74</f>
        <v>531910629511.0531</v>
      </c>
      <c r="AB7" s="7">
        <f>'IRA Calculations'!AO74</f>
        <v>529890276565.05884</v>
      </c>
      <c r="AC7" s="7">
        <f>'IRA Calculations'!AP74</f>
        <v>527718693742.47437</v>
      </c>
      <c r="AD7" s="7">
        <f>'IRA Calculations'!AQ74</f>
        <v>525684919637.23212</v>
      </c>
      <c r="AE7" s="7">
        <f>'IRA Calculations'!AR74</f>
        <v>523562582283.95422</v>
      </c>
      <c r="AF7" s="7">
        <f>'IRA Calculations'!AS74</f>
        <v>521512923554.34619</v>
      </c>
      <c r="AG7" s="7">
        <f>'IRA Calculations'!AT74</f>
        <v>519536302891.83441</v>
      </c>
    </row>
    <row r="8" spans="1:35" x14ac:dyDescent="0.2">
      <c r="A8" s="1" t="s">
        <v>344</v>
      </c>
      <c r="B8" s="7">
        <f>'IRA Calculations'!O75</f>
        <v>5370952888.9375172</v>
      </c>
      <c r="C8" s="7">
        <f>'IRA Calculations'!P75</f>
        <v>5370952888.9375172</v>
      </c>
      <c r="D8" s="7">
        <f>'IRA Calculations'!Q75</f>
        <v>5370952888.9375172</v>
      </c>
      <c r="E8" s="7">
        <f>'IRA Calculations'!R75</f>
        <v>5385441104.8915377</v>
      </c>
      <c r="F8" s="7">
        <f>'IRA Calculations'!S75</f>
        <v>5390751652.1757145</v>
      </c>
      <c r="G8" s="7">
        <f>'IRA Calculations'!T75</f>
        <v>5387005734.2668324</v>
      </c>
      <c r="H8" s="7">
        <f>'IRA Calculations'!U75</f>
        <v>5373833993.9181852</v>
      </c>
      <c r="I8" s="7">
        <f>'IRA Calculations'!V75</f>
        <v>5347753860.2743349</v>
      </c>
      <c r="J8" s="7">
        <f>'IRA Calculations'!W75</f>
        <v>5306209619.8595514</v>
      </c>
      <c r="K8" s="7">
        <f>'IRA Calculations'!X75</f>
        <v>5248165328.8479538</v>
      </c>
      <c r="L8" s="7">
        <f>'IRA Calculations'!Y75</f>
        <v>5165028636.2458286</v>
      </c>
      <c r="M8" s="7">
        <f>'IRA Calculations'!Z75</f>
        <v>5060796274.5733271</v>
      </c>
      <c r="N8" s="7">
        <f>'IRA Calculations'!AA75</f>
        <v>4940149214.0184116</v>
      </c>
      <c r="O8" s="7">
        <f>'IRA Calculations'!AB75</f>
        <v>4803272452.4315033</v>
      </c>
      <c r="P8" s="7">
        <f>'IRA Calculations'!AC75</f>
        <v>4653729880.8196278</v>
      </c>
      <c r="Q8" s="7">
        <f>'IRA Calculations'!AD75</f>
        <v>4495344177.7983065</v>
      </c>
      <c r="R8" s="7">
        <f>'IRA Calculations'!AE75</f>
        <v>4331140824.5621691</v>
      </c>
      <c r="S8" s="7">
        <f>'IRA Calculations'!AF75</f>
        <v>4166086377.6397781</v>
      </c>
      <c r="T8" s="7">
        <f>'IRA Calculations'!AG75</f>
        <v>3997367116.4862304</v>
      </c>
      <c r="U8" s="7">
        <f>'IRA Calculations'!AH75</f>
        <v>3828851464.7754049</v>
      </c>
      <c r="V8" s="7">
        <f>'IRA Calculations'!AI75</f>
        <v>3662143874.4598932</v>
      </c>
      <c r="W8" s="7">
        <f>'IRA Calculations'!AJ75</f>
        <v>3498897167.769012</v>
      </c>
      <c r="X8" s="7">
        <f>'IRA Calculations'!AK75</f>
        <v>3325734168.4479513</v>
      </c>
      <c r="Y8" s="7">
        <f>'IRA Calculations'!AL75</f>
        <v>3163355060.4316192</v>
      </c>
      <c r="Z8" s="7">
        <f>'IRA Calculations'!AM75</f>
        <v>3011320484.0931702</v>
      </c>
      <c r="AA8" s="7">
        <f>'IRA Calculations'!AN75</f>
        <v>2872065950.2087545</v>
      </c>
      <c r="AB8" s="7">
        <f>'IRA Calculations'!AO75</f>
        <v>2746856701.6326556</v>
      </c>
      <c r="AC8" s="7">
        <f>'IRA Calculations'!AP75</f>
        <v>2636564689.8184376</v>
      </c>
      <c r="AD8" s="7">
        <f>'IRA Calculations'!AQ75</f>
        <v>2542308471.1923389</v>
      </c>
      <c r="AE8" s="7">
        <f>'IRA Calculations'!AR75</f>
        <v>2462397034.6935596</v>
      </c>
      <c r="AF8" s="7">
        <f>'IRA Calculations'!AS75</f>
        <v>2396869591.8038301</v>
      </c>
      <c r="AG8" s="7">
        <f>'IRA Calculations'!AT75</f>
        <v>2344542207.9550166</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1830739986301.6902</v>
      </c>
      <c r="C10" s="7">
        <f>'IRA Calculations'!P77</f>
        <v>1830739986301.6902</v>
      </c>
      <c r="D10" s="7">
        <f>'IRA Calculations'!Q77</f>
        <v>1830739986301.6902</v>
      </c>
      <c r="E10" s="7">
        <f>'IRA Calculations'!R77</f>
        <v>1833775391652.1174</v>
      </c>
      <c r="F10" s="7">
        <f>'IRA Calculations'!S77</f>
        <v>1836306592609.656</v>
      </c>
      <c r="G10" s="7">
        <f>'IRA Calculations'!T77</f>
        <v>1838892148032.8215</v>
      </c>
      <c r="H10" s="7">
        <f>'IRA Calculations'!U77</f>
        <v>1842554708241.1863</v>
      </c>
      <c r="I10" s="7">
        <f>'IRA Calculations'!V77</f>
        <v>1846436451411.5691</v>
      </c>
      <c r="J10" s="7">
        <f>'IRA Calculations'!W77</f>
        <v>1850911521597.8303</v>
      </c>
      <c r="K10" s="7">
        <f>'IRA Calculations'!X77</f>
        <v>1856476126088.7581</v>
      </c>
      <c r="L10" s="7">
        <f>'IRA Calculations'!Y77</f>
        <v>1861643455935.8035</v>
      </c>
      <c r="M10" s="7">
        <f>'IRA Calculations'!Z77</f>
        <v>1867271932188.1165</v>
      </c>
      <c r="N10" s="7">
        <f>'IRA Calculations'!AA77</f>
        <v>1873858208469.6458</v>
      </c>
      <c r="O10" s="7">
        <f>'IRA Calculations'!AB77</f>
        <v>1879769130344.26</v>
      </c>
      <c r="P10" s="7">
        <f>'IRA Calculations'!AC77</f>
        <v>1884713331886.821</v>
      </c>
      <c r="Q10" s="7">
        <f>'IRA Calculations'!AD77</f>
        <v>1889123668066.0278</v>
      </c>
      <c r="R10" s="7">
        <f>'IRA Calculations'!AE77</f>
        <v>1892529861075.2463</v>
      </c>
      <c r="S10" s="7">
        <f>'IRA Calculations'!AF77</f>
        <v>1895688647687.8701</v>
      </c>
      <c r="T10" s="7">
        <f>'IRA Calculations'!AG77</f>
        <v>1896513098100.1743</v>
      </c>
      <c r="U10" s="7">
        <f>'IRA Calculations'!AH77</f>
        <v>1896678741755.4563</v>
      </c>
      <c r="V10" s="7">
        <f>'IRA Calculations'!AI77</f>
        <v>1896492869322.8337</v>
      </c>
      <c r="W10" s="7">
        <f>'IRA Calculations'!AJ77</f>
        <v>1896444772212.2607</v>
      </c>
      <c r="X10" s="7">
        <f>'IRA Calculations'!AK77</f>
        <v>1890834455733.0789</v>
      </c>
      <c r="Y10" s="7">
        <f>'IRA Calculations'!AL77</f>
        <v>1886345931568.7388</v>
      </c>
      <c r="Z10" s="7">
        <f>'IRA Calculations'!AM77</f>
        <v>1881992463707.2151</v>
      </c>
      <c r="AA10" s="7">
        <f>'IRA Calculations'!AN77</f>
        <v>1878419287655.9082</v>
      </c>
      <c r="AB10" s="7">
        <f>'IRA Calculations'!AO77</f>
        <v>1875617457105.5635</v>
      </c>
      <c r="AC10" s="7">
        <f>'IRA Calculations'!AP77</f>
        <v>1873479789652.075</v>
      </c>
      <c r="AD10" s="7">
        <f>'IRA Calculations'!AQ77</f>
        <v>1872422396288.8311</v>
      </c>
      <c r="AE10" s="7">
        <f>'IRA Calculations'!AR77</f>
        <v>1871210039099.4138</v>
      </c>
      <c r="AF10" s="7">
        <f>'IRA Calculations'!AS77</f>
        <v>1870238993479.9749</v>
      </c>
      <c r="AG10" s="7">
        <f>'IRA Calculations'!AT77</f>
        <v>1869382989171.0798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6862398518032.1543</v>
      </c>
      <c r="C2" s="7">
        <f>'IRA Calculations'!P82</f>
        <v>6862398518032.1543</v>
      </c>
      <c r="D2" s="7">
        <f>'IRA Calculations'!Q82</f>
        <v>6862398518032.1543</v>
      </c>
      <c r="E2" s="7">
        <f>'IRA Calculations'!R82</f>
        <v>6705930730889.2139</v>
      </c>
      <c r="F2" s="7">
        <f>'IRA Calculations'!S82</f>
        <v>6758549721471.8594</v>
      </c>
      <c r="G2" s="7">
        <f>'IRA Calculations'!T82</f>
        <v>6822033594155.9766</v>
      </c>
      <c r="H2" s="7">
        <f>'IRA Calculations'!U82</f>
        <v>6897619637743.8379</v>
      </c>
      <c r="I2" s="7">
        <f>'IRA Calculations'!V82</f>
        <v>6986974988378.2822</v>
      </c>
      <c r="J2" s="7">
        <f>'IRA Calculations'!W82</f>
        <v>7090010313172.9062</v>
      </c>
      <c r="K2" s="7">
        <f>'IRA Calculations'!X82</f>
        <v>7205785449164.2764</v>
      </c>
      <c r="L2" s="7">
        <f>'IRA Calculations'!Y82</f>
        <v>7329046294005.8799</v>
      </c>
      <c r="M2" s="7">
        <f>'IRA Calculations'!Z82</f>
        <v>7464322944675.0293</v>
      </c>
      <c r="N2" s="7">
        <f>'IRA Calculations'!AA82</f>
        <v>7608629986191.3057</v>
      </c>
      <c r="O2" s="7">
        <f>'IRA Calculations'!AB82</f>
        <v>7760664245762.6084</v>
      </c>
      <c r="P2" s="7">
        <f>'IRA Calculations'!AC82</f>
        <v>7718834230588.8906</v>
      </c>
      <c r="Q2" s="7">
        <f>'IRA Calculations'!AD82</f>
        <v>7681713131523.7559</v>
      </c>
      <c r="R2" s="7">
        <f>'IRA Calculations'!AE82</f>
        <v>7648918005511.5801</v>
      </c>
      <c r="S2" s="7">
        <f>'IRA Calculations'!AF82</f>
        <v>7617131870051.6777</v>
      </c>
      <c r="T2" s="7">
        <f>'IRA Calculations'!AG82</f>
        <v>7592566308834.8262</v>
      </c>
      <c r="U2" s="7">
        <f>'IRA Calculations'!AH82</f>
        <v>7571461699673.1465</v>
      </c>
      <c r="V2" s="7">
        <f>'IRA Calculations'!AI82</f>
        <v>7553336890399.5742</v>
      </c>
      <c r="W2" s="7">
        <f>'IRA Calculations'!AJ82</f>
        <v>7537753031062.793</v>
      </c>
      <c r="X2" s="7">
        <f>'IRA Calculations'!AK82</f>
        <v>7524506540068.9365</v>
      </c>
      <c r="Y2" s="7">
        <f>'IRA Calculations'!AL82</f>
        <v>7512145523959.0859</v>
      </c>
      <c r="Z2" s="7">
        <f>'IRA Calculations'!AM82</f>
        <v>7498086034635.4951</v>
      </c>
      <c r="AA2" s="7">
        <f>'IRA Calculations'!AN82</f>
        <v>7488395861760.6602</v>
      </c>
      <c r="AB2" s="7">
        <f>'IRA Calculations'!AO82</f>
        <v>7479799117171.6367</v>
      </c>
      <c r="AC2" s="7">
        <f>'IRA Calculations'!AP82</f>
        <v>7472222921344.4033</v>
      </c>
      <c r="AD2" s="7">
        <f>'IRA Calculations'!AQ82</f>
        <v>7465673281683.4883</v>
      </c>
      <c r="AE2" s="7">
        <f>'IRA Calculations'!AR82</f>
        <v>7456920927932.043</v>
      </c>
      <c r="AF2" s="7">
        <f>'IRA Calculations'!AS82</f>
        <v>7451713385611.4473</v>
      </c>
      <c r="AG2" s="7">
        <f>'IRA Calculations'!AT82</f>
        <v>7446884851905.3945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1219988412430.4277</v>
      </c>
      <c r="C2" s="7">
        <f>'IRA Calculations'!P95</f>
        <v>1219988412430.4277</v>
      </c>
      <c r="D2" s="7">
        <f>'IRA Calculations'!Q95</f>
        <v>1219988412430.4277</v>
      </c>
      <c r="E2" s="7">
        <f>'IRA Calculations'!R95</f>
        <v>1215508694175.7507</v>
      </c>
      <c r="F2" s="7">
        <f>'IRA Calculations'!S95</f>
        <v>1211265644342.8069</v>
      </c>
      <c r="G2" s="7">
        <f>'IRA Calculations'!T95</f>
        <v>1208142202675.5159</v>
      </c>
      <c r="H2" s="7">
        <f>'IRA Calculations'!U95</f>
        <v>1207703630938.175</v>
      </c>
      <c r="I2" s="7">
        <f>'IRA Calculations'!V95</f>
        <v>1210369868893.6492</v>
      </c>
      <c r="J2" s="7">
        <f>'IRA Calculations'!W95</f>
        <v>1213658791305.5234</v>
      </c>
      <c r="K2" s="7">
        <f>'IRA Calculations'!X95</f>
        <v>1216555178853.6414</v>
      </c>
      <c r="L2" s="7">
        <f>'IRA Calculations'!Y95</f>
        <v>1218793603893.5076</v>
      </c>
      <c r="M2" s="7">
        <f>'IRA Calculations'!Z95</f>
        <v>1222410153594.4829</v>
      </c>
      <c r="N2" s="7">
        <f>'IRA Calculations'!AA95</f>
        <v>1227433556215.7678</v>
      </c>
      <c r="O2" s="7">
        <f>'IRA Calculations'!AB95</f>
        <v>1234378953910.8752</v>
      </c>
      <c r="P2" s="7">
        <f>'IRA Calculations'!AC95</f>
        <v>1242655839976.1565</v>
      </c>
      <c r="Q2" s="7">
        <f>'IRA Calculations'!AD95</f>
        <v>1251241790522.6467</v>
      </c>
      <c r="R2" s="7">
        <f>'IRA Calculations'!AE95</f>
        <v>1259673601594.916</v>
      </c>
      <c r="S2" s="7">
        <f>'IRA Calculations'!AF95</f>
        <v>1266985960546.73</v>
      </c>
      <c r="T2" s="7">
        <f>'IRA Calculations'!AG95</f>
        <v>1273411920844.3325</v>
      </c>
      <c r="U2" s="7">
        <f>'IRA Calculations'!AH95</f>
        <v>1279188576179.7446</v>
      </c>
      <c r="V2" s="7">
        <f>'IRA Calculations'!AI95</f>
        <v>1284467461029.1382</v>
      </c>
      <c r="W2" s="7">
        <f>'IRA Calculations'!AJ95</f>
        <v>1289409388835.343</v>
      </c>
      <c r="X2" s="7">
        <f>'IRA Calculations'!AK95</f>
        <v>1289492422541.1553</v>
      </c>
      <c r="Y2" s="7">
        <f>'IRA Calculations'!AL95</f>
        <v>1289845190479.2676</v>
      </c>
      <c r="Z2" s="7">
        <f>'IRA Calculations'!AM95</f>
        <v>1290628936140.231</v>
      </c>
      <c r="AA2" s="7">
        <f>'IRA Calculations'!AN95</f>
        <v>1291962723958.3557</v>
      </c>
      <c r="AB2" s="7">
        <f>'IRA Calculations'!AO95</f>
        <v>1293794749521.1208</v>
      </c>
      <c r="AC2" s="7">
        <f>'IRA Calculations'!AP95</f>
        <v>1296059133434.1934</v>
      </c>
      <c r="AD2" s="7">
        <f>'IRA Calculations'!AQ95</f>
        <v>1298675695117.543</v>
      </c>
      <c r="AE2" s="7">
        <f>'IRA Calculations'!AR95</f>
        <v>1301512040434.6262</v>
      </c>
      <c r="AF2" s="7">
        <f>'IRA Calculations'!AS95</f>
        <v>1304516734323.2593</v>
      </c>
      <c r="AG2" s="7">
        <f>'IRA Calculations'!AT95</f>
        <v>1307676649135.7285</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8873366253523.9258</v>
      </c>
      <c r="C2" s="7">
        <f>'IRA Calculations'!P108</f>
        <v>8873366253523.9258</v>
      </c>
      <c r="D2" s="7">
        <f>'IRA Calculations'!Q108</f>
        <v>8873366253523.9258</v>
      </c>
      <c r="E2" s="7">
        <f>'IRA Calculations'!R108</f>
        <v>8813045424806.6621</v>
      </c>
      <c r="F2" s="7">
        <f>'IRA Calculations'!S108</f>
        <v>8754509634552.2666</v>
      </c>
      <c r="G2" s="7">
        <f>'IRA Calculations'!T108</f>
        <v>8701142110556.8105</v>
      </c>
      <c r="H2" s="7">
        <f>'IRA Calculations'!U108</f>
        <v>8655577172409.6582</v>
      </c>
      <c r="I2" s="7">
        <f>'IRA Calculations'!V108</f>
        <v>8620350968116.2988</v>
      </c>
      <c r="J2" s="7">
        <f>'IRA Calculations'!W108</f>
        <v>8595127917044.915</v>
      </c>
      <c r="K2" s="7">
        <f>'IRA Calculations'!X108</f>
        <v>8578786026144.7334</v>
      </c>
      <c r="L2" s="7">
        <f>'IRA Calculations'!Y108</f>
        <v>8569228654160.1133</v>
      </c>
      <c r="M2" s="7">
        <f>'IRA Calculations'!Z108</f>
        <v>8567746517823.9316</v>
      </c>
      <c r="N2" s="7">
        <f>'IRA Calculations'!AA108</f>
        <v>8574872162842.9297</v>
      </c>
      <c r="O2" s="7">
        <f>'IRA Calculations'!AB108</f>
        <v>8588744813969.7373</v>
      </c>
      <c r="P2" s="7">
        <f>'IRA Calculations'!AC108</f>
        <v>8607981728481.2744</v>
      </c>
      <c r="Q2" s="7">
        <f>'IRA Calculations'!AD108</f>
        <v>8633743236916.7578</v>
      </c>
      <c r="R2" s="7">
        <f>'IRA Calculations'!AE108</f>
        <v>8665512344214.0488</v>
      </c>
      <c r="S2" s="7">
        <f>'IRA Calculations'!AF108</f>
        <v>8702063697398.8994</v>
      </c>
      <c r="T2" s="7">
        <f>'IRA Calculations'!AG108</f>
        <v>8740990358399.6162</v>
      </c>
      <c r="U2" s="7">
        <f>'IRA Calculations'!AH108</f>
        <v>8781214242848.9482</v>
      </c>
      <c r="V2" s="7">
        <f>'IRA Calculations'!AI108</f>
        <v>8821977511193.8613</v>
      </c>
      <c r="W2" s="7">
        <f>'IRA Calculations'!AJ108</f>
        <v>8863093433950.2754</v>
      </c>
      <c r="X2" s="7">
        <f>'IRA Calculations'!AK108</f>
        <v>8866201855641.627</v>
      </c>
      <c r="Y2" s="7">
        <f>'IRA Calculations'!AL108</f>
        <v>8869384401259.9883</v>
      </c>
      <c r="Z2" s="7">
        <f>'IRA Calculations'!AM108</f>
        <v>8872655983328.2754</v>
      </c>
      <c r="AA2" s="7">
        <f>'IRA Calculations'!AN108</f>
        <v>8876164204240.0918</v>
      </c>
      <c r="AB2" s="7">
        <f>'IRA Calculations'!AO108</f>
        <v>8879828782792.0098</v>
      </c>
      <c r="AC2" s="7">
        <f>'IRA Calculations'!AP108</f>
        <v>8883710213017.6484</v>
      </c>
      <c r="AD2" s="7">
        <f>'IRA Calculations'!AQ108</f>
        <v>8887982965321.4004</v>
      </c>
      <c r="AE2" s="7">
        <f>'IRA Calculations'!AR108</f>
        <v>8892495229780.9375</v>
      </c>
      <c r="AF2" s="7">
        <f>'IRA Calculations'!AS108</f>
        <v>8897301861487.2773</v>
      </c>
      <c r="AG2" s="7">
        <f>'IRA Calculations'!AT108</f>
        <v>8902480119689.6035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4268601089057.2246</v>
      </c>
      <c r="C4" s="7">
        <f>'IRA Calculations'!P110</f>
        <v>4268601089057.2246</v>
      </c>
      <c r="D4" s="7">
        <f>'IRA Calculations'!Q110</f>
        <v>4268601089057.2246</v>
      </c>
      <c r="E4" s="7">
        <f>'IRA Calculations'!R110</f>
        <v>4275748752065.3042</v>
      </c>
      <c r="F4" s="7">
        <f>'IRA Calculations'!S110</f>
        <v>4283988864306.6372</v>
      </c>
      <c r="G4" s="7">
        <f>'IRA Calculations'!T110</f>
        <v>4294225750275.0664</v>
      </c>
      <c r="H4" s="7">
        <f>'IRA Calculations'!U110</f>
        <v>4307260863226.9868</v>
      </c>
      <c r="I4" s="7">
        <f>'IRA Calculations'!V110</f>
        <v>4324025934984.6348</v>
      </c>
      <c r="J4" s="7">
        <f>'IRA Calculations'!W110</f>
        <v>4343459842546.8506</v>
      </c>
      <c r="K4" s="7">
        <f>'IRA Calculations'!X110</f>
        <v>4364047029658.9873</v>
      </c>
      <c r="L4" s="7">
        <f>'IRA Calculations'!Y110</f>
        <v>4384530166856.0137</v>
      </c>
      <c r="M4" s="7">
        <f>'IRA Calculations'!Z110</f>
        <v>4405649848557.7383</v>
      </c>
      <c r="N4" s="7">
        <f>'IRA Calculations'!AA110</f>
        <v>4427216618509.5967</v>
      </c>
      <c r="O4" s="7">
        <f>'IRA Calculations'!AB110</f>
        <v>4448103849252.4902</v>
      </c>
      <c r="P4" s="7">
        <f>'IRA Calculations'!AC110</f>
        <v>4468387995533.6592</v>
      </c>
      <c r="Q4" s="7">
        <f>'IRA Calculations'!AD110</f>
        <v>4489656235740.5488</v>
      </c>
      <c r="R4" s="7">
        <f>'IRA Calculations'!AE110</f>
        <v>4512277459885.9893</v>
      </c>
      <c r="S4" s="7">
        <f>'IRA Calculations'!AF110</f>
        <v>4536008088633.7861</v>
      </c>
      <c r="T4" s="7">
        <f>'IRA Calculations'!AG110</f>
        <v>4559963006096.6221</v>
      </c>
      <c r="U4" s="7">
        <f>'IRA Calculations'!AH110</f>
        <v>4584055068254.6182</v>
      </c>
      <c r="V4" s="7">
        <f>'IRA Calculations'!AI110</f>
        <v>4607982506981.9033</v>
      </c>
      <c r="W4" s="7">
        <f>'IRA Calculations'!AJ110</f>
        <v>4631709362671.9053</v>
      </c>
      <c r="X4" s="7">
        <f>'IRA Calculations'!AK110</f>
        <v>4632691521930.6943</v>
      </c>
      <c r="Y4" s="7">
        <f>'IRA Calculations'!AL110</f>
        <v>4633573206346.8828</v>
      </c>
      <c r="Z4" s="7">
        <f>'IRA Calculations'!AM110</f>
        <v>4634519341532.2061</v>
      </c>
      <c r="AA4" s="7">
        <f>'IRA Calculations'!AN110</f>
        <v>4635636083491.6816</v>
      </c>
      <c r="AB4" s="7">
        <f>'IRA Calculations'!AO110</f>
        <v>4636937599377.1143</v>
      </c>
      <c r="AC4" s="7">
        <f>'IRA Calculations'!AP110</f>
        <v>4638391061068.6582</v>
      </c>
      <c r="AD4" s="7">
        <f>'IRA Calculations'!AQ110</f>
        <v>4640015305801.0596</v>
      </c>
      <c r="AE4" s="7">
        <f>'IRA Calculations'!AR110</f>
        <v>4641725701735.4277</v>
      </c>
      <c r="AF4" s="7">
        <f>'IRA Calculations'!AS110</f>
        <v>4643586294682.4824</v>
      </c>
      <c r="AG4" s="7">
        <f>'IRA Calculations'!AT110</f>
        <v>4645643948818.4893</v>
      </c>
    </row>
    <row r="5" spans="1:35" x14ac:dyDescent="0.2">
      <c r="A5" s="1" t="s">
        <v>79</v>
      </c>
      <c r="B5" s="7">
        <f>'IRA Calculations'!O111</f>
        <v>1731182.6338295885</v>
      </c>
      <c r="C5" s="7">
        <f>'IRA Calculations'!P111</f>
        <v>1731182.6338295885</v>
      </c>
      <c r="D5" s="7">
        <f>'IRA Calculations'!Q111</f>
        <v>1731182.6338295885</v>
      </c>
      <c r="E5" s="7">
        <f>'IRA Calculations'!R111</f>
        <v>1665927.4082807985</v>
      </c>
      <c r="F5" s="7">
        <f>'IRA Calculations'!S111</f>
        <v>1577655.0095299815</v>
      </c>
      <c r="G5" s="7">
        <f>'IRA Calculations'!T111</f>
        <v>1475689.6027592809</v>
      </c>
      <c r="H5" s="7">
        <f>'IRA Calculations'!U111</f>
        <v>1370266.9502987063</v>
      </c>
      <c r="I5" s="7">
        <f>'IRA Calculations'!V111</f>
        <v>1270952.1813972679</v>
      </c>
      <c r="J5" s="7">
        <f>'IRA Calculations'!W111</f>
        <v>1184486.4578530104</v>
      </c>
      <c r="K5" s="7">
        <f>'IRA Calculations'!X111</f>
        <v>1114580.4634656687</v>
      </c>
      <c r="L5" s="7">
        <f>'IRA Calculations'!Y111</f>
        <v>1062093.2499692049</v>
      </c>
      <c r="M5" s="7">
        <f>'IRA Calculations'!Z111</f>
        <v>1026064.5124465837</v>
      </c>
      <c r="N5" s="7">
        <f>'IRA Calculations'!AA111</f>
        <v>1003726.676300926</v>
      </c>
      <c r="O5" s="7">
        <f>'IRA Calculations'!AB111</f>
        <v>991407.93241351109</v>
      </c>
      <c r="P5" s="7">
        <f>'IRA Calculations'!AC111</f>
        <v>985857.02127461403</v>
      </c>
      <c r="Q5" s="7">
        <f>'IRA Calculations'!AD111</f>
        <v>984832.0645871656</v>
      </c>
      <c r="R5" s="7">
        <f>'IRA Calculations'!AE111</f>
        <v>986547.36751869309</v>
      </c>
      <c r="S5" s="7">
        <f>'IRA Calculations'!AF111</f>
        <v>989762.57240732748</v>
      </c>
      <c r="T5" s="7">
        <f>'IRA Calculations'!AG111</f>
        <v>993613.77389758977</v>
      </c>
      <c r="U5" s="7">
        <f>'IRA Calculations'!AH111</f>
        <v>997760.84817621415</v>
      </c>
      <c r="V5" s="7">
        <f>'IRA Calculations'!AI111</f>
        <v>1001986.9388275591</v>
      </c>
      <c r="W5" s="7">
        <f>'IRA Calculations'!AJ111</f>
        <v>1006214.4939457299</v>
      </c>
      <c r="X5" s="7">
        <f>'IRA Calculations'!AK111</f>
        <v>1006332.5502591067</v>
      </c>
      <c r="Y5" s="7">
        <f>'IRA Calculations'!AL111</f>
        <v>1006443.0426470932</v>
      </c>
      <c r="Z5" s="7">
        <f>'IRA Calculations'!AM111</f>
        <v>1006585.5270619811</v>
      </c>
      <c r="AA5" s="7">
        <f>'IRA Calculations'!AN111</f>
        <v>1006785.3024884628</v>
      </c>
      <c r="AB5" s="7">
        <f>'IRA Calculations'!AO111</f>
        <v>1007046.4643962638</v>
      </c>
      <c r="AC5" s="7">
        <f>'IRA Calculations'!AP111</f>
        <v>1007351.0346564796</v>
      </c>
      <c r="AD5" s="7">
        <f>'IRA Calculations'!AQ111</f>
        <v>1007697.5709890795</v>
      </c>
      <c r="AE5" s="7">
        <f>'IRA Calculations'!AR111</f>
        <v>1008063.3610645568</v>
      </c>
      <c r="AF5" s="7">
        <f>'IRA Calculations'!AS111</f>
        <v>1008458.2602782132</v>
      </c>
      <c r="AG5" s="7">
        <f>'IRA Calculations'!AT111</f>
        <v>1008896.327886506</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1033052094079.7935</v>
      </c>
      <c r="C10" s="7">
        <f>'IRA Calculations'!P116</f>
        <v>1033052094079.7935</v>
      </c>
      <c r="D10" s="7">
        <f>'IRA Calculations'!Q116</f>
        <v>1033052094079.7935</v>
      </c>
      <c r="E10" s="7">
        <f>'IRA Calculations'!R116</f>
        <v>1023200358946.7633</v>
      </c>
      <c r="F10" s="7">
        <f>'IRA Calculations'!S116</f>
        <v>1016764794584.9639</v>
      </c>
      <c r="G10" s="7">
        <f>'IRA Calculations'!T116</f>
        <v>1013132224089.573</v>
      </c>
      <c r="H10" s="7">
        <f>'IRA Calculations'!U116</f>
        <v>1011705557013.9114</v>
      </c>
      <c r="I10" s="7">
        <f>'IRA Calculations'!V116</f>
        <v>1012105926006.97</v>
      </c>
      <c r="J10" s="7">
        <f>'IRA Calculations'!W116</f>
        <v>1013752055743.6998</v>
      </c>
      <c r="K10" s="7">
        <f>'IRA Calculations'!X116</f>
        <v>1016139653698.3906</v>
      </c>
      <c r="L10" s="7">
        <f>'IRA Calculations'!Y116</f>
        <v>1018893502119.4613</v>
      </c>
      <c r="M10" s="7">
        <f>'IRA Calculations'!Z116</f>
        <v>1022180016541.3572</v>
      </c>
      <c r="N10" s="7">
        <f>'IRA Calculations'!AA116</f>
        <v>1025924039029.484</v>
      </c>
      <c r="O10" s="7">
        <f>'IRA Calculations'!AB116</f>
        <v>1029769915616.1295</v>
      </c>
      <c r="P10" s="7">
        <f>'IRA Calculations'!AC116</f>
        <v>1033553967493.1216</v>
      </c>
      <c r="Q10" s="7">
        <f>'IRA Calculations'!AD116</f>
        <v>1037486495571.5664</v>
      </c>
      <c r="R10" s="7">
        <f>'IRA Calculations'!AE116</f>
        <v>1041604564081.7627</v>
      </c>
      <c r="S10" s="7">
        <f>'IRA Calculations'!AF116</f>
        <v>1045891135213.6165</v>
      </c>
      <c r="T10" s="7">
        <f>'IRA Calculations'!AG116</f>
        <v>1050187512627.7739</v>
      </c>
      <c r="U10" s="7">
        <f>'IRA Calculations'!AH116</f>
        <v>1054503455083.9714</v>
      </c>
      <c r="V10" s="7">
        <f>'IRA Calculations'!AI116</f>
        <v>1058788160707.5863</v>
      </c>
      <c r="W10" s="7">
        <f>'IRA Calculations'!AJ116</f>
        <v>1063024838080.8674</v>
      </c>
      <c r="X10" s="7">
        <f>'IRA Calculations'!AK116</f>
        <v>1063855378883.7507</v>
      </c>
      <c r="Y10" s="7">
        <f>'IRA Calculations'!AL116</f>
        <v>1064609544345.5137</v>
      </c>
      <c r="Z10" s="7">
        <f>'IRA Calculations'!AM116</f>
        <v>1065313475154.105</v>
      </c>
      <c r="AA10" s="7">
        <f>'IRA Calculations'!AN116</f>
        <v>1065988073567.5012</v>
      </c>
      <c r="AB10" s="7">
        <f>'IRA Calculations'!AO116</f>
        <v>1066643682504.1918</v>
      </c>
      <c r="AC10" s="7">
        <f>'IRA Calculations'!AP116</f>
        <v>1067283716876.2699</v>
      </c>
      <c r="AD10" s="7">
        <f>'IRA Calculations'!AQ116</f>
        <v>1067914722305.6906</v>
      </c>
      <c r="AE10" s="7">
        <f>'IRA Calculations'!AR116</f>
        <v>1068533192700.9843</v>
      </c>
      <c r="AF10" s="7">
        <f>'IRA Calculations'!AS116</f>
        <v>1069151896142.8037</v>
      </c>
      <c r="AG10" s="7">
        <f>'IRA Calculations'!AT116</f>
        <v>1069782392788.8611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13665751088560.768</v>
      </c>
      <c r="C2" s="7">
        <f>'IRA Calculations'!P121</f>
        <v>13665751088560.768</v>
      </c>
      <c r="D2" s="7">
        <f>'IRA Calculations'!Q121</f>
        <v>13665751088560.768</v>
      </c>
      <c r="E2" s="7">
        <f>'IRA Calculations'!R121</f>
        <v>13863296700390.031</v>
      </c>
      <c r="F2" s="7">
        <f>'IRA Calculations'!S121</f>
        <v>14061673098413.172</v>
      </c>
      <c r="G2" s="7">
        <f>'IRA Calculations'!T121</f>
        <v>14264169936694.881</v>
      </c>
      <c r="H2" s="7">
        <f>'IRA Calculations'!U121</f>
        <v>14467600643686.828</v>
      </c>
      <c r="I2" s="7">
        <f>'IRA Calculations'!V121</f>
        <v>14661275898505.064</v>
      </c>
      <c r="J2" s="7">
        <f>'IRA Calculations'!W121</f>
        <v>14860176754429.143</v>
      </c>
      <c r="K2" s="7">
        <f>'IRA Calculations'!X121</f>
        <v>15070760145839</v>
      </c>
      <c r="L2" s="7">
        <f>'IRA Calculations'!Y121</f>
        <v>15262623244520.334</v>
      </c>
      <c r="M2" s="7">
        <f>'IRA Calculations'!Z121</f>
        <v>15438686617745.693</v>
      </c>
      <c r="N2" s="7">
        <f>'IRA Calculations'!AA121</f>
        <v>15613639203701.137</v>
      </c>
      <c r="O2" s="7">
        <f>'IRA Calculations'!AB121</f>
        <v>15790174031324.51</v>
      </c>
      <c r="P2" s="7">
        <f>'IRA Calculations'!AC121</f>
        <v>15989853604234.199</v>
      </c>
      <c r="Q2" s="7">
        <f>'IRA Calculations'!AD121</f>
        <v>16212446836924.938</v>
      </c>
      <c r="R2" s="7">
        <f>'IRA Calculations'!AE121</f>
        <v>16446075635246.826</v>
      </c>
      <c r="S2" s="7">
        <f>'IRA Calculations'!AF121</f>
        <v>16678346914835.447</v>
      </c>
      <c r="T2" s="7">
        <f>'IRA Calculations'!AG121</f>
        <v>16913323271142.74</v>
      </c>
      <c r="U2" s="7">
        <f>'IRA Calculations'!AH121</f>
        <v>17155361072791.236</v>
      </c>
      <c r="V2" s="7">
        <f>'IRA Calculations'!AI121</f>
        <v>17385538922401.896</v>
      </c>
      <c r="W2" s="7">
        <f>'IRA Calculations'!AJ121</f>
        <v>17601242275982.898</v>
      </c>
      <c r="X2" s="7">
        <f>'IRA Calculations'!AK121</f>
        <v>17789338741974.219</v>
      </c>
      <c r="Y2" s="7">
        <f>'IRA Calculations'!AL121</f>
        <v>17980863093923.137</v>
      </c>
      <c r="Z2" s="7">
        <f>'IRA Calculations'!AM121</f>
        <v>18179049463138.023</v>
      </c>
      <c r="AA2" s="7">
        <f>'IRA Calculations'!AN121</f>
        <v>18381982872327.914</v>
      </c>
      <c r="AB2" s="7">
        <f>'IRA Calculations'!AO121</f>
        <v>18583565727821.402</v>
      </c>
      <c r="AC2" s="7">
        <f>'IRA Calculations'!AP121</f>
        <v>18783986811377.258</v>
      </c>
      <c r="AD2" s="7">
        <f>'IRA Calculations'!AQ121</f>
        <v>18976307995866.219</v>
      </c>
      <c r="AE2" s="7">
        <f>'IRA Calculations'!AR121</f>
        <v>19152921703198.863</v>
      </c>
      <c r="AF2" s="7">
        <f>'IRA Calculations'!AS121</f>
        <v>19328045513417.586</v>
      </c>
      <c r="AG2" s="7">
        <f>'IRA Calculations'!AT121</f>
        <v>19500995317210.656</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723692331488.9137</v>
      </c>
      <c r="C2" s="7">
        <f>'IRA Calculations'!P134</f>
        <v>723692331488.9137</v>
      </c>
      <c r="D2" s="7">
        <f>'IRA Calculations'!Q134</f>
        <v>723692331488.9137</v>
      </c>
      <c r="E2" s="7">
        <f>'IRA Calculations'!R134</f>
        <v>726508916954.04333</v>
      </c>
      <c r="F2" s="7">
        <f>'IRA Calculations'!S134</f>
        <v>729079453353.96545</v>
      </c>
      <c r="G2" s="7">
        <f>'IRA Calculations'!T134</f>
        <v>731262749980.06262</v>
      </c>
      <c r="H2" s="7">
        <f>'IRA Calculations'!U134</f>
        <v>733581125140.2207</v>
      </c>
      <c r="I2" s="7">
        <f>'IRA Calculations'!V134</f>
        <v>735755816982.38989</v>
      </c>
      <c r="J2" s="7">
        <f>'IRA Calculations'!W134</f>
        <v>737936303289.01233</v>
      </c>
      <c r="K2" s="7">
        <f>'IRA Calculations'!X134</f>
        <v>740304890785.26355</v>
      </c>
      <c r="L2" s="7">
        <f>'IRA Calculations'!Y134</f>
        <v>742680637587.65051</v>
      </c>
      <c r="M2" s="7">
        <f>'IRA Calculations'!Z134</f>
        <v>745008174464.84717</v>
      </c>
      <c r="N2" s="7">
        <f>'IRA Calculations'!AA134</f>
        <v>746943907751.5376</v>
      </c>
      <c r="O2" s="7">
        <f>'IRA Calculations'!AB134</f>
        <v>748463884913.00903</v>
      </c>
      <c r="P2" s="7">
        <f>'IRA Calculations'!AC134</f>
        <v>749471867220.73999</v>
      </c>
      <c r="Q2" s="7">
        <f>'IRA Calculations'!AD134</f>
        <v>750176588068.00818</v>
      </c>
      <c r="R2" s="7">
        <f>'IRA Calculations'!AE134</f>
        <v>750207991543.67981</v>
      </c>
      <c r="S2" s="7">
        <f>'IRA Calculations'!AF134</f>
        <v>749739511973.10779</v>
      </c>
      <c r="T2" s="7">
        <f>'IRA Calculations'!AG134</f>
        <v>748953948978.87024</v>
      </c>
      <c r="U2" s="7">
        <f>'IRA Calculations'!AH134</f>
        <v>747900543560.29297</v>
      </c>
      <c r="V2" s="7">
        <f>'IRA Calculations'!AI134</f>
        <v>746587682511.39917</v>
      </c>
      <c r="W2" s="7">
        <f>'IRA Calculations'!AJ134</f>
        <v>744999624818.22229</v>
      </c>
      <c r="X2" s="7">
        <f>'IRA Calculations'!AK134</f>
        <v>743473000304.33459</v>
      </c>
      <c r="Y2" s="7">
        <f>'IRA Calculations'!AL134</f>
        <v>741889102026.38745</v>
      </c>
      <c r="Z2" s="7">
        <f>'IRA Calculations'!AM134</f>
        <v>740415628646.66284</v>
      </c>
      <c r="AA2" s="7">
        <f>'IRA Calculations'!AN134</f>
        <v>738901898510.68286</v>
      </c>
      <c r="AB2" s="7">
        <f>'IRA Calculations'!AO134</f>
        <v>737352596437.59387</v>
      </c>
      <c r="AC2" s="7">
        <f>'IRA Calculations'!AP134</f>
        <v>735930983600.07202</v>
      </c>
      <c r="AD2" s="7">
        <f>'IRA Calculations'!AQ134</f>
        <v>734320639016.10144</v>
      </c>
      <c r="AE2" s="7">
        <f>'IRA Calculations'!AR134</f>
        <v>732667227073.88391</v>
      </c>
      <c r="AF2" s="7">
        <f>'IRA Calculations'!AS134</f>
        <v>730967137990.54236</v>
      </c>
      <c r="AG2" s="7">
        <f>'IRA Calculations'!AT134</f>
        <v>729296400657.72986</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6073790236150.4004</v>
      </c>
      <c r="C4" s="7">
        <f>'IRA Calculations'!P136</f>
        <v>6073790236150.4004</v>
      </c>
      <c r="D4" s="7">
        <f>'IRA Calculations'!Q136</f>
        <v>6073790236150.4004</v>
      </c>
      <c r="E4" s="7">
        <f>'IRA Calculations'!R136</f>
        <v>6036721348215.0996</v>
      </c>
      <c r="F4" s="7">
        <f>'IRA Calculations'!S136</f>
        <v>5987848418793.0469</v>
      </c>
      <c r="G4" s="7">
        <f>'IRA Calculations'!T136</f>
        <v>5937006945377.2471</v>
      </c>
      <c r="H4" s="7">
        <f>'IRA Calculations'!U136</f>
        <v>5888545842394.4189</v>
      </c>
      <c r="I4" s="7">
        <f>'IRA Calculations'!V136</f>
        <v>5841188437323.0039</v>
      </c>
      <c r="J4" s="7">
        <f>'IRA Calculations'!W136</f>
        <v>5797082503438.0615</v>
      </c>
      <c r="K4" s="7">
        <f>'IRA Calculations'!X136</f>
        <v>5758958388366.8232</v>
      </c>
      <c r="L4" s="7">
        <f>'IRA Calculations'!Y136</f>
        <v>5726779003663.9092</v>
      </c>
      <c r="M4" s="7">
        <f>'IRA Calculations'!Z136</f>
        <v>5701495644037.7891</v>
      </c>
      <c r="N4" s="7">
        <f>'IRA Calculations'!AA136</f>
        <v>5681249233780.2324</v>
      </c>
      <c r="O4" s="7">
        <f>'IRA Calculations'!AB136</f>
        <v>5666608913165.9121</v>
      </c>
      <c r="P4" s="7">
        <f>'IRA Calculations'!AC136</f>
        <v>5667753091120.834</v>
      </c>
      <c r="Q4" s="7">
        <f>'IRA Calculations'!AD136</f>
        <v>5674760227704.0967</v>
      </c>
      <c r="R4" s="7">
        <f>'IRA Calculations'!AE136</f>
        <v>5683743885521.1934</v>
      </c>
      <c r="S4" s="7">
        <f>'IRA Calculations'!AF136</f>
        <v>5694800701618.9385</v>
      </c>
      <c r="T4" s="7">
        <f>'IRA Calculations'!AG136</f>
        <v>5707719169737.8838</v>
      </c>
      <c r="U4" s="7">
        <f>'IRA Calculations'!AH136</f>
        <v>5721287291093.8926</v>
      </c>
      <c r="V4" s="7">
        <f>'IRA Calculations'!AI136</f>
        <v>5734155181485.5469</v>
      </c>
      <c r="W4" s="7">
        <f>'IRA Calculations'!AJ136</f>
        <v>5745102790892.4316</v>
      </c>
      <c r="X4" s="7">
        <f>'IRA Calculations'!AK136</f>
        <v>5755882718700.1748</v>
      </c>
      <c r="Y4" s="7">
        <f>'IRA Calculations'!AL136</f>
        <v>5764940469670.8779</v>
      </c>
      <c r="Z4" s="7">
        <f>'IRA Calculations'!AM136</f>
        <v>5773240763451.4502</v>
      </c>
      <c r="AA4" s="7">
        <f>'IRA Calculations'!AN136</f>
        <v>5779314922657.0381</v>
      </c>
      <c r="AB4" s="7">
        <f>'IRA Calculations'!AO136</f>
        <v>5783103247049.2119</v>
      </c>
      <c r="AC4" s="7">
        <f>'IRA Calculations'!AP136</f>
        <v>5785937345980.001</v>
      </c>
      <c r="AD4" s="7">
        <f>'IRA Calculations'!AQ136</f>
        <v>5785400543345.3037</v>
      </c>
      <c r="AE4" s="7">
        <f>'IRA Calculations'!AR136</f>
        <v>5782858235669.0801</v>
      </c>
      <c r="AF4" s="7">
        <f>'IRA Calculations'!AS136</f>
        <v>5778518385540.043</v>
      </c>
      <c r="AG4" s="7">
        <f>'IRA Calculations'!AT136</f>
        <v>5773254388875.375</v>
      </c>
    </row>
    <row r="5" spans="1:35" x14ac:dyDescent="0.2">
      <c r="A5" s="1" t="s">
        <v>79</v>
      </c>
      <c r="B5" s="7">
        <f>'IRA Calculations'!O137</f>
        <v>1079878078523.4929</v>
      </c>
      <c r="C5" s="7">
        <f>'IRA Calculations'!P137</f>
        <v>1079878078523.4929</v>
      </c>
      <c r="D5" s="7">
        <f>'IRA Calculations'!Q137</f>
        <v>1079878078523.4929</v>
      </c>
      <c r="E5" s="7">
        <f>'IRA Calculations'!R137</f>
        <v>1059324626390.8545</v>
      </c>
      <c r="F5" s="7">
        <f>'IRA Calculations'!S137</f>
        <v>1037439211059.399</v>
      </c>
      <c r="G5" s="7">
        <f>'IRA Calculations'!T137</f>
        <v>1013513851760.5831</v>
      </c>
      <c r="H5" s="7">
        <f>'IRA Calculations'!U137</f>
        <v>987434443359.64709</v>
      </c>
      <c r="I5" s="7">
        <f>'IRA Calculations'!V137</f>
        <v>957966264016.41162</v>
      </c>
      <c r="J5" s="7">
        <f>'IRA Calculations'!W137</f>
        <v>924225103525.94543</v>
      </c>
      <c r="K5" s="7">
        <f>'IRA Calculations'!X137</f>
        <v>885518039151.49866</v>
      </c>
      <c r="L5" s="7">
        <f>'IRA Calculations'!Y137</f>
        <v>841068200128.66272</v>
      </c>
      <c r="M5" s="7">
        <f>'IRA Calculations'!Z137</f>
        <v>791067905569.87732</v>
      </c>
      <c r="N5" s="7">
        <f>'IRA Calculations'!AA137</f>
        <v>736144936823.5769</v>
      </c>
      <c r="O5" s="7">
        <f>'IRA Calculations'!AB137</f>
        <v>677511449857.29529</v>
      </c>
      <c r="P5" s="7">
        <f>'IRA Calculations'!AC137</f>
        <v>616583956020.7605</v>
      </c>
      <c r="Q5" s="7">
        <f>'IRA Calculations'!AD137</f>
        <v>556649049321.21533</v>
      </c>
      <c r="R5" s="7">
        <f>'IRA Calculations'!AE137</f>
        <v>498557447239.7511</v>
      </c>
      <c r="S5" s="7">
        <f>'IRA Calculations'!AF137</f>
        <v>442272527113.12476</v>
      </c>
      <c r="T5" s="7">
        <f>'IRA Calculations'!AG137</f>
        <v>388052238073.16174</v>
      </c>
      <c r="U5" s="7">
        <f>'IRA Calculations'!AH137</f>
        <v>336109838753.72455</v>
      </c>
      <c r="V5" s="7">
        <f>'IRA Calculations'!AI137</f>
        <v>286848903578.07147</v>
      </c>
      <c r="W5" s="7">
        <f>'IRA Calculations'!AJ137</f>
        <v>240741873130.66287</v>
      </c>
      <c r="X5" s="7">
        <f>'IRA Calculations'!AK137</f>
        <v>198293812390.90842</v>
      </c>
      <c r="Y5" s="7">
        <f>'IRA Calculations'!AL137</f>
        <v>159986798863.45749</v>
      </c>
      <c r="Z5" s="7">
        <f>'IRA Calculations'!AM137</f>
        <v>126183077216.99365</v>
      </c>
      <c r="AA5" s="7">
        <f>'IRA Calculations'!AN137</f>
        <v>97153208790.221329</v>
      </c>
      <c r="AB5" s="7">
        <f>'IRA Calculations'!AO137</f>
        <v>72949036331.959488</v>
      </c>
      <c r="AC5" s="7">
        <f>'IRA Calculations'!AP137</f>
        <v>53440568269.195648</v>
      </c>
      <c r="AD5" s="7">
        <f>'IRA Calculations'!AQ137</f>
        <v>38307823950.863861</v>
      </c>
      <c r="AE5" s="7">
        <f>'IRA Calculations'!AR137</f>
        <v>27067215817.044273</v>
      </c>
      <c r="AF5" s="7">
        <f>'IRA Calculations'!AS137</f>
        <v>19114082217.444321</v>
      </c>
      <c r="AG5" s="7">
        <f>'IRA Calculations'!AT137</f>
        <v>13780929925.150949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184000000000</v>
      </c>
      <c r="C7" s="7">
        <f>'IRA Calculations'!P139</f>
        <v>184000000000</v>
      </c>
      <c r="D7" s="7">
        <f>'IRA Calculations'!Q139</f>
        <v>184000000000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3000000000</v>
      </c>
      <c r="C8" s="7">
        <f>'IRA Calculations'!P140</f>
        <v>3000000000</v>
      </c>
      <c r="D8" s="7">
        <f>'IRA Calculations'!Q140</f>
        <v>3000000000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1924000000000</v>
      </c>
      <c r="C10" s="7">
        <f>'IRA Calculations'!P142</f>
        <v>1924000000000</v>
      </c>
      <c r="D10" s="7">
        <f>'IRA Calculations'!Q142</f>
        <v>1924000000000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11667652075914.166</v>
      </c>
      <c r="C2" s="7">
        <f>'IRA Calculations'!P147</f>
        <v>11667652075914.166</v>
      </c>
      <c r="D2" s="7">
        <f>'IRA Calculations'!Q147</f>
        <v>11667652075914.166</v>
      </c>
      <c r="E2" s="7">
        <f>'IRA Calculations'!R147</f>
        <v>11639405587588.742</v>
      </c>
      <c r="F2" s="7">
        <f>'IRA Calculations'!S147</f>
        <v>11559904476450.039</v>
      </c>
      <c r="G2" s="7">
        <f>'IRA Calculations'!T147</f>
        <v>11473957085861.898</v>
      </c>
      <c r="H2" s="7">
        <f>'IRA Calculations'!U147</f>
        <v>11383216846989.051</v>
      </c>
      <c r="I2" s="7">
        <f>'IRA Calculations'!V147</f>
        <v>11286162175297.949</v>
      </c>
      <c r="J2" s="7">
        <f>'IRA Calculations'!W147</f>
        <v>11188809401382.949</v>
      </c>
      <c r="K2" s="7">
        <f>'IRA Calculations'!X147</f>
        <v>11088614793550.594</v>
      </c>
      <c r="L2" s="7">
        <f>'IRA Calculations'!Y147</f>
        <v>10988712960438.473</v>
      </c>
      <c r="M2" s="7">
        <f>'IRA Calculations'!Z147</f>
        <v>10885674522838.65</v>
      </c>
      <c r="N2" s="7">
        <f>'IRA Calculations'!AA147</f>
        <v>10785709537289.463</v>
      </c>
      <c r="O2" s="7">
        <f>'IRA Calculations'!AB147</f>
        <v>10689465585587.779</v>
      </c>
      <c r="P2" s="7">
        <f>'IRA Calculations'!AC147</f>
        <v>10640055318776.082</v>
      </c>
      <c r="Q2" s="7">
        <f>'IRA Calculations'!AD147</f>
        <v>10595986005115.584</v>
      </c>
      <c r="R2" s="7">
        <f>'IRA Calculations'!AE147</f>
        <v>10554585405837.787</v>
      </c>
      <c r="S2" s="7">
        <f>'IRA Calculations'!AF147</f>
        <v>10520410798200.811</v>
      </c>
      <c r="T2" s="7">
        <f>'IRA Calculations'!AG147</f>
        <v>10486332790768.988</v>
      </c>
      <c r="U2" s="7">
        <f>'IRA Calculations'!AH147</f>
        <v>10460809969441.861</v>
      </c>
      <c r="V2" s="7">
        <f>'IRA Calculations'!AI147</f>
        <v>10440431845563.068</v>
      </c>
      <c r="W2" s="7">
        <f>'IRA Calculations'!AJ147</f>
        <v>10428909871435.52</v>
      </c>
      <c r="X2" s="7">
        <f>'IRA Calculations'!AK147</f>
        <v>10421738614921.414</v>
      </c>
      <c r="Y2" s="7">
        <f>'IRA Calculations'!AL147</f>
        <v>10419023808753.359</v>
      </c>
      <c r="Z2" s="7">
        <f>'IRA Calculations'!AM147</f>
        <v>10422554080312.211</v>
      </c>
      <c r="AA2" s="7">
        <f>'IRA Calculations'!AN147</f>
        <v>10432641140837.498</v>
      </c>
      <c r="AB2" s="7">
        <f>'IRA Calculations'!AO147</f>
        <v>10449392920539.062</v>
      </c>
      <c r="AC2" s="7">
        <f>'IRA Calculations'!AP147</f>
        <v>10471229152256.852</v>
      </c>
      <c r="AD2" s="7">
        <f>'IRA Calculations'!AQ147</f>
        <v>10496605603551.211</v>
      </c>
      <c r="AE2" s="7">
        <f>'IRA Calculations'!AR147</f>
        <v>10525522037657.672</v>
      </c>
      <c r="AF2" s="7">
        <f>'IRA Calculations'!AS147</f>
        <v>10559950484329.102</v>
      </c>
      <c r="AG2" s="7">
        <f>'IRA Calculations'!AT147</f>
        <v>10598326549264.994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234103900523.24072</v>
      </c>
      <c r="C4" s="7">
        <f>'IRA Calculations'!P149</f>
        <v>234103900523.24072</v>
      </c>
      <c r="D4" s="7">
        <f>'IRA Calculations'!Q149</f>
        <v>234103900523.24072</v>
      </c>
      <c r="E4" s="7">
        <f>'IRA Calculations'!R149</f>
        <v>233597362882.34503</v>
      </c>
      <c r="F4" s="7">
        <f>'IRA Calculations'!S149</f>
        <v>232921853110.40091</v>
      </c>
      <c r="G4" s="7">
        <f>'IRA Calculations'!T149</f>
        <v>232055142736.2305</v>
      </c>
      <c r="H4" s="7">
        <f>'IRA Calculations'!U149</f>
        <v>230960311003.228</v>
      </c>
      <c r="I4" s="7">
        <f>'IRA Calculations'!V149</f>
        <v>229634619407.67413</v>
      </c>
      <c r="J4" s="7">
        <f>'IRA Calculations'!W149</f>
        <v>228050909966.32513</v>
      </c>
      <c r="K4" s="7">
        <f>'IRA Calculations'!X149</f>
        <v>226169046537.45132</v>
      </c>
      <c r="L4" s="7">
        <f>'IRA Calculations'!Y149</f>
        <v>223962990198.69778</v>
      </c>
      <c r="M4" s="7">
        <f>'IRA Calculations'!Z149</f>
        <v>221448109592.96439</v>
      </c>
      <c r="N4" s="7">
        <f>'IRA Calculations'!AA149</f>
        <v>218553771732.47729</v>
      </c>
      <c r="O4" s="7">
        <f>'IRA Calculations'!AB149</f>
        <v>215317544581.35428</v>
      </c>
      <c r="P4" s="7">
        <f>'IRA Calculations'!AC149</f>
        <v>211698899617.30081</v>
      </c>
      <c r="Q4" s="7">
        <f>'IRA Calculations'!AD149</f>
        <v>207709590479.4913</v>
      </c>
      <c r="R4" s="7">
        <f>'IRA Calculations'!AE149</f>
        <v>203329493679.43268</v>
      </c>
      <c r="S4" s="7">
        <f>'IRA Calculations'!AF149</f>
        <v>198564708504.7243</v>
      </c>
      <c r="T4" s="7">
        <f>'IRA Calculations'!AG149</f>
        <v>193449002709.3378</v>
      </c>
      <c r="U4" s="7">
        <f>'IRA Calculations'!AH149</f>
        <v>188019625189.48096</v>
      </c>
      <c r="V4" s="7">
        <f>'IRA Calculations'!AI149</f>
        <v>182322004031.45609</v>
      </c>
      <c r="W4" s="7">
        <f>'IRA Calculations'!AJ149</f>
        <v>176426074462.68225</v>
      </c>
      <c r="X4" s="7">
        <f>'IRA Calculations'!AK149</f>
        <v>170407563871.54639</v>
      </c>
      <c r="Y4" s="7">
        <f>'IRA Calculations'!AL149</f>
        <v>164341465516.91177</v>
      </c>
      <c r="Z4" s="7">
        <f>'IRA Calculations'!AM149</f>
        <v>158366442821.59125</v>
      </c>
      <c r="AA4" s="7">
        <f>'IRA Calculations'!AN149</f>
        <v>152534543866.86539</v>
      </c>
      <c r="AB4" s="7">
        <f>'IRA Calculations'!AO149</f>
        <v>146962955190.17935</v>
      </c>
      <c r="AC4" s="7">
        <f>'IRA Calculations'!AP149</f>
        <v>141711476358.74939</v>
      </c>
      <c r="AD4" s="7">
        <f>'IRA Calculations'!AQ149</f>
        <v>136818463837.60098</v>
      </c>
      <c r="AE4" s="7">
        <f>'IRA Calculations'!AR149</f>
        <v>132316779770.13728</v>
      </c>
      <c r="AF4" s="7">
        <f>'IRA Calculations'!AS149</f>
        <v>128207618756.19885</v>
      </c>
      <c r="AG4" s="7">
        <f>'IRA Calculations'!AT149</f>
        <v>124478067310.24617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5117446534549.9395</v>
      </c>
      <c r="C2" s="7">
        <f>'IRA Calculations'!P160</f>
        <v>5117446534549.9395</v>
      </c>
      <c r="D2" s="7">
        <f>'IRA Calculations'!Q160</f>
        <v>5117446534549.9395</v>
      </c>
      <c r="E2" s="7">
        <f>'IRA Calculations'!R160</f>
        <v>5030868620350.5049</v>
      </c>
      <c r="F2" s="7">
        <f>'IRA Calculations'!S160</f>
        <v>4893417605466.2129</v>
      </c>
      <c r="G2" s="7">
        <f>'IRA Calculations'!T160</f>
        <v>4748276313663.3682</v>
      </c>
      <c r="H2" s="7">
        <f>'IRA Calculations'!U160</f>
        <v>4607378491621.1611</v>
      </c>
      <c r="I2" s="7">
        <f>'IRA Calculations'!V160</f>
        <v>4473304827328.1328</v>
      </c>
      <c r="J2" s="7">
        <f>'IRA Calculations'!W160</f>
        <v>4345903276928.542</v>
      </c>
      <c r="K2" s="7">
        <f>'IRA Calculations'!X160</f>
        <v>4227790466402.9575</v>
      </c>
      <c r="L2" s="7">
        <f>'IRA Calculations'!Y160</f>
        <v>4120447340690.5298</v>
      </c>
      <c r="M2" s="7">
        <f>'IRA Calculations'!Z160</f>
        <v>4025052785227.8154</v>
      </c>
      <c r="N2" s="7">
        <f>'IRA Calculations'!AA160</f>
        <v>3943948350744.7476</v>
      </c>
      <c r="O2" s="7">
        <f>'IRA Calculations'!AB160</f>
        <v>3876767616139.0059</v>
      </c>
      <c r="P2" s="7">
        <f>'IRA Calculations'!AC160</f>
        <v>3819444815167.6436</v>
      </c>
      <c r="Q2" s="7">
        <f>'IRA Calculations'!AD160</f>
        <v>3769279009221.667</v>
      </c>
      <c r="R2" s="7">
        <f>'IRA Calculations'!AE160</f>
        <v>3723518755248.7275</v>
      </c>
      <c r="S2" s="7">
        <f>'IRA Calculations'!AF160</f>
        <v>3680096071247.4336</v>
      </c>
      <c r="T2" s="7">
        <f>'IRA Calculations'!AG160</f>
        <v>3640885031494.8237</v>
      </c>
      <c r="U2" s="7">
        <f>'IRA Calculations'!AH160</f>
        <v>3606430369366.7764</v>
      </c>
      <c r="V2" s="7">
        <f>'IRA Calculations'!AI160</f>
        <v>3575890769739.5889</v>
      </c>
      <c r="W2" s="7">
        <f>'IRA Calculations'!AJ160</f>
        <v>3546962643103.6172</v>
      </c>
      <c r="X2" s="7">
        <f>'IRA Calculations'!AK160</f>
        <v>3523222813973.2485</v>
      </c>
      <c r="Y2" s="7">
        <f>'IRA Calculations'!AL160</f>
        <v>3504670957678.0527</v>
      </c>
      <c r="Z2" s="7">
        <f>'IRA Calculations'!AM160</f>
        <v>3491702836945.644</v>
      </c>
      <c r="AA2" s="7">
        <f>'IRA Calculations'!AN160</f>
        <v>3482784997707.167</v>
      </c>
      <c r="AB2" s="7">
        <f>'IRA Calculations'!AO160</f>
        <v>3478167704117.6523</v>
      </c>
      <c r="AC2" s="7">
        <f>'IRA Calculations'!AP160</f>
        <v>3477984380118.1924</v>
      </c>
      <c r="AD2" s="7">
        <f>'IRA Calculations'!AQ160</f>
        <v>3481531897892.1514</v>
      </c>
      <c r="AE2" s="7">
        <f>'IRA Calculations'!AR160</f>
        <v>3488762000726.7769</v>
      </c>
      <c r="AF2" s="7">
        <f>'IRA Calculations'!AS160</f>
        <v>3501003473936.4121</v>
      </c>
      <c r="AG2" s="7">
        <f>'IRA Calculations'!AT160</f>
        <v>3516993536064.7686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8008450229814.54</v>
      </c>
      <c r="C2" s="7">
        <f>'IRA Calculations'!P173</f>
        <v>8008450229814.54</v>
      </c>
      <c r="D2" s="7">
        <f>'IRA Calculations'!Q173</f>
        <v>8008450229814.54</v>
      </c>
      <c r="E2" s="7">
        <f>'IRA Calculations'!R173</f>
        <v>8090410444731.5576</v>
      </c>
      <c r="F2" s="7">
        <f>'IRA Calculations'!S173</f>
        <v>8163709481879.1768</v>
      </c>
      <c r="G2" s="7">
        <f>'IRA Calculations'!T173</f>
        <v>8223516305100.4297</v>
      </c>
      <c r="H2" s="7">
        <f>'IRA Calculations'!U173</f>
        <v>8263945088988.6553</v>
      </c>
      <c r="I2" s="7">
        <f>'IRA Calculations'!V173</f>
        <v>8284208758524.6729</v>
      </c>
      <c r="J2" s="7">
        <f>'IRA Calculations'!W173</f>
        <v>8287061256656.6035</v>
      </c>
      <c r="K2" s="7">
        <f>'IRA Calculations'!X173</f>
        <v>8280113262831.4014</v>
      </c>
      <c r="L2" s="7">
        <f>'IRA Calculations'!Y173</f>
        <v>8270092880328.3389</v>
      </c>
      <c r="M2" s="7">
        <f>'IRA Calculations'!Z173</f>
        <v>8260897528470.0547</v>
      </c>
      <c r="N2" s="7">
        <f>'IRA Calculations'!AA173</f>
        <v>8258390340506.2588</v>
      </c>
      <c r="O2" s="7">
        <f>'IRA Calculations'!AB173</f>
        <v>8263778907550.1133</v>
      </c>
      <c r="P2" s="7">
        <f>'IRA Calculations'!AC173</f>
        <v>8277689502012.5469</v>
      </c>
      <c r="Q2" s="7">
        <f>'IRA Calculations'!AD173</f>
        <v>8299352292147.7295</v>
      </c>
      <c r="R2" s="7">
        <f>'IRA Calculations'!AE173</f>
        <v>8326175970818.8066</v>
      </c>
      <c r="S2" s="7">
        <f>'IRA Calculations'!AF173</f>
        <v>8357395032705.6006</v>
      </c>
      <c r="T2" s="7">
        <f>'IRA Calculations'!AG173</f>
        <v>8392140940646.1328</v>
      </c>
      <c r="U2" s="7">
        <f>'IRA Calculations'!AH173</f>
        <v>8430863858380.1924</v>
      </c>
      <c r="V2" s="7">
        <f>'IRA Calculations'!AI173</f>
        <v>8473660063566.0996</v>
      </c>
      <c r="W2" s="7">
        <f>'IRA Calculations'!AJ173</f>
        <v>8515668737353</v>
      </c>
      <c r="X2" s="7">
        <f>'IRA Calculations'!AK173</f>
        <v>8561186619544.8203</v>
      </c>
      <c r="Y2" s="7">
        <f>'IRA Calculations'!AL173</f>
        <v>8611096170798.6406</v>
      </c>
      <c r="Z2" s="7">
        <f>'IRA Calculations'!AM173</f>
        <v>8662637904267.3564</v>
      </c>
      <c r="AA2" s="7">
        <f>'IRA Calculations'!AN173</f>
        <v>8717157701905.9912</v>
      </c>
      <c r="AB2" s="7">
        <f>'IRA Calculations'!AO173</f>
        <v>8776979911795.0225</v>
      </c>
      <c r="AC2" s="7">
        <f>'IRA Calculations'!AP173</f>
        <v>8837511960406.7363</v>
      </c>
      <c r="AD2" s="7">
        <f>'IRA Calculations'!AQ173</f>
        <v>8901443533014.9922</v>
      </c>
      <c r="AE2" s="7">
        <f>'IRA Calculations'!AR173</f>
        <v>8966984379406.0723</v>
      </c>
      <c r="AF2" s="7">
        <f>'IRA Calculations'!AS173</f>
        <v>9034376167318.2266</v>
      </c>
      <c r="AG2" s="7">
        <f>'IRA Calculations'!AT173</f>
        <v>9104090529867.2695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6818631250018.3809</v>
      </c>
      <c r="C4" s="7">
        <f>'IRA Calculations'!P175</f>
        <v>6818631250018.3809</v>
      </c>
      <c r="D4" s="7">
        <f>'IRA Calculations'!Q175</f>
        <v>6818631250018.3809</v>
      </c>
      <c r="E4" s="7">
        <f>'IRA Calculations'!R175</f>
        <v>6905390818379.9209</v>
      </c>
      <c r="F4" s="7">
        <f>'IRA Calculations'!S175</f>
        <v>6983070879098.7617</v>
      </c>
      <c r="G4" s="7">
        <f>'IRA Calculations'!T175</f>
        <v>7055546820985.1572</v>
      </c>
      <c r="H4" s="7">
        <f>'IRA Calculations'!U175</f>
        <v>7122214945737.5303</v>
      </c>
      <c r="I4" s="7">
        <f>'IRA Calculations'!V175</f>
        <v>7187966430990.9912</v>
      </c>
      <c r="J4" s="7">
        <f>'IRA Calculations'!W175</f>
        <v>7255752641417.9121</v>
      </c>
      <c r="K4" s="7">
        <f>'IRA Calculations'!X175</f>
        <v>7327923409387.9961</v>
      </c>
      <c r="L4" s="7">
        <f>'IRA Calculations'!Y175</f>
        <v>7403774762090.1826</v>
      </c>
      <c r="M4" s="7">
        <f>'IRA Calculations'!Z175</f>
        <v>7482348393792.3623</v>
      </c>
      <c r="N4" s="7">
        <f>'IRA Calculations'!AA175</f>
        <v>7558119098163.6953</v>
      </c>
      <c r="O4" s="7">
        <f>'IRA Calculations'!AB175</f>
        <v>7636075661567.7119</v>
      </c>
      <c r="P4" s="7">
        <f>'IRA Calculations'!AC175</f>
        <v>7714119538485.96</v>
      </c>
      <c r="Q4" s="7">
        <f>'IRA Calculations'!AD175</f>
        <v>7792234890589.748</v>
      </c>
      <c r="R4" s="7">
        <f>'IRA Calculations'!AE175</f>
        <v>7872745465205.585</v>
      </c>
      <c r="S4" s="7">
        <f>'IRA Calculations'!AF175</f>
        <v>7950272458874.084</v>
      </c>
      <c r="T4" s="7">
        <f>'IRA Calculations'!AG175</f>
        <v>8028647173634.8926</v>
      </c>
      <c r="U4" s="7">
        <f>'IRA Calculations'!AH175</f>
        <v>8105655146123.7285</v>
      </c>
      <c r="V4" s="7">
        <f>'IRA Calculations'!AI175</f>
        <v>8187395270937.9258</v>
      </c>
      <c r="W4" s="7">
        <f>'IRA Calculations'!AJ175</f>
        <v>8264864139886.1162</v>
      </c>
      <c r="X4" s="7">
        <f>'IRA Calculations'!AK175</f>
        <v>8342819726588.9863</v>
      </c>
      <c r="Y4" s="7">
        <f>'IRA Calculations'!AL175</f>
        <v>8421435301254.5859</v>
      </c>
      <c r="Z4" s="7">
        <f>'IRA Calculations'!AM175</f>
        <v>8500287412054.8799</v>
      </c>
      <c r="AA4" s="7">
        <f>'IRA Calculations'!AN175</f>
        <v>8578579756107.8486</v>
      </c>
      <c r="AB4" s="7">
        <f>'IRA Calculations'!AO175</f>
        <v>8659777292195.0703</v>
      </c>
      <c r="AC4" s="7">
        <f>'IRA Calculations'!AP175</f>
        <v>8738430945783.0537</v>
      </c>
      <c r="AD4" s="7">
        <f>'IRA Calculations'!AQ175</f>
        <v>8820494520986.3125</v>
      </c>
      <c r="AE4" s="7">
        <f>'IRA Calculations'!AR175</f>
        <v>8899489125734.3398</v>
      </c>
      <c r="AF4" s="7">
        <f>'IRA Calculations'!AS175</f>
        <v>8978183110974.3652</v>
      </c>
      <c r="AG4" s="7">
        <f>'IRA Calculations'!AT175</f>
        <v>9059684825254.9863</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21145758828232.441</v>
      </c>
      <c r="C2" s="7">
        <f>'IRA Calculations'!P186</f>
        <v>21145758828232.441</v>
      </c>
      <c r="D2" s="7">
        <f>'IRA Calculations'!Q186</f>
        <v>21145758828232.441</v>
      </c>
      <c r="E2" s="7">
        <f>'IRA Calculations'!R186</f>
        <v>21354833937019.105</v>
      </c>
      <c r="F2" s="7">
        <f>'IRA Calculations'!S186</f>
        <v>21597493885657.219</v>
      </c>
      <c r="G2" s="7">
        <f>'IRA Calculations'!T186</f>
        <v>21879547343776.949</v>
      </c>
      <c r="H2" s="7">
        <f>'IRA Calculations'!U186</f>
        <v>22169129873678.324</v>
      </c>
      <c r="I2" s="7">
        <f>'IRA Calculations'!V186</f>
        <v>22478848508332.371</v>
      </c>
      <c r="J2" s="7">
        <f>'IRA Calculations'!W186</f>
        <v>22802099123350.695</v>
      </c>
      <c r="K2" s="7">
        <f>'IRA Calculations'!X186</f>
        <v>23133739011226.461</v>
      </c>
      <c r="L2" s="7">
        <f>'IRA Calculations'!Y186</f>
        <v>23479512095272.16</v>
      </c>
      <c r="M2" s="7">
        <f>'IRA Calculations'!Z186</f>
        <v>23834451407985.707</v>
      </c>
      <c r="N2" s="7">
        <f>'IRA Calculations'!AA186</f>
        <v>24196799549319.855</v>
      </c>
      <c r="O2" s="7">
        <f>'IRA Calculations'!AB186</f>
        <v>24576240718482.508</v>
      </c>
      <c r="P2" s="7">
        <f>'IRA Calculations'!AC186</f>
        <v>24964219152085.547</v>
      </c>
      <c r="Q2" s="7">
        <f>'IRA Calculations'!AD186</f>
        <v>25366016299744.789</v>
      </c>
      <c r="R2" s="7">
        <f>'IRA Calculations'!AE186</f>
        <v>25779514031929.539</v>
      </c>
      <c r="S2" s="7">
        <f>'IRA Calculations'!AF186</f>
        <v>26197386765284.793</v>
      </c>
      <c r="T2" s="7">
        <f>'IRA Calculations'!AG186</f>
        <v>26633638203345.363</v>
      </c>
      <c r="U2" s="7">
        <f>'IRA Calculations'!AH186</f>
        <v>27072747728851.176</v>
      </c>
      <c r="V2" s="7">
        <f>'IRA Calculations'!AI186</f>
        <v>27525463230512.902</v>
      </c>
      <c r="W2" s="7">
        <f>'IRA Calculations'!AJ186</f>
        <v>27990684020932.219</v>
      </c>
      <c r="X2" s="7">
        <f>'IRA Calculations'!AK186</f>
        <v>28470075005417.344</v>
      </c>
      <c r="Y2" s="7">
        <f>'IRA Calculations'!AL186</f>
        <v>28959325929115.223</v>
      </c>
      <c r="Z2" s="7">
        <f>'IRA Calculations'!AM186</f>
        <v>29463921730068.434</v>
      </c>
      <c r="AA2" s="7">
        <f>'IRA Calculations'!AN186</f>
        <v>29977008548092.199</v>
      </c>
      <c r="AB2" s="7">
        <f>'IRA Calculations'!AO186</f>
        <v>30495265822044.703</v>
      </c>
      <c r="AC2" s="7">
        <f>'IRA Calculations'!AP186</f>
        <v>31032669507038.961</v>
      </c>
      <c r="AD2" s="7">
        <f>'IRA Calculations'!AQ186</f>
        <v>31569370232014.344</v>
      </c>
      <c r="AE2" s="7">
        <f>'IRA Calculations'!AR186</f>
        <v>32123062240605.012</v>
      </c>
      <c r="AF2" s="7">
        <f>'IRA Calculations'!AS186</f>
        <v>32689389030588.504</v>
      </c>
      <c r="AG2" s="7">
        <f>'IRA Calculations'!AT186</f>
        <v>33271504672575.961</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6683474613307.9775</v>
      </c>
      <c r="C4" s="7">
        <f>'IRA Calculations'!P188</f>
        <v>6683474613307.9775</v>
      </c>
      <c r="D4" s="7">
        <f>'IRA Calculations'!Q188</f>
        <v>6683474613307.9775</v>
      </c>
      <c r="E4" s="7">
        <f>'IRA Calculations'!R188</f>
        <v>6660427619308.207</v>
      </c>
      <c r="F4" s="7">
        <f>'IRA Calculations'!S188</f>
        <v>6653042978314.1162</v>
      </c>
      <c r="G4" s="7">
        <f>'IRA Calculations'!T188</f>
        <v>6643209594207.5391</v>
      </c>
      <c r="H4" s="7">
        <f>'IRA Calculations'!U188</f>
        <v>6629746308546.0039</v>
      </c>
      <c r="I4" s="7">
        <f>'IRA Calculations'!V188</f>
        <v>6616100567515.3115</v>
      </c>
      <c r="J4" s="7">
        <f>'IRA Calculations'!W188</f>
        <v>6585534491723.1045</v>
      </c>
      <c r="K4" s="7">
        <f>'IRA Calculations'!X188</f>
        <v>6559673843872.5312</v>
      </c>
      <c r="L4" s="7">
        <f>'IRA Calculations'!Y188</f>
        <v>6541015381646.8701</v>
      </c>
      <c r="M4" s="7">
        <f>'IRA Calculations'!Z188</f>
        <v>6532660846321.9502</v>
      </c>
      <c r="N4" s="7">
        <f>'IRA Calculations'!AA188</f>
        <v>6527494478500.3418</v>
      </c>
      <c r="O4" s="7">
        <f>'IRA Calculations'!AB188</f>
        <v>6525919600577.0244</v>
      </c>
      <c r="P4" s="7">
        <f>'IRA Calculations'!AC188</f>
        <v>6528656431114.4971</v>
      </c>
      <c r="Q4" s="7">
        <f>'IRA Calculations'!AD188</f>
        <v>6528147476663.666</v>
      </c>
      <c r="R4" s="7">
        <f>'IRA Calculations'!AE188</f>
        <v>6516700802977.1172</v>
      </c>
      <c r="S4" s="7">
        <f>'IRA Calculations'!AF188</f>
        <v>6507251535437.2051</v>
      </c>
      <c r="T4" s="7">
        <f>'IRA Calculations'!AG188</f>
        <v>6500481480949.7725</v>
      </c>
      <c r="U4" s="7">
        <f>'IRA Calculations'!AH188</f>
        <v>6498541692288.1279</v>
      </c>
      <c r="V4" s="7">
        <f>'IRA Calculations'!AI188</f>
        <v>6496832373566.4766</v>
      </c>
      <c r="W4" s="7">
        <f>'IRA Calculations'!AJ188</f>
        <v>6500500686778.0996</v>
      </c>
      <c r="X4" s="7">
        <f>'IRA Calculations'!AK188</f>
        <v>6503554413483.0742</v>
      </c>
      <c r="Y4" s="7">
        <f>'IRA Calculations'!AL188</f>
        <v>6502190799671.4229</v>
      </c>
      <c r="Z4" s="7">
        <f>'IRA Calculations'!AM188</f>
        <v>6495920096720.6514</v>
      </c>
      <c r="AA4" s="7">
        <f>'IRA Calculations'!AN188</f>
        <v>6487748016764.8906</v>
      </c>
      <c r="AB4" s="7">
        <f>'IRA Calculations'!AO188</f>
        <v>6478510013336.6445</v>
      </c>
      <c r="AC4" s="7">
        <f>'IRA Calculations'!AP188</f>
        <v>6470117066355.0596</v>
      </c>
      <c r="AD4" s="7">
        <f>'IRA Calculations'!AQ188</f>
        <v>6463846363404.2891</v>
      </c>
      <c r="AE4" s="7">
        <f>'IRA Calculations'!AR188</f>
        <v>6455261358139.3779</v>
      </c>
      <c r="AF4" s="7">
        <f>'IRA Calculations'!AS188</f>
        <v>6449297948441.9414</v>
      </c>
      <c r="AG4" s="7">
        <f>'IRA Calculations'!AT188</f>
        <v>6442681540581.1699</v>
      </c>
    </row>
    <row r="5" spans="1:35" x14ac:dyDescent="0.2">
      <c r="A5" s="1" t="s">
        <v>79</v>
      </c>
      <c r="B5" s="7">
        <f>'IRA Calculations'!O189</f>
        <v>4706121921476.5078</v>
      </c>
      <c r="C5" s="7">
        <f>'IRA Calculations'!P189</f>
        <v>4706121921476.5078</v>
      </c>
      <c r="D5" s="7">
        <f>'IRA Calculations'!Q189</f>
        <v>4706121921476.5078</v>
      </c>
      <c r="E5" s="7">
        <f>'IRA Calculations'!R189</f>
        <v>4711363771315.4502</v>
      </c>
      <c r="F5" s="7">
        <f>'IRA Calculations'!S189</f>
        <v>4710060098816.6396</v>
      </c>
      <c r="G5" s="7">
        <f>'IRA Calculations'!T189</f>
        <v>4704628130071.6016</v>
      </c>
      <c r="H5" s="7">
        <f>'IRA Calculations'!U189</f>
        <v>4689826015241.3936</v>
      </c>
      <c r="I5" s="7">
        <f>'IRA Calculations'!V189</f>
        <v>4675811535879.2061</v>
      </c>
      <c r="J5" s="7">
        <f>'IRA Calculations'!W189</f>
        <v>4667147545730.8896</v>
      </c>
      <c r="K5" s="7">
        <f>'IRA Calculations'!X189</f>
        <v>4668233939479.9033</v>
      </c>
      <c r="L5" s="7">
        <f>'IRA Calculations'!Y189</f>
        <v>4668098140261.2725</v>
      </c>
      <c r="M5" s="7">
        <f>'IRA Calculations'!Z189</f>
        <v>4660303265112.1426</v>
      </c>
      <c r="N5" s="7">
        <f>'IRA Calculations'!AA189</f>
        <v>4649547966996.9971</v>
      </c>
      <c r="O5" s="7">
        <f>'IRA Calculations'!AB189</f>
        <v>4637461836539.3076</v>
      </c>
      <c r="P5" s="7">
        <f>'IRA Calculations'!AC189</f>
        <v>4637190238102.0459</v>
      </c>
      <c r="Q5" s="7">
        <f>'IRA Calculations'!AD189</f>
        <v>4636810000289.8867</v>
      </c>
      <c r="R5" s="7">
        <f>'IRA Calculations'!AE189</f>
        <v>4638222312163.5957</v>
      </c>
      <c r="S5" s="7">
        <f>'IRA Calculations'!AF189</f>
        <v>4631160752795.0527</v>
      </c>
      <c r="T5" s="7">
        <f>'IRA Calculations'!AG189</f>
        <v>4630753355139.1924</v>
      </c>
      <c r="U5" s="7">
        <f>'IRA Calculations'!AH189</f>
        <v>4633876737167.5723</v>
      </c>
      <c r="V5" s="7">
        <f>'IRA Calculations'!AI189</f>
        <v>4634827331697.9551</v>
      </c>
      <c r="W5" s="7">
        <f>'IRA Calculations'!AJ189</f>
        <v>4636103844353.0332</v>
      </c>
      <c r="X5" s="7">
        <f>'IRA Calculations'!AK189</f>
        <v>4640911136692.3838</v>
      </c>
      <c r="Y5" s="7">
        <f>'IRA Calculations'!AL189</f>
        <v>4649982524496.5918</v>
      </c>
      <c r="Z5" s="7">
        <f>'IRA Calculations'!AM189</f>
        <v>4660167465893.5459</v>
      </c>
      <c r="AA5" s="7">
        <f>'IRA Calculations'!AN189</f>
        <v>4669619091509.8818</v>
      </c>
      <c r="AB5" s="7">
        <f>'IRA Calculations'!AO189</f>
        <v>4676925089471.9531</v>
      </c>
      <c r="AC5" s="7">
        <f>'IRA Calculations'!AP189</f>
        <v>4681053385718.1816</v>
      </c>
      <c r="AD5" s="7">
        <f>'IRA Calculations'!AQ189</f>
        <v>4682085459779.7305</v>
      </c>
      <c r="AE5" s="7">
        <f>'IRA Calculations'!AR189</f>
        <v>4685208841808.1416</v>
      </c>
      <c r="AF5" s="7">
        <f>'IRA Calculations'!AS189</f>
        <v>4689092699460.8096</v>
      </c>
      <c r="AG5" s="7">
        <f>'IRA Calculations'!AT189</f>
        <v>4690559331021.9824</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2023-12-15T19:14:18Z</dcterms:modified>
</cp:coreProperties>
</file>