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MS\bldgs\SYDEC\"/>
    </mc:Choice>
  </mc:AlternateContent>
  <xr:revisionPtr revIDLastSave="0" documentId="8_{F4BB03C8-0BD9-4412-A22F-07DE4226B204}"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<sst xmlns="http://schemas.openxmlformats.org/spreadsheetml/2006/main" count="194484" uniqueCount="2015">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</sst>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158</v>
      </c>
      <c r="C1" s="30">
        <v>46241</v>
      </c>
    </row>
    <row r="2" spans="1:3" x14ac:dyDescent="0.45">
      <c r="A2" s="3" t="s">
        <v>2</v>
      </c>
      <c r="B2" s="4" t="str">
        <f>IFERROR(INDEX(Geography!B:B, MATCH($B$1, Geography!C:C, 0)), "")</f>
        <v>MS</v>
      </c>
    </row>
    <row r="3" spans="1:3" x14ac:dyDescent="0.45">
      <c r="A3" s="3" t="s">
        <v>3</v>
      </c>
      <c r="B3" s="4" t="str">
        <f>IFERROR(INDEX(Geography!E:E, MATCH($B$1, Geography!C:C, 0)), "")</f>
        <v>East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Mississippi</v>
      </c>
    </row>
    <row r="311" spans="1:31" x14ac:dyDescent="0.45">
      <c r="A311" t="s">
        <v>1971</v>
      </c>
      <c r="B311" t="str">
        <f>About!$B$2</f>
        <v>MS</v>
      </c>
    </row>
    <row r="312" spans="1:31" x14ac:dyDescent="0.45">
      <c r="A312" t="s">
        <v>1972</v>
      </c>
      <c r="B312">
        <f>MATCH($B$311, $A$38:$A$85, 0)</f>
        <v>22</v>
      </c>
    </row>
    <row r="313" spans="1:31" x14ac:dyDescent="0.45">
      <c r="A313" t="s">
        <v>1973</v>
      </c>
      <c r="B313" s="24">
        <f>INDEX(Census_2020_Urban_Rural!$F$2:$F$57, MATCH($B$311, Census_2020_Urban_Rural!$B$2:$B$57, 0))</f>
        <v>46.290471110624843</v>
      </c>
    </row>
    <row r="314" spans="1:31" x14ac:dyDescent="0.45">
      <c r="A314" t="s">
        <v>1974</v>
      </c>
      <c r="B314" s="18">
        <f>$B$313 * $B$13</f>
        <v>0.46290471110624842</v>
      </c>
    </row>
    <row r="315" spans="1:31" x14ac:dyDescent="0.45">
      <c r="A315" t="s">
        <v>1975</v>
      </c>
      <c r="B315" s="22">
        <f>INDEX($K$38:$K$85, $B$312)</f>
        <v>10.356673120216389</v>
      </c>
    </row>
    <row r="316" spans="1:31" x14ac:dyDescent="0.45">
      <c r="A316" t="s">
        <v>1976</v>
      </c>
      <c r="B316" s="22">
        <f>INDEX($Q$38:$Q$85, $B$312)</f>
        <v>4.0752119813680245</v>
      </c>
    </row>
    <row r="317" spans="1:31" x14ac:dyDescent="0.45">
      <c r="A317" t="s">
        <v>1977</v>
      </c>
      <c r="B317" s="22">
        <f>$B$315 * $B$314</f>
        <v>4.794152778735616</v>
      </c>
    </row>
    <row r="318" spans="1:31" x14ac:dyDescent="0.45">
      <c r="A318" t="s">
        <v>1978</v>
      </c>
      <c r="B318" s="22">
        <f>$B$315 * (1 - $B$314)</f>
        <v>5.5625203414807727</v>
      </c>
    </row>
    <row r="319" spans="1:31" x14ac:dyDescent="0.45">
      <c r="A319" t="s">
        <v>1979</v>
      </c>
      <c r="B319" s="22">
        <f>$B$316</f>
        <v>4.0752119813680245</v>
      </c>
    </row>
    <row r="320" spans="1:31" x14ac:dyDescent="0.45">
      <c r="A320" t="s">
        <v>1980</v>
      </c>
      <c r="B320" s="24">
        <f>INDEX($S$38:$S$85, $B$312)</f>
        <v>9746.1</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10.356673120216389</v>
      </c>
      <c r="C322" s="28">
        <f t="shared" si="214"/>
        <v>10.356673120216389</v>
      </c>
      <c r="D322" s="28">
        <f t="shared" si="214"/>
        <v>10.356673120216389</v>
      </c>
      <c r="E322" s="28">
        <f t="shared" si="214"/>
        <v>10.356673120216389</v>
      </c>
      <c r="F322" s="28">
        <f t="shared" si="214"/>
        <v>10.356673120216389</v>
      </c>
      <c r="G322" s="28">
        <f t="shared" si="214"/>
        <v>11.330053311421889</v>
      </c>
      <c r="H322" s="28">
        <f t="shared" si="214"/>
        <v>12.435772625392243</v>
      </c>
      <c r="I322" s="28">
        <f t="shared" si="214"/>
        <v>13.639626945936641</v>
      </c>
      <c r="J322" s="28">
        <f t="shared" si="214"/>
        <v>14.853715571234266</v>
      </c>
      <c r="K322" s="28">
        <f t="shared" si="214"/>
        <v>16.192788682025046</v>
      </c>
      <c r="L322" s="28">
        <f t="shared" si="214"/>
        <v>17.704281778255805</v>
      </c>
      <c r="M322" s="28">
        <f t="shared" si="214"/>
        <v>19.316963105391768</v>
      </c>
      <c r="N322" s="28">
        <f t="shared" si="214"/>
        <v>21.10121481674727</v>
      </c>
      <c r="O322" s="28">
        <f t="shared" si="214"/>
        <v>23.108215438185869</v>
      </c>
      <c r="P322" s="28">
        <f t="shared" si="214"/>
        <v>25.377965006833008</v>
      </c>
      <c r="Q322" s="28">
        <f t="shared" si="214"/>
        <v>27.921669362625664</v>
      </c>
      <c r="R322" s="28">
        <f t="shared" si="214"/>
        <v>30.824391995530586</v>
      </c>
      <c r="S322" s="28">
        <f t="shared" si="214"/>
        <v>34.089402324547102</v>
      </c>
      <c r="T322" s="28">
        <f t="shared" si="214"/>
        <v>37.767027086944154</v>
      </c>
      <c r="U322" s="28">
        <f t="shared" si="214"/>
        <v>41.873773112118684</v>
      </c>
      <c r="V322" s="28">
        <f t="shared" si="214"/>
        <v>46.481307965931208</v>
      </c>
      <c r="W322" s="28">
        <f t="shared" si="214"/>
        <v>51.6298772449301</v>
      </c>
      <c r="X322" s="28">
        <f t="shared" si="214"/>
        <v>57.362388172889368</v>
      </c>
      <c r="Y322" s="28">
        <f t="shared" si="214"/>
        <v>63.834383874815373</v>
      </c>
      <c r="Z322" s="28">
        <f t="shared" si="214"/>
        <v>71.080076630464788</v>
      </c>
      <c r="AA322" s="28">
        <f t="shared" si="214"/>
        <v>79.275234958416192</v>
      </c>
      <c r="AB322" s="28">
        <f t="shared" si="214"/>
        <v>88.561541881941764</v>
      </c>
      <c r="AC322" s="28">
        <f t="shared" si="214"/>
        <v>99.193303649554025</v>
      </c>
      <c r="AD322" s="28">
        <f t="shared" si="214"/>
        <v>111.21157955087432</v>
      </c>
      <c r="AE322" s="28">
        <f t="shared" si="214"/>
        <v>125.01293799113778</v>
      </c>
    </row>
    <row r="323" spans="1:31" x14ac:dyDescent="0.45">
      <c r="A323" t="s">
        <v>1982</v>
      </c>
      <c r="B323" s="28">
        <f t="shared" ref="B323:AE323" si="215">INDEX(B$258:B$305, $B$312)</f>
        <v>4.0752119813680245</v>
      </c>
      <c r="C323" s="28">
        <f t="shared" si="215"/>
        <v>4.0752119813680245</v>
      </c>
      <c r="D323" s="28">
        <f t="shared" si="215"/>
        <v>4.0752119813680245</v>
      </c>
      <c r="E323" s="28">
        <f t="shared" si="215"/>
        <v>4.0752119813680245</v>
      </c>
      <c r="F323" s="28">
        <f t="shared" si="215"/>
        <v>4.0752119813680245</v>
      </c>
      <c r="G323" s="28">
        <f t="shared" si="215"/>
        <v>4.8581856968013089</v>
      </c>
      <c r="H323" s="28">
        <f t="shared" si="215"/>
        <v>5.5964355288879686</v>
      </c>
      <c r="I323" s="28">
        <f t="shared" si="215"/>
        <v>5.987601728060258</v>
      </c>
      <c r="J323" s="28">
        <f t="shared" si="215"/>
        <v>6.2365110473015513</v>
      </c>
      <c r="K323" s="28">
        <f t="shared" si="215"/>
        <v>6.5283402264644907</v>
      </c>
      <c r="L323" s="28">
        <f t="shared" si="215"/>
        <v>6.7613531851904085</v>
      </c>
      <c r="M323" s="28">
        <f t="shared" si="215"/>
        <v>6.9502144141205271</v>
      </c>
      <c r="N323" s="28">
        <f t="shared" si="215"/>
        <v>7.1668365309346225</v>
      </c>
      <c r="O323" s="28">
        <f t="shared" si="215"/>
        <v>7.5034774968911915</v>
      </c>
      <c r="P323" s="28">
        <f t="shared" si="215"/>
        <v>7.7848916714137504</v>
      </c>
      <c r="Q323" s="28">
        <f t="shared" si="215"/>
        <v>8.0290205800412959</v>
      </c>
      <c r="R323" s="28">
        <f t="shared" si="215"/>
        <v>8.4661268103413772</v>
      </c>
      <c r="S323" s="28">
        <f t="shared" si="215"/>
        <v>8.9090380864947427</v>
      </c>
      <c r="T323" s="28">
        <f t="shared" si="215"/>
        <v>9.4668666501116832</v>
      </c>
      <c r="U323" s="28">
        <f t="shared" si="215"/>
        <v>9.9701184122108373</v>
      </c>
      <c r="V323" s="28">
        <f t="shared" si="215"/>
        <v>10.25296795399086</v>
      </c>
      <c r="W323" s="28">
        <f t="shared" si="215"/>
        <v>10.685546654903391</v>
      </c>
      <c r="X323" s="28">
        <f t="shared" si="215"/>
        <v>10.926477949936668</v>
      </c>
      <c r="Y323" s="28">
        <f t="shared" si="215"/>
        <v>11.202373820300915</v>
      </c>
      <c r="Z323" s="28">
        <f t="shared" si="215"/>
        <v>11.431964155974372</v>
      </c>
      <c r="AA323" s="28">
        <f t="shared" si="215"/>
        <v>11.794257952410188</v>
      </c>
      <c r="AB323" s="28">
        <f t="shared" si="215"/>
        <v>12.253550334050642</v>
      </c>
      <c r="AC323" s="28">
        <f t="shared" si="215"/>
        <v>12.735066215786649</v>
      </c>
      <c r="AD323" s="28">
        <f t="shared" si="215"/>
        <v>13.110344782268154</v>
      </c>
      <c r="AE323" s="28">
        <f t="shared" si="215"/>
        <v>13.605411026543841</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1.4807856580154536E-3</v>
      </c>
      <c r="C330" s="28">
        <f t="shared" si="218"/>
        <v>1.4807856580154536E-3</v>
      </c>
      <c r="D330" s="28">
        <f t="shared" si="218"/>
        <v>1.4807856580154536E-3</v>
      </c>
      <c r="E330" s="28">
        <f t="shared" si="218"/>
        <v>1.4807856580154536E-3</v>
      </c>
      <c r="F330" s="28">
        <f t="shared" si="218"/>
        <v>1.4807856580154536E-3</v>
      </c>
      <c r="G330" s="28">
        <f t="shared" si="218"/>
        <v>1.6609966046134555E-3</v>
      </c>
      <c r="H330" s="28">
        <f t="shared" si="218"/>
        <v>1.8501973255230515E-3</v>
      </c>
      <c r="I330" s="28">
        <f t="shared" si="218"/>
        <v>2.0138546366235623E-3</v>
      </c>
      <c r="J330" s="28">
        <f t="shared" si="218"/>
        <v>2.1639657523045953E-3</v>
      </c>
      <c r="K330" s="28">
        <f t="shared" si="218"/>
        <v>2.3313047176295684E-3</v>
      </c>
      <c r="L330" s="28">
        <f t="shared" si="218"/>
        <v>2.5103000136922678E-3</v>
      </c>
      <c r="M330" s="28">
        <f t="shared" si="218"/>
        <v>2.6951475482000281E-3</v>
      </c>
      <c r="N330" s="28">
        <f t="shared" si="218"/>
        <v>2.9004474967096469E-3</v>
      </c>
      <c r="O330" s="28">
        <f t="shared" si="218"/>
        <v>3.140917180726348E-3</v>
      </c>
      <c r="P330" s="28">
        <f t="shared" si="218"/>
        <v>3.4026797055485536E-3</v>
      </c>
      <c r="Q330" s="28">
        <f t="shared" si="218"/>
        <v>3.6887257408262752E-3</v>
      </c>
      <c r="R330" s="28">
        <f t="shared" si="218"/>
        <v>4.0314093643479916E-3</v>
      </c>
      <c r="S330" s="28">
        <f t="shared" si="218"/>
        <v>4.411861196893305E-3</v>
      </c>
      <c r="T330" s="28">
        <f t="shared" si="218"/>
        <v>4.8464404979484954E-3</v>
      </c>
      <c r="U330" s="28">
        <f t="shared" si="218"/>
        <v>5.319449987618588E-3</v>
      </c>
      <c r="V330" s="28">
        <f t="shared" si="218"/>
        <v>5.8212285857852956E-3</v>
      </c>
      <c r="W330" s="28">
        <f t="shared" si="218"/>
        <v>6.393883081420618E-3</v>
      </c>
      <c r="X330" s="28">
        <f t="shared" si="218"/>
        <v>7.0067889846016388E-3</v>
      </c>
      <c r="Y330" s="28">
        <f t="shared" si="218"/>
        <v>7.6991573752697275E-3</v>
      </c>
      <c r="Z330" s="28">
        <f t="shared" si="218"/>
        <v>8.4661598779449381E-3</v>
      </c>
      <c r="AA330" s="28">
        <f t="shared" si="218"/>
        <v>9.3441984907631139E-3</v>
      </c>
      <c r="AB330" s="28">
        <f t="shared" si="218"/>
        <v>1.0344147116897262E-2</v>
      </c>
      <c r="AC330" s="28">
        <f t="shared" si="218"/>
        <v>1.148442657733254E-2</v>
      </c>
      <c r="AD330" s="28">
        <f t="shared" si="218"/>
        <v>1.2756069025881375E-2</v>
      </c>
      <c r="AE330" s="28">
        <f t="shared" si="218"/>
        <v>1.422295574821535E-2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4.0752119813680245</v>
      </c>
      <c r="C8" s="23">
        <f>Calcs!C$323</f>
        <v>4.0752119813680245</v>
      </c>
      <c r="D8" s="23">
        <f>Calcs!D$323</f>
        <v>4.0752119813680245</v>
      </c>
      <c r="E8" s="23">
        <f>Calcs!E$323</f>
        <v>4.0752119813680245</v>
      </c>
      <c r="F8" s="23">
        <f>Calcs!F$323</f>
        <v>4.0752119813680245</v>
      </c>
      <c r="G8" s="23">
        <f>Calcs!G$323</f>
        <v>4.8581856968013089</v>
      </c>
      <c r="H8" s="23">
        <f>Calcs!H$323</f>
        <v>5.5964355288879686</v>
      </c>
      <c r="I8" s="23">
        <f>Calcs!I$323</f>
        <v>5.987601728060258</v>
      </c>
      <c r="J8" s="23">
        <f>Calcs!J$323</f>
        <v>6.2365110473015513</v>
      </c>
      <c r="K8" s="23">
        <f>Calcs!K$323</f>
        <v>6.5283402264644907</v>
      </c>
      <c r="L8" s="23">
        <f>Calcs!L$323</f>
        <v>6.7613531851904085</v>
      </c>
      <c r="M8" s="23">
        <f>Calcs!M$323</f>
        <v>6.9502144141205271</v>
      </c>
      <c r="N8" s="23">
        <f>Calcs!N$323</f>
        <v>7.1668365309346225</v>
      </c>
      <c r="O8" s="23">
        <f>Calcs!O$323</f>
        <v>7.5034774968911915</v>
      </c>
      <c r="P8" s="23">
        <f>Calcs!P$323</f>
        <v>7.7848916714137504</v>
      </c>
      <c r="Q8" s="23">
        <f>Calcs!Q$323</f>
        <v>8.0290205800412959</v>
      </c>
      <c r="R8" s="23">
        <f>Calcs!R$323</f>
        <v>8.4661268103413772</v>
      </c>
      <c r="S8" s="23">
        <f>Calcs!S$323</f>
        <v>8.9090380864947427</v>
      </c>
      <c r="T8" s="23">
        <f>Calcs!T$323</f>
        <v>9.4668666501116832</v>
      </c>
      <c r="U8" s="23">
        <f>Calcs!U$323</f>
        <v>9.9701184122108373</v>
      </c>
      <c r="V8" s="23">
        <f>Calcs!V$323</f>
        <v>10.25296795399086</v>
      </c>
      <c r="W8" s="23">
        <f>Calcs!W$323</f>
        <v>10.685546654903391</v>
      </c>
      <c r="X8" s="23">
        <f>Calcs!X$323</f>
        <v>10.926477949936668</v>
      </c>
      <c r="Y8" s="23">
        <f>Calcs!Y$323</f>
        <v>11.202373820300915</v>
      </c>
      <c r="Z8" s="23">
        <f>Calcs!Z$323</f>
        <v>11.431964155974372</v>
      </c>
      <c r="AA8" s="23">
        <f>Calcs!AA$323</f>
        <v>11.794257952410188</v>
      </c>
      <c r="AB8" s="23">
        <f>Calcs!AB$323</f>
        <v>12.253550334050642</v>
      </c>
      <c r="AC8" s="23">
        <f>Calcs!AC$323</f>
        <v>12.735066215786649</v>
      </c>
      <c r="AD8" s="23">
        <f>Calcs!AD$323</f>
        <v>13.110344782268154</v>
      </c>
      <c r="AE8" s="23">
        <f>Calcs!AE$323</f>
        <v>13.605411026543841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4.794152778735616</v>
      </c>
      <c r="C8" s="23">
        <f>Calcs!C$322 * Calcs!$B$314</f>
        <v>4.794152778735616</v>
      </c>
      <c r="D8" s="23">
        <f>Calcs!D$322 * Calcs!$B$314</f>
        <v>4.794152778735616</v>
      </c>
      <c r="E8" s="23">
        <f>Calcs!E$322 * Calcs!$B$314</f>
        <v>4.794152778735616</v>
      </c>
      <c r="F8" s="23">
        <f>Calcs!F$322 * Calcs!$B$314</f>
        <v>4.794152778735616</v>
      </c>
      <c r="G8" s="23">
        <f>Calcs!G$322 * Calcs!$B$314</f>
        <v>5.2447350549421428</v>
      </c>
      <c r="H8" s="23">
        <f>Calcs!H$322 * Calcs!$B$314</f>
        <v>5.7565777345401887</v>
      </c>
      <c r="I8" s="23">
        <f>Calcs!I$322 * Calcs!$B$314</f>
        <v>6.3138475710058026</v>
      </c>
      <c r="J8" s="23">
        <f>Calcs!J$322 * Calcs!$B$314</f>
        <v>6.875854915356582</v>
      </c>
      <c r="K8" s="23">
        <f>Calcs!K$322 * Calcs!$B$314</f>
        <v>7.4957181668573334</v>
      </c>
      <c r="L8" s="23">
        <f>Calcs!L$322 * Calcs!$B$314</f>
        <v>8.195395441907122</v>
      </c>
      <c r="M8" s="23">
        <f>Calcs!M$322 * Calcs!$B$314</f>
        <v>8.9419132257514349</v>
      </c>
      <c r="N8" s="23">
        <f>Calcs!N$322 * Calcs!$B$314</f>
        <v>9.767851748737284</v>
      </c>
      <c r="O8" s="23">
        <f>Calcs!O$322 * Calcs!$B$314</f>
        <v>10.69690179159438</v>
      </c>
      <c r="P8" s="23">
        <f>Calcs!P$322 * Calcs!$B$314</f>
        <v>11.747579559952516</v>
      </c>
      <c r="Q8" s="23">
        <f>Calcs!Q$322 * Calcs!$B$314</f>
        <v>12.925072289910421</v>
      </c>
      <c r="R8" s="23">
        <f>Calcs!R$322 * Calcs!$B$314</f>
        <v>14.268756271716843</v>
      </c>
      <c r="S8" s="23">
        <f>Calcs!S$322 * Calcs!$B$314</f>
        <v>15.780144934829149</v>
      </c>
      <c r="T8" s="23">
        <f>Calcs!T$322 * Calcs!$B$314</f>
        <v>17.482534763023743</v>
      </c>
      <c r="U8" s="23">
        <f>Calcs!U$322 * Calcs!$B$314</f>
        <v>19.383566845393894</v>
      </c>
      <c r="V8" s="23">
        <f>Calcs!V$322 * Calcs!$B$314</f>
        <v>21.516416435809948</v>
      </c>
      <c r="W8" s="23">
        <f>Calcs!W$322 * Calcs!$B$314</f>
        <v>23.899713410515439</v>
      </c>
      <c r="X8" s="23">
        <f>Calcs!X$322 * Calcs!$B$314</f>
        <v>26.553319725535832</v>
      </c>
      <c r="Y8" s="23">
        <f>Calcs!Y$322 * Calcs!$B$314</f>
        <v>29.549237026216773</v>
      </c>
      <c r="Z8" s="23">
        <f>Calcs!Z$322 * Calcs!$B$314</f>
        <v>32.903302338035303</v>
      </c>
      <c r="AA8" s="23">
        <f>Calcs!AA$322 * Calcs!$B$314</f>
        <v>36.696879736305611</v>
      </c>
      <c r="AB8" s="23">
        <f>Calcs!AB$322 * Calcs!$B$314</f>
        <v>40.995554959984176</v>
      </c>
      <c r="AC8" s="23">
        <f>Calcs!AC$322 * Calcs!$B$314</f>
        <v>45.917047569571181</v>
      </c>
      <c r="AD8" s="23">
        <f>Calcs!AD$322 * Calcs!$B$314</f>
        <v>51.480364103667043</v>
      </c>
      <c r="AE8" s="23">
        <f>Calcs!AE$322 * Calcs!$B$314</f>
        <v>57.869077945330979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5.5625203414807727</v>
      </c>
      <c r="C8" s="23">
        <f>Calcs!C$322 * (1 - Calcs!$B$314)</f>
        <v>5.5625203414807727</v>
      </c>
      <c r="D8" s="23">
        <f>Calcs!D$322 * (1 - Calcs!$B$314)</f>
        <v>5.5625203414807727</v>
      </c>
      <c r="E8" s="23">
        <f>Calcs!E$322 * (1 - Calcs!$B$314)</f>
        <v>5.5625203414807727</v>
      </c>
      <c r="F8" s="23">
        <f>Calcs!F$322 * (1 - Calcs!$B$314)</f>
        <v>5.5625203414807727</v>
      </c>
      <c r="G8" s="23">
        <f>Calcs!G$322 * (1 - Calcs!$B$314)</f>
        <v>6.0853182564797459</v>
      </c>
      <c r="H8" s="23">
        <f>Calcs!H$322 * (1 - Calcs!$B$314)</f>
        <v>6.6791948908520542</v>
      </c>
      <c r="I8" s="23">
        <f>Calcs!I$322 * (1 - Calcs!$B$314)</f>
        <v>7.3257793749308382</v>
      </c>
      <c r="J8" s="23">
        <f>Calcs!J$322 * (1 - Calcs!$B$314)</f>
        <v>7.9778606558776843</v>
      </c>
      <c r="K8" s="23">
        <f>Calcs!K$322 * (1 - Calcs!$B$314)</f>
        <v>8.697070515167713</v>
      </c>
      <c r="L8" s="23">
        <f>Calcs!L$322 * (1 - Calcs!$B$314)</f>
        <v>9.5088863363486826</v>
      </c>
      <c r="M8" s="23">
        <f>Calcs!M$322 * (1 - Calcs!$B$314)</f>
        <v>10.375049879640333</v>
      </c>
      <c r="N8" s="23">
        <f>Calcs!N$322 * (1 - Calcs!$B$314)</f>
        <v>11.333363068009985</v>
      </c>
      <c r="O8" s="23">
        <f>Calcs!O$322 * (1 - Calcs!$B$314)</f>
        <v>12.41131364659149</v>
      </c>
      <c r="P8" s="23">
        <f>Calcs!P$322 * (1 - Calcs!$B$314)</f>
        <v>13.630385446880492</v>
      </c>
      <c r="Q8" s="23">
        <f>Calcs!Q$322 * (1 - Calcs!$B$314)</f>
        <v>14.996597072715243</v>
      </c>
      <c r="R8" s="23">
        <f>Calcs!R$322 * (1 - Calcs!$B$314)</f>
        <v>16.555635723813744</v>
      </c>
      <c r="S8" s="23">
        <f>Calcs!S$322 * (1 - Calcs!$B$314)</f>
        <v>18.309257389717953</v>
      </c>
      <c r="T8" s="23">
        <f>Calcs!T$322 * (1 - Calcs!$B$314)</f>
        <v>20.284492323920411</v>
      </c>
      <c r="U8" s="23">
        <f>Calcs!U$322 * (1 - Calcs!$B$314)</f>
        <v>22.49020626672479</v>
      </c>
      <c r="V8" s="23">
        <f>Calcs!V$322 * (1 - Calcs!$B$314)</f>
        <v>24.96489153012126</v>
      </c>
      <c r="W8" s="23">
        <f>Calcs!W$322 * (1 - Calcs!$B$314)</f>
        <v>27.730163834414661</v>
      </c>
      <c r="X8" s="23">
        <f>Calcs!X$322 * (1 - Calcs!$B$314)</f>
        <v>30.809068447353535</v>
      </c>
      <c r="Y8" s="23">
        <f>Calcs!Y$322 * (1 - Calcs!$B$314)</f>
        <v>34.2851468485986</v>
      </c>
      <c r="Z8" s="23">
        <f>Calcs!Z$322 * (1 - Calcs!$B$314)</f>
        <v>38.176774292429485</v>
      </c>
      <c r="AA8" s="23">
        <f>Calcs!AA$322 * (1 - Calcs!$B$314)</f>
        <v>42.578355222110581</v>
      </c>
      <c r="AB8" s="23">
        <f>Calcs!AB$322 * (1 - Calcs!$B$314)</f>
        <v>47.565986921957588</v>
      </c>
      <c r="AC8" s="23">
        <f>Calcs!AC$322 * (1 - Calcs!$B$314)</f>
        <v>53.276256079982844</v>
      </c>
      <c r="AD8" s="23">
        <f>Calcs!AD$322 * (1 - Calcs!$B$314)</f>
        <v>59.731215447207276</v>
      </c>
      <c r="AE8" s="23">
        <f>Calcs!AE$322 * (1 - Calcs!$B$314)</f>
        <v>67.14386004580679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4.794152778735616</v>
      </c>
      <c r="C8" s="23">
        <f>'BDESC-rural-residential'!E8</f>
        <v>5.5625203414807727</v>
      </c>
      <c r="D8" s="23">
        <f>'BDESC-commercial'!E8</f>
        <v>4.0752119813680245</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2026-08-07T21:04:27Z</dcterms:modified>
</cp:coreProperties>
</file>