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trans\BCDTRtSY\"/>
    </mc:Choice>
  </mc:AlternateContent>
  <xr:revisionPtr revIDLastSave="0" documentId="8_{8C000BD2-DAC0-410D-B6A5-082571E05308}"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E7" i="61"/>
  <c r="F10" i="61"/>
  <c r="G10" i="61" s="1"/>
  <c r="F6" i="61"/>
  <c r="E10" i="61"/>
  <c r="E6" i="61"/>
  <c r="E3" i="61"/>
  <c r="F5" i="61"/>
  <c r="E9" i="61"/>
  <c r="F12" i="61"/>
  <c r="F8" i="61"/>
  <c r="F4" i="61"/>
  <c r="G4" i="61" s="1"/>
  <c r="F9" i="61"/>
  <c r="F3" i="6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G11" i="61"/>
  <c r="G3"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G2" i="63" l="1"/>
  <c r="G2" i="24" s="1"/>
  <c r="O2" i="63"/>
  <c r="O2" i="24" s="1"/>
  <c r="W2" i="63"/>
  <c r="W2" i="24" s="1"/>
  <c r="AE2" i="63"/>
  <c r="AE2" i="24" s="1"/>
  <c r="H2" i="63"/>
  <c r="H2" i="24" s="1"/>
  <c r="P2" i="63"/>
  <c r="P2" i="24" s="1"/>
  <c r="X2" i="63"/>
  <c r="X2" i="24" s="1"/>
  <c r="AF2" i="63"/>
  <c r="AF2" i="24" s="1"/>
  <c r="K2" i="63"/>
  <c r="K2" i="24" s="1"/>
  <c r="S2" i="63"/>
  <c r="S2" i="24" s="1"/>
  <c r="AA2" i="63"/>
  <c r="AA2" i="24" s="1"/>
  <c r="L2" i="63"/>
  <c r="L2" i="24" s="1"/>
  <c r="T2" i="63"/>
  <c r="T2" i="24" s="1"/>
  <c r="AB2" i="63"/>
  <c r="AB2" i="24" s="1"/>
  <c r="U2" i="63"/>
  <c r="U2" i="24" s="1"/>
  <c r="F2" i="63"/>
  <c r="F2" i="24" s="1"/>
  <c r="V2" i="63"/>
  <c r="V2" i="24" s="1"/>
  <c r="Y2" i="63"/>
  <c r="Y2" i="24" s="1"/>
  <c r="N2" i="63"/>
  <c r="N2" i="24" s="1"/>
  <c r="D2" i="24"/>
  <c r="I2" i="63"/>
  <c r="I2" i="24" s="1"/>
  <c r="AD2" i="63"/>
  <c r="AD2" i="24" s="1"/>
  <c r="J2" i="63"/>
  <c r="J2" i="24" s="1"/>
  <c r="Z2" i="63"/>
  <c r="Z2" i="24" s="1"/>
  <c r="AC2" i="63"/>
  <c r="AC2" i="24" s="1"/>
  <c r="R2" i="63"/>
  <c r="R2" i="24" s="1"/>
  <c r="M2" i="63"/>
  <c r="M2" i="24" s="1"/>
  <c r="Q2" i="63"/>
  <c r="Q2" i="24" s="1"/>
  <c r="E2" i="63"/>
  <c r="E2" i="24" s="1"/>
  <c r="J3" i="62"/>
  <c r="J3" i="23" s="1"/>
  <c r="R3" i="62"/>
  <c r="R3" i="23" s="1"/>
  <c r="Z3" i="62"/>
  <c r="Z3" i="23" s="1"/>
  <c r="D3" i="23"/>
  <c r="K3" i="62"/>
  <c r="K3" i="23" s="1"/>
  <c r="S3" i="62"/>
  <c r="S3" i="23" s="1"/>
  <c r="AA3" i="62"/>
  <c r="AA3" i="23" s="1"/>
  <c r="F3" i="62"/>
  <c r="F3" i="23" s="1"/>
  <c r="N3" i="62"/>
  <c r="N3" i="23" s="1"/>
  <c r="V3" i="62"/>
  <c r="V3" i="23" s="1"/>
  <c r="AD3" i="62"/>
  <c r="AD3" i="23" s="1"/>
  <c r="G3" i="62"/>
  <c r="G3" i="23" s="1"/>
  <c r="O3" i="62"/>
  <c r="O3" i="23" s="1"/>
  <c r="W3" i="62"/>
  <c r="W3" i="23" s="1"/>
  <c r="AE3" i="62"/>
  <c r="AE3" i="23" s="1"/>
  <c r="P3" i="62"/>
  <c r="P3" i="23" s="1"/>
  <c r="AF3" i="62"/>
  <c r="AF3" i="23" s="1"/>
  <c r="Y3" i="62"/>
  <c r="Y3" i="23" s="1"/>
  <c r="Q3" i="62"/>
  <c r="Q3" i="23" s="1"/>
  <c r="E3" i="62"/>
  <c r="E3" i="23" s="1"/>
  <c r="T3" i="62"/>
  <c r="T3" i="23" s="1"/>
  <c r="I3" i="62"/>
  <c r="I3" i="23" s="1"/>
  <c r="AC3" i="62"/>
  <c r="AC3" i="23" s="1"/>
  <c r="U3" i="62"/>
  <c r="U3" i="23" s="1"/>
  <c r="M3" i="62"/>
  <c r="M3" i="23" s="1"/>
  <c r="H3" i="62"/>
  <c r="H3" i="23" s="1"/>
  <c r="X3" i="62"/>
  <c r="X3" i="23" s="1"/>
  <c r="L3" i="62"/>
  <c r="L3" i="23" s="1"/>
  <c r="AB3" i="62"/>
  <c r="AB3" i="23" s="1"/>
  <c r="AF4" i="63"/>
  <c r="AF4" i="24" s="1"/>
  <c r="AA4" i="63"/>
  <c r="AA4" i="24" s="1"/>
  <c r="D4" i="24"/>
  <c r="Y4" i="63"/>
  <c r="Y4" i="24" s="1"/>
  <c r="K4" i="63"/>
  <c r="K4" i="24" s="1"/>
  <c r="I4" i="63"/>
  <c r="I4" i="24" s="1"/>
  <c r="E4" i="63"/>
  <c r="E4" i="24" s="1"/>
  <c r="S4" i="63"/>
  <c r="S4" i="24" s="1"/>
  <c r="Q4" i="63"/>
  <c r="Q4" i="24" s="1"/>
  <c r="R4" i="63"/>
  <c r="R4" i="24" s="1"/>
  <c r="F4" i="63"/>
  <c r="F4" i="24" s="1"/>
  <c r="H4" i="63"/>
  <c r="H4" i="24" s="1"/>
  <c r="Z4" i="63"/>
  <c r="Z4" i="24" s="1"/>
  <c r="N4" i="63"/>
  <c r="N4" i="24" s="1"/>
  <c r="P4" i="63"/>
  <c r="P4" i="24" s="1"/>
  <c r="L4" i="63"/>
  <c r="L4" i="24" s="1"/>
  <c r="X4" i="63"/>
  <c r="X4" i="24" s="1"/>
  <c r="AB4" i="63"/>
  <c r="AB4" i="24" s="1"/>
  <c r="G4" i="63"/>
  <c r="G4" i="24" s="1"/>
  <c r="W4" i="63"/>
  <c r="W4" i="24" s="1"/>
  <c r="J4" i="63"/>
  <c r="J4" i="24" s="1"/>
  <c r="AC4" i="63"/>
  <c r="AC4" i="24" s="1"/>
  <c r="AE4" i="63"/>
  <c r="AE4" i="24" s="1"/>
  <c r="V4" i="63"/>
  <c r="V4" i="24" s="1"/>
  <c r="M4" i="63"/>
  <c r="M4" i="24" s="1"/>
  <c r="O4" i="63"/>
  <c r="O4" i="24" s="1"/>
  <c r="T4" i="63"/>
  <c r="T4" i="24" s="1"/>
  <c r="AD4" i="63"/>
  <c r="AD4" i="24" s="1"/>
  <c r="U4" i="63"/>
  <c r="U4" i="24" s="1"/>
  <c r="D3" i="24"/>
  <c r="J3" i="63"/>
  <c r="J3" i="24" s="1"/>
  <c r="R3" i="63"/>
  <c r="R3" i="24" s="1"/>
  <c r="Z3" i="63"/>
  <c r="Z3" i="24" s="1"/>
  <c r="K3" i="63"/>
  <c r="K3" i="24" s="1"/>
  <c r="S3" i="63"/>
  <c r="S3" i="24" s="1"/>
  <c r="AA3" i="63"/>
  <c r="AA3" i="24" s="1"/>
  <c r="F3" i="63"/>
  <c r="F3" i="24" s="1"/>
  <c r="N3" i="63"/>
  <c r="N3" i="24" s="1"/>
  <c r="V3" i="63"/>
  <c r="V3" i="24" s="1"/>
  <c r="AD3" i="63"/>
  <c r="AD3" i="24" s="1"/>
  <c r="G3" i="63"/>
  <c r="G3" i="24" s="1"/>
  <c r="O3" i="63"/>
  <c r="O3" i="24" s="1"/>
  <c r="W3" i="63"/>
  <c r="W3" i="24" s="1"/>
  <c r="AE3" i="63"/>
  <c r="AE3" i="24" s="1"/>
  <c r="H3" i="63"/>
  <c r="H3" i="24" s="1"/>
  <c r="X3" i="63"/>
  <c r="X3" i="24" s="1"/>
  <c r="L3" i="63"/>
  <c r="L3" i="24" s="1"/>
  <c r="AB3" i="63"/>
  <c r="AB3" i="24" s="1"/>
  <c r="AF3" i="63"/>
  <c r="AF3" i="24" s="1"/>
  <c r="U3" i="63"/>
  <c r="U3" i="24" s="1"/>
  <c r="I3" i="63"/>
  <c r="I3" i="24" s="1"/>
  <c r="Y3" i="63"/>
  <c r="Y3" i="24" s="1"/>
  <c r="M3" i="63"/>
  <c r="M3" i="24" s="1"/>
  <c r="AC3" i="63"/>
  <c r="AC3" i="24" s="1"/>
  <c r="P3" i="63"/>
  <c r="P3" i="24" s="1"/>
  <c r="Q3" i="63"/>
  <c r="Q3" i="24" s="1"/>
  <c r="E3" i="63"/>
  <c r="E3" i="24" s="1"/>
  <c r="T3" i="63"/>
  <c r="T3" i="24" s="1"/>
  <c r="F4" i="62"/>
  <c r="F4" i="23" s="1"/>
  <c r="N4" i="62"/>
  <c r="N4" i="23" s="1"/>
  <c r="V4" i="62"/>
  <c r="V4" i="23" s="1"/>
  <c r="AD4" i="62"/>
  <c r="AD4" i="23" s="1"/>
  <c r="O4" i="62"/>
  <c r="O4" i="23" s="1"/>
  <c r="W4" i="62"/>
  <c r="W4" i="23" s="1"/>
  <c r="AE4" i="62"/>
  <c r="AE4" i="23" s="1"/>
  <c r="P4" i="62"/>
  <c r="P4" i="23" s="1"/>
  <c r="X4" i="62"/>
  <c r="X4" i="23" s="1"/>
  <c r="AF4" i="62"/>
  <c r="AF4" i="23" s="1"/>
  <c r="G4" i="62"/>
  <c r="G4" i="23" s="1"/>
  <c r="H4" i="62"/>
  <c r="H4" i="23" s="1"/>
  <c r="I4" i="62"/>
  <c r="I4" i="23" s="1"/>
  <c r="J4" i="62"/>
  <c r="J4" i="23" s="1"/>
  <c r="R4" i="62"/>
  <c r="R4" i="23" s="1"/>
  <c r="Z4" i="62"/>
  <c r="Z4" i="23" s="1"/>
  <c r="K4" i="62"/>
  <c r="K4" i="23" s="1"/>
  <c r="S4" i="62"/>
  <c r="S4" i="23" s="1"/>
  <c r="AA4" i="62"/>
  <c r="AA4" i="23" s="1"/>
  <c r="T4" i="62"/>
  <c r="T4" i="23" s="1"/>
  <c r="AB4" i="62"/>
  <c r="AB4" i="23" s="1"/>
  <c r="L4" i="62"/>
  <c r="L4" i="23" s="1"/>
  <c r="M4" i="62"/>
  <c r="M4" i="23" s="1"/>
  <c r="Q4" i="62"/>
  <c r="Q4" i="23" s="1"/>
  <c r="U4" i="62"/>
  <c r="U4" i="23" s="1"/>
  <c r="Y4" i="62"/>
  <c r="Y4" i="23" s="1"/>
  <c r="D4" i="23"/>
  <c r="AC4" i="62"/>
  <c r="AC4" i="23" s="1"/>
  <c r="E4" i="62"/>
  <c r="E4" i="23" s="1"/>
  <c r="F2" i="62"/>
  <c r="F2" i="23" s="1"/>
  <c r="N2" i="62"/>
  <c r="N2" i="23" s="1"/>
  <c r="V2" i="62"/>
  <c r="V2" i="23" s="1"/>
  <c r="AD2" i="62"/>
  <c r="AD2" i="23" s="1"/>
  <c r="G2" i="62"/>
  <c r="G2" i="23" s="1"/>
  <c r="O2" i="62"/>
  <c r="O2" i="23" s="1"/>
  <c r="W2" i="62"/>
  <c r="W2" i="23" s="1"/>
  <c r="AE2" i="62"/>
  <c r="AE2" i="23" s="1"/>
  <c r="J2" i="62"/>
  <c r="J2" i="23" s="1"/>
  <c r="R2" i="62"/>
  <c r="R2" i="23" s="1"/>
  <c r="Z2" i="62"/>
  <c r="Z2" i="23" s="1"/>
  <c r="K2" i="62"/>
  <c r="K2" i="23" s="1"/>
  <c r="S2" i="62"/>
  <c r="S2" i="23" s="1"/>
  <c r="AA2" i="62"/>
  <c r="AA2" i="23" s="1"/>
  <c r="T2" i="62"/>
  <c r="T2" i="23" s="1"/>
  <c r="U2" i="62"/>
  <c r="U2" i="23" s="1"/>
  <c r="M2" i="62"/>
  <c r="M2" i="23" s="1"/>
  <c r="H2" i="62"/>
  <c r="H2" i="23" s="1"/>
  <c r="X2" i="62"/>
  <c r="X2" i="23" s="1"/>
  <c r="AC2" i="62"/>
  <c r="AC2" i="23" s="1"/>
  <c r="D2" i="23"/>
  <c r="I2" i="62"/>
  <c r="I2" i="23" s="1"/>
  <c r="Y2" i="62"/>
  <c r="Y2" i="23" s="1"/>
  <c r="L2" i="62"/>
  <c r="L2" i="23" s="1"/>
  <c r="Q2" i="62"/>
  <c r="Q2" i="23" s="1"/>
  <c r="AB2" i="62"/>
  <c r="AB2" i="23" s="1"/>
  <c r="P2" i="62"/>
  <c r="P2" i="23" s="1"/>
  <c r="AF2" i="62"/>
  <c r="AF2" i="23" s="1"/>
  <c r="E2" i="62"/>
  <c r="E2"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<sst xmlns="http://schemas.openxmlformats.org/spreadsheetml/2006/main" count="53128" uniqueCount="4272">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</sst>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4238</v>
      </c>
      <c r="C1" s="104">
        <v>45660</v>
      </c>
      <c r="E1" s="106" t="s">
        <v>3851</v>
      </c>
      <c r="F1" s="106" t="s">
        <v>3851</v>
      </c>
    </row>
    <row r="2" spans="1:6">
      <c r="B2" t="str">
        <f>LOOKUP(B1,E2:F51,F2:F51)</f>
        <v>MS</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MS</v>
      </c>
    </row>
    <row r="2" spans="1:8">
      <c r="E2">
        <v>2021</v>
      </c>
      <c r="F2">
        <v>2022</v>
      </c>
      <c r="G2" t="s">
        <v>4265</v>
      </c>
      <c r="H2" t="s">
        <v>4266</v>
      </c>
    </row>
    <row r="3" spans="1:8">
      <c r="A3" t="s">
        <v>4105</v>
      </c>
      <c r="C3" t="s">
        <v>4195</v>
      </c>
      <c r="D3" t="s">
        <v>4196</v>
      </c>
      <c r="E3" s="107">
        <f>SUMIFS('SEDS 2022'!F:F,'SEDS 2022'!$C:$C,$A3,'SEDS 2022'!$B:$B,$A$1)</f>
        <v>348584</v>
      </c>
      <c r="F3" s="107">
        <f>SUMIFS('SEDS 2022'!G:G,'SEDS 2022'!$C:$C,$A3,'SEDS 2022'!$B:$B,$A$1)</f>
        <v>352903</v>
      </c>
      <c r="G3" s="82">
        <f>F3/E3</f>
        <v>1.0123901269134556</v>
      </c>
    </row>
    <row r="4" spans="1:8">
      <c r="A4" t="s">
        <v>3864</v>
      </c>
      <c r="C4" t="s">
        <v>4197</v>
      </c>
      <c r="D4" t="s">
        <v>4198</v>
      </c>
      <c r="E4" s="107">
        <f>SUMIFS('SEDS 2022'!F:F,'SEDS 2022'!$C:$C,$A4,'SEDS 2022'!$B:$B,$A$1)</f>
        <v>2887</v>
      </c>
      <c r="F4" s="107">
        <f>SUMIFS('SEDS 2022'!G:G,'SEDS 2022'!$C:$C,$A4,'SEDS 2022'!$B:$B,$A$1)</f>
        <v>2612</v>
      </c>
      <c r="G4" s="82">
        <f t="shared" ref="G4:G12" si="0">F4/E4</f>
        <v>0.90474541046068579</v>
      </c>
    </row>
    <row r="5" spans="1:8">
      <c r="A5" t="s">
        <v>3909</v>
      </c>
      <c r="C5" t="s">
        <v>4199</v>
      </c>
      <c r="D5" t="s">
        <v>4200</v>
      </c>
      <c r="E5" s="107">
        <f>SUMIFS('SEDS 2022'!F:F,'SEDS 2022'!$C:$C,$A5,'SEDS 2022'!$B:$B,$A$1)</f>
        <v>13273</v>
      </c>
      <c r="F5" s="107">
        <f>SUMIFS('SEDS 2022'!G:G,'SEDS 2022'!$C:$C,$A5,'SEDS 2022'!$B:$B,$A$1)</f>
        <v>14146</v>
      </c>
      <c r="G5" s="82">
        <f t="shared" si="0"/>
        <v>1.0657726211105252</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2284</v>
      </c>
      <c r="F7" s="107">
        <f>SUMIFS('SEDS 2022'!G:G,'SEDS 2022'!$C:$C,$A7,'SEDS 2022'!$B:$B,$A$1)</f>
        <v>2341</v>
      </c>
      <c r="G7" s="82">
        <f t="shared" si="0"/>
        <v>1.0249562171628721</v>
      </c>
    </row>
    <row r="8" spans="1:8">
      <c r="A8" t="s">
        <v>3973</v>
      </c>
      <c r="B8" t="s">
        <v>3859</v>
      </c>
      <c r="C8" t="s">
        <v>4205</v>
      </c>
      <c r="D8" t="s">
        <v>4206</v>
      </c>
      <c r="E8" s="107">
        <f>SUMIFS('SEDS 2022'!F:F,'SEDS 2022'!$C:$C,$A8,'SEDS 2022'!$B:$B,$A$1)</f>
        <v>6363</v>
      </c>
      <c r="F8" s="107">
        <f>SUMIFS('SEDS 2022'!G:G,'SEDS 2022'!$C:$C,$A8,'SEDS 2022'!$B:$B,$A$1)</f>
        <v>7406</v>
      </c>
      <c r="G8" s="82">
        <f t="shared" si="0"/>
        <v>1.1639163916391639</v>
      </c>
      <c r="H8" t="s">
        <v>122</v>
      </c>
    </row>
    <row r="9" spans="1:8">
      <c r="A9" t="s">
        <v>4055</v>
      </c>
      <c r="C9" t="s">
        <v>4207</v>
      </c>
      <c r="D9" t="s">
        <v>4208</v>
      </c>
      <c r="E9" s="107">
        <f>SUMIFS('SEDS 2022'!F:F,'SEDS 2022'!$C:$C,$A9,'SEDS 2022'!$B:$B,$A$1)</f>
        <v>283</v>
      </c>
      <c r="F9" s="107">
        <f>SUMIFS('SEDS 2022'!G:G,'SEDS 2022'!$C:$C,$A9,'SEDS 2022'!$B:$B,$A$1)</f>
        <v>6</v>
      </c>
      <c r="G9" s="82">
        <f t="shared" si="0"/>
        <v>2.1201413427561839E-2</v>
      </c>
    </row>
    <row r="10" spans="1:8">
      <c r="A10" t="s">
        <v>4004</v>
      </c>
      <c r="C10" t="s">
        <v>4209</v>
      </c>
      <c r="D10" t="s">
        <v>4210</v>
      </c>
      <c r="E10" s="107">
        <f>SUMIFS('SEDS 2022'!F:F,'SEDS 2022'!$C:$C,$A10,'SEDS 2022'!$B:$B,$A$1)</f>
        <v>33758</v>
      </c>
      <c r="F10" s="107">
        <f>SUMIFS('SEDS 2022'!G:G,'SEDS 2022'!$C:$C,$A10,'SEDS 2022'!$B:$B,$A$1)</f>
        <v>39221</v>
      </c>
      <c r="G10" s="82">
        <f t="shared" si="0"/>
        <v>1.1618283073641804</v>
      </c>
    </row>
    <row r="11" spans="1:8">
      <c r="A11" t="s">
        <v>3892</v>
      </c>
      <c r="C11" t="s">
        <v>4211</v>
      </c>
      <c r="D11" t="s">
        <v>4212</v>
      </c>
      <c r="E11" s="107">
        <f>SUMIFS('SEDS 2022'!F:F,'SEDS 2022'!$C:$C,$A11,'SEDS 2022'!$B:$B,$A$1)</f>
        <v>101263</v>
      </c>
      <c r="F11" s="107">
        <f>SUMIFS('SEDS 2022'!G:G,'SEDS 2022'!$C:$C,$A11,'SEDS 2022'!$B:$B,$A$1)</f>
        <v>103302</v>
      </c>
      <c r="G11" s="82">
        <f t="shared" si="0"/>
        <v>1.020135686282255</v>
      </c>
      <c r="H11" t="s">
        <v>124</v>
      </c>
    </row>
    <row r="12" spans="1:8">
      <c r="A12" t="s">
        <v>3993</v>
      </c>
      <c r="C12" t="s">
        <v>4213</v>
      </c>
      <c r="D12" t="s">
        <v>4214</v>
      </c>
      <c r="E12" s="107">
        <f>SUMIFS('SEDS 2022'!F:F,'SEDS 2022'!$C:$C,$A12,'SEDS 2022'!$B:$B,$A$1)</f>
        <v>200899</v>
      </c>
      <c r="F12" s="107">
        <f>SUMIFS('SEDS 2022'!G:G,'SEDS 2022'!$C:$C,$A12,'SEDS 2022'!$B:$B,$A$1)</f>
        <v>196914</v>
      </c>
      <c r="G12" s="82">
        <f t="shared" si="0"/>
        <v>0.98016416209139912</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0.98016416209139912</v>
      </c>
      <c r="E2">
        <f>$D$2*INDEX('AEO 2023 Table 7'!18:18,MATCH(E$1,'AEO 2023 Table 7'!1:1,0))/INDEX('AEO 2023 Table 7'!18:18,MATCH($D$1,'AEO 2023 Table 7'!1:1,0))</f>
        <v>1.000179336244591</v>
      </c>
      <c r="F2">
        <f>$D$2*INDEX('AEO 2023 Table 7'!18:18,MATCH(F$1,'AEO 2023 Table 7'!1:1,0))/INDEX('AEO 2023 Table 7'!18:18,MATCH($D$1,'AEO 2023 Table 7'!1:1,0))</f>
        <v>1.0074695400331568</v>
      </c>
      <c r="G2">
        <f>$D$2*INDEX('AEO 2023 Table 7'!18:18,MATCH(G$1,'AEO 2023 Table 7'!1:1,0))/INDEX('AEO 2023 Table 7'!18:18,MATCH($D$1,'AEO 2023 Table 7'!1:1,0))</f>
        <v>1.0112110493918438</v>
      </c>
      <c r="H2">
        <f>$D$2*INDEX('AEO 2023 Table 7'!18:18,MATCH(H$1,'AEO 2023 Table 7'!1:1,0))/INDEX('AEO 2023 Table 7'!18:18,MATCH($D$1,'AEO 2023 Table 7'!1:1,0))</f>
        <v>1.0184082542130486</v>
      </c>
      <c r="I2">
        <f>$D$2*INDEX('AEO 2023 Table 7'!18:18,MATCH(I$1,'AEO 2023 Table 7'!1:1,0))/INDEX('AEO 2023 Table 7'!18:18,MATCH($D$1,'AEO 2023 Table 7'!1:1,0))</f>
        <v>1.0279559375667273</v>
      </c>
      <c r="J2">
        <f>$D$2*INDEX('AEO 2023 Table 7'!18:18,MATCH(J$1,'AEO 2023 Table 7'!1:1,0))/INDEX('AEO 2023 Table 7'!18:18,MATCH($D$1,'AEO 2023 Table 7'!1:1,0))</f>
        <v>1.0367891689146762</v>
      </c>
      <c r="K2">
        <f>$D$2*INDEX('AEO 2023 Table 7'!18:18,MATCH(K$1,'AEO 2023 Table 7'!1:1,0))/INDEX('AEO 2023 Table 7'!18:18,MATCH($D$1,'AEO 2023 Table 7'!1:1,0))</f>
        <v>1.0436888608092028</v>
      </c>
      <c r="L2">
        <f>$D$2*INDEX('AEO 2023 Table 7'!18:18,MATCH(L$1,'AEO 2023 Table 7'!1:1,0))/INDEX('AEO 2023 Table 7'!18:18,MATCH($D$1,'AEO 2023 Table 7'!1:1,0))</f>
        <v>1.0489529467450145</v>
      </c>
      <c r="M2">
        <f>$D$2*INDEX('AEO 2023 Table 7'!18:18,MATCH(M$1,'AEO 2023 Table 7'!1:1,0))/INDEX('AEO 2023 Table 7'!18:18,MATCH($D$1,'AEO 2023 Table 7'!1:1,0))</f>
        <v>1.0534107596429458</v>
      </c>
      <c r="N2">
        <f>$D$2*INDEX('AEO 2023 Table 7'!18:18,MATCH(N$1,'AEO 2023 Table 7'!1:1,0))/INDEX('AEO 2023 Table 7'!18:18,MATCH($D$1,'AEO 2023 Table 7'!1:1,0))</f>
        <v>1.0571603487339916</v>
      </c>
      <c r="O2">
        <f>$D$2*INDEX('AEO 2023 Table 7'!18:18,MATCH(O$1,'AEO 2023 Table 7'!1:1,0))/INDEX('AEO 2023 Table 7'!18:18,MATCH($D$1,'AEO 2023 Table 7'!1:1,0))</f>
        <v>1.062575253123035</v>
      </c>
      <c r="P2">
        <f>$D$2*INDEX('AEO 2023 Table 7'!18:18,MATCH(P$1,'AEO 2023 Table 7'!1:1,0))/INDEX('AEO 2023 Table 7'!18:18,MATCH($D$1,'AEO 2023 Table 7'!1:1,0))</f>
        <v>1.069490094084824</v>
      </c>
      <c r="Q2">
        <f>$D$2*INDEX('AEO 2023 Table 7'!18:18,MATCH(Q$1,'AEO 2023 Table 7'!1:1,0))/INDEX('AEO 2023 Table 7'!18:18,MATCH($D$1,'AEO 2023 Table 7'!1:1,0))</f>
        <v>1.0758052801871083</v>
      </c>
      <c r="R2">
        <f>$D$2*INDEX('AEO 2023 Table 7'!18:18,MATCH(R$1,'AEO 2023 Table 7'!1:1,0))/INDEX('AEO 2023 Table 7'!18:18,MATCH($D$1,'AEO 2023 Table 7'!1:1,0))</f>
        <v>1.0809359691832223</v>
      </c>
      <c r="S2">
        <f>$D$2*INDEX('AEO 2023 Table 7'!18:18,MATCH(S$1,'AEO 2023 Table 7'!1:1,0))/INDEX('AEO 2023 Table 7'!18:18,MATCH($D$1,'AEO 2023 Table 7'!1:1,0))</f>
        <v>1.086898684459199</v>
      </c>
      <c r="T2">
        <f>$D$2*INDEX('AEO 2023 Table 7'!18:18,MATCH(T$1,'AEO 2023 Table 7'!1:1,0))/INDEX('AEO 2023 Table 7'!18:18,MATCH($D$1,'AEO 2023 Table 7'!1:1,0))</f>
        <v>1.0936270221151743</v>
      </c>
      <c r="U2">
        <f>$D$2*INDEX('AEO 2023 Table 7'!18:18,MATCH(U$1,'AEO 2023 Table 7'!1:1,0))/INDEX('AEO 2023 Table 7'!18:18,MATCH($D$1,'AEO 2023 Table 7'!1:1,0))</f>
        <v>1.1004061095773878</v>
      </c>
      <c r="V2">
        <f>$D$2*INDEX('AEO 2023 Table 7'!18:18,MATCH(V$1,'AEO 2023 Table 7'!1:1,0))/INDEX('AEO 2023 Table 7'!18:18,MATCH($D$1,'AEO 2023 Table 7'!1:1,0))</f>
        <v>1.1081495260928296</v>
      </c>
      <c r="W2">
        <f>$D$2*INDEX('AEO 2023 Table 7'!18:18,MATCH(W$1,'AEO 2023 Table 7'!1:1,0))/INDEX('AEO 2023 Table 7'!18:18,MATCH($D$1,'AEO 2023 Table 7'!1:1,0))</f>
        <v>1.1160843272610512</v>
      </c>
      <c r="X2">
        <f>$D$2*INDEX('AEO 2023 Table 7'!18:18,MATCH(X$1,'AEO 2023 Table 7'!1:1,0))/INDEX('AEO 2023 Table 7'!18:18,MATCH($D$1,'AEO 2023 Table 7'!1:1,0))</f>
        <v>1.1243592276609531</v>
      </c>
      <c r="Y2">
        <f>$D$2*INDEX('AEO 2023 Table 7'!18:18,MATCH(Y$1,'AEO 2023 Table 7'!1:1,0))/INDEX('AEO 2023 Table 7'!18:18,MATCH($D$1,'AEO 2023 Table 7'!1:1,0))</f>
        <v>1.1323957807824698</v>
      </c>
      <c r="Z2">
        <f>$D$2*INDEX('AEO 2023 Table 7'!18:18,MATCH(Z$1,'AEO 2023 Table 7'!1:1,0))/INDEX('AEO 2023 Table 7'!18:18,MATCH($D$1,'AEO 2023 Table 7'!1:1,0))</f>
        <v>1.140718064031278</v>
      </c>
      <c r="AA2">
        <f>$D$2*INDEX('AEO 2023 Table 7'!18:18,MATCH(AA$1,'AEO 2023 Table 7'!1:1,0))/INDEX('AEO 2023 Table 7'!18:18,MATCH($D$1,'AEO 2023 Table 7'!1:1,0))</f>
        <v>1.1495652665112785</v>
      </c>
      <c r="AB2">
        <f>$D$2*INDEX('AEO 2023 Table 7'!18:18,MATCH(AB$1,'AEO 2023 Table 7'!1:1,0))/INDEX('AEO 2023 Table 7'!18:18,MATCH($D$1,'AEO 2023 Table 7'!1:1,0))</f>
        <v>1.1598447392706153</v>
      </c>
      <c r="AC2">
        <f>$D$2*INDEX('AEO 2023 Table 7'!18:18,MATCH(AC$1,'AEO 2023 Table 7'!1:1,0))/INDEX('AEO 2023 Table 7'!18:18,MATCH($D$1,'AEO 2023 Table 7'!1:1,0))</f>
        <v>1.1708804081704416</v>
      </c>
      <c r="AD2">
        <f>$D$2*INDEX('AEO 2023 Table 7'!18:18,MATCH(AD$1,'AEO 2023 Table 7'!1:1,0))/INDEX('AEO 2023 Table 7'!18:18,MATCH($D$1,'AEO 2023 Table 7'!1:1,0))</f>
        <v>1.1822659389958805</v>
      </c>
      <c r="AE2">
        <f>$D$2*INDEX('AEO 2023 Table 7'!18:18,MATCH(AE$1,'AEO 2023 Table 7'!1:1,0))/INDEX('AEO 2023 Table 7'!18:18,MATCH($D$1,'AEO 2023 Table 7'!1:1,0))</f>
        <v>1.1938012782218244</v>
      </c>
      <c r="AF2">
        <f>$D$2*INDEX('AEO 2023 Table 7'!18:18,MATCH(AF$1,'AEO 2023 Table 7'!1:1,0))/INDEX('AEO 2023 Table 7'!18:18,MATCH($D$1,'AEO 2023 Table 7'!1:1,0))</f>
        <v>1.2063900745188456</v>
      </c>
    </row>
    <row r="3" spans="1:32">
      <c r="A3" t="s">
        <v>124</v>
      </c>
      <c r="B3">
        <f>INDEX('AEO 2021 Table 7'!22:22,MATCH(B$1,'AEO 2021 Table 7'!1:1,0))/INDEX('AEO 2021 Table 7'!22:22,MATCH(B$1,'AEO 2021 Table 7'!1:1,0))</f>
        <v>1</v>
      </c>
      <c r="C3">
        <v>1</v>
      </c>
      <c r="D3" s="108">
        <f>'seds growth'!G11</f>
        <v>1.020135686282255</v>
      </c>
      <c r="E3">
        <f>$D$3*INDEX('AEO 2023 Table 7'!22:22,MATCH(E$1,'AEO 2023 Table 7'!1:1,0))/INDEX('AEO 2023 Table 7'!22:22,MATCH($D$1,'AEO 2023 Table 7'!1:1,0))</f>
        <v>1.086466893412354</v>
      </c>
      <c r="F3">
        <f>$D$3*INDEX('AEO 2023 Table 7'!22:22,MATCH(F$1,'AEO 2023 Table 7'!1:1,0))/INDEX('AEO 2023 Table 7'!22:22,MATCH($D$1,'AEO 2023 Table 7'!1:1,0))</f>
        <v>1.1241734917833475</v>
      </c>
      <c r="G3">
        <f>$D$3*INDEX('AEO 2023 Table 7'!22:22,MATCH(G$1,'AEO 2023 Table 7'!1:1,0))/INDEX('AEO 2023 Table 7'!22:22,MATCH($D$1,'AEO 2023 Table 7'!1:1,0))</f>
        <v>1.1475621523848671</v>
      </c>
      <c r="H3">
        <f>$D$3*INDEX('AEO 2023 Table 7'!22:22,MATCH(H$1,'AEO 2023 Table 7'!1:1,0))/INDEX('AEO 2023 Table 7'!22:22,MATCH($D$1,'AEO 2023 Table 7'!1:1,0))</f>
        <v>1.1646264229700392</v>
      </c>
      <c r="I3">
        <f>$D$3*INDEX('AEO 2023 Table 7'!22:22,MATCH(I$1,'AEO 2023 Table 7'!1:1,0))/INDEX('AEO 2023 Table 7'!22:22,MATCH($D$1,'AEO 2023 Table 7'!1:1,0))</f>
        <v>1.1774289439691488</v>
      </c>
      <c r="J3">
        <f>$D$3*INDEX('AEO 2023 Table 7'!22:22,MATCH(J$1,'AEO 2023 Table 7'!1:1,0))/INDEX('AEO 2023 Table 7'!22:22,MATCH($D$1,'AEO 2023 Table 7'!1:1,0))</f>
        <v>1.1872058869326787</v>
      </c>
      <c r="K3">
        <f>$D$3*INDEX('AEO 2023 Table 7'!22:22,MATCH(K$1,'AEO 2023 Table 7'!1:1,0))/INDEX('AEO 2023 Table 7'!22:22,MATCH($D$1,'AEO 2023 Table 7'!1:1,0))</f>
        <v>1.1945134401100836</v>
      </c>
      <c r="L3">
        <f>$D$3*INDEX('AEO 2023 Table 7'!22:22,MATCH(L$1,'AEO 2023 Table 7'!1:1,0))/INDEX('AEO 2023 Table 7'!22:22,MATCH($D$1,'AEO 2023 Table 7'!1:1,0))</f>
        <v>1.1998921124395536</v>
      </c>
      <c r="M3">
        <f>$D$3*INDEX('AEO 2023 Table 7'!22:22,MATCH(M$1,'AEO 2023 Table 7'!1:1,0))/INDEX('AEO 2023 Table 7'!22:22,MATCH($D$1,'AEO 2023 Table 7'!1:1,0))</f>
        <v>1.2035886045416133</v>
      </c>
      <c r="N3">
        <f>$D$3*INDEX('AEO 2023 Table 7'!22:22,MATCH(N$1,'AEO 2023 Table 7'!1:1,0))/INDEX('AEO 2023 Table 7'!22:22,MATCH($D$1,'AEO 2023 Table 7'!1:1,0))</f>
        <v>1.2065619414607553</v>
      </c>
      <c r="O3">
        <f>$D$3*INDEX('AEO 2023 Table 7'!22:22,MATCH(O$1,'AEO 2023 Table 7'!1:1,0))/INDEX('AEO 2023 Table 7'!22:22,MATCH($D$1,'AEO 2023 Table 7'!1:1,0))</f>
        <v>1.209205989588872</v>
      </c>
      <c r="P3">
        <f>$D$3*INDEX('AEO 2023 Table 7'!22:22,MATCH(P$1,'AEO 2023 Table 7'!1:1,0))/INDEX('AEO 2023 Table 7'!22:22,MATCH($D$1,'AEO 2023 Table 7'!1:1,0))</f>
        <v>1.2117878553242205</v>
      </c>
      <c r="Q3">
        <f>$D$3*INDEX('AEO 2023 Table 7'!22:22,MATCH(Q$1,'AEO 2023 Table 7'!1:1,0))/INDEX('AEO 2023 Table 7'!22:22,MATCH($D$1,'AEO 2023 Table 7'!1:1,0))</f>
        <v>1.2138638147393443</v>
      </c>
      <c r="R3">
        <f>$D$3*INDEX('AEO 2023 Table 7'!22:22,MATCH(R$1,'AEO 2023 Table 7'!1:1,0))/INDEX('AEO 2023 Table 7'!22:22,MATCH($D$1,'AEO 2023 Table 7'!1:1,0))</f>
        <v>1.215645977464028</v>
      </c>
      <c r="S3">
        <f>$D$3*INDEX('AEO 2023 Table 7'!22:22,MATCH(S$1,'AEO 2023 Table 7'!1:1,0))/INDEX('AEO 2023 Table 7'!22:22,MATCH($D$1,'AEO 2023 Table 7'!1:1,0))</f>
        <v>1.2171966886721723</v>
      </c>
      <c r="T3">
        <f>$D$3*INDEX('AEO 2023 Table 7'!22:22,MATCH(T$1,'AEO 2023 Table 7'!1:1,0))/INDEX('AEO 2023 Table 7'!22:22,MATCH($D$1,'AEO 2023 Table 7'!1:1,0))</f>
        <v>1.2179155882911865</v>
      </c>
      <c r="U3">
        <f>$D$3*INDEX('AEO 2023 Table 7'!22:22,MATCH(U$1,'AEO 2023 Table 7'!1:1,0))/INDEX('AEO 2023 Table 7'!22:22,MATCH($D$1,'AEO 2023 Table 7'!1:1,0))</f>
        <v>1.2182084141084419</v>
      </c>
      <c r="V3">
        <f>$D$3*INDEX('AEO 2023 Table 7'!22:22,MATCH(V$1,'AEO 2023 Table 7'!1:1,0))/INDEX('AEO 2023 Table 7'!22:22,MATCH($D$1,'AEO 2023 Table 7'!1:1,0))</f>
        <v>1.218205042213546</v>
      </c>
      <c r="W3">
        <f>$D$3*INDEX('AEO 2023 Table 7'!22:22,MATCH(W$1,'AEO 2023 Table 7'!1:1,0))/INDEX('AEO 2023 Table 7'!22:22,MATCH($D$1,'AEO 2023 Table 7'!1:1,0))</f>
        <v>1.2179004147641557</v>
      </c>
      <c r="X3">
        <f>$D$3*INDEX('AEO 2023 Table 7'!22:22,MATCH(X$1,'AEO 2023 Table 7'!1:1,0))/INDEX('AEO 2023 Table 7'!22:22,MATCH($D$1,'AEO 2023 Table 7'!1:1,0))</f>
        <v>1.2174392209329725</v>
      </c>
      <c r="Y3">
        <f>$D$3*INDEX('AEO 2023 Table 7'!22:22,MATCH(Y$1,'AEO 2023 Table 7'!1:1,0))/INDEX('AEO 2023 Table 7'!22:22,MATCH($D$1,'AEO 2023 Table 7'!1:1,0))</f>
        <v>1.216547343105802</v>
      </c>
      <c r="Z3">
        <f>$D$3*INDEX('AEO 2023 Table 7'!22:22,MATCH(Z$1,'AEO 2023 Table 7'!1:1,0))/INDEX('AEO 2023 Table 7'!22:22,MATCH($D$1,'AEO 2023 Table 7'!1:1,0))</f>
        <v>1.2156793301554372</v>
      </c>
      <c r="AA3">
        <f>$D$3*INDEX('AEO 2023 Table 7'!22:22,MATCH(AA$1,'AEO 2023 Table 7'!1:1,0))/INDEX('AEO 2023 Table 7'!22:22,MATCH($D$1,'AEO 2023 Table 7'!1:1,0))</f>
        <v>1.2146438328601519</v>
      </c>
      <c r="AB3">
        <f>$D$3*INDEX('AEO 2023 Table 7'!22:22,MATCH(AB$1,'AEO 2023 Table 7'!1:1,0))/INDEX('AEO 2023 Table 7'!22:22,MATCH($D$1,'AEO 2023 Table 7'!1:1,0))</f>
        <v>1.213951286343832</v>
      </c>
      <c r="AC3">
        <f>$D$3*INDEX('AEO 2023 Table 7'!22:22,MATCH(AC$1,'AEO 2023 Table 7'!1:1,0))/INDEX('AEO 2023 Table 7'!22:22,MATCH($D$1,'AEO 2023 Table 7'!1:1,0))</f>
        <v>1.2127550484934175</v>
      </c>
      <c r="AD3">
        <f>$D$3*INDEX('AEO 2023 Table 7'!22:22,MATCH(AD$1,'AEO 2023 Table 7'!1:1,0))/INDEX('AEO 2023 Table 7'!22:22,MATCH($D$1,'AEO 2023 Table 7'!1:1,0))</f>
        <v>1.2116595837914936</v>
      </c>
      <c r="AE3">
        <f>$D$3*INDEX('AEO 2023 Table 7'!22:22,MATCH(AE$1,'AEO 2023 Table 7'!1:1,0))/INDEX('AEO 2023 Table 7'!22:22,MATCH($D$1,'AEO 2023 Table 7'!1:1,0))</f>
        <v>1.2103495328611211</v>
      </c>
      <c r="AF3">
        <f>$D$3*INDEX('AEO 2023 Table 7'!22:22,MATCH(AF$1,'AEO 2023 Table 7'!1:1,0))/INDEX('AEO 2023 Table 7'!22:22,MATCH($D$1,'AEO 2023 Table 7'!1:1,0))</f>
        <v>1.2092075883321416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1.1639163916391639</v>
      </c>
      <c r="E4">
        <f>$D$4*'AEO 2023 Table 7'!G65/'AEO 2023 Table 7'!$F$65*'calibration multiplier'!$E$3</f>
        <v>1.2491958221913166</v>
      </c>
      <c r="F4">
        <f>$D$4*'AEO 2023 Table 7'!H65/'AEO 2023 Table 7'!$F$65*'calibration multiplier'!$E$3</f>
        <v>1.2670668793290842</v>
      </c>
      <c r="G4">
        <f>$D$4*'AEO 2023 Table 7'!I65/'AEO 2023 Table 7'!$F$65*'calibration multiplier'!$E$3</f>
        <v>1.269520282502546</v>
      </c>
      <c r="H4">
        <f>$D$4*'AEO 2023 Table 7'!J65/'AEO 2023 Table 7'!$F$65*'calibration multiplier'!$E$3</f>
        <v>1.2856272812989347</v>
      </c>
      <c r="I4">
        <f>$D$4*'AEO 2023 Table 7'!K65/'AEO 2023 Table 7'!$F$65*'calibration multiplier'!$E$3</f>
        <v>1.3015440873645436</v>
      </c>
      <c r="J4">
        <f>$D$4*'AEO 2023 Table 7'!L65/'AEO 2023 Table 7'!$F$65*'calibration multiplier'!$E$3</f>
        <v>1.314137088589193</v>
      </c>
      <c r="K4">
        <f>$D$4*'AEO 2023 Table 7'!M65/'AEO 2023 Table 7'!$F$65*'calibration multiplier'!$E$3</f>
        <v>1.3235038729460997</v>
      </c>
      <c r="L4">
        <f>$D$4*'AEO 2023 Table 7'!N65/'AEO 2023 Table 7'!$F$65*'calibration multiplier'!$E$3</f>
        <v>1.330077564929157</v>
      </c>
      <c r="M4">
        <f>$D$4*'AEO 2023 Table 7'!O65/'AEO 2023 Table 7'!$F$65*'calibration multiplier'!$E$3</f>
        <v>1.3366574859317808</v>
      </c>
      <c r="N4">
        <f>$D$4*'AEO 2023 Table 7'!P65/'AEO 2023 Table 7'!$F$65*'calibration multiplier'!$E$3</f>
        <v>1.3471031364776946</v>
      </c>
      <c r="O4">
        <f>$D$4*'AEO 2023 Table 7'!Q65/'AEO 2023 Table 7'!$F$65*'calibration multiplier'!$E$3</f>
        <v>1.3581123056604376</v>
      </c>
      <c r="P4">
        <f>$D$4*'AEO 2023 Table 7'!R65/'AEO 2023 Table 7'!$F$65*'calibration multiplier'!$E$3</f>
        <v>1.3680600499089615</v>
      </c>
      <c r="Q4">
        <f>$D$4*'AEO 2023 Table 7'!S65/'AEO 2023 Table 7'!$F$65*'calibration multiplier'!$E$3</f>
        <v>1.3799039077136845</v>
      </c>
      <c r="R4">
        <f>$D$4*'AEO 2023 Table 7'!T65/'AEO 2023 Table 7'!$F$65*'calibration multiplier'!$E$3</f>
        <v>1.3952277111165137</v>
      </c>
      <c r="S4">
        <f>$D$4*'AEO 2023 Table 7'!U65/'AEO 2023 Table 7'!$F$65*'calibration multiplier'!$E$3</f>
        <v>1.4135285706044052</v>
      </c>
      <c r="T4">
        <f>$D$4*'AEO 2023 Table 7'!V65/'AEO 2023 Table 7'!$F$65*'calibration multiplier'!$E$3</f>
        <v>1.4327459265045901</v>
      </c>
      <c r="U4">
        <f>$D$4*'AEO 2023 Table 7'!W65/'AEO 2023 Table 7'!$F$65*'calibration multiplier'!$E$3</f>
        <v>1.4528100137979179</v>
      </c>
      <c r="V4">
        <f>$D$4*'AEO 2023 Table 7'!X65/'AEO 2023 Table 7'!$F$65*'calibration multiplier'!$E$3</f>
        <v>1.4761298019849396</v>
      </c>
      <c r="W4">
        <f>$D$4*'AEO 2023 Table 7'!Y65/'AEO 2023 Table 7'!$F$65*'calibration multiplier'!$E$3</f>
        <v>1.4984541928451516</v>
      </c>
      <c r="X4">
        <f>$D$4*'AEO 2023 Table 7'!Z65/'AEO 2023 Table 7'!$F$65*'calibration multiplier'!$E$3</f>
        <v>1.5211672745263458</v>
      </c>
      <c r="Y4">
        <f>$D$4*'AEO 2023 Table 7'!AA65/'AEO 2023 Table 7'!$F$65*'calibration multiplier'!$E$3</f>
        <v>1.5442258591595233</v>
      </c>
      <c r="Z4">
        <f>$D$4*'AEO 2023 Table 7'!AB65/'AEO 2023 Table 7'!$F$65*'calibration multiplier'!$E$3</f>
        <v>1.5672254757408002</v>
      </c>
      <c r="AA4">
        <f>$D$4*'AEO 2023 Table 7'!AC65/'AEO 2023 Table 7'!$F$65*'calibration multiplier'!$E$3</f>
        <v>1.5896121567966828</v>
      </c>
      <c r="AB4">
        <f>$D$4*'AEO 2023 Table 7'!AD65/'AEO 2023 Table 7'!$F$65*'calibration multiplier'!$E$3</f>
        <v>1.6114199543008039</v>
      </c>
      <c r="AC4">
        <f>$D$4*'AEO 2023 Table 7'!AE65/'AEO 2023 Table 7'!$F$65*'calibration multiplier'!$E$3</f>
        <v>1.6348012021475531</v>
      </c>
      <c r="AD4">
        <f>$D$4*'AEO 2023 Table 7'!AF65/'AEO 2023 Table 7'!$F$65*'calibration multiplier'!$E$3</f>
        <v>1.6584158305940797</v>
      </c>
      <c r="AE4">
        <f>$D$4*'AEO 2023 Table 7'!AG65/'AEO 2023 Table 7'!$F$65*'calibration multiplier'!$E$3</f>
        <v>1.6816903545722472</v>
      </c>
      <c r="AF4">
        <f>$D$4*'AEO 2023 Table 7'!AH65/'AEO 2023 Table 7'!$F$65*'calibration multiplier'!$E$3</f>
        <v>1.7076475096439432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0.98016416209139912</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0.97807016621582465</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0.97642411491871117</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0.98245221136629679</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0.99261212262439091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1.001170437403285</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1.0087763183479499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1.0158168351569952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1.0233493257795314</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1.0321665436990961</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1.0446091245338887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1.0564570462559253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1.067510115503115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1.0795915706677097</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1.0905613868127391</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1.1037016095543837</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1.1168658384761641</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1.1292418796336929</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1.1432128319004631</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1.1577761748819002</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1.1726512263365612</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1.1871707549403465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1.2010163709819475</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1.2146813498147415</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1.2297679242263182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1.2454089381022098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1.2604037766770617</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1.2764051683542006</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1.2948904063558213</v>
      </c>
    </row>
    <row r="3" spans="1:32">
      <c r="A3" t="s">
        <v>124</v>
      </c>
      <c r="B3">
        <v>1</v>
      </c>
      <c r="C3">
        <v>1</v>
      </c>
      <c r="D3" s="108">
        <f>'seds growth'!G11</f>
        <v>1.020135686282255</v>
      </c>
      <c r="E3">
        <f>$D$3*INDEX('AEO 2023 Table 49'!50:50,MATCH(E1,'AEO 2023 Table 49'!13:13,0))/INDEX('AEO 2023 Table 49'!50:50,MATCH($D$1,'AEO 2023 Table 49'!13:13,0))</f>
        <v>1.0041706707930997</v>
      </c>
      <c r="F3">
        <f>$D$3*INDEX('AEO 2023 Table 49'!50:50,MATCH(F1,'AEO 2023 Table 49'!13:13,0))/INDEX('AEO 2023 Table 49'!50:50,MATCH($D$1,'AEO 2023 Table 49'!13:13,0))</f>
        <v>0.99162569755585372</v>
      </c>
      <c r="G3">
        <f>$D$3*INDEX('AEO 2023 Table 49'!50:50,MATCH(G1,'AEO 2023 Table 49'!13:13,0))/INDEX('AEO 2023 Table 49'!50:50,MATCH($D$1,'AEO 2023 Table 49'!13:13,0))</f>
        <v>0.99063394892854895</v>
      </c>
      <c r="H3">
        <f>$D$3*INDEX('AEO 2023 Table 49'!50:50,MATCH(H1,'AEO 2023 Table 49'!13:13,0))/INDEX('AEO 2023 Table 49'!50:50,MATCH($D$1,'AEO 2023 Table 49'!13:13,0))</f>
        <v>0.99683890549090037</v>
      </c>
      <c r="I3">
        <f>$D$3*INDEX('AEO 2023 Table 49'!50:50,MATCH(I1,'AEO 2023 Table 49'!13:13,0))/INDEX('AEO 2023 Table 49'!50:50,MATCH($D$1,'AEO 2023 Table 49'!13:13,0))</f>
        <v>1.0012533701794615</v>
      </c>
      <c r="J3">
        <f>$D$3*INDEX('AEO 2023 Table 49'!50:50,MATCH(J1,'AEO 2023 Table 49'!13:13,0))/INDEX('AEO 2023 Table 49'!50:50,MATCH($D$1,'AEO 2023 Table 49'!13:13,0))</f>
        <v>1.0044576796711024</v>
      </c>
      <c r="K3">
        <f>$D$3*INDEX('AEO 2023 Table 49'!50:50,MATCH(K1,'AEO 2023 Table 49'!13:13,0))/INDEX('AEO 2023 Table 49'!50:50,MATCH($D$1,'AEO 2023 Table 49'!13:13,0))</f>
        <v>1.0050998086276559</v>
      </c>
      <c r="L3">
        <f>$D$3*INDEX('AEO 2023 Table 49'!50:50,MATCH(L1,'AEO 2023 Table 49'!13:13,0))/INDEX('AEO 2023 Table 49'!50:50,MATCH($D$1,'AEO 2023 Table 49'!13:13,0))</f>
        <v>1.0053315296764682</v>
      </c>
      <c r="M3">
        <f>$D$3*INDEX('AEO 2023 Table 49'!50:50,MATCH(M1,'AEO 2023 Table 49'!13:13,0))/INDEX('AEO 2023 Table 49'!50:50,MATCH($D$1,'AEO 2023 Table 49'!13:13,0))</f>
        <v>1.0055958875695745</v>
      </c>
      <c r="N3">
        <f>$D$3*INDEX('AEO 2023 Table 49'!50:50,MATCH(N1,'AEO 2023 Table 49'!13:13,0))/INDEX('AEO 2023 Table 49'!50:50,MATCH($D$1,'AEO 2023 Table 49'!13:13,0))</f>
        <v>1.0078650677110208</v>
      </c>
      <c r="O3">
        <f>$D$3*INDEX('AEO 2023 Table 49'!50:50,MATCH(O1,'AEO 2023 Table 49'!13:13,0))/INDEX('AEO 2023 Table 49'!50:50,MATCH($D$1,'AEO 2023 Table 49'!13:13,0))</f>
        <v>1.0078478352826175</v>
      </c>
      <c r="P3">
        <f>$D$3*INDEX('AEO 2023 Table 49'!50:50,MATCH(P1,'AEO 2023 Table 49'!13:13,0))/INDEX('AEO 2023 Table 49'!50:50,MATCH($D$1,'AEO 2023 Table 49'!13:13,0))</f>
        <v>1.0051050525680281</v>
      </c>
      <c r="Q3">
        <f>$D$3*INDEX('AEO 2023 Table 49'!50:50,MATCH(Q1,'AEO 2023 Table 49'!13:13,0))/INDEX('AEO 2023 Table 49'!50:50,MATCH($D$1,'AEO 2023 Table 49'!13:13,0))</f>
        <v>1.002815054910952</v>
      </c>
      <c r="R3">
        <f>$D$3*INDEX('AEO 2023 Table 49'!50:50,MATCH(R1,'AEO 2023 Table 49'!13:13,0))/INDEX('AEO 2023 Table 49'!50:50,MATCH($D$1,'AEO 2023 Table 49'!13:13,0))</f>
        <v>0.9987940985637086</v>
      </c>
      <c r="S3">
        <f>$D$3*INDEX('AEO 2023 Table 49'!50:50,MATCH(S1,'AEO 2023 Table 49'!13:13,0))/INDEX('AEO 2023 Table 49'!50:50,MATCH($D$1,'AEO 2023 Table 49'!13:13,0))</f>
        <v>0.99800983754172667</v>
      </c>
      <c r="T3">
        <f>$D$3*INDEX('AEO 2023 Table 49'!50:50,MATCH(T1,'AEO 2023 Table 49'!13:13,0))/INDEX('AEO 2023 Table 49'!50:50,MATCH($D$1,'AEO 2023 Table 49'!13:13,0))</f>
        <v>0.99794614085497813</v>
      </c>
      <c r="U3">
        <f>$D$3*INDEX('AEO 2023 Table 49'!50:50,MATCH(U1,'AEO 2023 Table 49'!13:13,0))/INDEX('AEO 2023 Table 49'!50:50,MATCH($D$1,'AEO 2023 Table 49'!13:13,0))</f>
        <v>0.99677579267680483</v>
      </c>
      <c r="V3">
        <f>$D$3*INDEX('AEO 2023 Table 49'!50:50,MATCH(V1,'AEO 2023 Table 49'!13:13,0))/INDEX('AEO 2023 Table 49'!50:50,MATCH($D$1,'AEO 2023 Table 49'!13:13,0))</f>
        <v>0.99667695995253569</v>
      </c>
      <c r="W3">
        <f>$D$3*INDEX('AEO 2023 Table 49'!50:50,MATCH(W1,'AEO 2023 Table 49'!13:13,0))/INDEX('AEO 2023 Table 49'!50:50,MATCH($D$1,'AEO 2023 Table 49'!13:13,0))</f>
        <v>0.99586072781021984</v>
      </c>
      <c r="X3">
        <f>$D$3*INDEX('AEO 2023 Table 49'!50:50,MATCH(X1,'AEO 2023 Table 49'!13:13,0))/INDEX('AEO 2023 Table 49'!50:50,MATCH($D$1,'AEO 2023 Table 49'!13:13,0))</f>
        <v>0.99568895465831664</v>
      </c>
      <c r="Y3">
        <f>$D$3*INDEX('AEO 2023 Table 49'!50:50,MATCH(Y1,'AEO 2023 Table 49'!13:13,0))/INDEX('AEO 2023 Table 49'!50:50,MATCH($D$1,'AEO 2023 Table 49'!13:13,0))</f>
        <v>0.9949111926300741</v>
      </c>
      <c r="Z3">
        <f>$D$3*INDEX('AEO 2023 Table 49'!50:50,MATCH(Z1,'AEO 2023 Table 49'!13:13,0))/INDEX('AEO 2023 Table 49'!50:50,MATCH($D$1,'AEO 2023 Table 49'!13:13,0))</f>
        <v>0.99348497181090567</v>
      </c>
      <c r="AA3">
        <f>$D$3*INDEX('AEO 2023 Table 49'!50:50,MATCH(AA1,'AEO 2023 Table 49'!13:13,0))/INDEX('AEO 2023 Table 49'!50:50,MATCH($D$1,'AEO 2023 Table 49'!13:13,0))</f>
        <v>0.99133727537862493</v>
      </c>
      <c r="AB3">
        <f>$D$3*INDEX('AEO 2023 Table 49'!50:50,MATCH(AB1,'AEO 2023 Table 49'!13:13,0))/INDEX('AEO 2023 Table 49'!50:50,MATCH($D$1,'AEO 2023 Table 49'!13:13,0))</f>
        <v>0.98912887801741456</v>
      </c>
      <c r="AC3">
        <f>$D$3*INDEX('AEO 2023 Table 49'!50:50,MATCH(AC1,'AEO 2023 Table 49'!13:13,0))/INDEX('AEO 2023 Table 49'!50:50,MATCH($D$1,'AEO 2023 Table 49'!13:13,0))</f>
        <v>0.9862777678269975</v>
      </c>
      <c r="AD3">
        <f>$D$3*INDEX('AEO 2023 Table 49'!50:50,MATCH(AD1,'AEO 2023 Table 49'!13:13,0))/INDEX('AEO 2023 Table 49'!50:50,MATCH($D$1,'AEO 2023 Table 49'!13:13,0))</f>
        <v>0.98304082149106253</v>
      </c>
      <c r="AE3">
        <f>$D$3*INDEX('AEO 2023 Table 49'!50:50,MATCH(AE1,'AEO 2023 Table 49'!13:13,0))/INDEX('AEO 2023 Table 49'!50:50,MATCH($D$1,'AEO 2023 Table 49'!13:13,0))</f>
        <v>0.98166738930785802</v>
      </c>
      <c r="AF3">
        <f>$D$3*INDEX('AEO 2023 Table 49'!50:50,MATCH(AF1,'AEO 2023 Table 49'!13:13,0))/INDEX('AEO 2023 Table 49'!50:50,MATCH($D$1,'AEO 2023 Table 49'!13:13,0))</f>
        <v>0.98150535646143311</v>
      </c>
    </row>
    <row r="4" spans="1:32">
      <c r="A4" t="s">
        <v>122</v>
      </c>
      <c r="B4">
        <v>1</v>
      </c>
      <c r="C4">
        <v>1</v>
      </c>
      <c r="D4" s="108">
        <f>'seds growth'!G8</f>
        <v>1.1639163916391639</v>
      </c>
      <c r="E4">
        <f>$D$4*'AEO 2023 Table 7'!G65/'AEO 2023 Table 7'!$F$65</f>
        <v>1.2491958221913166</v>
      </c>
      <c r="F4">
        <f>$D$4*'AEO 2023 Table 7'!H65/'AEO 2023 Table 7'!$F$65</f>
        <v>1.2670668793290842</v>
      </c>
      <c r="G4">
        <f>$D$4*'AEO 2023 Table 7'!I65/'AEO 2023 Table 7'!$F$65</f>
        <v>1.269520282502546</v>
      </c>
      <c r="H4">
        <f>$D$4*'AEO 2023 Table 7'!J65/'AEO 2023 Table 7'!$F$65</f>
        <v>1.2856272812989347</v>
      </c>
      <c r="I4">
        <f>$D$4*'AEO 2023 Table 7'!K65/'AEO 2023 Table 7'!$F$65</f>
        <v>1.3015440873645436</v>
      </c>
      <c r="J4">
        <f>$D$4*'AEO 2023 Table 7'!L65/'AEO 2023 Table 7'!$F$65</f>
        <v>1.314137088589193</v>
      </c>
      <c r="K4">
        <f>$D$4*'AEO 2023 Table 7'!M65/'AEO 2023 Table 7'!$F$65</f>
        <v>1.3235038729460997</v>
      </c>
      <c r="L4">
        <f>$D$4*'AEO 2023 Table 7'!N65/'AEO 2023 Table 7'!$F$65</f>
        <v>1.330077564929157</v>
      </c>
      <c r="M4">
        <f>$D$4*'AEO 2023 Table 7'!O65/'AEO 2023 Table 7'!$F$65</f>
        <v>1.3366574859317808</v>
      </c>
      <c r="N4">
        <f>$D$4*'AEO 2023 Table 7'!P65/'AEO 2023 Table 7'!$F$65</f>
        <v>1.3471031364776946</v>
      </c>
      <c r="O4">
        <f>$D$4*'AEO 2023 Table 7'!Q65/'AEO 2023 Table 7'!$F$65</f>
        <v>1.3581123056604376</v>
      </c>
      <c r="P4">
        <f>$D$4*'AEO 2023 Table 7'!R65/'AEO 2023 Table 7'!$F$65</f>
        <v>1.3680600499089615</v>
      </c>
      <c r="Q4">
        <f>$D$4*'AEO 2023 Table 7'!S65/'AEO 2023 Table 7'!$F$65</f>
        <v>1.3799039077136845</v>
      </c>
      <c r="R4">
        <f>$D$4*'AEO 2023 Table 7'!T65/'AEO 2023 Table 7'!$F$65</f>
        <v>1.3952277111165137</v>
      </c>
      <c r="S4">
        <f>$D$4*'AEO 2023 Table 7'!U65/'AEO 2023 Table 7'!$F$65</f>
        <v>1.4135285706044052</v>
      </c>
      <c r="T4">
        <f>$D$4*'AEO 2023 Table 7'!V65/'AEO 2023 Table 7'!$F$65</f>
        <v>1.4327459265045901</v>
      </c>
      <c r="U4">
        <f>$D$4*'AEO 2023 Table 7'!W65/'AEO 2023 Table 7'!$F$65</f>
        <v>1.4528100137979179</v>
      </c>
      <c r="V4">
        <f>$D$4*'AEO 2023 Table 7'!X65/'AEO 2023 Table 7'!$F$65</f>
        <v>1.4761298019849396</v>
      </c>
      <c r="W4">
        <f>$D$4*'AEO 2023 Table 7'!Y65/'AEO 2023 Table 7'!$F$65</f>
        <v>1.4984541928451516</v>
      </c>
      <c r="X4">
        <f>$D$4*'AEO 2023 Table 7'!Z65/'AEO 2023 Table 7'!$F$65</f>
        <v>1.5211672745263458</v>
      </c>
      <c r="Y4">
        <f>$D$4*'AEO 2023 Table 7'!AA65/'AEO 2023 Table 7'!$F$65</f>
        <v>1.5442258591595233</v>
      </c>
      <c r="Z4">
        <f>$D$4*'AEO 2023 Table 7'!AB65/'AEO 2023 Table 7'!$F$65</f>
        <v>1.5672254757408002</v>
      </c>
      <c r="AA4">
        <f>$D$4*'AEO 2023 Table 7'!AC65/'AEO 2023 Table 7'!$F$65</f>
        <v>1.5896121567966828</v>
      </c>
      <c r="AB4">
        <f>$D$4*'AEO 2023 Table 7'!AD65/'AEO 2023 Table 7'!$F$65</f>
        <v>1.6114199543008039</v>
      </c>
      <c r="AC4">
        <f>$D$4*'AEO 2023 Table 7'!AE65/'AEO 2023 Table 7'!$F$65</f>
        <v>1.6348012021475531</v>
      </c>
      <c r="AD4">
        <f>$D$4*'AEO 2023 Table 7'!AF65/'AEO 2023 Table 7'!$F$65</f>
        <v>1.6584158305940797</v>
      </c>
      <c r="AE4">
        <f>$D$4*'AEO 2023 Table 7'!AG65/'AEO 2023 Table 7'!$F$65</f>
        <v>1.6816903545722472</v>
      </c>
      <c r="AF4">
        <f>$D$4*'AEO 2023 Table 7'!AH65/'AEO 2023 Table 7'!$F$65</f>
        <v>1.7076475096439432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0.98016416209139912</v>
      </c>
      <c r="E2" s="108">
        <f>'growth rates from 2022 psgr'!E2</f>
        <v>1.000179336244591</v>
      </c>
      <c r="F2" s="108">
        <f>'growth rates from 2022 psgr'!F2</f>
        <v>1.0074695400331568</v>
      </c>
      <c r="G2" s="108">
        <f>'growth rates from 2022 psgr'!G2</f>
        <v>1.0112110493918438</v>
      </c>
      <c r="H2" s="108">
        <f>'growth rates from 2022 psgr'!H2</f>
        <v>1.0184082542130486</v>
      </c>
      <c r="I2" s="108">
        <f>'growth rates from 2022 psgr'!I2</f>
        <v>1.0279559375667273</v>
      </c>
      <c r="J2" s="108">
        <f>'growth rates from 2022 psgr'!J2</f>
        <v>1.0367891689146762</v>
      </c>
      <c r="K2" s="108">
        <f>'growth rates from 2022 psgr'!K2</f>
        <v>1.0436888608092028</v>
      </c>
      <c r="L2" s="108">
        <f>'growth rates from 2022 psgr'!L2</f>
        <v>1.0489529467450145</v>
      </c>
      <c r="M2" s="108">
        <f>'growth rates from 2022 psgr'!M2</f>
        <v>1.0534107596429458</v>
      </c>
      <c r="N2" s="108">
        <f>'growth rates from 2022 psgr'!N2</f>
        <v>1.0571603487339916</v>
      </c>
      <c r="O2" s="108">
        <f>'growth rates from 2022 psgr'!O2</f>
        <v>1.062575253123035</v>
      </c>
      <c r="P2" s="108">
        <f>'growth rates from 2022 psgr'!P2</f>
        <v>1.069490094084824</v>
      </c>
      <c r="Q2" s="108">
        <f>'growth rates from 2022 psgr'!Q2</f>
        <v>1.0758052801871083</v>
      </c>
      <c r="R2" s="108">
        <f>'growth rates from 2022 psgr'!R2</f>
        <v>1.0809359691832223</v>
      </c>
      <c r="S2" s="108">
        <f>'growth rates from 2022 psgr'!S2</f>
        <v>1.086898684459199</v>
      </c>
      <c r="T2" s="108">
        <f>'growth rates from 2022 psgr'!T2</f>
        <v>1.0936270221151743</v>
      </c>
      <c r="U2" s="108">
        <f>'growth rates from 2022 psgr'!U2</f>
        <v>1.1004061095773878</v>
      </c>
      <c r="V2" s="108">
        <f>'growth rates from 2022 psgr'!V2</f>
        <v>1.1081495260928296</v>
      </c>
      <c r="W2" s="108">
        <f>'growth rates from 2022 psgr'!W2</f>
        <v>1.1160843272610512</v>
      </c>
      <c r="X2" s="108">
        <f>'growth rates from 2022 psgr'!X2</f>
        <v>1.1243592276609531</v>
      </c>
      <c r="Y2" s="108">
        <f>'growth rates from 2022 psgr'!Y2</f>
        <v>1.1323957807824698</v>
      </c>
      <c r="Z2" s="108">
        <f>'growth rates from 2022 psgr'!Z2</f>
        <v>1.140718064031278</v>
      </c>
      <c r="AA2" s="108">
        <f>'growth rates from 2022 psgr'!AA2</f>
        <v>1.1495652665112785</v>
      </c>
      <c r="AB2" s="108">
        <f>'growth rates from 2022 psgr'!AB2</f>
        <v>1.1598447392706153</v>
      </c>
      <c r="AC2" s="108">
        <f>'growth rates from 2022 psgr'!AC2</f>
        <v>1.1708804081704416</v>
      </c>
      <c r="AD2" s="108">
        <f>'growth rates from 2022 psgr'!AD2</f>
        <v>1.1822659389958805</v>
      </c>
      <c r="AE2" s="108">
        <f>'growth rates from 2022 psgr'!AE2</f>
        <v>1.1938012782218244</v>
      </c>
      <c r="AF2" s="108">
        <f>'growth rates from 2022 psgr'!AF2</f>
        <v>1.2063900745188456</v>
      </c>
    </row>
    <row r="3" spans="1:32">
      <c r="A3" t="s">
        <v>124</v>
      </c>
      <c r="B3">
        <f>INDEX('AEO 2021 Table 7'!22:22,MATCH(B$1,'AEO 2021 Table 7'!1:1,0))/INDEX('AEO 2021 Table 7'!22:22,MATCH(B$1,'AEO 2021 Table 7'!1:1,0))</f>
        <v>1</v>
      </c>
      <c r="C3">
        <v>1</v>
      </c>
      <c r="D3" s="108">
        <f>'growth rates from 2022 psgr'!D3</f>
        <v>1.020135686282255</v>
      </c>
      <c r="E3" s="108">
        <f>'growth rates from 2022 psgr'!E3</f>
        <v>1.086466893412354</v>
      </c>
      <c r="F3" s="108">
        <f>'growth rates from 2022 psgr'!F3</f>
        <v>1.1241734917833475</v>
      </c>
      <c r="G3" s="108">
        <f>'growth rates from 2022 psgr'!G3</f>
        <v>1.1475621523848671</v>
      </c>
      <c r="H3" s="108">
        <f>'growth rates from 2022 psgr'!H3</f>
        <v>1.1646264229700392</v>
      </c>
      <c r="I3" s="108">
        <f>'growth rates from 2022 psgr'!I3</f>
        <v>1.1774289439691488</v>
      </c>
      <c r="J3" s="108">
        <f>'growth rates from 2022 psgr'!J3</f>
        <v>1.1872058869326787</v>
      </c>
      <c r="K3" s="108">
        <f>'growth rates from 2022 psgr'!K3</f>
        <v>1.1945134401100836</v>
      </c>
      <c r="L3" s="108">
        <f>'growth rates from 2022 psgr'!L3</f>
        <v>1.1998921124395536</v>
      </c>
      <c r="M3" s="108">
        <f>'growth rates from 2022 psgr'!M3</f>
        <v>1.2035886045416133</v>
      </c>
      <c r="N3" s="108">
        <f>'growth rates from 2022 psgr'!N3</f>
        <v>1.2065619414607553</v>
      </c>
      <c r="O3" s="108">
        <f>'growth rates from 2022 psgr'!O3</f>
        <v>1.209205989588872</v>
      </c>
      <c r="P3" s="108">
        <f>'growth rates from 2022 psgr'!P3</f>
        <v>1.2117878553242205</v>
      </c>
      <c r="Q3" s="108">
        <f>'growth rates from 2022 psgr'!Q3</f>
        <v>1.2138638147393443</v>
      </c>
      <c r="R3" s="108">
        <f>'growth rates from 2022 psgr'!R3</f>
        <v>1.215645977464028</v>
      </c>
      <c r="S3" s="108">
        <f>'growth rates from 2022 psgr'!S3</f>
        <v>1.2171966886721723</v>
      </c>
      <c r="T3" s="108">
        <f>'growth rates from 2022 psgr'!T3</f>
        <v>1.2179155882911865</v>
      </c>
      <c r="U3" s="108">
        <f>'growth rates from 2022 psgr'!U3</f>
        <v>1.2182084141084419</v>
      </c>
      <c r="V3" s="108">
        <f>'growth rates from 2022 psgr'!V3</f>
        <v>1.218205042213546</v>
      </c>
      <c r="W3" s="108">
        <f>'growth rates from 2022 psgr'!W3</f>
        <v>1.2179004147641557</v>
      </c>
      <c r="X3" s="108">
        <f>'growth rates from 2022 psgr'!X3</f>
        <v>1.2174392209329725</v>
      </c>
      <c r="Y3" s="108">
        <f>'growth rates from 2022 psgr'!Y3</f>
        <v>1.216547343105802</v>
      </c>
      <c r="Z3" s="108">
        <f>'growth rates from 2022 psgr'!Z3</f>
        <v>1.2156793301554372</v>
      </c>
      <c r="AA3" s="108">
        <f>'growth rates from 2022 psgr'!AA3</f>
        <v>1.2146438328601519</v>
      </c>
      <c r="AB3" s="108">
        <f>'growth rates from 2022 psgr'!AB3</f>
        <v>1.213951286343832</v>
      </c>
      <c r="AC3" s="108">
        <f>'growth rates from 2022 psgr'!AC3</f>
        <v>1.2127550484934175</v>
      </c>
      <c r="AD3" s="108">
        <f>'growth rates from 2022 psgr'!AD3</f>
        <v>1.2116595837914936</v>
      </c>
      <c r="AE3" s="108">
        <f>'growth rates from 2022 psgr'!AE3</f>
        <v>1.2103495328611211</v>
      </c>
      <c r="AF3" s="108">
        <f>'growth rates from 2022 psgr'!AF3</f>
        <v>1.2092075883321416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1.1639163916391639</v>
      </c>
      <c r="E4" s="108">
        <f>'growth rates from 2022 psgr'!E4</f>
        <v>1.2491958221913166</v>
      </c>
      <c r="F4" s="108">
        <f>'growth rates from 2022 psgr'!F4</f>
        <v>1.2670668793290842</v>
      </c>
      <c r="G4" s="108">
        <f>'growth rates from 2022 psgr'!G4</f>
        <v>1.269520282502546</v>
      </c>
      <c r="H4" s="108">
        <f>'growth rates from 2022 psgr'!H4</f>
        <v>1.2856272812989347</v>
      </c>
      <c r="I4" s="108">
        <f>'growth rates from 2022 psgr'!I4</f>
        <v>1.3015440873645436</v>
      </c>
      <c r="J4" s="108">
        <f>'growth rates from 2022 psgr'!J4</f>
        <v>1.314137088589193</v>
      </c>
      <c r="K4" s="108">
        <f>'growth rates from 2022 psgr'!K4</f>
        <v>1.3235038729460997</v>
      </c>
      <c r="L4" s="108">
        <f>'growth rates from 2022 psgr'!L4</f>
        <v>1.330077564929157</v>
      </c>
      <c r="M4" s="108">
        <f>'growth rates from 2022 psgr'!M4</f>
        <v>1.3366574859317808</v>
      </c>
      <c r="N4" s="108">
        <f>'growth rates from 2022 psgr'!N4</f>
        <v>1.3471031364776946</v>
      </c>
      <c r="O4" s="108">
        <f>'growth rates from 2022 psgr'!O4</f>
        <v>1.3581123056604376</v>
      </c>
      <c r="P4" s="108">
        <f>'growth rates from 2022 psgr'!P4</f>
        <v>1.3680600499089615</v>
      </c>
      <c r="Q4" s="108">
        <f>'growth rates from 2022 psgr'!Q4</f>
        <v>1.3799039077136845</v>
      </c>
      <c r="R4" s="108">
        <f>'growth rates from 2022 psgr'!R4</f>
        <v>1.3952277111165137</v>
      </c>
      <c r="S4" s="108">
        <f>'growth rates from 2022 psgr'!S4</f>
        <v>1.4135285706044052</v>
      </c>
      <c r="T4" s="108">
        <f>'growth rates from 2022 psgr'!T4</f>
        <v>1.4327459265045901</v>
      </c>
      <c r="U4" s="108">
        <f>'growth rates from 2022 psgr'!U4</f>
        <v>1.4528100137979179</v>
      </c>
      <c r="V4" s="108">
        <f>'growth rates from 2022 psgr'!V4</f>
        <v>1.4761298019849396</v>
      </c>
      <c r="W4" s="108">
        <f>'growth rates from 2022 psgr'!W4</f>
        <v>1.4984541928451516</v>
      </c>
      <c r="X4" s="108">
        <f>'growth rates from 2022 psgr'!X4</f>
        <v>1.5211672745263458</v>
      </c>
      <c r="Y4" s="108">
        <f>'growth rates from 2022 psgr'!Y4</f>
        <v>1.5442258591595233</v>
      </c>
      <c r="Z4" s="108">
        <f>'growth rates from 2022 psgr'!Z4</f>
        <v>1.5672254757408002</v>
      </c>
      <c r="AA4" s="108">
        <f>'growth rates from 2022 psgr'!AA4</f>
        <v>1.5896121567966828</v>
      </c>
      <c r="AB4" s="108">
        <f>'growth rates from 2022 psgr'!AB4</f>
        <v>1.6114199543008039</v>
      </c>
      <c r="AC4" s="108">
        <f>'growth rates from 2022 psgr'!AC4</f>
        <v>1.6348012021475531</v>
      </c>
      <c r="AD4" s="108">
        <f>'growth rates from 2022 psgr'!AD4</f>
        <v>1.6584158305940797</v>
      </c>
      <c r="AE4" s="108">
        <f>'growth rates from 2022 psgr'!AE4</f>
        <v>1.6816903545722472</v>
      </c>
      <c r="AF4" s="108">
        <f>'growth rates from 2022 psgr'!AF4</f>
        <v>1.7076475096439432</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0.98016416209139912</v>
      </c>
      <c r="E2" s="108">
        <f>'growth rates from 2022 frgt'!E2</f>
        <v>0.97807016621582465</v>
      </c>
      <c r="F2" s="108">
        <f>'growth rates from 2022 frgt'!F2</f>
        <v>0.97642411491871117</v>
      </c>
      <c r="G2" s="108">
        <f>'growth rates from 2022 frgt'!G2</f>
        <v>0.98245221136629679</v>
      </c>
      <c r="H2" s="108">
        <f>'growth rates from 2022 frgt'!H2</f>
        <v>0.99261212262439091</v>
      </c>
      <c r="I2" s="108">
        <f>'growth rates from 2022 frgt'!I2</f>
        <v>1.001170437403285</v>
      </c>
      <c r="J2" s="108">
        <f>'growth rates from 2022 frgt'!J2</f>
        <v>1.0087763183479499</v>
      </c>
      <c r="K2" s="108">
        <f>'growth rates from 2022 frgt'!K2</f>
        <v>1.0158168351569952</v>
      </c>
      <c r="L2" s="108">
        <f>'growth rates from 2022 frgt'!L2</f>
        <v>1.0233493257795314</v>
      </c>
      <c r="M2" s="108">
        <f>'growth rates from 2022 frgt'!M2</f>
        <v>1.0321665436990961</v>
      </c>
      <c r="N2" s="108">
        <f>'growth rates from 2022 frgt'!N2</f>
        <v>1.0446091245338887</v>
      </c>
      <c r="O2" s="108">
        <f>'growth rates from 2022 frgt'!O2</f>
        <v>1.0564570462559253</v>
      </c>
      <c r="P2" s="108">
        <f>'growth rates from 2022 frgt'!P2</f>
        <v>1.067510115503115</v>
      </c>
      <c r="Q2" s="108">
        <f>'growth rates from 2022 frgt'!Q2</f>
        <v>1.0795915706677097</v>
      </c>
      <c r="R2" s="108">
        <f>'growth rates from 2022 frgt'!R2</f>
        <v>1.0905613868127391</v>
      </c>
      <c r="S2" s="108">
        <f>'growth rates from 2022 frgt'!S2</f>
        <v>1.1037016095543837</v>
      </c>
      <c r="T2" s="108">
        <f>'growth rates from 2022 frgt'!T2</f>
        <v>1.1168658384761641</v>
      </c>
      <c r="U2" s="108">
        <f>'growth rates from 2022 frgt'!U2</f>
        <v>1.1292418796336929</v>
      </c>
      <c r="V2" s="108">
        <f>'growth rates from 2022 frgt'!V2</f>
        <v>1.1432128319004631</v>
      </c>
      <c r="W2" s="108">
        <f>'growth rates from 2022 frgt'!W2</f>
        <v>1.1577761748819002</v>
      </c>
      <c r="X2" s="108">
        <f>'growth rates from 2022 frgt'!X2</f>
        <v>1.1726512263365612</v>
      </c>
      <c r="Y2" s="108">
        <f>'growth rates from 2022 frgt'!Y2</f>
        <v>1.1871707549403465</v>
      </c>
      <c r="Z2" s="108">
        <f>'growth rates from 2022 frgt'!Z2</f>
        <v>1.2010163709819475</v>
      </c>
      <c r="AA2" s="108">
        <f>'growth rates from 2022 frgt'!AA2</f>
        <v>1.2146813498147415</v>
      </c>
      <c r="AB2" s="108">
        <f>'growth rates from 2022 frgt'!AB2</f>
        <v>1.2297679242263182</v>
      </c>
      <c r="AC2" s="108">
        <f>'growth rates from 2022 frgt'!AC2</f>
        <v>1.2454089381022098</v>
      </c>
      <c r="AD2" s="108">
        <f>'growth rates from 2022 frgt'!AD2</f>
        <v>1.2604037766770617</v>
      </c>
      <c r="AE2" s="108">
        <f>'growth rates from 2022 frgt'!AE2</f>
        <v>1.2764051683542006</v>
      </c>
      <c r="AF2" s="108">
        <f>'growth rates from 2022 frgt'!AF2</f>
        <v>1.2948904063558213</v>
      </c>
    </row>
    <row r="3" spans="1:32">
      <c r="A3" t="s">
        <v>124</v>
      </c>
      <c r="B3">
        <v>1</v>
      </c>
      <c r="C3">
        <v>1</v>
      </c>
      <c r="D3" s="108">
        <f>'growth rates from 2022 frgt'!D3</f>
        <v>1.020135686282255</v>
      </c>
      <c r="E3" s="108">
        <f>'growth rates from 2022 frgt'!E3</f>
        <v>1.0041706707930997</v>
      </c>
      <c r="F3" s="108">
        <f>'growth rates from 2022 frgt'!F3</f>
        <v>0.99162569755585372</v>
      </c>
      <c r="G3" s="108">
        <f>'growth rates from 2022 frgt'!G3</f>
        <v>0.99063394892854895</v>
      </c>
      <c r="H3" s="108">
        <f>'growth rates from 2022 frgt'!H3</f>
        <v>0.99683890549090037</v>
      </c>
      <c r="I3" s="108">
        <f>'growth rates from 2022 frgt'!I3</f>
        <v>1.0012533701794615</v>
      </c>
      <c r="J3" s="108">
        <f>'growth rates from 2022 frgt'!J3</f>
        <v>1.0044576796711024</v>
      </c>
      <c r="K3" s="108">
        <f>'growth rates from 2022 frgt'!K3</f>
        <v>1.0050998086276559</v>
      </c>
      <c r="L3" s="108">
        <f>'growth rates from 2022 frgt'!L3</f>
        <v>1.0053315296764682</v>
      </c>
      <c r="M3" s="108">
        <f>'growth rates from 2022 frgt'!M3</f>
        <v>1.0055958875695745</v>
      </c>
      <c r="N3" s="108">
        <f>'growth rates from 2022 frgt'!N3</f>
        <v>1.0078650677110208</v>
      </c>
      <c r="O3" s="108">
        <f>'growth rates from 2022 frgt'!O3</f>
        <v>1.0078478352826175</v>
      </c>
      <c r="P3" s="108">
        <f>'growth rates from 2022 frgt'!P3</f>
        <v>1.0051050525680281</v>
      </c>
      <c r="Q3" s="108">
        <f>'growth rates from 2022 frgt'!Q3</f>
        <v>1.002815054910952</v>
      </c>
      <c r="R3" s="108">
        <f>'growth rates from 2022 frgt'!R3</f>
        <v>0.9987940985637086</v>
      </c>
      <c r="S3" s="108">
        <f>'growth rates from 2022 frgt'!S3</f>
        <v>0.99800983754172667</v>
      </c>
      <c r="T3" s="108">
        <f>'growth rates from 2022 frgt'!T3</f>
        <v>0.99794614085497813</v>
      </c>
      <c r="U3" s="108">
        <f>'growth rates from 2022 frgt'!U3</f>
        <v>0.99677579267680483</v>
      </c>
      <c r="V3" s="108">
        <f>'growth rates from 2022 frgt'!V3</f>
        <v>0.99667695995253569</v>
      </c>
      <c r="W3" s="108">
        <f>'growth rates from 2022 frgt'!W3</f>
        <v>0.99586072781021984</v>
      </c>
      <c r="X3" s="108">
        <f>'growth rates from 2022 frgt'!X3</f>
        <v>0.99568895465831664</v>
      </c>
      <c r="Y3" s="108">
        <f>'growth rates from 2022 frgt'!Y3</f>
        <v>0.9949111926300741</v>
      </c>
      <c r="Z3" s="108">
        <f>'growth rates from 2022 frgt'!Z3</f>
        <v>0.99348497181090567</v>
      </c>
      <c r="AA3" s="108">
        <f>'growth rates from 2022 frgt'!AA3</f>
        <v>0.99133727537862493</v>
      </c>
      <c r="AB3" s="108">
        <f>'growth rates from 2022 frgt'!AB3</f>
        <v>0.98912887801741456</v>
      </c>
      <c r="AC3" s="108">
        <f>'growth rates from 2022 frgt'!AC3</f>
        <v>0.9862777678269975</v>
      </c>
      <c r="AD3" s="108">
        <f>'growth rates from 2022 frgt'!AD3</f>
        <v>0.98304082149106253</v>
      </c>
      <c r="AE3" s="108">
        <f>'growth rates from 2022 frgt'!AE3</f>
        <v>0.98166738930785802</v>
      </c>
      <c r="AF3" s="108">
        <f>'growth rates from 2022 frgt'!AF3</f>
        <v>0.98150535646143311</v>
      </c>
    </row>
    <row r="4" spans="1:32">
      <c r="A4" t="s">
        <v>122</v>
      </c>
      <c r="B4">
        <v>1</v>
      </c>
      <c r="C4">
        <v>1</v>
      </c>
      <c r="D4" s="108">
        <f>'growth rates from 2022 frgt'!D4</f>
        <v>1.1639163916391639</v>
      </c>
      <c r="E4" s="108">
        <f>'growth rates from 2022 frgt'!E4</f>
        <v>1.2491958221913166</v>
      </c>
      <c r="F4" s="108">
        <f>'growth rates from 2022 frgt'!F4</f>
        <v>1.2670668793290842</v>
      </c>
      <c r="G4" s="108">
        <f>'growth rates from 2022 frgt'!G4</f>
        <v>1.269520282502546</v>
      </c>
      <c r="H4" s="108">
        <f>'growth rates from 2022 frgt'!H4</f>
        <v>1.2856272812989347</v>
      </c>
      <c r="I4" s="108">
        <f>'growth rates from 2022 frgt'!I4</f>
        <v>1.3015440873645436</v>
      </c>
      <c r="J4" s="108">
        <f>'growth rates from 2022 frgt'!J4</f>
        <v>1.314137088589193</v>
      </c>
      <c r="K4" s="108">
        <f>'growth rates from 2022 frgt'!K4</f>
        <v>1.3235038729460997</v>
      </c>
      <c r="L4" s="108">
        <f>'growth rates from 2022 frgt'!L4</f>
        <v>1.330077564929157</v>
      </c>
      <c r="M4" s="108">
        <f>'growth rates from 2022 frgt'!M4</f>
        <v>1.3366574859317808</v>
      </c>
      <c r="N4" s="108">
        <f>'growth rates from 2022 frgt'!N4</f>
        <v>1.3471031364776946</v>
      </c>
      <c r="O4" s="108">
        <f>'growth rates from 2022 frgt'!O4</f>
        <v>1.3581123056604376</v>
      </c>
      <c r="P4" s="108">
        <f>'growth rates from 2022 frgt'!P4</f>
        <v>1.3680600499089615</v>
      </c>
      <c r="Q4" s="108">
        <f>'growth rates from 2022 frgt'!Q4</f>
        <v>1.3799039077136845</v>
      </c>
      <c r="R4" s="108">
        <f>'growth rates from 2022 frgt'!R4</f>
        <v>1.3952277111165137</v>
      </c>
      <c r="S4" s="108">
        <f>'growth rates from 2022 frgt'!S4</f>
        <v>1.4135285706044052</v>
      </c>
      <c r="T4" s="108">
        <f>'growth rates from 2022 frgt'!T4</f>
        <v>1.4327459265045901</v>
      </c>
      <c r="U4" s="108">
        <f>'growth rates from 2022 frgt'!U4</f>
        <v>1.4528100137979179</v>
      </c>
      <c r="V4" s="108">
        <f>'growth rates from 2022 frgt'!V4</f>
        <v>1.4761298019849396</v>
      </c>
      <c r="W4" s="108">
        <f>'growth rates from 2022 frgt'!W4</f>
        <v>1.4984541928451516</v>
      </c>
      <c r="X4" s="108">
        <f>'growth rates from 2022 frgt'!X4</f>
        <v>1.5211672745263458</v>
      </c>
      <c r="Y4" s="108">
        <f>'growth rates from 2022 frgt'!Y4</f>
        <v>1.5442258591595233</v>
      </c>
      <c r="Z4" s="108">
        <f>'growth rates from 2022 frgt'!Z4</f>
        <v>1.5672254757408002</v>
      </c>
      <c r="AA4" s="108">
        <f>'growth rates from 2022 frgt'!AA4</f>
        <v>1.5896121567966828</v>
      </c>
      <c r="AB4" s="108">
        <f>'growth rates from 2022 frgt'!AB4</f>
        <v>1.6114199543008039</v>
      </c>
      <c r="AC4" s="108">
        <f>'growth rates from 2022 frgt'!AC4</f>
        <v>1.6348012021475531</v>
      </c>
      <c r="AD4" s="108">
        <f>'growth rates from 2022 frgt'!AD4</f>
        <v>1.6584158305940797</v>
      </c>
      <c r="AE4" s="108">
        <f>'growth rates from 2022 frgt'!AE4</f>
        <v>1.6816903545722472</v>
      </c>
      <c r="AF4" s="108">
        <f>'growth rates from 2022 frgt'!AF4</f>
        <v>1.7076475096439432</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2025-01-03T23:21:31Z</dcterms:modified>
</cp:coreProperties>
</file>