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S\bldgs\BDESC\"/>
    </mc:Choice>
  </mc:AlternateContent>
  <xr:revisionPtr revIDLastSave="0" documentId="8_{5A608C65-110C-478F-911C-4E44AF7333A7}"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<sst xmlns="http://schemas.openxmlformats.org/spreadsheetml/2006/main" count="50991" uniqueCount="1390">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</sst>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64</v>
      </c>
      <c r="C1" s="17">
        <v>45330</v>
      </c>
      <c r="D1" s="2"/>
      <c r="E1" s="2"/>
      <c r="F1" s="19" t="s">
        <v>146</v>
      </c>
      <c r="G1" s="19" t="s">
        <v>146</v>
      </c>
    </row>
    <row r="2" spans="1:7" ht="14.25" customHeight="1" x14ac:dyDescent="0.25">
      <c r="A2" s="1" t="s">
        <v>1</v>
      </c>
      <c r="B2" s="18" t="str">
        <f>LOOKUP(B1,F2:G51,G2:G51)</f>
        <v>MS</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b">
        <f>IF(A28=About!$B$1,SUM('BDESC-rural-residential'!$AF$8,'BDESC-urban-residential'!$AF$8,'BDESC-commercial'!$AF$8)='REEDS calc'!Q28,"NA")</f>
        <v>1</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MISSISSIPPI</v>
      </c>
    </row>
    <row r="3" spans="1:7" x14ac:dyDescent="0.2">
      <c r="A3" s="18" t="s">
        <v>95</v>
      </c>
      <c r="B3" s="18">
        <v>0.59</v>
      </c>
      <c r="C3" s="18">
        <v>0.41</v>
      </c>
      <c r="F3" s="14" t="s">
        <v>14</v>
      </c>
      <c r="G3">
        <f>SUMIFS(B:B,A:A,G2)</f>
        <v>0.49399999999999999</v>
      </c>
    </row>
    <row r="4" spans="1:7" x14ac:dyDescent="0.2">
      <c r="A4" s="18" t="s">
        <v>96</v>
      </c>
      <c r="B4" s="18">
        <v>0.66</v>
      </c>
      <c r="C4" s="18">
        <v>0.33999999999999903</v>
      </c>
      <c r="F4" s="14" t="s">
        <v>15</v>
      </c>
      <c r="G4">
        <f>SUMIFS(C:C,A:A,G2)</f>
        <v>0.50600000000000001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2.746527499718816</v>
      </c>
      <c r="C8" s="71">
        <f>INDEX('REEDS calc'!$C$64:$AG$113,MATCH(About!$B$2,'REEDS calc'!$B$64:$B$113,0),MATCH(C$1,'REEDS calc'!$C$63:$AG$63,0))*SUMIFS('res v com'!$E$3:$E$52,'res v com'!$B$3:$B$52,About!$B$2)*SUMIFS('Urban and Rural'!$C$2:$C$53,'Urban and Rural'!$A$2:$A$53,About!$B$1)</f>
        <v>2.746527499718816</v>
      </c>
      <c r="D8" s="71">
        <f>INDEX('REEDS calc'!$C$64:$AG$113,MATCH(About!$B$2,'REEDS calc'!$B$64:$B$113,0),MATCH(D$1,'REEDS calc'!$C$63:$AG$63,0))*SUMIFS('res v com'!$E$3:$E$52,'res v com'!$B$3:$B$52,About!$B$2)*SUMIFS('Urban and Rural'!$C$2:$C$53,'Urban and Rural'!$A$2:$A$53,About!$B$1)</f>
        <v>2.746527499718816</v>
      </c>
      <c r="E8" s="71">
        <f>INDEX('REEDS calc'!$C$64:$AG$113,MATCH(About!$B$2,'REEDS calc'!$B$64:$B$113,0),MATCH(E$1,'REEDS calc'!$C$63:$AG$63,0))*SUMIFS('res v com'!$E$3:$E$52,'res v com'!$B$3:$B$52,About!$B$2)*SUMIFS('Urban and Rural'!$C$2:$C$53,'Urban and Rural'!$A$2:$A$53,About!$B$1)</f>
        <v>4.7384397705544927</v>
      </c>
      <c r="F8" s="71">
        <f>INDEX('REEDS calc'!$C$64:$AG$113,MATCH(About!$B$2,'REEDS calc'!$B$64:$B$113,0),MATCH(F$1,'REEDS calc'!$C$63:$AG$63,0))*SUMIFS('res v com'!$E$3:$E$52,'res v com'!$B$3:$B$52,About!$B$2)*SUMIFS('Urban and Rural'!$C$2:$C$53,'Urban and Rural'!$A$2:$A$53,About!$B$1)</f>
        <v>6.7303520413901694</v>
      </c>
      <c r="G8" s="71">
        <f>INDEX('REEDS calc'!$C$64:$AG$113,MATCH(About!$B$2,'REEDS calc'!$B$64:$B$113,0),MATCH(G$1,'REEDS calc'!$C$63:$AG$63,0))*SUMIFS('res v com'!$E$3:$E$52,'res v com'!$B$3:$B$52,About!$B$2)*SUMIFS('Urban and Rural'!$C$2:$C$53,'Urban and Rural'!$A$2:$A$53,About!$B$1)</f>
        <v>11.516380159712067</v>
      </c>
      <c r="H8" s="71">
        <f>INDEX('REEDS calc'!$C$64:$AG$113,MATCH(About!$B$2,'REEDS calc'!$B$64:$B$113,0),MATCH(H$1,'REEDS calc'!$C$63:$AG$63,0))*SUMIFS('res v com'!$E$3:$E$52,'res v com'!$B$3:$B$52,About!$B$2)*SUMIFS('Urban and Rural'!$C$2:$C$53,'Urban and Rural'!$A$2:$A$53,About!$B$1)</f>
        <v>16.302408278033969</v>
      </c>
      <c r="I8" s="71">
        <f>INDEX('REEDS calc'!$C$64:$AG$113,MATCH(About!$B$2,'REEDS calc'!$B$64:$B$113,0),MATCH(I$1,'REEDS calc'!$C$63:$AG$63,0))*SUMIFS('res v com'!$E$3:$E$52,'res v com'!$B$3:$B$52,About!$B$2)*SUMIFS('Urban and Rural'!$C$2:$C$53,'Urban and Rural'!$A$2:$A$53,About!$B$1)</f>
        <v>28.925557440107973</v>
      </c>
      <c r="J8" s="71">
        <f>INDEX('REEDS calc'!$C$64:$AG$113,MATCH(About!$B$2,'REEDS calc'!$B$64:$B$113,0),MATCH(J$1,'REEDS calc'!$C$63:$AG$63,0))*SUMIFS('res v com'!$E$3:$E$52,'res v com'!$B$3:$B$52,About!$B$2)*SUMIFS('Urban and Rural'!$C$2:$C$53,'Urban and Rural'!$A$2:$A$53,About!$B$1)</f>
        <v>41.54870660218198</v>
      </c>
      <c r="K8" s="71">
        <f>INDEX('REEDS calc'!$C$64:$AG$113,MATCH(About!$B$2,'REEDS calc'!$B$64:$B$113,0),MATCH(K$1,'REEDS calc'!$C$63:$AG$63,0))*SUMIFS('res v com'!$E$3:$E$52,'res v com'!$B$3:$B$52,About!$B$2)*SUMIFS('Urban and Rural'!$C$2:$C$53,'Urban and Rural'!$A$2:$A$53,About!$B$1)</f>
        <v>67.916730266561686</v>
      </c>
      <c r="L8" s="71">
        <f>INDEX('REEDS calc'!$C$64:$AG$113,MATCH(About!$B$2,'REEDS calc'!$B$64:$B$113,0),MATCH(L$1,'REEDS calc'!$C$63:$AG$63,0))*SUMIFS('res v com'!$E$3:$E$52,'res v com'!$B$3:$B$52,About!$B$2)*SUMIFS('Urban and Rural'!$C$2:$C$53,'Urban and Rural'!$A$2:$A$53,About!$B$1)</f>
        <v>94.284753930941392</v>
      </c>
      <c r="M8" s="71">
        <f>INDEX('REEDS calc'!$C$64:$AG$113,MATCH(About!$B$2,'REEDS calc'!$B$64:$B$113,0),MATCH(M$1,'REEDS calc'!$C$63:$AG$63,0))*SUMIFS('res v com'!$E$3:$E$52,'res v com'!$B$3:$B$52,About!$B$2)*SUMIFS('Urban and Rural'!$C$2:$C$53,'Urban and Rural'!$A$2:$A$53,About!$B$1)</f>
        <v>136.82057883252727</v>
      </c>
      <c r="N8" s="71">
        <f>INDEX('REEDS calc'!$C$64:$AG$113,MATCH(About!$B$2,'REEDS calc'!$B$64:$B$113,0),MATCH(N$1,'REEDS calc'!$C$63:$AG$63,0))*SUMIFS('res v com'!$E$3:$E$52,'res v com'!$B$3:$B$52,About!$B$2)*SUMIFS('Urban and Rural'!$C$2:$C$53,'Urban and Rural'!$A$2:$A$53,About!$B$1)</f>
        <v>179.35640373411314</v>
      </c>
      <c r="O8" s="71">
        <f>INDEX('REEDS calc'!$C$64:$AG$113,MATCH(About!$B$2,'REEDS calc'!$B$64:$B$113,0),MATCH(O$1,'REEDS calc'!$C$63:$AG$63,0))*SUMIFS('res v com'!$E$3:$E$52,'res v com'!$B$3:$B$52,About!$B$2)*SUMIFS('Urban and Rural'!$C$2:$C$53,'Urban and Rural'!$A$2:$A$53,About!$B$1)</f>
        <v>230.6416862895062</v>
      </c>
      <c r="P8" s="71">
        <f>INDEX('REEDS calc'!$C$64:$AG$113,MATCH(About!$B$2,'REEDS calc'!$B$64:$B$113,0),MATCH(P$1,'REEDS calc'!$C$63:$AG$63,0))*SUMIFS('res v com'!$E$3:$E$52,'res v com'!$B$3:$B$52,About!$B$2)*SUMIFS('Urban and Rural'!$C$2:$C$53,'Urban and Rural'!$A$2:$A$53,About!$B$1)</f>
        <v>281.92696884489931</v>
      </c>
      <c r="Q8" s="71">
        <f>INDEX('REEDS calc'!$C$64:$AG$113,MATCH(About!$B$2,'REEDS calc'!$B$64:$B$113,0),MATCH(Q$1,'REEDS calc'!$C$63:$AG$63,0))*SUMIFS('res v com'!$E$3:$E$52,'res v com'!$B$3:$B$52,About!$B$2)*SUMIFS('Urban and Rural'!$C$2:$C$53,'Urban and Rural'!$A$2:$A$53,About!$B$1)</f>
        <v>302.83592918681808</v>
      </c>
      <c r="R8" s="71">
        <f>INDEX('REEDS calc'!$C$64:$AG$113,MATCH(About!$B$2,'REEDS calc'!$B$64:$B$113,0),MATCH(R$1,'REEDS calc'!$C$63:$AG$63,0))*SUMIFS('res v com'!$E$3:$E$52,'res v com'!$B$3:$B$52,About!$B$2)*SUMIFS('Urban and Rural'!$C$2:$C$53,'Urban and Rural'!$A$2:$A$53,About!$B$1)</f>
        <v>323.74488952873685</v>
      </c>
      <c r="S8" s="71">
        <f>INDEX('REEDS calc'!$C$64:$AG$113,MATCH(About!$B$2,'REEDS calc'!$B$64:$B$113,0),MATCH(S$1,'REEDS calc'!$C$63:$AG$63,0))*SUMIFS('res v com'!$E$3:$E$52,'res v com'!$B$3:$B$52,About!$B$2)*SUMIFS('Urban and Rural'!$C$2:$C$53,'Urban and Rural'!$A$2:$A$53,About!$B$1)</f>
        <v>339.82295273872455</v>
      </c>
      <c r="T8" s="71">
        <f>INDEX('REEDS calc'!$C$64:$AG$113,MATCH(About!$B$2,'REEDS calc'!$B$64:$B$113,0),MATCH(T$1,'REEDS calc'!$C$63:$AG$63,0))*SUMIFS('res v com'!$E$3:$E$52,'res v com'!$B$3:$B$52,About!$B$2)*SUMIFS('Urban and Rural'!$C$2:$C$53,'Urban and Rural'!$A$2:$A$53,About!$B$1)</f>
        <v>355.90101594871214</v>
      </c>
      <c r="U8" s="71">
        <f>INDEX('REEDS calc'!$C$64:$AG$113,MATCH(About!$B$2,'REEDS calc'!$B$64:$B$113,0),MATCH(U$1,'REEDS calc'!$C$63:$AG$63,0))*SUMIFS('res v com'!$E$3:$E$52,'res v com'!$B$3:$B$52,About!$B$2)*SUMIFS('Urban and Rural'!$C$2:$C$53,'Urban and Rural'!$A$2:$A$53,About!$B$1)</f>
        <v>369.09250594983695</v>
      </c>
      <c r="V8" s="71">
        <f>INDEX('REEDS calc'!$C$64:$AG$113,MATCH(About!$B$2,'REEDS calc'!$B$64:$B$113,0),MATCH(V$1,'REEDS calc'!$C$63:$AG$63,0))*SUMIFS('res v com'!$E$3:$E$52,'res v com'!$B$3:$B$52,About!$B$2)*SUMIFS('Urban and Rural'!$C$2:$C$53,'Urban and Rural'!$A$2:$A$53,About!$B$1)</f>
        <v>382.28399595096164</v>
      </c>
      <c r="W8" s="71">
        <f>INDEX('REEDS calc'!$C$64:$AG$113,MATCH(About!$B$2,'REEDS calc'!$B$64:$B$113,0),MATCH(W$1,'REEDS calc'!$C$63:$AG$63,0))*SUMIFS('res v com'!$E$3:$E$52,'res v com'!$B$3:$B$52,About!$B$2)*SUMIFS('Urban and Rural'!$C$2:$C$53,'Urban and Rural'!$A$2:$A$53,About!$B$1)</f>
        <v>391.93083387695424</v>
      </c>
      <c r="X8" s="71">
        <f>INDEX('REEDS calc'!$C$64:$AG$113,MATCH(About!$B$2,'REEDS calc'!$B$64:$B$113,0),MATCH(X$1,'REEDS calc'!$C$63:$AG$63,0))*SUMIFS('res v com'!$E$3:$E$52,'res v com'!$B$3:$B$52,About!$B$2)*SUMIFS('Urban and Rural'!$C$2:$C$53,'Urban and Rural'!$A$2:$A$53,About!$B$1)</f>
        <v>401.57767180294678</v>
      </c>
      <c r="Y8" s="71">
        <f>INDEX('REEDS calc'!$C$64:$AG$113,MATCH(About!$B$2,'REEDS calc'!$B$64:$B$113,0),MATCH(Y$1,'REEDS calc'!$C$63:$AG$63,0))*SUMIFS('res v com'!$E$3:$E$52,'res v com'!$B$3:$B$52,About!$B$2)*SUMIFS('Urban and Rural'!$C$2:$C$53,'Urban and Rural'!$A$2:$A$53,About!$B$1)</f>
        <v>413.09405196265885</v>
      </c>
      <c r="Z8" s="71">
        <f>INDEX('REEDS calc'!$C$64:$AG$113,MATCH(About!$B$2,'REEDS calc'!$B$64:$B$113,0),MATCH(Z$1,'REEDS calc'!$C$63:$AG$63,0))*SUMIFS('res v com'!$E$3:$E$52,'res v com'!$B$3:$B$52,About!$B$2)*SUMIFS('Urban and Rural'!$C$2:$C$53,'Urban and Rural'!$A$2:$A$53,About!$B$1)</f>
        <v>424.61043212237087</v>
      </c>
      <c r="AA8" s="71">
        <f>INDEX('REEDS calc'!$C$64:$AG$113,MATCH(About!$B$2,'REEDS calc'!$B$64:$B$113,0),MATCH(AA$1,'REEDS calc'!$C$63:$AG$63,0))*SUMIFS('res v com'!$E$3:$E$52,'res v com'!$B$3:$B$52,About!$B$2)*SUMIFS('Urban and Rural'!$C$2:$C$53,'Urban and Rural'!$A$2:$A$53,About!$B$1)</f>
        <v>435.58838411877178</v>
      </c>
      <c r="AB8" s="71">
        <f>INDEX('REEDS calc'!$C$64:$AG$113,MATCH(About!$B$2,'REEDS calc'!$B$64:$B$113,0),MATCH(AB$1,'REEDS calc'!$C$63:$AG$63,0))*SUMIFS('res v com'!$E$3:$E$52,'res v com'!$B$3:$B$52,About!$B$2)*SUMIFS('Urban and Rural'!$C$2:$C$53,'Urban and Rural'!$A$2:$A$53,About!$B$1)</f>
        <v>446.56633611517265</v>
      </c>
      <c r="AC8" s="71">
        <f>INDEX('REEDS calc'!$C$64:$AG$113,MATCH(About!$B$2,'REEDS calc'!$B$64:$B$113,0),MATCH(AC$1,'REEDS calc'!$C$63:$AG$63,0))*SUMIFS('res v com'!$E$3:$E$52,'res v com'!$B$3:$B$52,About!$B$2)*SUMIFS('Urban and Rural'!$C$2:$C$53,'Urban and Rural'!$A$2:$A$53,About!$B$1)</f>
        <v>460.83468244291976</v>
      </c>
      <c r="AD8" s="71">
        <f>INDEX('REEDS calc'!$C$64:$AG$113,MATCH(About!$B$2,'REEDS calc'!$B$64:$B$113,0),MATCH(AD$1,'REEDS calc'!$C$63:$AG$63,0))*SUMIFS('res v com'!$E$3:$E$52,'res v com'!$B$3:$B$52,About!$B$2)*SUMIFS('Urban and Rural'!$C$2:$C$53,'Urban and Rural'!$A$2:$A$53,About!$B$1)</f>
        <v>475.10302877066692</v>
      </c>
      <c r="AE8" s="71">
        <f>INDEX('REEDS calc'!$C$64:$AG$113,MATCH(About!$B$2,'REEDS calc'!$B$64:$B$113,0),MATCH(AE$1,'REEDS calc'!$C$63:$AG$63,0))*SUMIFS('res v com'!$E$3:$E$52,'res v com'!$B$3:$B$52,About!$B$2)*SUMIFS('Urban and Rural'!$C$2:$C$53,'Urban and Rural'!$A$2:$A$53,About!$B$1)</f>
        <v>490.8969215611292</v>
      </c>
      <c r="AF8" s="71">
        <f>INDEX('REEDS calc'!$C$64:$AG$113,MATCH(About!$B$2,'REEDS calc'!$B$64:$B$113,0),MATCH(AF$1,'REEDS calc'!$C$63:$AG$63,0))*SUMIFS('res v com'!$E$3:$E$52,'res v com'!$B$3:$B$52,About!$B$2)*SUMIFS('Urban and Rural'!$C$2:$C$53,'Urban and Rural'!$A$2:$A$53,About!$B$1)</f>
        <v>506.69081435159148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2.6813924601997927</v>
      </c>
      <c r="C8" s="71">
        <f>INDEX('REEDS calc'!$C$64:$AG$113,MATCH(About!$B$2,'REEDS calc'!$B$64:$B$113,0),MATCH(C$1,'REEDS calc'!$C$63:$AG$63,0))*SUMIFS('res v com'!$E$3:$E$52,'res v com'!$B$3:$B$52,About!$B$2)*SUMIFS('Urban and Rural'!$B$2:$B$53,'Urban and Rural'!$A$2:$A$53,About!$B$1)</f>
        <v>2.6813924601997927</v>
      </c>
      <c r="D8" s="71">
        <f>INDEX('REEDS calc'!$C$64:$AG$113,MATCH(About!$B$2,'REEDS calc'!$B$64:$B$113,0),MATCH(D$1,'REEDS calc'!$C$63:$AG$63,0))*SUMIFS('res v com'!$E$3:$E$52,'res v com'!$B$3:$B$52,About!$B$2)*SUMIFS('Urban and Rural'!$B$2:$B$53,'Urban and Rural'!$A$2:$A$53,About!$B$1)</f>
        <v>2.6813924601997927</v>
      </c>
      <c r="E8" s="71">
        <f>INDEX('REEDS calc'!$C$64:$AG$113,MATCH(About!$B$2,'REEDS calc'!$B$64:$B$113,0),MATCH(E$1,'REEDS calc'!$C$63:$AG$63,0))*SUMIFS('res v com'!$E$3:$E$52,'res v com'!$B$3:$B$52,About!$B$2)*SUMIFS('Urban and Rural'!$B$2:$B$53,'Urban and Rural'!$A$2:$A$53,About!$B$1)</f>
        <v>4.6260657048496423</v>
      </c>
      <c r="F8" s="71">
        <f>INDEX('REEDS calc'!$C$64:$AG$113,MATCH(About!$B$2,'REEDS calc'!$B$64:$B$113,0),MATCH(F$1,'REEDS calc'!$C$63:$AG$63,0))*SUMIFS('res v com'!$E$3:$E$52,'res v com'!$B$3:$B$52,About!$B$2)*SUMIFS('Urban and Rural'!$B$2:$B$53,'Urban and Rural'!$A$2:$A$53,About!$B$1)</f>
        <v>6.5707389494994928</v>
      </c>
      <c r="G8" s="71">
        <f>INDEX('REEDS calc'!$C$64:$AG$113,MATCH(About!$B$2,'REEDS calc'!$B$64:$B$113,0),MATCH(G$1,'REEDS calc'!$C$63:$AG$63,0))*SUMIFS('res v com'!$E$3:$E$52,'res v com'!$B$3:$B$52,About!$B$2)*SUMIFS('Urban and Rural'!$B$2:$B$53,'Urban and Rural'!$A$2:$A$53,About!$B$1)</f>
        <v>11.243264424699134</v>
      </c>
      <c r="H8" s="71">
        <f>INDEX('REEDS calc'!$C$64:$AG$113,MATCH(About!$B$2,'REEDS calc'!$B$64:$B$113,0),MATCH(H$1,'REEDS calc'!$C$63:$AG$63,0))*SUMIFS('res v com'!$E$3:$E$52,'res v com'!$B$3:$B$52,About!$B$2)*SUMIFS('Urban and Rural'!$B$2:$B$53,'Urban and Rural'!$A$2:$A$53,About!$B$1)</f>
        <v>15.915789899898774</v>
      </c>
      <c r="I8" s="71">
        <f>INDEX('REEDS calc'!$C$64:$AG$113,MATCH(About!$B$2,'REEDS calc'!$B$64:$B$113,0),MATCH(I$1,'REEDS calc'!$C$63:$AG$63,0))*SUMIFS('res v com'!$E$3:$E$52,'res v com'!$B$3:$B$52,About!$B$2)*SUMIFS('Urban and Rural'!$B$2:$B$53,'Urban and Rural'!$A$2:$A$53,About!$B$1)</f>
        <v>28.239575840737821</v>
      </c>
      <c r="J8" s="71">
        <f>INDEX('REEDS calc'!$C$64:$AG$113,MATCH(About!$B$2,'REEDS calc'!$B$64:$B$113,0),MATCH(J$1,'REEDS calc'!$C$63:$AG$63,0))*SUMIFS('res v com'!$E$3:$E$52,'res v com'!$B$3:$B$52,About!$B$2)*SUMIFS('Urban and Rural'!$B$2:$B$53,'Urban and Rural'!$A$2:$A$53,About!$B$1)</f>
        <v>40.563361781576873</v>
      </c>
      <c r="K8" s="71">
        <f>INDEX('REEDS calc'!$C$64:$AG$113,MATCH(About!$B$2,'REEDS calc'!$B$64:$B$113,0),MATCH(K$1,'REEDS calc'!$C$63:$AG$63,0))*SUMIFS('res v com'!$E$3:$E$52,'res v com'!$B$3:$B$52,About!$B$2)*SUMIFS('Urban and Rural'!$B$2:$B$53,'Urban and Rural'!$A$2:$A$53,About!$B$1)</f>
        <v>66.306056821504896</v>
      </c>
      <c r="L8" s="71">
        <f>INDEX('REEDS calc'!$C$64:$AG$113,MATCH(About!$B$2,'REEDS calc'!$B$64:$B$113,0),MATCH(L$1,'REEDS calc'!$C$63:$AG$63,0))*SUMIFS('res v com'!$E$3:$E$52,'res v com'!$B$3:$B$52,About!$B$2)*SUMIFS('Urban and Rural'!$B$2:$B$53,'Urban and Rural'!$A$2:$A$53,About!$B$1)</f>
        <v>92.048751861432905</v>
      </c>
      <c r="M8" s="71">
        <f>INDEX('REEDS calc'!$C$64:$AG$113,MATCH(About!$B$2,'REEDS calc'!$B$64:$B$113,0),MATCH(M$1,'REEDS calc'!$C$63:$AG$63,0))*SUMIFS('res v com'!$E$3:$E$52,'res v com'!$B$3:$B$52,About!$B$2)*SUMIFS('Urban and Rural'!$B$2:$B$53,'Urban and Rural'!$A$2:$A$53,About!$B$1)</f>
        <v>133.5758220222697</v>
      </c>
      <c r="N8" s="71">
        <f>INDEX('REEDS calc'!$C$64:$AG$113,MATCH(About!$B$2,'REEDS calc'!$B$64:$B$113,0),MATCH(N$1,'REEDS calc'!$C$63:$AG$63,0))*SUMIFS('res v com'!$E$3:$E$52,'res v com'!$B$3:$B$52,About!$B$2)*SUMIFS('Urban and Rural'!$B$2:$B$53,'Urban and Rural'!$A$2:$A$53,About!$B$1)</f>
        <v>175.10289218310652</v>
      </c>
      <c r="O8" s="71">
        <f>INDEX('REEDS calc'!$C$64:$AG$113,MATCH(About!$B$2,'REEDS calc'!$B$64:$B$113,0),MATCH(O$1,'REEDS calc'!$C$63:$AG$63,0))*SUMIFS('res v com'!$E$3:$E$52,'res v com'!$B$3:$B$52,About!$B$2)*SUMIFS('Urban and Rural'!$B$2:$B$53,'Urban and Rural'!$A$2:$A$53,About!$B$1)</f>
        <v>225.17192297829263</v>
      </c>
      <c r="P8" s="71">
        <f>INDEX('REEDS calc'!$C$64:$AG$113,MATCH(About!$B$2,'REEDS calc'!$B$64:$B$113,0),MATCH(P$1,'REEDS calc'!$C$63:$AG$63,0))*SUMIFS('res v com'!$E$3:$E$52,'res v com'!$B$3:$B$52,About!$B$2)*SUMIFS('Urban and Rural'!$B$2:$B$53,'Urban and Rural'!$A$2:$A$53,About!$B$1)</f>
        <v>275.24095377347874</v>
      </c>
      <c r="Q8" s="71">
        <f>INDEX('REEDS calc'!$C$64:$AG$113,MATCH(About!$B$2,'REEDS calc'!$B$64:$B$113,0),MATCH(Q$1,'REEDS calc'!$C$63:$AG$63,0))*SUMIFS('res v com'!$E$3:$E$52,'res v com'!$B$3:$B$52,About!$B$2)*SUMIFS('Urban and Rural'!$B$2:$B$53,'Urban and Rural'!$A$2:$A$53,About!$B$1)</f>
        <v>295.65404944325718</v>
      </c>
      <c r="R8" s="71">
        <f>INDEX('REEDS calc'!$C$64:$AG$113,MATCH(About!$B$2,'REEDS calc'!$B$64:$B$113,0),MATCH(R$1,'REEDS calc'!$C$63:$AG$63,0))*SUMIFS('res v com'!$E$3:$E$52,'res v com'!$B$3:$B$52,About!$B$2)*SUMIFS('Urban and Rural'!$B$2:$B$53,'Urban and Rural'!$A$2:$A$53,About!$B$1)</f>
        <v>316.06714511303562</v>
      </c>
      <c r="S8" s="71">
        <f>INDEX('REEDS calc'!$C$64:$AG$113,MATCH(About!$B$2,'REEDS calc'!$B$64:$B$113,0),MATCH(S$1,'REEDS calc'!$C$63:$AG$63,0))*SUMIFS('res v com'!$E$3:$E$52,'res v com'!$B$3:$B$52,About!$B$2)*SUMIFS('Urban and Rural'!$B$2:$B$53,'Urban and Rural'!$A$2:$A$53,About!$B$1)</f>
        <v>331.7639103812844</v>
      </c>
      <c r="T8" s="71">
        <f>INDEX('REEDS calc'!$C$64:$AG$113,MATCH(About!$B$2,'REEDS calc'!$B$64:$B$113,0),MATCH(T$1,'REEDS calc'!$C$63:$AG$63,0))*SUMIFS('res v com'!$E$3:$E$52,'res v com'!$B$3:$B$52,About!$B$2)*SUMIFS('Urban and Rural'!$B$2:$B$53,'Urban and Rural'!$A$2:$A$53,About!$B$1)</f>
        <v>347.46067564953319</v>
      </c>
      <c r="U8" s="71">
        <f>INDEX('REEDS calc'!$C$64:$AG$113,MATCH(About!$B$2,'REEDS calc'!$B$64:$B$113,0),MATCH(U$1,'REEDS calc'!$C$63:$AG$63,0))*SUMIFS('res v com'!$E$3:$E$52,'res v com'!$B$3:$B$52,About!$B$2)*SUMIFS('Urban and Rural'!$B$2:$B$53,'Urban and Rural'!$A$2:$A$53,About!$B$1)</f>
        <v>360.33932399055226</v>
      </c>
      <c r="V8" s="71">
        <f>INDEX('REEDS calc'!$C$64:$AG$113,MATCH(About!$B$2,'REEDS calc'!$B$64:$B$113,0),MATCH(V$1,'REEDS calc'!$C$63:$AG$63,0))*SUMIFS('res v com'!$E$3:$E$52,'res v com'!$B$3:$B$52,About!$B$2)*SUMIFS('Urban and Rural'!$B$2:$B$53,'Urban and Rural'!$A$2:$A$53,About!$B$1)</f>
        <v>373.21797233157122</v>
      </c>
      <c r="W8" s="71">
        <f>INDEX('REEDS calc'!$C$64:$AG$113,MATCH(About!$B$2,'REEDS calc'!$B$64:$B$113,0),MATCH(W$1,'REEDS calc'!$C$63:$AG$63,0))*SUMIFS('res v com'!$E$3:$E$52,'res v com'!$B$3:$B$52,About!$B$2)*SUMIFS('Urban and Rural'!$B$2:$B$53,'Urban and Rural'!$A$2:$A$53,About!$B$1)</f>
        <v>382.63603149252049</v>
      </c>
      <c r="X8" s="71">
        <f>INDEX('REEDS calc'!$C$64:$AG$113,MATCH(About!$B$2,'REEDS calc'!$B$64:$B$113,0),MATCH(X$1,'REEDS calc'!$C$63:$AG$63,0))*SUMIFS('res v com'!$E$3:$E$52,'res v com'!$B$3:$B$52,About!$B$2)*SUMIFS('Urban and Rural'!$B$2:$B$53,'Urban and Rural'!$A$2:$A$53,About!$B$1)</f>
        <v>392.05409065346981</v>
      </c>
      <c r="Y8" s="71">
        <f>INDEX('REEDS calc'!$C$64:$AG$113,MATCH(About!$B$2,'REEDS calc'!$B$64:$B$113,0),MATCH(Y$1,'REEDS calc'!$C$63:$AG$63,0))*SUMIFS('res v com'!$E$3:$E$52,'res v com'!$B$3:$B$52,About!$B$2)*SUMIFS('Urban and Rural'!$B$2:$B$53,'Urban and Rural'!$A$2:$A$53,About!$B$1)</f>
        <v>403.29735507816889</v>
      </c>
      <c r="Z8" s="71">
        <f>INDEX('REEDS calc'!$C$64:$AG$113,MATCH(About!$B$2,'REEDS calc'!$B$64:$B$113,0),MATCH(Z$1,'REEDS calc'!$C$63:$AG$63,0))*SUMIFS('res v com'!$E$3:$E$52,'res v com'!$B$3:$B$52,About!$B$2)*SUMIFS('Urban and Rural'!$B$2:$B$53,'Urban and Rural'!$A$2:$A$53,About!$B$1)</f>
        <v>414.54061950286803</v>
      </c>
      <c r="AA8" s="71">
        <f>INDEX('REEDS calc'!$C$64:$AG$113,MATCH(About!$B$2,'REEDS calc'!$B$64:$B$113,0),MATCH(AA$1,'REEDS calc'!$C$63:$AG$63,0))*SUMIFS('res v com'!$E$3:$E$52,'res v com'!$B$3:$B$52,About!$B$2)*SUMIFS('Urban and Rural'!$B$2:$B$53,'Urban and Rural'!$A$2:$A$53,About!$B$1)</f>
        <v>425.25822481160725</v>
      </c>
      <c r="AB8" s="71">
        <f>INDEX('REEDS calc'!$C$64:$AG$113,MATCH(About!$B$2,'REEDS calc'!$B$64:$B$113,0),MATCH(AB$1,'REEDS calc'!$C$63:$AG$63,0))*SUMIFS('res v com'!$E$3:$E$52,'res v com'!$B$3:$B$52,About!$B$2)*SUMIFS('Urban and Rural'!$B$2:$B$53,'Urban and Rural'!$A$2:$A$53,About!$B$1)</f>
        <v>435.97583012034642</v>
      </c>
      <c r="AC8" s="71">
        <f>INDEX('REEDS calc'!$C$64:$AG$113,MATCH(About!$B$2,'REEDS calc'!$B$64:$B$113,0),MATCH(AC$1,'REEDS calc'!$C$63:$AG$63,0))*SUMIFS('res v com'!$E$3:$E$52,'res v com'!$B$3:$B$52,About!$B$2)*SUMIFS('Urban and Rural'!$B$2:$B$53,'Urban and Rural'!$A$2:$A$53,About!$B$1)</f>
        <v>449.90579669328531</v>
      </c>
      <c r="AD8" s="71">
        <f>INDEX('REEDS calc'!$C$64:$AG$113,MATCH(About!$B$2,'REEDS calc'!$B$64:$B$113,0),MATCH(AD$1,'REEDS calc'!$C$63:$AG$63,0))*SUMIFS('res v com'!$E$3:$E$52,'res v com'!$B$3:$B$52,About!$B$2)*SUMIFS('Urban and Rural'!$B$2:$B$53,'Urban and Rural'!$A$2:$A$53,About!$B$1)</f>
        <v>463.83576326622426</v>
      </c>
      <c r="AE8" s="71">
        <f>INDEX('REEDS calc'!$C$64:$AG$113,MATCH(About!$B$2,'REEDS calc'!$B$64:$B$113,0),MATCH(AE$1,'REEDS calc'!$C$63:$AG$63,0))*SUMIFS('res v com'!$E$3:$E$52,'res v com'!$B$3:$B$52,About!$B$2)*SUMIFS('Urban and Rural'!$B$2:$B$53,'Urban and Rural'!$A$2:$A$53,About!$B$1)</f>
        <v>479.25509733438304</v>
      </c>
      <c r="AF8" s="71">
        <f>INDEX('REEDS calc'!$C$64:$AG$113,MATCH(About!$B$2,'REEDS calc'!$B$64:$B$113,0),MATCH(AF$1,'REEDS calc'!$C$63:$AG$63,0))*SUMIFS('res v com'!$E$3:$E$52,'res v com'!$B$3:$B$52,About!$B$2)*SUMIFS('Urban and Rural'!$B$2:$B$53,'Urban and Rural'!$A$2:$A$53,About!$B$1)</f>
        <v>494.67443140254193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3.7538982218995707</v>
      </c>
      <c r="C8" s="71">
        <f>INDEX('REEDS calc'!$C$64:$AG$113,MATCH(About!$B$2,'REEDS calc'!$B$64:$B$113,0),MATCH(C$1,'REEDS calc'!$C$63:$AG$63,0))*SUMIFS('res v com'!$F$3:$F$52,'res v com'!$B$3:$B$52,About!$B$2)</f>
        <v>3.7538982218995707</v>
      </c>
      <c r="D8" s="71">
        <f>INDEX('REEDS calc'!$C$64:$AG$113,MATCH(About!$B$2,'REEDS calc'!$B$64:$B$113,0),MATCH(D$1,'REEDS calc'!$C$63:$AG$63,0))*SUMIFS('res v com'!$F$3:$F$52,'res v com'!$B$3:$B$52,About!$B$2)</f>
        <v>3.7538982218995707</v>
      </c>
      <c r="E8" s="71">
        <f>INDEX('REEDS calc'!$C$64:$AG$113,MATCH(About!$B$2,'REEDS calc'!$B$64:$B$113,0),MATCH(E$1,'REEDS calc'!$C$63:$AG$63,0))*SUMIFS('res v com'!$F$3:$F$52,'res v com'!$B$3:$B$52,About!$B$2)</f>
        <v>6.4764036155049531</v>
      </c>
      <c r="F8" s="71">
        <f>INDEX('REEDS calc'!$C$64:$AG$113,MATCH(About!$B$2,'REEDS calc'!$B$64:$B$113,0),MATCH(F$1,'REEDS calc'!$C$63:$AG$63,0))*SUMIFS('res v com'!$F$3:$F$52,'res v com'!$B$3:$B$52,About!$B$2)</f>
        <v>9.198909009110336</v>
      </c>
      <c r="G8" s="71">
        <f>INDEX('REEDS calc'!$C$64:$AG$113,MATCH(About!$B$2,'REEDS calc'!$B$64:$B$113,0),MATCH(G$1,'REEDS calc'!$C$63:$AG$63,0))*SUMIFS('res v com'!$F$3:$F$52,'res v com'!$B$3:$B$52,About!$B$2)</f>
        <v>15.740355415588798</v>
      </c>
      <c r="H8" s="71">
        <f>INDEX('REEDS calc'!$C$64:$AG$113,MATCH(About!$B$2,'REEDS calc'!$B$64:$B$113,0),MATCH(H$1,'REEDS calc'!$C$63:$AG$63,0))*SUMIFS('res v com'!$F$3:$F$52,'res v com'!$B$3:$B$52,About!$B$2)</f>
        <v>22.281801822067258</v>
      </c>
      <c r="I8" s="71">
        <f>INDEX('REEDS calc'!$C$64:$AG$113,MATCH(About!$B$2,'REEDS calc'!$B$64:$B$113,0),MATCH(I$1,'REEDS calc'!$C$63:$AG$63,0))*SUMIFS('res v com'!$F$3:$F$52,'res v com'!$B$3:$B$52,About!$B$2)</f>
        <v>39.534866719154202</v>
      </c>
      <c r="J8" s="71">
        <f>INDEX('REEDS calc'!$C$64:$AG$113,MATCH(About!$B$2,'REEDS calc'!$B$64:$B$113,0),MATCH(J$1,'REEDS calc'!$C$63:$AG$63,0))*SUMIFS('res v com'!$F$3:$F$52,'res v com'!$B$3:$B$52,About!$B$2)</f>
        <v>56.787931616241146</v>
      </c>
      <c r="K8" s="71">
        <f>INDEX('REEDS calc'!$C$64:$AG$113,MATCH(About!$B$2,'REEDS calc'!$B$64:$B$113,0),MATCH(K$1,'REEDS calc'!$C$63:$AG$63,0))*SUMIFS('res v com'!$F$3:$F$52,'res v com'!$B$3:$B$52,About!$B$2)</f>
        <v>92.827212911933415</v>
      </c>
      <c r="L8" s="71">
        <f>INDEX('REEDS calc'!$C$64:$AG$113,MATCH(About!$B$2,'REEDS calc'!$B$64:$B$113,0),MATCH(L$1,'REEDS calc'!$C$63:$AG$63,0))*SUMIFS('res v com'!$F$3:$F$52,'res v com'!$B$3:$B$52,About!$B$2)</f>
        <v>128.86649420762569</v>
      </c>
      <c r="M8" s="71">
        <f>INDEX('REEDS calc'!$C$64:$AG$113,MATCH(About!$B$2,'REEDS calc'!$B$64:$B$113,0),MATCH(M$1,'REEDS calc'!$C$63:$AG$63,0))*SUMIFS('res v com'!$F$3:$F$52,'res v com'!$B$3:$B$52,About!$B$2)</f>
        <v>187.003599145203</v>
      </c>
      <c r="N8" s="71">
        <f>INDEX('REEDS calc'!$C$64:$AG$113,MATCH(About!$B$2,'REEDS calc'!$B$64:$B$113,0),MATCH(N$1,'REEDS calc'!$C$63:$AG$63,0))*SUMIFS('res v com'!$F$3:$F$52,'res v com'!$B$3:$B$52,About!$B$2)</f>
        <v>245.14070408278033</v>
      </c>
      <c r="O8" s="71">
        <f>INDEX('REEDS calc'!$C$64:$AG$113,MATCH(About!$B$2,'REEDS calc'!$B$64:$B$113,0),MATCH(O$1,'REEDS calc'!$C$63:$AG$63,0))*SUMIFS('res v com'!$F$3:$F$52,'res v com'!$B$3:$B$52,About!$B$2)</f>
        <v>315.23639073220107</v>
      </c>
      <c r="P8" s="71">
        <f>INDEX('REEDS calc'!$C$64:$AG$113,MATCH(About!$B$2,'REEDS calc'!$B$64:$B$113,0),MATCH(P$1,'REEDS calc'!$C$63:$AG$63,0))*SUMIFS('res v com'!$F$3:$F$52,'res v com'!$B$3:$B$52,About!$B$2)</f>
        <v>385.33207738162184</v>
      </c>
      <c r="Q8" s="71">
        <f>INDEX('REEDS calc'!$C$64:$AG$113,MATCH(About!$B$2,'REEDS calc'!$B$64:$B$113,0),MATCH(Q$1,'REEDS calc'!$C$63:$AG$63,0))*SUMIFS('res v com'!$F$3:$F$52,'res v com'!$B$3:$B$52,About!$B$2)</f>
        <v>413.91002136992461</v>
      </c>
      <c r="R8" s="71">
        <f>INDEX('REEDS calc'!$C$64:$AG$113,MATCH(About!$B$2,'REEDS calc'!$B$64:$B$113,0),MATCH(R$1,'REEDS calc'!$C$63:$AG$63,0))*SUMIFS('res v com'!$F$3:$F$52,'res v com'!$B$3:$B$52,About!$B$2)</f>
        <v>442.48796535822737</v>
      </c>
      <c r="S8" s="71">
        <f>INDEX('REEDS calc'!$C$64:$AG$113,MATCH(About!$B$2,'REEDS calc'!$B$64:$B$113,0),MATCH(S$1,'REEDS calc'!$C$63:$AG$63,0))*SUMIFS('res v com'!$F$3:$F$52,'res v com'!$B$3:$B$52,About!$B$2)</f>
        <v>464.463136879991</v>
      </c>
      <c r="T8" s="71">
        <f>INDEX('REEDS calc'!$C$64:$AG$113,MATCH(About!$B$2,'REEDS calc'!$B$64:$B$113,0),MATCH(T$1,'REEDS calc'!$C$63:$AG$63,0))*SUMIFS('res v com'!$F$3:$F$52,'res v com'!$B$3:$B$52,About!$B$2)</f>
        <v>486.43830840175457</v>
      </c>
      <c r="U8" s="71">
        <f>INDEX('REEDS calc'!$C$64:$AG$113,MATCH(About!$B$2,'REEDS calc'!$B$64:$B$113,0),MATCH(U$1,'REEDS calc'!$C$63:$AG$63,0))*SUMIFS('res v com'!$F$3:$F$52,'res v com'!$B$3:$B$52,About!$B$2)</f>
        <v>504.46817005961088</v>
      </c>
      <c r="V8" s="71">
        <f>INDEX('REEDS calc'!$C$64:$AG$113,MATCH(About!$B$2,'REEDS calc'!$B$64:$B$113,0),MATCH(V$1,'REEDS calc'!$C$63:$AG$63,0))*SUMIFS('res v com'!$F$3:$F$52,'res v com'!$B$3:$B$52,About!$B$2)</f>
        <v>522.49803171746714</v>
      </c>
      <c r="W8" s="71">
        <f>INDEX('REEDS calc'!$C$64:$AG$113,MATCH(About!$B$2,'REEDS calc'!$B$64:$B$113,0),MATCH(W$1,'REEDS calc'!$C$63:$AG$63,0))*SUMIFS('res v com'!$F$3:$F$52,'res v com'!$B$3:$B$52,About!$B$2)</f>
        <v>535.68313463052527</v>
      </c>
      <c r="X8" s="71">
        <f>INDEX('REEDS calc'!$C$64:$AG$113,MATCH(About!$B$2,'REEDS calc'!$B$64:$B$113,0),MATCH(X$1,'REEDS calc'!$C$63:$AG$63,0))*SUMIFS('res v com'!$F$3:$F$52,'res v com'!$B$3:$B$52,About!$B$2)</f>
        <v>548.8682375435834</v>
      </c>
      <c r="Y8" s="71">
        <f>INDEX('REEDS calc'!$C$64:$AG$113,MATCH(About!$B$2,'REEDS calc'!$B$64:$B$113,0),MATCH(Y$1,'REEDS calc'!$C$63:$AG$63,0))*SUMIFS('res v com'!$F$3:$F$52,'res v com'!$B$3:$B$52,About!$B$2)</f>
        <v>564.60859295917214</v>
      </c>
      <c r="Z8" s="71">
        <f>INDEX('REEDS calc'!$C$64:$AG$113,MATCH(About!$B$2,'REEDS calc'!$B$64:$B$113,0),MATCH(Z$1,'REEDS calc'!$C$63:$AG$63,0))*SUMIFS('res v com'!$F$3:$F$52,'res v com'!$B$3:$B$52,About!$B$2)</f>
        <v>580.34894837476099</v>
      </c>
      <c r="AA8" s="71">
        <f>INDEX('REEDS calc'!$C$64:$AG$113,MATCH(About!$B$2,'REEDS calc'!$B$64:$B$113,0),MATCH(AA$1,'REEDS calc'!$C$63:$AG$63,0))*SUMIFS('res v com'!$F$3:$F$52,'res v com'!$B$3:$B$52,About!$B$2)</f>
        <v>595.35339106962101</v>
      </c>
      <c r="AB8" s="71">
        <f>INDEX('REEDS calc'!$C$64:$AG$113,MATCH(About!$B$2,'REEDS calc'!$B$64:$B$113,0),MATCH(AB$1,'REEDS calc'!$C$63:$AG$63,0))*SUMIFS('res v com'!$F$3:$F$52,'res v com'!$B$3:$B$52,About!$B$2)</f>
        <v>610.35783376448092</v>
      </c>
      <c r="AC8" s="71">
        <f>INDEX('REEDS calc'!$C$64:$AG$113,MATCH(About!$B$2,'REEDS calc'!$B$64:$B$113,0),MATCH(AC$1,'REEDS calc'!$C$63:$AG$63,0))*SUMIFS('res v com'!$F$3:$F$52,'res v com'!$B$3:$B$52,About!$B$2)</f>
        <v>629.85952086379484</v>
      </c>
      <c r="AD8" s="71">
        <f>INDEX('REEDS calc'!$C$64:$AG$113,MATCH(About!$B$2,'REEDS calc'!$B$64:$B$113,0),MATCH(AD$1,'REEDS calc'!$C$63:$AG$63,0))*SUMIFS('res v com'!$F$3:$F$52,'res v com'!$B$3:$B$52,About!$B$2)</f>
        <v>649.36120796310877</v>
      </c>
      <c r="AE8" s="71">
        <f>INDEX('REEDS calc'!$C$64:$AG$113,MATCH(About!$B$2,'REEDS calc'!$B$64:$B$113,0),MATCH(AE$1,'REEDS calc'!$C$63:$AG$63,0))*SUMIFS('res v com'!$F$3:$F$52,'res v com'!$B$3:$B$52,About!$B$2)</f>
        <v>670.94798110448767</v>
      </c>
      <c r="AF8" s="71">
        <f>INDEX('REEDS calc'!$C$64:$AG$113,MATCH(About!$B$2,'REEDS calc'!$B$64:$B$113,0),MATCH(AF$1,'REEDS calc'!$C$63:$AG$63,0))*SUMIFS('res v com'!$F$3:$F$52,'res v com'!$B$3:$B$52,About!$B$2)</f>
        <v>692.53475424586668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2024-02-08T18:55:05Z</dcterms:modified>
</cp:coreProperties>
</file>