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elec\MPCbS\"/>
    </mc:Choice>
  </mc:AlternateContent>
  <xr:revisionPtr revIDLastSave="0" documentId="8_{9AF21EF5-C656-40A5-9DA1-19613C191C4C}" xr6:coauthVersionLast="47" xr6:coauthVersionMax="47" xr10:uidLastSave="{00000000-0000-0000-0000-000000000000}"/>
  <bookViews>
    <workbookView xWindow="1560" yWindow="1560" windowWidth="15870" windowHeight="16425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22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" i="10" l="1"/>
  <c r="B11" i="3" s="1"/>
  <c r="B19" i="3"/>
  <c r="B14" i="3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<sst xmlns="http://schemas.openxmlformats.org/spreadsheetml/2006/main" count="1067" uniqueCount="282">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</sst>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9" x14ac:dyDescent="0.25">
      <c r="A1" s="1" t="s">
        <v>35</v>
      </c>
      <c r="B1" s="23" t="s">
        <v>146</v>
      </c>
      <c r="C1" s="24">
        <v>45348</v>
      </c>
      <c r="H1" s="25" t="s">
        <v>100</v>
      </c>
      <c r="I1" s="25" t="s">
        <v>100</v>
      </c>
    </row>
    <row r="2" spans="1:9" x14ac:dyDescent="0.25">
      <c r="B2" s="26" t="str">
        <f>LOOKUP(B1,H2:I51,I2:I51)</f>
        <v>MS</v>
      </c>
      <c r="H2" s="27" t="s">
        <v>101</v>
      </c>
      <c r="I2" s="27" t="s">
        <v>102</v>
      </c>
    </row>
    <row r="3" spans="1:9" x14ac:dyDescent="0.2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25">
      <c r="B4" t="s">
        <v>3</v>
      </c>
      <c r="H4" s="27" t="s">
        <v>105</v>
      </c>
      <c r="I4" s="27" t="s">
        <v>106</v>
      </c>
    </row>
    <row r="5" spans="1:9" x14ac:dyDescent="0.25">
      <c r="B5" s="4">
        <v>2012</v>
      </c>
      <c r="H5" s="27" t="s">
        <v>107</v>
      </c>
      <c r="I5" s="27" t="s">
        <v>108</v>
      </c>
    </row>
    <row r="6" spans="1:9" x14ac:dyDescent="0.25">
      <c r="B6" t="s">
        <v>4</v>
      </c>
      <c r="H6" s="27" t="s">
        <v>109</v>
      </c>
      <c r="I6" s="27" t="s">
        <v>110</v>
      </c>
    </row>
    <row r="7" spans="1:9" x14ac:dyDescent="0.25">
      <c r="B7" s="5" t="s">
        <v>5</v>
      </c>
      <c r="H7" s="27" t="s">
        <v>111</v>
      </c>
      <c r="I7" s="27" t="s">
        <v>112</v>
      </c>
    </row>
    <row r="8" spans="1:9" x14ac:dyDescent="0.25">
      <c r="B8" t="s">
        <v>6</v>
      </c>
      <c r="H8" s="27" t="s">
        <v>113</v>
      </c>
      <c r="I8" s="27" t="s">
        <v>114</v>
      </c>
    </row>
    <row r="9" spans="1:9" x14ac:dyDescent="0.25">
      <c r="H9" s="27" t="s">
        <v>115</v>
      </c>
      <c r="I9" s="27" t="s">
        <v>116</v>
      </c>
    </row>
    <row r="10" spans="1:9" x14ac:dyDescent="0.25">
      <c r="B10" s="3" t="s">
        <v>2</v>
      </c>
      <c r="H10" s="27" t="s">
        <v>117</v>
      </c>
      <c r="I10" s="27" t="s">
        <v>118</v>
      </c>
    </row>
    <row r="11" spans="1:9" x14ac:dyDescent="0.25">
      <c r="B11" t="s">
        <v>51</v>
      </c>
      <c r="H11" s="27" t="s">
        <v>119</v>
      </c>
      <c r="I11" s="27" t="s">
        <v>120</v>
      </c>
    </row>
    <row r="12" spans="1:9" x14ac:dyDescent="0.25">
      <c r="B12" s="4">
        <v>2016</v>
      </c>
      <c r="H12" s="27" t="s">
        <v>121</v>
      </c>
      <c r="I12" s="27" t="s">
        <v>122</v>
      </c>
    </row>
    <row r="13" spans="1:9" x14ac:dyDescent="0.25">
      <c r="B13" t="s">
        <v>52</v>
      </c>
      <c r="H13" s="27" t="s">
        <v>123</v>
      </c>
      <c r="I13" s="27" t="s">
        <v>124</v>
      </c>
    </row>
    <row r="14" spans="1:9" x14ac:dyDescent="0.25">
      <c r="B14" s="5" t="s">
        <v>50</v>
      </c>
      <c r="H14" s="27" t="s">
        <v>125</v>
      </c>
      <c r="I14" s="27" t="s">
        <v>126</v>
      </c>
    </row>
    <row r="15" spans="1:9" x14ac:dyDescent="0.25">
      <c r="B15" t="s">
        <v>49</v>
      </c>
      <c r="H15" s="27" t="s">
        <v>127</v>
      </c>
      <c r="I15" s="27" t="s">
        <v>128</v>
      </c>
    </row>
    <row r="16" spans="1:9" x14ac:dyDescent="0.25">
      <c r="H16" s="27" t="s">
        <v>129</v>
      </c>
      <c r="I16" s="27" t="s">
        <v>130</v>
      </c>
    </row>
    <row r="17" spans="1:9" x14ac:dyDescent="0.25">
      <c r="B17" s="2" t="s">
        <v>60</v>
      </c>
      <c r="H17" s="27" t="s">
        <v>131</v>
      </c>
      <c r="I17" s="27" t="s">
        <v>132</v>
      </c>
    </row>
    <row r="18" spans="1:9" x14ac:dyDescent="0.25">
      <c r="B18" t="s">
        <v>80</v>
      </c>
      <c r="H18" s="27" t="s">
        <v>133</v>
      </c>
      <c r="I18" s="27" t="s">
        <v>134</v>
      </c>
    </row>
    <row r="19" spans="1:9" x14ac:dyDescent="0.25">
      <c r="B19" s="4">
        <v>2016</v>
      </c>
      <c r="H19" s="27" t="s">
        <v>135</v>
      </c>
      <c r="I19" s="27" t="s">
        <v>136</v>
      </c>
    </row>
    <row r="20" spans="1:9" x14ac:dyDescent="0.25">
      <c r="B20" t="s">
        <v>81</v>
      </c>
      <c r="H20" s="27" t="s">
        <v>137</v>
      </c>
      <c r="I20" s="27" t="s">
        <v>138</v>
      </c>
    </row>
    <row r="21" spans="1:9" x14ac:dyDescent="0.25">
      <c r="B21" s="5" t="s">
        <v>82</v>
      </c>
      <c r="H21" s="27" t="s">
        <v>139</v>
      </c>
      <c r="I21" s="27" t="s">
        <v>140</v>
      </c>
    </row>
    <row r="22" spans="1:9" x14ac:dyDescent="0.25">
      <c r="H22" s="27" t="s">
        <v>141</v>
      </c>
      <c r="I22" s="27" t="s">
        <v>142</v>
      </c>
    </row>
    <row r="23" spans="1:9" x14ac:dyDescent="0.25">
      <c r="B23" s="19" t="s">
        <v>84</v>
      </c>
      <c r="H23" s="27" t="s">
        <v>143</v>
      </c>
      <c r="I23" s="27" t="s">
        <v>144</v>
      </c>
    </row>
    <row r="24" spans="1:9" x14ac:dyDescent="0.25">
      <c r="H24" s="27" t="s">
        <v>99</v>
      </c>
      <c r="I24" s="27" t="s">
        <v>145</v>
      </c>
    </row>
    <row r="25" spans="1:9" x14ac:dyDescent="0.25">
      <c r="A25" s="1" t="s">
        <v>85</v>
      </c>
      <c r="H25" s="27" t="s">
        <v>146</v>
      </c>
      <c r="I25" s="27" t="s">
        <v>147</v>
      </c>
    </row>
    <row r="26" spans="1:9" x14ac:dyDescent="0.25">
      <c r="A26" t="s">
        <v>86</v>
      </c>
      <c r="H26" s="27" t="s">
        <v>148</v>
      </c>
      <c r="I26" s="27" t="s">
        <v>149</v>
      </c>
    </row>
    <row r="27" spans="1:9" x14ac:dyDescent="0.25">
      <c r="A27" t="s">
        <v>90</v>
      </c>
      <c r="H27" s="27" t="s">
        <v>150</v>
      </c>
      <c r="I27" s="27" t="s">
        <v>151</v>
      </c>
    </row>
    <row r="28" spans="1:9" x14ac:dyDescent="0.25">
      <c r="A28" t="s">
        <v>87</v>
      </c>
      <c r="H28" s="27" t="s">
        <v>152</v>
      </c>
      <c r="I28" s="27" t="s">
        <v>153</v>
      </c>
    </row>
    <row r="29" spans="1:9" x14ac:dyDescent="0.25">
      <c r="A29" t="s">
        <v>91</v>
      </c>
      <c r="H29" s="27" t="s">
        <v>154</v>
      </c>
      <c r="I29" s="27" t="s">
        <v>155</v>
      </c>
    </row>
    <row r="30" spans="1:9" x14ac:dyDescent="0.25">
      <c r="H30" s="27" t="s">
        <v>156</v>
      </c>
      <c r="I30" s="27" t="s">
        <v>157</v>
      </c>
    </row>
    <row r="31" spans="1:9" x14ac:dyDescent="0.25">
      <c r="H31" s="27" t="s">
        <v>158</v>
      </c>
      <c r="I31" s="27" t="s">
        <v>159</v>
      </c>
    </row>
    <row r="32" spans="1:9" x14ac:dyDescent="0.25">
      <c r="H32" s="27" t="s">
        <v>160</v>
      </c>
      <c r="I32" s="27" t="s">
        <v>161</v>
      </c>
    </row>
    <row r="33" spans="8:9" x14ac:dyDescent="0.25">
      <c r="H33" s="27" t="s">
        <v>162</v>
      </c>
      <c r="I33" s="27" t="s">
        <v>163</v>
      </c>
    </row>
    <row r="34" spans="8:9" x14ac:dyDescent="0.25">
      <c r="H34" s="27" t="s">
        <v>164</v>
      </c>
      <c r="I34" s="27" t="s">
        <v>165</v>
      </c>
    </row>
    <row r="35" spans="8:9" x14ac:dyDescent="0.25">
      <c r="H35" s="27" t="s">
        <v>166</v>
      </c>
      <c r="I35" s="27" t="s">
        <v>167</v>
      </c>
    </row>
    <row r="36" spans="8:9" x14ac:dyDescent="0.25">
      <c r="H36" s="27" t="s">
        <v>168</v>
      </c>
      <c r="I36" s="27" t="s">
        <v>169</v>
      </c>
    </row>
    <row r="37" spans="8:9" x14ac:dyDescent="0.25">
      <c r="H37" s="27" t="s">
        <v>170</v>
      </c>
      <c r="I37" s="27" t="s">
        <v>171</v>
      </c>
    </row>
    <row r="38" spans="8:9" x14ac:dyDescent="0.25">
      <c r="H38" s="27" t="s">
        <v>172</v>
      </c>
      <c r="I38" s="27" t="s">
        <v>173</v>
      </c>
    </row>
    <row r="39" spans="8:9" x14ac:dyDescent="0.25">
      <c r="H39" s="27" t="s">
        <v>174</v>
      </c>
      <c r="I39" s="27" t="s">
        <v>175</v>
      </c>
    </row>
    <row r="40" spans="8:9" x14ac:dyDescent="0.25">
      <c r="H40" s="27" t="s">
        <v>176</v>
      </c>
      <c r="I40" s="27" t="s">
        <v>177</v>
      </c>
    </row>
    <row r="41" spans="8:9" x14ac:dyDescent="0.25">
      <c r="H41" s="27" t="s">
        <v>178</v>
      </c>
      <c r="I41" s="27" t="s">
        <v>179</v>
      </c>
    </row>
    <row r="42" spans="8:9" x14ac:dyDescent="0.25">
      <c r="H42" s="27" t="s">
        <v>180</v>
      </c>
      <c r="I42" s="27" t="s">
        <v>181</v>
      </c>
    </row>
    <row r="43" spans="8:9" x14ac:dyDescent="0.25">
      <c r="H43" s="27" t="s">
        <v>182</v>
      </c>
      <c r="I43" s="27" t="s">
        <v>183</v>
      </c>
    </row>
    <row r="44" spans="8:9" x14ac:dyDescent="0.25">
      <c r="H44" s="27" t="s">
        <v>184</v>
      </c>
      <c r="I44" s="27" t="s">
        <v>185</v>
      </c>
    </row>
    <row r="45" spans="8:9" x14ac:dyDescent="0.25">
      <c r="H45" s="27" t="s">
        <v>186</v>
      </c>
      <c r="I45" s="27" t="s">
        <v>187</v>
      </c>
    </row>
    <row r="46" spans="8:9" x14ac:dyDescent="0.25">
      <c r="H46" s="27" t="s">
        <v>188</v>
      </c>
      <c r="I46" s="27" t="s">
        <v>189</v>
      </c>
    </row>
    <row r="47" spans="8:9" x14ac:dyDescent="0.25">
      <c r="H47" s="27" t="s">
        <v>190</v>
      </c>
      <c r="I47" s="27" t="s">
        <v>191</v>
      </c>
    </row>
    <row r="48" spans="8:9" x14ac:dyDescent="0.25">
      <c r="H48" s="27" t="s">
        <v>192</v>
      </c>
      <c r="I48" s="27" t="s">
        <v>193</v>
      </c>
    </row>
    <row r="49" spans="8:9" x14ac:dyDescent="0.25">
      <c r="H49" s="27" t="s">
        <v>194</v>
      </c>
      <c r="I49" s="27" t="s">
        <v>195</v>
      </c>
    </row>
    <row r="50" spans="8:9" x14ac:dyDescent="0.25">
      <c r="H50" s="27" t="s">
        <v>196</v>
      </c>
      <c r="I50" s="27" t="s">
        <v>197</v>
      </c>
    </row>
    <row r="51" spans="8:9" x14ac:dyDescent="0.2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2578125" defaultRowHeight="15" customHeight="1" x14ac:dyDescent="0.2"/>
  <cols>
    <col min="1" max="1" width="13.7109375" style="28" customWidth="1"/>
    <col min="2" max="2" width="18.140625" style="28" customWidth="1"/>
    <col min="3" max="3" width="23.42578125" style="28" customWidth="1"/>
    <col min="4" max="4" width="8.7109375" style="28" customWidth="1"/>
    <col min="5" max="5" width="22.42578125" style="28" customWidth="1"/>
    <col min="6" max="6" width="15.28515625" style="28" customWidth="1"/>
    <col min="7" max="7" width="11.85546875" style="28" customWidth="1"/>
    <col min="8" max="8" width="23.5703125" style="28" customWidth="1"/>
    <col min="9" max="9" width="23.85546875" style="28" customWidth="1"/>
    <col min="10" max="10" width="22.28515625" style="28" customWidth="1"/>
    <col min="11" max="11" width="21.140625" style="28" customWidth="1"/>
    <col min="12" max="26" width="8.7109375" style="28" customWidth="1"/>
    <col min="27" max="16384" width="14.42578125" style="28"/>
  </cols>
  <sheetData>
    <row r="1" spans="1:26" x14ac:dyDescent="0.25">
      <c r="A1" s="32" t="str">
        <f>About!B2</f>
        <v>MS</v>
      </c>
      <c r="B1" s="32">
        <f>SUMIFS(D5:D54,A5:A54,A1)</f>
        <v>504.79452054794518</v>
      </c>
    </row>
    <row r="2" spans="1:26" x14ac:dyDescent="0.25">
      <c r="A2" s="60" t="s">
        <v>226</v>
      </c>
      <c r="B2" s="60"/>
      <c r="C2" s="60"/>
      <c r="D2" s="60"/>
      <c r="E2" s="60"/>
      <c r="F2" s="60"/>
      <c r="I2" s="51"/>
    </row>
    <row r="3" spans="1:26" x14ac:dyDescent="0.25">
      <c r="A3" s="32" t="s">
        <v>227</v>
      </c>
      <c r="F3" s="32" t="s">
        <v>228</v>
      </c>
      <c r="G3" s="32" t="s">
        <v>229</v>
      </c>
      <c r="I3" s="32"/>
    </row>
    <row r="4" spans="1:26" x14ac:dyDescent="0.2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5.75" x14ac:dyDescent="0.25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5.75" x14ac:dyDescent="0.25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5.75" x14ac:dyDescent="0.25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5.75" x14ac:dyDescent="0.25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5.75" x14ac:dyDescent="0.25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5.75" x14ac:dyDescent="0.25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5.75" x14ac:dyDescent="0.25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5.75" x14ac:dyDescent="0.25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5.75" x14ac:dyDescent="0.25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5.75" x14ac:dyDescent="0.25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5.75" x14ac:dyDescent="0.25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x14ac:dyDescent="0.25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x14ac:dyDescent="0.25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x14ac:dyDescent="0.25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x14ac:dyDescent="0.25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x14ac:dyDescent="0.25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25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25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25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25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25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25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25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25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25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25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25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25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25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25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25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25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25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25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25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25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25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25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25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25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25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25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25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25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25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25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25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25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25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25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25">
      <c r="A55" s="50"/>
    </row>
    <row r="56" spans="1:13" ht="15.75" customHeight="1" x14ac:dyDescent="0.2"/>
    <row r="57" spans="1:13" ht="15.75" customHeight="1" x14ac:dyDescent="0.2"/>
    <row r="58" spans="1:13" ht="15.75" customHeight="1" x14ac:dyDescent="0.3">
      <c r="I58" s="65"/>
      <c r="J58" s="65"/>
      <c r="K58" s="65"/>
      <c r="L58" s="65"/>
      <c r="M58" s="65"/>
    </row>
    <row r="59" spans="1:13" ht="15.75" customHeight="1" x14ac:dyDescent="0.3">
      <c r="I59" s="66"/>
      <c r="J59" s="67"/>
      <c r="K59" s="68"/>
      <c r="L59" s="68"/>
      <c r="M59" s="69"/>
    </row>
    <row r="60" spans="1:13" ht="15.75" customHeight="1" x14ac:dyDescent="0.3">
      <c r="I60" s="67"/>
      <c r="J60" s="68"/>
      <c r="K60" s="68"/>
      <c r="L60" s="69"/>
    </row>
    <row r="61" spans="1:13" ht="15.75" customHeight="1" x14ac:dyDescent="0.3">
      <c r="I61" s="66"/>
      <c r="J61" s="67"/>
      <c r="K61" s="68"/>
      <c r="L61" s="68"/>
      <c r="M61" s="69"/>
    </row>
    <row r="62" spans="1:13" ht="15.75" customHeight="1" x14ac:dyDescent="0.3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3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3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3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3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3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3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3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3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3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3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3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3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3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3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3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3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3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3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3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3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3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3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3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3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3">
      <c r="G87" s="32" t="s">
        <v>146</v>
      </c>
      <c r="J87" s="67"/>
      <c r="K87" s="68"/>
      <c r="L87" s="68"/>
      <c r="M87" s="69"/>
    </row>
    <row r="88" spans="1:13" ht="15.75" customHeight="1" x14ac:dyDescent="0.3">
      <c r="G88" s="32" t="s">
        <v>148</v>
      </c>
      <c r="J88" s="67"/>
      <c r="K88" s="68"/>
      <c r="L88" s="69"/>
    </row>
    <row r="89" spans="1:13" ht="15.75" customHeight="1" x14ac:dyDescent="0.3">
      <c r="G89" s="32" t="s">
        <v>150</v>
      </c>
      <c r="J89" s="67"/>
      <c r="K89" s="67"/>
      <c r="L89" s="68"/>
      <c r="M89" s="69"/>
    </row>
    <row r="90" spans="1:13" ht="15.75" customHeight="1" x14ac:dyDescent="0.3">
      <c r="G90" s="32" t="s">
        <v>152</v>
      </c>
      <c r="J90" s="67"/>
      <c r="K90" s="68"/>
      <c r="L90" s="69"/>
    </row>
    <row r="91" spans="1:13" ht="15.75" customHeight="1" x14ac:dyDescent="0.3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3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3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3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25">
      <c r="G95" s="32" t="s">
        <v>162</v>
      </c>
    </row>
    <row r="96" spans="1:13" ht="15.75" customHeight="1" x14ac:dyDescent="0.25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25">
      <c r="G97" s="32" t="s">
        <v>166</v>
      </c>
    </row>
    <row r="98" spans="7:9" ht="15.75" customHeight="1" x14ac:dyDescent="0.2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25">
      <c r="G99" s="32" t="s">
        <v>170</v>
      </c>
    </row>
    <row r="100" spans="7:9" ht="15.75" customHeight="1" x14ac:dyDescent="0.25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2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25">
      <c r="G102" s="32" t="s">
        <v>176</v>
      </c>
    </row>
    <row r="103" spans="7:9" ht="15.75" customHeight="1" x14ac:dyDescent="0.25">
      <c r="G103" s="32" t="s">
        <v>178</v>
      </c>
    </row>
    <row r="104" spans="7:9" ht="15.75" customHeight="1" x14ac:dyDescent="0.25">
      <c r="G104" s="32" t="s">
        <v>180</v>
      </c>
    </row>
    <row r="105" spans="7:9" ht="15.75" customHeight="1" x14ac:dyDescent="0.25">
      <c r="G105" s="32" t="s">
        <v>182</v>
      </c>
    </row>
    <row r="106" spans="7:9" ht="15.75" customHeight="1" x14ac:dyDescent="0.2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25">
      <c r="G107" s="32" t="s">
        <v>186</v>
      </c>
    </row>
    <row r="108" spans="7:9" ht="15.75" customHeight="1" x14ac:dyDescent="0.25">
      <c r="G108" s="32" t="s">
        <v>188</v>
      </c>
    </row>
    <row r="109" spans="7:9" ht="15.75" customHeight="1" x14ac:dyDescent="0.2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25">
      <c r="G110" s="32" t="s">
        <v>192</v>
      </c>
    </row>
    <row r="111" spans="7:9" ht="15.75" customHeight="1" x14ac:dyDescent="0.25">
      <c r="G111" s="32" t="s">
        <v>194</v>
      </c>
    </row>
    <row r="112" spans="7:9" ht="15.75" customHeight="1" x14ac:dyDescent="0.2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25">
      <c r="G113" s="60" t="s">
        <v>198</v>
      </c>
    </row>
    <row r="114" spans="7:7" ht="15.75" customHeight="1" x14ac:dyDescent="0.2"/>
    <row r="115" spans="7:7" ht="15.75" customHeight="1" x14ac:dyDescent="0.2"/>
    <row r="116" spans="7:7" ht="15.75" customHeight="1" x14ac:dyDescent="0.2"/>
    <row r="117" spans="7:7" ht="15.75" customHeight="1" x14ac:dyDescent="0.2"/>
    <row r="118" spans="7:7" ht="15.75" customHeight="1" x14ac:dyDescent="0.2"/>
    <row r="119" spans="7:7" ht="15.75" customHeight="1" x14ac:dyDescent="0.2"/>
    <row r="120" spans="7:7" ht="15.75" customHeight="1" x14ac:dyDescent="0.2"/>
    <row r="121" spans="7:7" ht="15.75" customHeight="1" x14ac:dyDescent="0.2"/>
    <row r="122" spans="7:7" ht="15.75" customHeight="1" x14ac:dyDescent="0.2"/>
    <row r="123" spans="7:7" ht="15.75" customHeight="1" x14ac:dyDescent="0.2"/>
    <row r="124" spans="7:7" ht="15.75" customHeight="1" x14ac:dyDescent="0.2"/>
    <row r="125" spans="7:7" ht="15.75" customHeight="1" x14ac:dyDescent="0.2"/>
    <row r="126" spans="7:7" ht="15.75" customHeight="1" x14ac:dyDescent="0.2"/>
    <row r="127" spans="7:7" ht="15.75" customHeight="1" x14ac:dyDescent="0.2"/>
    <row r="128" spans="7:7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5" x14ac:dyDescent="0.25"/>
  <cols>
    <col min="1" max="1" width="35.7109375" customWidth="1"/>
    <col min="2" max="2" width="24.7109375" customWidth="1"/>
    <col min="4" max="4" width="71" customWidth="1"/>
    <col min="5" max="5" width="16.28515625" customWidth="1"/>
    <col min="6" max="6" width="17" customWidth="1"/>
  </cols>
  <sheetData>
    <row r="1" spans="1:9" x14ac:dyDescent="0.25">
      <c r="A1" s="1" t="s">
        <v>31</v>
      </c>
    </row>
    <row r="2" spans="1:9" x14ac:dyDescent="0.2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2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2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2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2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2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25">
      <c r="A8" t="s">
        <v>13</v>
      </c>
      <c r="B8">
        <v>4200</v>
      </c>
      <c r="I8" s="8"/>
    </row>
    <row r="9" spans="1:9" x14ac:dyDescent="0.2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25">
      <c r="A10" t="s">
        <v>15</v>
      </c>
      <c r="B10" s="10">
        <v>38</v>
      </c>
      <c r="E10" s="6"/>
    </row>
    <row r="11" spans="1:9" x14ac:dyDescent="0.25">
      <c r="A11" t="s">
        <v>16</v>
      </c>
      <c r="B11">
        <v>4000</v>
      </c>
      <c r="E11" s="6"/>
    </row>
    <row r="12" spans="1:9" x14ac:dyDescent="0.25">
      <c r="A12" t="s">
        <v>2</v>
      </c>
      <c r="B12" s="10">
        <v>60</v>
      </c>
      <c r="D12" t="s">
        <v>18</v>
      </c>
    </row>
    <row r="13" spans="1:9" x14ac:dyDescent="0.25">
      <c r="D13" t="s">
        <v>19</v>
      </c>
    </row>
    <row r="14" spans="1:9" x14ac:dyDescent="0.25">
      <c r="A14" s="10" t="s">
        <v>32</v>
      </c>
      <c r="D14" t="s">
        <v>20</v>
      </c>
    </row>
    <row r="15" spans="1:9" x14ac:dyDescent="0.25">
      <c r="D15" t="s">
        <v>21</v>
      </c>
    </row>
    <row r="16" spans="1:9" x14ac:dyDescent="0.25">
      <c r="A16" s="2" t="s">
        <v>26</v>
      </c>
      <c r="B16" s="2" t="s">
        <v>27</v>
      </c>
      <c r="D16" s="6" t="s">
        <v>30</v>
      </c>
    </row>
    <row r="17" spans="1:6" x14ac:dyDescent="0.2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2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2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2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25">
      <c r="A21" s="11" t="s">
        <v>29</v>
      </c>
      <c r="B21" s="11">
        <f>B9*1000</f>
        <v>62000</v>
      </c>
    </row>
    <row r="22" spans="1:6" x14ac:dyDescent="0.25">
      <c r="A22" s="11" t="s">
        <v>39</v>
      </c>
      <c r="B22" s="11">
        <f>B11*1000</f>
        <v>4000000</v>
      </c>
      <c r="D22" s="1" t="s">
        <v>66</v>
      </c>
    </row>
    <row r="23" spans="1:6" x14ac:dyDescent="0.2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25">
      <c r="D24" t="s">
        <v>68</v>
      </c>
      <c r="E24" s="16">
        <v>33.57</v>
      </c>
      <c r="F24" s="13" t="s">
        <v>83</v>
      </c>
    </row>
    <row r="25" spans="1:6" x14ac:dyDescent="0.25">
      <c r="A25" t="s">
        <v>61</v>
      </c>
      <c r="D25" t="s">
        <v>69</v>
      </c>
      <c r="E25">
        <v>67.8</v>
      </c>
      <c r="F25" s="13" t="s">
        <v>83</v>
      </c>
    </row>
    <row r="26" spans="1:6" x14ac:dyDescent="0.25">
      <c r="A26" t="s">
        <v>62</v>
      </c>
      <c r="D26" t="s">
        <v>70</v>
      </c>
      <c r="E26">
        <v>23.4</v>
      </c>
      <c r="F26" s="13" t="s">
        <v>83</v>
      </c>
    </row>
    <row r="27" spans="1:6" x14ac:dyDescent="0.2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25">
      <c r="A28" t="s">
        <v>64</v>
      </c>
    </row>
    <row r="29" spans="1:6" x14ac:dyDescent="0.25">
      <c r="D29" t="s">
        <v>72</v>
      </c>
      <c r="E29" s="18">
        <v>0.83199999999999996</v>
      </c>
      <c r="F29" s="13" t="s">
        <v>83</v>
      </c>
    </row>
    <row r="30" spans="1:6" x14ac:dyDescent="0.25">
      <c r="D30" s="19" t="s">
        <v>73</v>
      </c>
    </row>
    <row r="32" spans="1:6" x14ac:dyDescent="0.25">
      <c r="D32" t="s">
        <v>74</v>
      </c>
    </row>
    <row r="33" spans="4:5" x14ac:dyDescent="0.25">
      <c r="D33" t="s">
        <v>75</v>
      </c>
    </row>
    <row r="34" spans="4:5" x14ac:dyDescent="0.25">
      <c r="D34" t="s">
        <v>76</v>
      </c>
    </row>
    <row r="36" spans="4:5" x14ac:dyDescent="0.25">
      <c r="D36" t="s">
        <v>77</v>
      </c>
      <c r="E36" s="20">
        <f>E27*E29/E24</f>
        <v>3.4127613941018762</v>
      </c>
    </row>
    <row r="37" spans="4:5" x14ac:dyDescent="0.2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workbookViewId="0">
      <selection activeCell="B17" sqref="B17"/>
    </sheetView>
  </sheetViews>
  <sheetFormatPr defaultRowHeight="15" x14ac:dyDescent="0.25"/>
  <cols>
    <col min="1" max="1" width="26.42578125" customWidth="1"/>
    <col min="2" max="2" width="27.28515625" customWidth="1"/>
  </cols>
  <sheetData>
    <row r="1" spans="1:2" x14ac:dyDescent="0.25">
      <c r="A1" s="1" t="s">
        <v>37</v>
      </c>
      <c r="B1" s="1" t="s">
        <v>38</v>
      </c>
    </row>
    <row r="2" spans="1:2" x14ac:dyDescent="0.25">
      <c r="A2" t="s">
        <v>54</v>
      </c>
      <c r="B2" s="14">
        <f>IF(INDEX('coal ban'!D:D,MATCH(About!$B$2,'coal ban'!C:C,0))="yes",0,9*10^12)</f>
        <v>9000000000000</v>
      </c>
    </row>
    <row r="3" spans="1:2" x14ac:dyDescent="0.25">
      <c r="A3" t="s">
        <v>88</v>
      </c>
      <c r="B3" s="14">
        <f>9*10^12</f>
        <v>9000000000000</v>
      </c>
    </row>
    <row r="4" spans="1:2" x14ac:dyDescent="0.25">
      <c r="A4" t="s">
        <v>89</v>
      </c>
      <c r="B4" s="14">
        <f>9*10^12</f>
        <v>9000000000000</v>
      </c>
    </row>
    <row r="5" spans="1:2" x14ac:dyDescent="0.25">
      <c r="A5" t="s">
        <v>36</v>
      </c>
      <c r="B5" s="14">
        <v>0</v>
      </c>
    </row>
    <row r="6" spans="1:2" x14ac:dyDescent="0.25">
      <c r="A6" t="s">
        <v>28</v>
      </c>
      <c r="B6">
        <f>hydro!B1</f>
        <v>504.79452054794518</v>
      </c>
    </row>
    <row r="7" spans="1:2" x14ac:dyDescent="0.25">
      <c r="A7" t="s">
        <v>55</v>
      </c>
      <c r="B7">
        <f>'onshore wind'!C1</f>
        <v>114539</v>
      </c>
    </row>
    <row r="8" spans="1:2" x14ac:dyDescent="0.25">
      <c r="A8" t="s">
        <v>33</v>
      </c>
      <c r="B8">
        <f>'solar PV'!B1</f>
        <v>2902000</v>
      </c>
    </row>
    <row r="9" spans="1:2" x14ac:dyDescent="0.25">
      <c r="A9" t="s">
        <v>34</v>
      </c>
      <c r="B9">
        <f>'solar thermal'!B1</f>
        <v>0</v>
      </c>
    </row>
    <row r="10" spans="1:2" x14ac:dyDescent="0.25">
      <c r="A10" t="s">
        <v>29</v>
      </c>
      <c r="B10">
        <f>bio!B1</f>
        <v>2492.9876060013044</v>
      </c>
    </row>
    <row r="11" spans="1:2" x14ac:dyDescent="0.25">
      <c r="A11" t="s">
        <v>39</v>
      </c>
      <c r="B11">
        <f>geothermal!B1</f>
        <v>71000</v>
      </c>
    </row>
    <row r="12" spans="1:2" x14ac:dyDescent="0.25">
      <c r="A12" t="s">
        <v>40</v>
      </c>
      <c r="B12" s="14">
        <f>9*10^12</f>
        <v>9000000000000</v>
      </c>
    </row>
    <row r="13" spans="1:2" x14ac:dyDescent="0.25">
      <c r="A13" t="s">
        <v>41</v>
      </c>
      <c r="B13" s="14">
        <f>9*10^12</f>
        <v>9000000000000</v>
      </c>
    </row>
    <row r="14" spans="1:2" x14ac:dyDescent="0.25">
      <c r="A14" t="s">
        <v>53</v>
      </c>
      <c r="B14" s="14">
        <f>B2</f>
        <v>9000000000000</v>
      </c>
    </row>
    <row r="15" spans="1:2" x14ac:dyDescent="0.25">
      <c r="A15" t="s">
        <v>56</v>
      </c>
      <c r="B15">
        <f>'offshore wind'!B1</f>
        <v>3000</v>
      </c>
    </row>
    <row r="16" spans="1:2" x14ac:dyDescent="0.25">
      <c r="A16" t="s">
        <v>57</v>
      </c>
      <c r="B16" s="14">
        <v>0</v>
      </c>
    </row>
    <row r="17" spans="1:2" x14ac:dyDescent="0.25">
      <c r="A17" t="s">
        <v>58</v>
      </c>
      <c r="B17" s="14">
        <f>B12</f>
        <v>9000000000000</v>
      </c>
    </row>
    <row r="18" spans="1:2" x14ac:dyDescent="0.25">
      <c r="A18" t="s">
        <v>59</v>
      </c>
      <c r="B18" s="14">
        <f>SUMIFS('Population by state'!E6:E56,'Population by state'!B6:B56,About!B1)</f>
        <v>72.224661031692932</v>
      </c>
    </row>
    <row r="19" spans="1:2" x14ac:dyDescent="0.25">
      <c r="A19" t="s">
        <v>92</v>
      </c>
      <c r="B19" s="14">
        <f>B2</f>
        <v>9000000000000</v>
      </c>
    </row>
    <row r="20" spans="1:2" x14ac:dyDescent="0.25">
      <c r="A20" t="s">
        <v>93</v>
      </c>
      <c r="B20" s="14">
        <f>9*10^12</f>
        <v>9000000000000</v>
      </c>
    </row>
    <row r="21" spans="1:2" x14ac:dyDescent="0.25">
      <c r="A21" t="s">
        <v>94</v>
      </c>
      <c r="B21" s="14">
        <f>B10</f>
        <v>2492.9876060013044</v>
      </c>
    </row>
    <row r="22" spans="1:2" x14ac:dyDescent="0.25">
      <c r="A22" t="s">
        <v>95</v>
      </c>
      <c r="B22" s="14">
        <f>B2</f>
        <v>9000000000000</v>
      </c>
    </row>
    <row r="23" spans="1:2" x14ac:dyDescent="0.25">
      <c r="A23" t="s">
        <v>96</v>
      </c>
      <c r="B23" s="14">
        <f>9*10^12</f>
        <v>9000000000000</v>
      </c>
    </row>
    <row r="24" spans="1:2" x14ac:dyDescent="0.25">
      <c r="A24" s="22" t="s">
        <v>97</v>
      </c>
      <c r="B24" s="14">
        <f>B13</f>
        <v>9000000000000</v>
      </c>
    </row>
    <row r="25" spans="1:2" x14ac:dyDescent="0.2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5" x14ac:dyDescent="0.25"/>
  <sheetData>
    <row r="1" spans="2:4" x14ac:dyDescent="0.25">
      <c r="B1" s="25" t="s">
        <v>100</v>
      </c>
      <c r="C1" s="25" t="s">
        <v>100</v>
      </c>
      <c r="D1" s="1" t="s">
        <v>280</v>
      </c>
    </row>
    <row r="2" spans="2:4" x14ac:dyDescent="0.25">
      <c r="B2" s="27" t="s">
        <v>101</v>
      </c>
      <c r="C2" s="27" t="s">
        <v>102</v>
      </c>
      <c r="D2" t="s">
        <v>281</v>
      </c>
    </row>
    <row r="3" spans="2:4" x14ac:dyDescent="0.25">
      <c r="B3" s="27" t="s">
        <v>103</v>
      </c>
      <c r="C3" s="27" t="s">
        <v>104</v>
      </c>
      <c r="D3" t="s">
        <v>281</v>
      </c>
    </row>
    <row r="4" spans="2:4" x14ac:dyDescent="0.25">
      <c r="B4" s="27" t="s">
        <v>105</v>
      </c>
      <c r="C4" s="27" t="s">
        <v>106</v>
      </c>
      <c r="D4" t="s">
        <v>281</v>
      </c>
    </row>
    <row r="5" spans="2:4" x14ac:dyDescent="0.25">
      <c r="B5" s="27" t="s">
        <v>107</v>
      </c>
      <c r="C5" s="27" t="s">
        <v>108</v>
      </c>
      <c r="D5" t="s">
        <v>281</v>
      </c>
    </row>
    <row r="6" spans="2:4" x14ac:dyDescent="0.25">
      <c r="B6" s="27" t="s">
        <v>109</v>
      </c>
      <c r="C6" s="27" t="s">
        <v>110</v>
      </c>
      <c r="D6" t="s">
        <v>279</v>
      </c>
    </row>
    <row r="7" spans="2:4" x14ac:dyDescent="0.25">
      <c r="B7" s="27" t="s">
        <v>111</v>
      </c>
      <c r="C7" s="27" t="s">
        <v>112</v>
      </c>
      <c r="D7" t="s">
        <v>281</v>
      </c>
    </row>
    <row r="8" spans="2:4" x14ac:dyDescent="0.25">
      <c r="B8" s="27" t="s">
        <v>113</v>
      </c>
      <c r="C8" s="27" t="s">
        <v>114</v>
      </c>
      <c r="D8" t="s">
        <v>281</v>
      </c>
    </row>
    <row r="9" spans="2:4" x14ac:dyDescent="0.25">
      <c r="B9" s="27" t="s">
        <v>115</v>
      </c>
      <c r="C9" s="27" t="s">
        <v>116</v>
      </c>
      <c r="D9" t="s">
        <v>281</v>
      </c>
    </row>
    <row r="10" spans="2:4" x14ac:dyDescent="0.25">
      <c r="B10" s="27" t="s">
        <v>117</v>
      </c>
      <c r="C10" s="27" t="s">
        <v>118</v>
      </c>
      <c r="D10" t="s">
        <v>281</v>
      </c>
    </row>
    <row r="11" spans="2:4" x14ac:dyDescent="0.25">
      <c r="B11" s="27" t="s">
        <v>119</v>
      </c>
      <c r="C11" s="27" t="s">
        <v>120</v>
      </c>
      <c r="D11" t="s">
        <v>281</v>
      </c>
    </row>
    <row r="12" spans="2:4" x14ac:dyDescent="0.25">
      <c r="B12" s="27" t="s">
        <v>121</v>
      </c>
      <c r="C12" s="27" t="s">
        <v>122</v>
      </c>
      <c r="D12" t="s">
        <v>281</v>
      </c>
    </row>
    <row r="13" spans="2:4" x14ac:dyDescent="0.25">
      <c r="B13" s="27" t="s">
        <v>123</v>
      </c>
      <c r="C13" s="27" t="s">
        <v>124</v>
      </c>
      <c r="D13" t="s">
        <v>281</v>
      </c>
    </row>
    <row r="14" spans="2:4" x14ac:dyDescent="0.25">
      <c r="B14" s="27" t="s">
        <v>125</v>
      </c>
      <c r="C14" s="27" t="s">
        <v>126</v>
      </c>
      <c r="D14" t="s">
        <v>281</v>
      </c>
    </row>
    <row r="15" spans="2:4" x14ac:dyDescent="0.25">
      <c r="B15" s="27" t="s">
        <v>127</v>
      </c>
      <c r="C15" s="27" t="s">
        <v>128</v>
      </c>
      <c r="D15" t="s">
        <v>281</v>
      </c>
    </row>
    <row r="16" spans="2:4" x14ac:dyDescent="0.25">
      <c r="B16" s="27" t="s">
        <v>129</v>
      </c>
      <c r="C16" s="27" t="s">
        <v>130</v>
      </c>
      <c r="D16" t="s">
        <v>281</v>
      </c>
    </row>
    <row r="17" spans="2:4" x14ac:dyDescent="0.25">
      <c r="B17" s="27" t="s">
        <v>131</v>
      </c>
      <c r="C17" s="27" t="s">
        <v>132</v>
      </c>
      <c r="D17" t="s">
        <v>281</v>
      </c>
    </row>
    <row r="18" spans="2:4" x14ac:dyDescent="0.25">
      <c r="B18" s="27" t="s">
        <v>133</v>
      </c>
      <c r="C18" s="27" t="s">
        <v>134</v>
      </c>
      <c r="D18" t="s">
        <v>281</v>
      </c>
    </row>
    <row r="19" spans="2:4" x14ac:dyDescent="0.25">
      <c r="B19" s="27" t="s">
        <v>135</v>
      </c>
      <c r="C19" s="27" t="s">
        <v>136</v>
      </c>
      <c r="D19" t="s">
        <v>281</v>
      </c>
    </row>
    <row r="20" spans="2:4" x14ac:dyDescent="0.25">
      <c r="B20" s="27" t="s">
        <v>137</v>
      </c>
      <c r="C20" s="27" t="s">
        <v>138</v>
      </c>
      <c r="D20" t="s">
        <v>279</v>
      </c>
    </row>
    <row r="21" spans="2:4" x14ac:dyDescent="0.25">
      <c r="B21" s="27" t="s">
        <v>139</v>
      </c>
      <c r="C21" s="27" t="s">
        <v>140</v>
      </c>
      <c r="D21" t="s">
        <v>281</v>
      </c>
    </row>
    <row r="22" spans="2:4" x14ac:dyDescent="0.25">
      <c r="B22" s="27" t="s">
        <v>141</v>
      </c>
      <c r="C22" s="27" t="s">
        <v>142</v>
      </c>
      <c r="D22" t="s">
        <v>281</v>
      </c>
    </row>
    <row r="23" spans="2:4" x14ac:dyDescent="0.25">
      <c r="B23" s="27" t="s">
        <v>143</v>
      </c>
      <c r="C23" s="27" t="s">
        <v>144</v>
      </c>
      <c r="D23" t="s">
        <v>281</v>
      </c>
    </row>
    <row r="24" spans="2:4" x14ac:dyDescent="0.25">
      <c r="B24" s="27" t="s">
        <v>99</v>
      </c>
      <c r="C24" s="27" t="s">
        <v>145</v>
      </c>
      <c r="D24" t="s">
        <v>281</v>
      </c>
    </row>
    <row r="25" spans="2:4" x14ac:dyDescent="0.25">
      <c r="B25" s="27" t="s">
        <v>146</v>
      </c>
      <c r="C25" s="27" t="s">
        <v>147</v>
      </c>
      <c r="D25" t="s">
        <v>281</v>
      </c>
    </row>
    <row r="26" spans="2:4" x14ac:dyDescent="0.25">
      <c r="B26" s="27" t="s">
        <v>148</v>
      </c>
      <c r="C26" s="27" t="s">
        <v>149</v>
      </c>
      <c r="D26" t="s">
        <v>281</v>
      </c>
    </row>
    <row r="27" spans="2:4" x14ac:dyDescent="0.25">
      <c r="B27" s="27" t="s">
        <v>150</v>
      </c>
      <c r="C27" s="27" t="s">
        <v>151</v>
      </c>
      <c r="D27" t="s">
        <v>281</v>
      </c>
    </row>
    <row r="28" spans="2:4" x14ac:dyDescent="0.25">
      <c r="B28" s="27" t="s">
        <v>152</v>
      </c>
      <c r="C28" s="27" t="s">
        <v>153</v>
      </c>
      <c r="D28" t="s">
        <v>281</v>
      </c>
    </row>
    <row r="29" spans="2:4" x14ac:dyDescent="0.25">
      <c r="B29" s="27" t="s">
        <v>154</v>
      </c>
      <c r="C29" s="27" t="s">
        <v>155</v>
      </c>
      <c r="D29" t="s">
        <v>281</v>
      </c>
    </row>
    <row r="30" spans="2:4" x14ac:dyDescent="0.25">
      <c r="B30" s="27" t="s">
        <v>156</v>
      </c>
      <c r="C30" s="27" t="s">
        <v>157</v>
      </c>
      <c r="D30" t="s">
        <v>281</v>
      </c>
    </row>
    <row r="31" spans="2:4" x14ac:dyDescent="0.25">
      <c r="B31" s="27" t="s">
        <v>158</v>
      </c>
      <c r="C31" s="27" t="s">
        <v>159</v>
      </c>
      <c r="D31" t="s">
        <v>281</v>
      </c>
    </row>
    <row r="32" spans="2:4" x14ac:dyDescent="0.25">
      <c r="B32" s="27" t="s">
        <v>160</v>
      </c>
      <c r="C32" s="27" t="s">
        <v>161</v>
      </c>
      <c r="D32" t="s">
        <v>281</v>
      </c>
    </row>
    <row r="33" spans="2:4" x14ac:dyDescent="0.25">
      <c r="B33" s="27" t="s">
        <v>162</v>
      </c>
      <c r="C33" s="27" t="s">
        <v>163</v>
      </c>
      <c r="D33" t="s">
        <v>281</v>
      </c>
    </row>
    <row r="34" spans="2:4" x14ac:dyDescent="0.25">
      <c r="B34" s="27" t="s">
        <v>164</v>
      </c>
      <c r="C34" s="27" t="s">
        <v>165</v>
      </c>
      <c r="D34" t="s">
        <v>281</v>
      </c>
    </row>
    <row r="35" spans="2:4" x14ac:dyDescent="0.25">
      <c r="B35" s="27" t="s">
        <v>166</v>
      </c>
      <c r="C35" s="27" t="s">
        <v>167</v>
      </c>
      <c r="D35" t="s">
        <v>281</v>
      </c>
    </row>
    <row r="36" spans="2:4" x14ac:dyDescent="0.25">
      <c r="B36" s="27" t="s">
        <v>168</v>
      </c>
      <c r="C36" s="27" t="s">
        <v>169</v>
      </c>
      <c r="D36" t="s">
        <v>281</v>
      </c>
    </row>
    <row r="37" spans="2:4" x14ac:dyDescent="0.25">
      <c r="B37" s="27" t="s">
        <v>170</v>
      </c>
      <c r="C37" s="27" t="s">
        <v>171</v>
      </c>
      <c r="D37" t="s">
        <v>281</v>
      </c>
    </row>
    <row r="38" spans="2:4" x14ac:dyDescent="0.25">
      <c r="B38" s="27" t="s">
        <v>172</v>
      </c>
      <c r="C38" s="27" t="s">
        <v>173</v>
      </c>
      <c r="D38" t="s">
        <v>279</v>
      </c>
    </row>
    <row r="39" spans="2:4" x14ac:dyDescent="0.25">
      <c r="B39" s="27" t="s">
        <v>174</v>
      </c>
      <c r="C39" s="27" t="s">
        <v>175</v>
      </c>
      <c r="D39" t="s">
        <v>281</v>
      </c>
    </row>
    <row r="40" spans="2:4" x14ac:dyDescent="0.25">
      <c r="B40" s="27" t="s">
        <v>176</v>
      </c>
      <c r="C40" s="27" t="s">
        <v>177</v>
      </c>
      <c r="D40" t="s">
        <v>281</v>
      </c>
    </row>
    <row r="41" spans="2:4" x14ac:dyDescent="0.25">
      <c r="B41" s="27" t="s">
        <v>178</v>
      </c>
      <c r="C41" s="27" t="s">
        <v>179</v>
      </c>
      <c r="D41" t="s">
        <v>281</v>
      </c>
    </row>
    <row r="42" spans="2:4" x14ac:dyDescent="0.25">
      <c r="B42" s="27" t="s">
        <v>180</v>
      </c>
      <c r="C42" s="27" t="s">
        <v>181</v>
      </c>
      <c r="D42" t="s">
        <v>281</v>
      </c>
    </row>
    <row r="43" spans="2:4" x14ac:dyDescent="0.25">
      <c r="B43" s="27" t="s">
        <v>182</v>
      </c>
      <c r="C43" s="27" t="s">
        <v>183</v>
      </c>
      <c r="D43" t="s">
        <v>281</v>
      </c>
    </row>
    <row r="44" spans="2:4" x14ac:dyDescent="0.25">
      <c r="B44" s="27" t="s">
        <v>184</v>
      </c>
      <c r="C44" s="27" t="s">
        <v>185</v>
      </c>
      <c r="D44" t="s">
        <v>281</v>
      </c>
    </row>
    <row r="45" spans="2:4" x14ac:dyDescent="0.25">
      <c r="B45" s="27" t="s">
        <v>186</v>
      </c>
      <c r="C45" s="27" t="s">
        <v>187</v>
      </c>
      <c r="D45" t="s">
        <v>281</v>
      </c>
    </row>
    <row r="46" spans="2:4" x14ac:dyDescent="0.25">
      <c r="B46" s="27" t="s">
        <v>188</v>
      </c>
      <c r="C46" s="27" t="s">
        <v>189</v>
      </c>
      <c r="D46" t="s">
        <v>281</v>
      </c>
    </row>
    <row r="47" spans="2:4" x14ac:dyDescent="0.25">
      <c r="B47" s="27" t="s">
        <v>190</v>
      </c>
      <c r="C47" s="27" t="s">
        <v>191</v>
      </c>
      <c r="D47" t="s">
        <v>281</v>
      </c>
    </row>
    <row r="48" spans="2:4" x14ac:dyDescent="0.25">
      <c r="B48" s="27" t="s">
        <v>192</v>
      </c>
      <c r="C48" s="27" t="s">
        <v>193</v>
      </c>
      <c r="D48" t="s">
        <v>281</v>
      </c>
    </row>
    <row r="49" spans="2:4" x14ac:dyDescent="0.25">
      <c r="B49" s="27" t="s">
        <v>194</v>
      </c>
      <c r="C49" s="27" t="s">
        <v>195</v>
      </c>
      <c r="D49" t="s">
        <v>281</v>
      </c>
    </row>
    <row r="50" spans="2:4" x14ac:dyDescent="0.25">
      <c r="B50" s="27" t="s">
        <v>196</v>
      </c>
      <c r="C50" s="27" t="s">
        <v>197</v>
      </c>
      <c r="D50" t="s">
        <v>281</v>
      </c>
    </row>
    <row r="51" spans="2:4" x14ac:dyDescent="0.2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2578125" defaultRowHeight="15" customHeight="1" x14ac:dyDescent="0.2"/>
  <cols>
    <col min="1" max="7" width="14.42578125" style="28"/>
    <col min="8" max="8" width="42.85546875" style="28" customWidth="1"/>
    <col min="9" max="9" width="14.42578125" style="28"/>
    <col min="10" max="10" width="23.85546875" style="28" customWidth="1"/>
    <col min="11" max="16384" width="14.42578125" style="28"/>
  </cols>
  <sheetData>
    <row r="1" spans="1:10" ht="15" customHeight="1" x14ac:dyDescent="0.3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x14ac:dyDescent="0.2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x14ac:dyDescent="0.2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x14ac:dyDescent="0.2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x14ac:dyDescent="0.2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x14ac:dyDescent="0.2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x14ac:dyDescent="0.2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x14ac:dyDescent="0.2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x14ac:dyDescent="0.2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x14ac:dyDescent="0.2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x14ac:dyDescent="0.2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x14ac:dyDescent="0.2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x14ac:dyDescent="0.2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x14ac:dyDescent="0.2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x14ac:dyDescent="0.2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x14ac:dyDescent="0.2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x14ac:dyDescent="0.2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x14ac:dyDescent="0.2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x14ac:dyDescent="0.2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x14ac:dyDescent="0.2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x14ac:dyDescent="0.2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x14ac:dyDescent="0.2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x14ac:dyDescent="0.2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x14ac:dyDescent="0.2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x14ac:dyDescent="0.2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x14ac:dyDescent="0.2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x14ac:dyDescent="0.2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x14ac:dyDescent="0.2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x14ac:dyDescent="0.2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x14ac:dyDescent="0.2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x14ac:dyDescent="0.2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x14ac:dyDescent="0.2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x14ac:dyDescent="0.2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x14ac:dyDescent="0.2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x14ac:dyDescent="0.2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x14ac:dyDescent="0.2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x14ac:dyDescent="0.2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x14ac:dyDescent="0.2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x14ac:dyDescent="0.2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x14ac:dyDescent="0.2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x14ac:dyDescent="0.2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x14ac:dyDescent="0.2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x14ac:dyDescent="0.2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x14ac:dyDescent="0.2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x14ac:dyDescent="0.2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x14ac:dyDescent="0.2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x14ac:dyDescent="0.2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x14ac:dyDescent="0.2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x14ac:dyDescent="0.2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x14ac:dyDescent="0.2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x14ac:dyDescent="0.2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x14ac:dyDescent="0.2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x14ac:dyDescent="0.2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x14ac:dyDescent="0.2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x14ac:dyDescent="0.2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x14ac:dyDescent="0.2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x14ac:dyDescent="0.2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10" ht="15.75" x14ac:dyDescent="0.25">
      <c r="A1" s="45" t="str">
        <f>About!B2</f>
        <v>MS</v>
      </c>
      <c r="B1" s="32">
        <f>SUMIFS(E3:E52,A3:A52,A1)</f>
        <v>2902000</v>
      </c>
    </row>
    <row r="2" spans="1:10" ht="21" x14ac:dyDescent="0.35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0.35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0.35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0.35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0.35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0.35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0.35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0.35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0.35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0.35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0.35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0.35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0.35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0.35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0.35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0.35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0.35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0.35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0.35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0.35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0.35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0.35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0.35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0.35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0.35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0.35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0.35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0.35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0.35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0.35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0.35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0.35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0.35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0.35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0.35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0.35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0.35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0.35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0.35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0.35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0.35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0.35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0.35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0.35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0.35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0.35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0.35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0.35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0.35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0.35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0.35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25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2"/>
    <row r="55" spans="1:10" ht="15.75" customHeight="1" x14ac:dyDescent="0.2"/>
    <row r="56" spans="1:10" ht="15.75" customHeight="1" x14ac:dyDescent="0.2"/>
    <row r="57" spans="1:10" ht="15.75" customHeight="1" x14ac:dyDescent="0.2"/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3" ht="15.75" x14ac:dyDescent="0.25">
      <c r="A1" s="45" t="str">
        <f>About!B2</f>
        <v>MS</v>
      </c>
      <c r="B1" s="32">
        <f>SUMIFS(C3:C53,A3:A53,A1)</f>
        <v>0</v>
      </c>
    </row>
    <row r="3" spans="1:3" ht="15.75" x14ac:dyDescent="0.25">
      <c r="A3" s="45" t="s">
        <v>100</v>
      </c>
      <c r="B3" s="32" t="s">
        <v>216</v>
      </c>
      <c r="C3" s="32" t="s">
        <v>217</v>
      </c>
    </row>
    <row r="4" spans="1:3" ht="15.75" x14ac:dyDescent="0.25">
      <c r="A4" s="45" t="s">
        <v>102</v>
      </c>
      <c r="B4" s="32">
        <v>0</v>
      </c>
      <c r="C4" s="47">
        <f t="shared" ref="C4:C53" si="0">B4*1000</f>
        <v>0</v>
      </c>
    </row>
    <row r="5" spans="1:3" ht="15.75" x14ac:dyDescent="0.25">
      <c r="A5" s="45" t="s">
        <v>104</v>
      </c>
      <c r="B5" s="32">
        <v>0</v>
      </c>
      <c r="C5" s="47">
        <f t="shared" si="0"/>
        <v>0</v>
      </c>
    </row>
    <row r="6" spans="1:3" ht="15.75" x14ac:dyDescent="0.25">
      <c r="A6" s="45" t="s">
        <v>106</v>
      </c>
      <c r="B6" s="32">
        <v>3528</v>
      </c>
      <c r="C6" s="47">
        <f t="shared" si="0"/>
        <v>3528000</v>
      </c>
    </row>
    <row r="7" spans="1:3" ht="15.75" x14ac:dyDescent="0.25">
      <c r="A7" s="45" t="s">
        <v>108</v>
      </c>
      <c r="B7" s="32">
        <v>0</v>
      </c>
      <c r="C7" s="47">
        <f t="shared" si="0"/>
        <v>0</v>
      </c>
    </row>
    <row r="8" spans="1:3" ht="15.75" x14ac:dyDescent="0.25">
      <c r="A8" s="45" t="s">
        <v>110</v>
      </c>
      <c r="B8" s="32">
        <v>2726</v>
      </c>
      <c r="C8" s="47">
        <f t="shared" si="0"/>
        <v>2726000</v>
      </c>
    </row>
    <row r="9" spans="1:3" ht="15.75" x14ac:dyDescent="0.25">
      <c r="A9" s="45" t="s">
        <v>112</v>
      </c>
      <c r="B9" s="32">
        <v>3098</v>
      </c>
      <c r="C9" s="47">
        <f t="shared" si="0"/>
        <v>3098000</v>
      </c>
    </row>
    <row r="10" spans="1:3" ht="15.75" x14ac:dyDescent="0.25">
      <c r="A10" s="45" t="s">
        <v>114</v>
      </c>
      <c r="B10" s="32">
        <v>0</v>
      </c>
      <c r="C10" s="47">
        <f t="shared" si="0"/>
        <v>0</v>
      </c>
    </row>
    <row r="11" spans="1:3" ht="15.75" x14ac:dyDescent="0.25">
      <c r="A11" s="45" t="s">
        <v>116</v>
      </c>
      <c r="B11" s="32">
        <v>0</v>
      </c>
      <c r="C11" s="47">
        <f t="shared" si="0"/>
        <v>0</v>
      </c>
    </row>
    <row r="12" spans="1:3" ht="15.75" x14ac:dyDescent="0.25">
      <c r="A12" s="45" t="s">
        <v>118</v>
      </c>
      <c r="B12" s="32">
        <v>0</v>
      </c>
      <c r="C12" s="47">
        <f t="shared" si="0"/>
        <v>0</v>
      </c>
    </row>
    <row r="13" spans="1:3" ht="15.75" x14ac:dyDescent="0.25">
      <c r="A13" s="45" t="s">
        <v>120</v>
      </c>
      <c r="B13" s="32">
        <v>0</v>
      </c>
      <c r="C13" s="47">
        <f t="shared" si="0"/>
        <v>0</v>
      </c>
    </row>
    <row r="14" spans="1:3" ht="15.75" x14ac:dyDescent="0.25">
      <c r="A14" s="45" t="s">
        <v>122</v>
      </c>
      <c r="B14" s="32">
        <v>6</v>
      </c>
      <c r="C14" s="47">
        <f t="shared" si="0"/>
        <v>6000</v>
      </c>
    </row>
    <row r="15" spans="1:3" ht="15.75" x14ac:dyDescent="0.25">
      <c r="A15" s="45" t="s">
        <v>124</v>
      </c>
      <c r="B15" s="32">
        <v>1267</v>
      </c>
      <c r="C15" s="47">
        <f t="shared" si="0"/>
        <v>1267000</v>
      </c>
    </row>
    <row r="16" spans="1:3" ht="15.75" x14ac:dyDescent="0.25">
      <c r="A16" s="45" t="s">
        <v>126</v>
      </c>
      <c r="B16" s="32">
        <v>0</v>
      </c>
      <c r="C16" s="47">
        <f t="shared" si="0"/>
        <v>0</v>
      </c>
    </row>
    <row r="17" spans="1:3" ht="15.75" x14ac:dyDescent="0.25">
      <c r="A17" s="45" t="s">
        <v>128</v>
      </c>
      <c r="B17" s="32">
        <v>0</v>
      </c>
      <c r="C17" s="47">
        <f t="shared" si="0"/>
        <v>0</v>
      </c>
    </row>
    <row r="18" spans="1:3" ht="15.75" x14ac:dyDescent="0.25">
      <c r="A18" s="45" t="s">
        <v>130</v>
      </c>
      <c r="B18" s="32">
        <v>0</v>
      </c>
      <c r="C18" s="47">
        <f t="shared" si="0"/>
        <v>0</v>
      </c>
    </row>
    <row r="19" spans="1:3" ht="15.75" x14ac:dyDescent="0.25">
      <c r="A19" s="45" t="s">
        <v>132</v>
      </c>
      <c r="B19" s="32">
        <v>2885</v>
      </c>
      <c r="C19" s="47">
        <f t="shared" si="0"/>
        <v>2885000</v>
      </c>
    </row>
    <row r="20" spans="1:3" ht="15.75" x14ac:dyDescent="0.25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25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25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25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25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25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25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25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25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25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25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25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25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25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25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25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25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25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25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25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25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25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25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25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25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25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25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25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25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25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25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3" x14ac:dyDescent="0.25">
      <c r="A1" s="32" t="str">
        <f>About!B2</f>
        <v>MS</v>
      </c>
      <c r="B1" s="32">
        <f>SUMIFS(C4:C53,A4:A53,A1)</f>
        <v>3000</v>
      </c>
    </row>
    <row r="3" spans="1:3" ht="15.75" x14ac:dyDescent="0.25">
      <c r="A3" s="45" t="s">
        <v>100</v>
      </c>
      <c r="B3" s="32" t="s">
        <v>218</v>
      </c>
      <c r="C3" s="32" t="s">
        <v>217</v>
      </c>
    </row>
    <row r="4" spans="1:3" ht="15.75" x14ac:dyDescent="0.25">
      <c r="A4" s="45" t="s">
        <v>102</v>
      </c>
      <c r="C4" s="47">
        <f t="shared" ref="C4:C53" si="0">B4*1000</f>
        <v>0</v>
      </c>
    </row>
    <row r="5" spans="1:3" ht="15.75" x14ac:dyDescent="0.25">
      <c r="A5" s="45" t="s">
        <v>104</v>
      </c>
      <c r="C5" s="47">
        <f t="shared" si="0"/>
        <v>0</v>
      </c>
    </row>
    <row r="6" spans="1:3" ht="15.75" x14ac:dyDescent="0.25">
      <c r="A6" s="45" t="s">
        <v>106</v>
      </c>
      <c r="C6" s="47">
        <f t="shared" si="0"/>
        <v>0</v>
      </c>
    </row>
    <row r="7" spans="1:3" ht="15.75" x14ac:dyDescent="0.25">
      <c r="A7" s="45" t="s">
        <v>108</v>
      </c>
      <c r="C7" s="47">
        <f t="shared" si="0"/>
        <v>0</v>
      </c>
    </row>
    <row r="8" spans="1:3" ht="15.75" x14ac:dyDescent="0.25">
      <c r="A8" s="45" t="s">
        <v>110</v>
      </c>
      <c r="B8" s="32">
        <v>655</v>
      </c>
      <c r="C8" s="47">
        <f t="shared" si="0"/>
        <v>655000</v>
      </c>
    </row>
    <row r="9" spans="1:3" ht="15.75" x14ac:dyDescent="0.25">
      <c r="A9" s="45" t="s">
        <v>112</v>
      </c>
      <c r="C9" s="47">
        <f t="shared" si="0"/>
        <v>0</v>
      </c>
    </row>
    <row r="10" spans="1:3" ht="15.75" x14ac:dyDescent="0.25">
      <c r="A10" s="45" t="s">
        <v>114</v>
      </c>
      <c r="B10" s="32">
        <v>7</v>
      </c>
      <c r="C10" s="47">
        <f t="shared" si="0"/>
        <v>7000</v>
      </c>
    </row>
    <row r="11" spans="1:3" ht="15.75" x14ac:dyDescent="0.25">
      <c r="A11" s="45" t="s">
        <v>116</v>
      </c>
      <c r="B11" s="32">
        <v>15</v>
      </c>
      <c r="C11" s="47">
        <f t="shared" si="0"/>
        <v>15000</v>
      </c>
    </row>
    <row r="12" spans="1:3" ht="15.75" x14ac:dyDescent="0.25">
      <c r="A12" s="45" t="s">
        <v>118</v>
      </c>
      <c r="B12" s="32">
        <v>10</v>
      </c>
      <c r="C12" s="47">
        <f t="shared" si="0"/>
        <v>10000</v>
      </c>
    </row>
    <row r="13" spans="1:3" ht="15.75" x14ac:dyDescent="0.25">
      <c r="A13" s="45" t="s">
        <v>120</v>
      </c>
      <c r="C13" s="47">
        <f t="shared" si="0"/>
        <v>0</v>
      </c>
    </row>
    <row r="14" spans="1:3" ht="15.75" x14ac:dyDescent="0.25">
      <c r="A14" s="45" t="s">
        <v>122</v>
      </c>
      <c r="C14" s="47">
        <f t="shared" si="0"/>
        <v>0</v>
      </c>
    </row>
    <row r="15" spans="1:3" ht="15.75" x14ac:dyDescent="0.25">
      <c r="A15" s="45" t="s">
        <v>124</v>
      </c>
      <c r="C15" s="47">
        <f t="shared" si="0"/>
        <v>0</v>
      </c>
    </row>
    <row r="16" spans="1:3" ht="15.75" x14ac:dyDescent="0.25">
      <c r="A16" s="45" t="s">
        <v>126</v>
      </c>
      <c r="B16" s="32">
        <v>16</v>
      </c>
      <c r="C16" s="47">
        <f t="shared" si="0"/>
        <v>16000</v>
      </c>
    </row>
    <row r="17" spans="1:3" ht="15.75" x14ac:dyDescent="0.25">
      <c r="A17" s="45" t="s">
        <v>128</v>
      </c>
      <c r="C17" s="47">
        <f t="shared" si="0"/>
        <v>0</v>
      </c>
    </row>
    <row r="18" spans="1:3" ht="15.75" x14ac:dyDescent="0.25">
      <c r="A18" s="45" t="s">
        <v>130</v>
      </c>
      <c r="C18" s="47">
        <f t="shared" si="0"/>
        <v>0</v>
      </c>
    </row>
    <row r="19" spans="1:3" ht="15.75" x14ac:dyDescent="0.25">
      <c r="A19" s="45" t="s">
        <v>132</v>
      </c>
      <c r="C19" s="47">
        <f t="shared" si="0"/>
        <v>0</v>
      </c>
    </row>
    <row r="20" spans="1:3" ht="15.75" x14ac:dyDescent="0.25">
      <c r="A20" s="45" t="s">
        <v>134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25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25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25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25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25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25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25">
      <c r="A28" s="45" t="s">
        <v>149</v>
      </c>
      <c r="C28" s="47">
        <f t="shared" si="0"/>
        <v>0</v>
      </c>
    </row>
    <row r="29" spans="1:3" ht="15.75" customHeight="1" x14ac:dyDescent="0.25">
      <c r="A29" s="45" t="s">
        <v>151</v>
      </c>
      <c r="C29" s="47">
        <f t="shared" si="0"/>
        <v>0</v>
      </c>
    </row>
    <row r="30" spans="1:3" ht="15.75" customHeight="1" x14ac:dyDescent="0.25">
      <c r="A30" s="45" t="s">
        <v>153</v>
      </c>
      <c r="C30" s="47">
        <f t="shared" si="0"/>
        <v>0</v>
      </c>
    </row>
    <row r="31" spans="1:3" ht="15.75" customHeight="1" x14ac:dyDescent="0.25">
      <c r="A31" s="45" t="s">
        <v>155</v>
      </c>
      <c r="C31" s="47">
        <f t="shared" si="0"/>
        <v>0</v>
      </c>
    </row>
    <row r="32" spans="1:3" ht="15.75" customHeight="1" x14ac:dyDescent="0.25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25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25">
      <c r="A34" s="45" t="s">
        <v>161</v>
      </c>
      <c r="C34" s="47">
        <f t="shared" si="0"/>
        <v>0</v>
      </c>
    </row>
    <row r="35" spans="1:3" ht="15.75" customHeight="1" x14ac:dyDescent="0.25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25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25">
      <c r="A37" s="45" t="s">
        <v>167</v>
      </c>
      <c r="C37" s="47">
        <f t="shared" si="0"/>
        <v>0</v>
      </c>
    </row>
    <row r="38" spans="1:3" ht="15.75" customHeight="1" x14ac:dyDescent="0.25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25">
      <c r="A39" s="45" t="s">
        <v>171</v>
      </c>
      <c r="C39" s="47">
        <f t="shared" si="0"/>
        <v>0</v>
      </c>
    </row>
    <row r="40" spans="1:3" ht="15.75" customHeight="1" x14ac:dyDescent="0.25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25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25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25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25">
      <c r="A44" s="45" t="s">
        <v>181</v>
      </c>
      <c r="C44" s="47">
        <f t="shared" si="0"/>
        <v>0</v>
      </c>
    </row>
    <row r="45" spans="1:3" ht="15.75" customHeight="1" x14ac:dyDescent="0.25">
      <c r="A45" s="45" t="s">
        <v>183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25">
      <c r="A47" s="45" t="s">
        <v>187</v>
      </c>
      <c r="C47" s="47">
        <f t="shared" si="0"/>
        <v>0</v>
      </c>
    </row>
    <row r="48" spans="1:3" ht="15.75" customHeight="1" x14ac:dyDescent="0.25">
      <c r="A48" s="45" t="s">
        <v>189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25">
      <c r="A50" s="45" t="s">
        <v>193</v>
      </c>
      <c r="C50" s="47">
        <f t="shared" si="0"/>
        <v>0</v>
      </c>
    </row>
    <row r="51" spans="1:3" ht="15.75" customHeight="1" x14ac:dyDescent="0.25">
      <c r="A51" s="45" t="s">
        <v>195</v>
      </c>
      <c r="C51" s="47">
        <f t="shared" si="0"/>
        <v>0</v>
      </c>
    </row>
    <row r="52" spans="1:3" ht="15.75" customHeight="1" x14ac:dyDescent="0.25">
      <c r="A52" s="45" t="s">
        <v>197</v>
      </c>
      <c r="C52" s="47">
        <f t="shared" si="0"/>
        <v>0</v>
      </c>
    </row>
    <row r="53" spans="1:3" ht="15.75" customHeight="1" x14ac:dyDescent="0.25">
      <c r="A53" s="45" t="s">
        <v>199</v>
      </c>
      <c r="C53" s="47">
        <f t="shared" si="0"/>
        <v>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2578125" defaultRowHeight="15" customHeight="1" x14ac:dyDescent="0.2"/>
  <cols>
    <col min="1" max="26" width="10.7109375" style="28" customWidth="1"/>
    <col min="27" max="16384" width="14.42578125" style="28"/>
  </cols>
  <sheetData>
    <row r="1" spans="1:14" x14ac:dyDescent="0.25">
      <c r="A1" s="32" t="str">
        <f>About!B1</f>
        <v>Mississippi</v>
      </c>
      <c r="B1" s="32" t="str">
        <f>LOOKUP(A1,M4:N53,N4:N53)</f>
        <v>MS</v>
      </c>
      <c r="C1" s="32">
        <f>SUMIFS(L5:L52,A5:A52,B1)</f>
        <v>114539</v>
      </c>
    </row>
    <row r="3" spans="1:14" ht="21" x14ac:dyDescent="0.35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0.35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0.35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0.35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0.35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0.35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0.35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0.35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0.35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0.35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0.35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0.35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0.35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0.35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0.35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0.35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0.35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0.35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0.35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0.35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0.35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0.35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0.35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0.35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0.35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0.35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0.35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0.35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0.35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0.35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0.35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0.35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0.35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0.35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0.35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0.35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0.35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0.35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0.35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0.35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0.35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0.35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0.35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0.35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0.35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0.35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0.35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0.35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0.35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0.35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0.35">
      <c r="M53" s="48" t="s">
        <v>198</v>
      </c>
      <c r="N53" s="48" t="s">
        <v>199</v>
      </c>
    </row>
    <row r="54" spans="1:14" ht="15.75" customHeight="1" x14ac:dyDescent="0.2"/>
    <row r="55" spans="1:14" ht="15.75" customHeight="1" x14ac:dyDescent="0.2"/>
    <row r="56" spans="1:14" ht="15.75" customHeight="1" x14ac:dyDescent="0.2"/>
    <row r="57" spans="1:14" ht="15.75" customHeight="1" x14ac:dyDescent="0.25">
      <c r="A57" s="32" t="s">
        <v>25</v>
      </c>
      <c r="B57" s="58" t="s">
        <v>220</v>
      </c>
    </row>
    <row r="58" spans="1:14" ht="15.75" customHeight="1" x14ac:dyDescent="0.2"/>
    <row r="59" spans="1:14" ht="15.75" customHeight="1" x14ac:dyDescent="0.2"/>
    <row r="60" spans="1:14" ht="15.75" customHeight="1" x14ac:dyDescent="0.2"/>
    <row r="61" spans="1:14" ht="15.75" customHeight="1" x14ac:dyDescent="0.2"/>
    <row r="62" spans="1:14" ht="15.75" customHeight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7" x14ac:dyDescent="0.25">
      <c r="A1" s="32" t="str">
        <f>About!B2</f>
        <v>MS</v>
      </c>
      <c r="B1" s="32">
        <f>SUMIFS(D4:D53,A4:A53,A1)</f>
        <v>2492.9876060013044</v>
      </c>
    </row>
    <row r="3" spans="1:7" x14ac:dyDescent="0.2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5.75" x14ac:dyDescent="0.25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5.75" x14ac:dyDescent="0.25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5.75" x14ac:dyDescent="0.25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5.75" x14ac:dyDescent="0.25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5.75" x14ac:dyDescent="0.25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5.75" x14ac:dyDescent="0.25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5.75" x14ac:dyDescent="0.25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5.75" x14ac:dyDescent="0.25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5.75" x14ac:dyDescent="0.25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5.75" x14ac:dyDescent="0.25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5.75" x14ac:dyDescent="0.25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5.75" x14ac:dyDescent="0.25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5.75" x14ac:dyDescent="0.25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5.75" x14ac:dyDescent="0.25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5.75" x14ac:dyDescent="0.25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5.75" x14ac:dyDescent="0.25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5.75" x14ac:dyDescent="0.25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25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25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25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25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25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25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25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25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25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25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25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25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25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25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25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25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25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25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25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25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25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25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25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25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25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25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25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25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25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25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25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25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25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25">
      <c r="A54" s="50"/>
    </row>
    <row r="55" spans="1:4" ht="15.75" customHeight="1" x14ac:dyDescent="0.2"/>
    <row r="56" spans="1:4" ht="15.75" customHeight="1" x14ac:dyDescent="0.2"/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2578125" defaultRowHeight="15" customHeight="1" x14ac:dyDescent="0.2"/>
  <cols>
    <col min="1" max="1" width="8.7109375" style="28" customWidth="1"/>
    <col min="2" max="2" width="13.85546875" style="28" customWidth="1"/>
    <col min="3" max="26" width="8.7109375" style="28" customWidth="1"/>
    <col min="27" max="16384" width="14.42578125" style="28"/>
  </cols>
  <sheetData>
    <row r="1" spans="1:6" x14ac:dyDescent="0.25">
      <c r="A1" s="32" t="str">
        <f>About!B2</f>
        <v>MS</v>
      </c>
      <c r="B1" s="32">
        <f>SUMIFS(C3:C52,A3:A52,A1)</f>
        <v>71000</v>
      </c>
    </row>
    <row r="2" spans="1:6" x14ac:dyDescent="0.25">
      <c r="A2" s="32" t="s">
        <v>100</v>
      </c>
      <c r="B2" s="32" t="s">
        <v>223</v>
      </c>
      <c r="C2" s="32" t="s">
        <v>217</v>
      </c>
    </row>
    <row r="3" spans="1:6" ht="15.75" x14ac:dyDescent="0.25">
      <c r="A3" s="45" t="s">
        <v>102</v>
      </c>
      <c r="B3" s="32">
        <v>68</v>
      </c>
      <c r="C3" s="47">
        <f t="shared" ref="C3:C12" si="0">B3*1000</f>
        <v>68000</v>
      </c>
    </row>
    <row r="4" spans="1:6" ht="15.75" x14ac:dyDescent="0.25">
      <c r="A4" s="45" t="s">
        <v>104</v>
      </c>
      <c r="B4" s="32">
        <v>9000000</v>
      </c>
      <c r="C4" s="47">
        <f t="shared" si="0"/>
        <v>9000000000</v>
      </c>
    </row>
    <row r="5" spans="1:6" ht="15.75" x14ac:dyDescent="0.25">
      <c r="A5" s="45" t="s">
        <v>106</v>
      </c>
      <c r="B5" s="32">
        <v>157</v>
      </c>
      <c r="C5" s="47">
        <f t="shared" si="0"/>
        <v>157000</v>
      </c>
    </row>
    <row r="6" spans="1:6" ht="15.75" x14ac:dyDescent="0.25">
      <c r="A6" s="45" t="s">
        <v>108</v>
      </c>
      <c r="B6" s="32">
        <v>80</v>
      </c>
      <c r="C6" s="47">
        <f t="shared" si="0"/>
        <v>80000</v>
      </c>
    </row>
    <row r="7" spans="1:6" ht="15.75" x14ac:dyDescent="0.25">
      <c r="A7" s="45" t="s">
        <v>110</v>
      </c>
      <c r="B7" s="32">
        <v>170</v>
      </c>
      <c r="C7" s="47">
        <f t="shared" si="0"/>
        <v>170000</v>
      </c>
    </row>
    <row r="8" spans="1:6" ht="15.75" x14ac:dyDescent="0.25">
      <c r="A8" s="45" t="s">
        <v>112</v>
      </c>
      <c r="B8" s="32">
        <v>159</v>
      </c>
      <c r="C8" s="47">
        <f t="shared" si="0"/>
        <v>159000</v>
      </c>
    </row>
    <row r="9" spans="1:6" ht="15.75" x14ac:dyDescent="0.25">
      <c r="A9" s="45" t="s">
        <v>114</v>
      </c>
      <c r="B9" s="32">
        <v>7</v>
      </c>
      <c r="C9" s="47">
        <f t="shared" si="0"/>
        <v>7000</v>
      </c>
    </row>
    <row r="10" spans="1:6" ht="15.75" x14ac:dyDescent="0.25">
      <c r="A10" s="45" t="s">
        <v>116</v>
      </c>
      <c r="B10" s="32">
        <v>3</v>
      </c>
      <c r="C10" s="47">
        <f t="shared" si="0"/>
        <v>3000</v>
      </c>
    </row>
    <row r="11" spans="1:6" ht="15.75" x14ac:dyDescent="0.25">
      <c r="A11" s="45" t="s">
        <v>118</v>
      </c>
      <c r="B11" s="32">
        <v>47</v>
      </c>
      <c r="C11" s="47">
        <f t="shared" si="0"/>
        <v>47000</v>
      </c>
    </row>
    <row r="12" spans="1:6" ht="15.75" x14ac:dyDescent="0.25">
      <c r="A12" s="45" t="s">
        <v>120</v>
      </c>
      <c r="B12" s="32">
        <v>45</v>
      </c>
      <c r="C12" s="47">
        <f t="shared" si="0"/>
        <v>45000</v>
      </c>
    </row>
    <row r="13" spans="1:6" ht="15.75" x14ac:dyDescent="0.25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5.75" x14ac:dyDescent="0.25">
      <c r="A14" s="45" t="s">
        <v>124</v>
      </c>
      <c r="B14" s="32">
        <v>126</v>
      </c>
      <c r="C14" s="47">
        <f t="shared" ref="C14:C52" si="1">B14*1000</f>
        <v>126000</v>
      </c>
    </row>
    <row r="15" spans="1:6" ht="15.75" x14ac:dyDescent="0.25">
      <c r="A15" s="45" t="s">
        <v>126</v>
      </c>
      <c r="B15" s="32">
        <v>86</v>
      </c>
      <c r="C15" s="47">
        <f t="shared" si="1"/>
        <v>86000</v>
      </c>
    </row>
    <row r="16" spans="1:6" ht="15.75" x14ac:dyDescent="0.25">
      <c r="A16" s="45" t="s">
        <v>128</v>
      </c>
      <c r="B16" s="32">
        <v>55</v>
      </c>
      <c r="C16" s="47">
        <f t="shared" si="1"/>
        <v>55000</v>
      </c>
      <c r="F16" s="59"/>
    </row>
    <row r="17" spans="1:3" ht="15.75" x14ac:dyDescent="0.25">
      <c r="A17" s="45" t="s">
        <v>130</v>
      </c>
      <c r="B17" s="32">
        <v>77</v>
      </c>
      <c r="C17" s="47">
        <f t="shared" si="1"/>
        <v>77000</v>
      </c>
    </row>
    <row r="18" spans="1:3" ht="15.75" x14ac:dyDescent="0.25">
      <c r="A18" s="45" t="s">
        <v>132</v>
      </c>
      <c r="B18" s="32">
        <v>126</v>
      </c>
      <c r="C18" s="47">
        <f t="shared" si="1"/>
        <v>126000</v>
      </c>
    </row>
    <row r="19" spans="1:3" ht="15.75" x14ac:dyDescent="0.25">
      <c r="A19" s="45" t="s">
        <v>134</v>
      </c>
      <c r="B19" s="32">
        <v>61</v>
      </c>
      <c r="C19" s="47">
        <f t="shared" si="1"/>
        <v>61000</v>
      </c>
    </row>
    <row r="20" spans="1:3" ht="15.75" x14ac:dyDescent="0.25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25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25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25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25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25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25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25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25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25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25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25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25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25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25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25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25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25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25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25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25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25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25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25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25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25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25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25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25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25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25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25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25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25">
      <c r="A53" s="50"/>
    </row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2024-02-26T19:10:13Z</dcterms:modified>
</cp:coreProperties>
</file>