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O/bldgs/BCEU/"/>
    </mc:Choice>
  </mc:AlternateContent>
  <xr:revisionPtr revIDLastSave="0" documentId="8_{DA829DE1-6549-9746-8FBF-814D1696C563}"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G182" i="36" l="1"/>
  <c r="T11" i="16" s="1"/>
  <c r="AO156" i="36"/>
  <c r="AB11" i="14" s="1"/>
  <c r="AG156" i="36"/>
  <c r="T11" i="14" s="1"/>
  <c r="Y156" i="36"/>
  <c r="L11" i="14" s="1"/>
  <c r="AC151" i="36"/>
  <c r="P6" i="14" s="1"/>
  <c r="AN182" i="36"/>
  <c r="AA11" i="16" s="1"/>
  <c r="AF182" i="36"/>
  <c r="S11" i="16" s="1"/>
  <c r="X182" i="36"/>
  <c r="K11" i="16" s="1"/>
  <c r="AN156" i="36"/>
  <c r="AA11" i="14" s="1"/>
  <c r="AF156" i="36"/>
  <c r="S11" i="14" s="1"/>
  <c r="X156" i="36"/>
  <c r="K11" i="14" s="1"/>
  <c r="AR151" i="36"/>
  <c r="AE6" i="14" s="1"/>
  <c r="AJ151" i="36"/>
  <c r="W6" i="14" s="1"/>
  <c r="AB151" i="36"/>
  <c r="O6" i="14" s="1"/>
  <c r="T151" i="36"/>
  <c r="G6" i="14" s="1"/>
  <c r="AE182" i="36"/>
  <c r="R11" i="16" s="1"/>
  <c r="AM156" i="36"/>
  <c r="Z11" i="14" s="1"/>
  <c r="AE156" i="36"/>
  <c r="R11" i="14" s="1"/>
  <c r="W156" i="36"/>
  <c r="J11" i="14" s="1"/>
  <c r="AQ151" i="36"/>
  <c r="AD6" i="14" s="1"/>
  <c r="AI151" i="36"/>
  <c r="V6" i="14" s="1"/>
  <c r="AA151" i="36"/>
  <c r="N6" i="14" s="1"/>
  <c r="S151" i="36"/>
  <c r="F6" i="14" s="1"/>
  <c r="AL182" i="36"/>
  <c r="Y11" i="16" s="1"/>
  <c r="AD182" i="36"/>
  <c r="Q11" i="16" s="1"/>
  <c r="V182" i="36"/>
  <c r="I11" i="16" s="1"/>
  <c r="AL156" i="36"/>
  <c r="Y11" i="14" s="1"/>
  <c r="AD156" i="36"/>
  <c r="Q11" i="14" s="1"/>
  <c r="V156" i="36"/>
  <c r="I11" i="14" s="1"/>
  <c r="AP151" i="36"/>
  <c r="AC6" i="14" s="1"/>
  <c r="AH151" i="36"/>
  <c r="U6" i="14" s="1"/>
  <c r="Z151" i="36"/>
  <c r="M6" i="14" s="1"/>
  <c r="R151" i="36"/>
  <c r="E6" i="14" s="1"/>
  <c r="AM182" i="36"/>
  <c r="Z11" i="16" s="1"/>
  <c r="W182" i="36"/>
  <c r="J11" i="16"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O182" i="36"/>
  <c r="AB11" i="16" s="1"/>
  <c r="Y182" i="36"/>
  <c r="L11" i="16" s="1"/>
  <c r="AS151" i="36"/>
  <c r="AF6" i="14" s="1"/>
  <c r="AK151" i="36"/>
  <c r="X6" i="14" s="1"/>
  <c r="U151" i="36"/>
  <c r="H6" i="14"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<sst xmlns="http://schemas.openxmlformats.org/spreadsheetml/2006/main" count="211474" uniqueCount="1097">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</sst>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121700999999999.98</c:v>
                </c:pt>
                <c:pt idx="1">
                  <c:v>121700999999999.98</c:v>
                </c:pt>
                <c:pt idx="2">
                  <c:v>121578745882747.2</c:v>
                </c:pt>
                <c:pt idx="3">
                  <c:v>121499394503155.62</c:v>
                </c:pt>
                <c:pt idx="4">
                  <c:v>121523067693006.88</c:v>
                </c:pt>
                <c:pt idx="5">
                  <c:v>121649363930054.92</c:v>
                </c:pt>
                <c:pt idx="6">
                  <c:v>121846646334359.33</c:v>
                </c:pt>
                <c:pt idx="7">
                  <c:v>122138969149696.06</c:v>
                </c:pt>
                <c:pt idx="8">
                  <c:v>122566368812593.78</c:v>
                </c:pt>
                <c:pt idx="9">
                  <c:v>123025878511064.16</c:v>
                </c:pt>
                <c:pt idx="10">
                  <c:v>123536686519042.92</c:v>
                </c:pt>
                <c:pt idx="11">
                  <c:v>124109678150156.48</c:v>
                </c:pt>
                <c:pt idx="12">
                  <c:v>124722589538062.81</c:v>
                </c:pt>
                <c:pt idx="13">
                  <c:v>125430055897101.55</c:v>
                </c:pt>
                <c:pt idx="14">
                  <c:v>126253897496452.86</c:v>
                </c:pt>
                <c:pt idx="15">
                  <c:v>127166498224666.41</c:v>
                </c:pt>
                <c:pt idx="16">
                  <c:v>128097809993245.34</c:v>
                </c:pt>
                <c:pt idx="17">
                  <c:v>129023755386378.94</c:v>
                </c:pt>
                <c:pt idx="18">
                  <c:v>129977407015464.97</c:v>
                </c:pt>
                <c:pt idx="19">
                  <c:v>130915055807804.84</c:v>
                </c:pt>
                <c:pt idx="20">
                  <c:v>131813826777947.03</c:v>
                </c:pt>
                <c:pt idx="21">
                  <c:v>132309663193972.88</c:v>
                </c:pt>
                <c:pt idx="22">
                  <c:v>132815052960912.78</c:v>
                </c:pt>
                <c:pt idx="23">
                  <c:v>133340483992096.92</c:v>
                </c:pt>
                <c:pt idx="24">
                  <c:v>133870625037484.19</c:v>
                </c:pt>
                <c:pt idx="25">
                  <c:v>134397682657209.36</c:v>
                </c:pt>
                <c:pt idx="26">
                  <c:v>134872112517743.95</c:v>
                </c:pt>
                <c:pt idx="27">
                  <c:v>135288379405748.5</c:v>
                </c:pt>
                <c:pt idx="28">
                  <c:v>135692285185302.78</c:v>
                </c:pt>
                <c:pt idx="29">
                  <c:v>136116242862917.83</c:v>
                </c:pt>
                <c:pt idx="30">
                  <c:v>136568823619703.11</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98905000000000</c:v>
                </c:pt>
                <c:pt idx="1">
                  <c:v>98905000000000</c:v>
                </c:pt>
                <c:pt idx="2">
                  <c:v>99354786616534.094</c:v>
                </c:pt>
                <c:pt idx="3">
                  <c:v>99761952730281.531</c:v>
                </c:pt>
                <c:pt idx="4">
                  <c:v>100207316393604.62</c:v>
                </c:pt>
                <c:pt idx="5">
                  <c:v>100651955046398.62</c:v>
                </c:pt>
                <c:pt idx="6">
                  <c:v>101118587196776.5</c:v>
                </c:pt>
                <c:pt idx="7">
                  <c:v>101591475019127.19</c:v>
                </c:pt>
                <c:pt idx="8">
                  <c:v>102075889251601.86</c:v>
                </c:pt>
                <c:pt idx="9">
                  <c:v>102608542651037.66</c:v>
                </c:pt>
                <c:pt idx="10">
                  <c:v>103172942756748.38</c:v>
                </c:pt>
                <c:pt idx="11">
                  <c:v>103801587651306.72</c:v>
                </c:pt>
                <c:pt idx="12">
                  <c:v>104513658146412.75</c:v>
                </c:pt>
                <c:pt idx="13">
                  <c:v>105281997072406.53</c:v>
                </c:pt>
                <c:pt idx="14">
                  <c:v>106111509915436.7</c:v>
                </c:pt>
                <c:pt idx="15">
                  <c:v>106992593306614.06</c:v>
                </c:pt>
                <c:pt idx="16">
                  <c:v>107909202221396.58</c:v>
                </c:pt>
                <c:pt idx="17">
                  <c:v>108895163264912.91</c:v>
                </c:pt>
                <c:pt idx="18">
                  <c:v>109914066225060.83</c:v>
                </c:pt>
                <c:pt idx="19">
                  <c:v>110994070795822.59</c:v>
                </c:pt>
                <c:pt idx="20">
                  <c:v>112127137240938.12</c:v>
                </c:pt>
                <c:pt idx="21">
                  <c:v>113327519731124.08</c:v>
                </c:pt>
                <c:pt idx="22">
                  <c:v>114574256974591.66</c:v>
                </c:pt>
                <c:pt idx="23">
                  <c:v>115892939476490.34</c:v>
                </c:pt>
                <c:pt idx="24">
                  <c:v>117257676943691.16</c:v>
                </c:pt>
                <c:pt idx="25">
                  <c:v>118672597806596.31</c:v>
                </c:pt>
                <c:pt idx="26">
                  <c:v>120154013798469.52</c:v>
                </c:pt>
                <c:pt idx="27">
                  <c:v>121654412861135.55</c:v>
                </c:pt>
                <c:pt idx="28">
                  <c:v>123221443227888.59</c:v>
                </c:pt>
                <c:pt idx="29">
                  <c:v>124844227034501.84</c:v>
                </c:pt>
                <c:pt idx="30">
                  <c:v>126523924233616.23</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765</v>
      </c>
      <c r="C1" s="95">
        <v>45275</v>
      </c>
      <c r="E1" s="128" t="s">
        <v>915</v>
      </c>
      <c r="F1" s="129" t="str">
        <f>B1</f>
        <v>Missouri</v>
      </c>
      <c r="H1" t="s">
        <v>712</v>
      </c>
      <c r="I1" t="s">
        <v>817</v>
      </c>
    </row>
    <row r="2" spans="1:9" x14ac:dyDescent="0.2">
      <c r="B2" t="str">
        <f>VLOOKUP(B1,H2:I52,2)</f>
        <v>MO</v>
      </c>
      <c r="E2" s="128" t="s">
        <v>817</v>
      </c>
      <c r="F2" s="130" t="str">
        <f>LOOKUP(F1,H:H,I:I)</f>
        <v>MO</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0.30532519306121791</v>
      </c>
      <c r="H5" s="100" t="s">
        <v>724</v>
      </c>
      <c r="I5" s="100" t="s">
        <v>725</v>
      </c>
    </row>
    <row r="6" spans="1:9" x14ac:dyDescent="0.2">
      <c r="B6" t="s">
        <v>551</v>
      </c>
      <c r="E6" s="119" t="s">
        <v>910</v>
      </c>
      <c r="F6" s="120">
        <f>SUMIFS('Rural Urban'!F:F,'Rural Urban'!B:B,About!F2) / 100</f>
        <v>0.69467480693878203</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0.30532519306121791</v>
      </c>
      <c r="R11" s="207">
        <f>1-Q11</f>
        <v>0.69467480693878203</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MO</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256204000000000</v>
      </c>
      <c r="G23" s="6">
        <f>BF2</f>
        <v>1.1695032E+16</v>
      </c>
      <c r="H23" s="207">
        <f>IFERROR(F23/G23,0)</f>
        <v>2.1907079860918721E-2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190000000000</v>
      </c>
      <c r="G25" s="6">
        <f t="shared" si="2"/>
        <v>473453000000000</v>
      </c>
      <c r="H25" s="207">
        <f t="shared" si="3"/>
        <v>4.0130699351361169E-4</v>
      </c>
    </row>
    <row r="26" spans="1:58" x14ac:dyDescent="0.2">
      <c r="C26" s="204" t="s">
        <v>966</v>
      </c>
      <c r="D26" s="204" t="s">
        <v>635</v>
      </c>
      <c r="E26" t="s">
        <v>1022</v>
      </c>
      <c r="F26">
        <f t="shared" si="1"/>
        <v>121701000000000</v>
      </c>
      <c r="G26" s="6">
        <f t="shared" si="2"/>
        <v>5017299000000000</v>
      </c>
      <c r="H26" s="213">
        <f t="shared" si="3"/>
        <v>2.4256278128929529E-2</v>
      </c>
    </row>
    <row r="27" spans="1:58" x14ac:dyDescent="0.2">
      <c r="C27" s="204" t="s">
        <v>968</v>
      </c>
      <c r="D27" s="204" t="s">
        <v>969</v>
      </c>
      <c r="E27" t="s">
        <v>1022</v>
      </c>
      <c r="F27">
        <f t="shared" si="1"/>
        <v>35000000000</v>
      </c>
      <c r="G27" s="6">
        <f t="shared" si="2"/>
        <v>9410000000000</v>
      </c>
      <c r="H27" s="207">
        <f t="shared" si="3"/>
        <v>3.7194473963868225E-3</v>
      </c>
    </row>
    <row r="28" spans="1:58" x14ac:dyDescent="0.2">
      <c r="C28" s="204" t="s">
        <v>971</v>
      </c>
      <c r="D28" s="204" t="s">
        <v>972</v>
      </c>
      <c r="E28" t="s">
        <v>1022</v>
      </c>
      <c r="F28">
        <f t="shared" si="1"/>
        <v>103569000000000</v>
      </c>
      <c r="G28" s="6">
        <f t="shared" si="2"/>
        <v>4914171000000000</v>
      </c>
      <c r="H28" s="213">
        <f t="shared" si="3"/>
        <v>2.1075579177037184E-2</v>
      </c>
    </row>
    <row r="29" spans="1:58" x14ac:dyDescent="0.2">
      <c r="C29" s="204" t="s">
        <v>974</v>
      </c>
      <c r="D29" s="204" t="s">
        <v>975</v>
      </c>
      <c r="E29" t="s">
        <v>1022</v>
      </c>
      <c r="F29">
        <f t="shared" si="1"/>
        <v>13508000000000</v>
      </c>
      <c r="G29" s="6">
        <f t="shared" si="2"/>
        <v>484129000000000</v>
      </c>
      <c r="H29" s="207">
        <f t="shared" si="3"/>
        <v>2.7901654311144344E-2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14602000000000</v>
      </c>
      <c r="G31" s="6">
        <f t="shared" si="2"/>
        <v>438967000000000</v>
      </c>
      <c r="H31" s="207">
        <f t="shared" si="3"/>
        <v>3.3264459515179957E-2</v>
      </c>
    </row>
    <row r="32" spans="1:58" x14ac:dyDescent="0.2">
      <c r="C32" s="204" t="s">
        <v>983</v>
      </c>
      <c r="D32" s="204" t="s">
        <v>983</v>
      </c>
      <c r="E32" t="s">
        <v>1013</v>
      </c>
      <c r="F32">
        <f t="shared" si="1"/>
        <v>186321000000000</v>
      </c>
      <c r="G32" s="6">
        <f t="shared" si="2"/>
        <v>9178628000000000</v>
      </c>
      <c r="H32" s="207">
        <f t="shared" si="3"/>
        <v>2.029943908828204E-2</v>
      </c>
    </row>
    <row r="33" spans="3:8" x14ac:dyDescent="0.2">
      <c r="C33" s="204" t="s">
        <v>985</v>
      </c>
      <c r="D33" s="204" t="s">
        <v>961</v>
      </c>
      <c r="E33" t="s">
        <v>1013</v>
      </c>
      <c r="F33">
        <f t="shared" si="1"/>
        <v>271000000000</v>
      </c>
      <c r="G33" s="6">
        <f t="shared" si="2"/>
        <v>14648000000000</v>
      </c>
      <c r="H33" s="207">
        <f t="shared" si="3"/>
        <v>1.8500819224467505E-2</v>
      </c>
    </row>
    <row r="34" spans="3:8" x14ac:dyDescent="0.2">
      <c r="C34" s="204" t="s">
        <v>988</v>
      </c>
      <c r="D34" s="204" t="s">
        <v>964</v>
      </c>
      <c r="E34" t="s">
        <v>1013</v>
      </c>
      <c r="F34">
        <f t="shared" si="1"/>
        <v>10889000000000</v>
      </c>
      <c r="G34" s="6">
        <f t="shared" si="2"/>
        <v>707192000000000</v>
      </c>
      <c r="H34" s="207">
        <f t="shared" si="3"/>
        <v>1.5397515809002364E-2</v>
      </c>
    </row>
    <row r="35" spans="3:8" x14ac:dyDescent="0.2">
      <c r="C35" s="204" t="s">
        <v>990</v>
      </c>
      <c r="D35" s="204" t="s">
        <v>635</v>
      </c>
      <c r="E35" t="s">
        <v>1013</v>
      </c>
      <c r="F35">
        <f t="shared" si="1"/>
        <v>98905000000000</v>
      </c>
      <c r="G35" s="6">
        <f t="shared" si="2"/>
        <v>4532636000000000</v>
      </c>
      <c r="H35" s="213">
        <f t="shared" si="3"/>
        <v>2.1820635938998852E-2</v>
      </c>
    </row>
    <row r="36" spans="3:8" x14ac:dyDescent="0.2">
      <c r="C36" s="204" t="s">
        <v>992</v>
      </c>
      <c r="D36" s="204" t="s">
        <v>969</v>
      </c>
      <c r="E36" t="s">
        <v>1013</v>
      </c>
      <c r="F36">
        <f t="shared" si="1"/>
        <v>12000000000</v>
      </c>
      <c r="G36" s="6">
        <f t="shared" si="2"/>
        <v>1434000000000</v>
      </c>
      <c r="H36" s="207">
        <f t="shared" si="3"/>
        <v>8.368200836820083E-3</v>
      </c>
    </row>
    <row r="37" spans="3:8" x14ac:dyDescent="0.2">
      <c r="C37" s="204" t="s">
        <v>994</v>
      </c>
      <c r="D37" s="204" t="s">
        <v>972</v>
      </c>
      <c r="E37" t="s">
        <v>1013</v>
      </c>
      <c r="F37">
        <f t="shared" si="1"/>
        <v>63762000000000</v>
      </c>
      <c r="G37" s="6">
        <f t="shared" si="2"/>
        <v>3434314000000000</v>
      </c>
      <c r="H37" s="213">
        <f t="shared" si="3"/>
        <v>1.8566153240501596E-2</v>
      </c>
    </row>
    <row r="38" spans="3:8" x14ac:dyDescent="0.2">
      <c r="C38" s="204" t="s">
        <v>996</v>
      </c>
      <c r="D38" s="204" t="s">
        <v>975</v>
      </c>
      <c r="E38" t="s">
        <v>1013</v>
      </c>
      <c r="F38">
        <f t="shared" si="1"/>
        <v>7313000000000</v>
      </c>
      <c r="G38" s="6">
        <f t="shared" si="2"/>
        <v>216973000000000</v>
      </c>
      <c r="H38" s="207">
        <f t="shared" si="3"/>
        <v>3.3704654496181555E-2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3662000000000</v>
      </c>
      <c r="G40" s="6">
        <f t="shared" si="2"/>
        <v>122008000000000</v>
      </c>
      <c r="H40" s="207">
        <f t="shared" si="3"/>
        <v>3.0014425283587963E-2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Missouri</v>
      </c>
      <c r="H2" s="1" t="s">
        <v>354</v>
      </c>
      <c r="I2" s="1"/>
      <c r="J2" s="1"/>
      <c r="K2" s="1"/>
      <c r="L2" s="1"/>
      <c r="M2" s="1"/>
      <c r="P2" s="1" t="s">
        <v>1087</v>
      </c>
      <c r="Q2">
        <f>SUMIFS(BDEQ!C:C,BDEQ!$AG:$AG,About!$B$2,BDEQ!$AH:$AH,Calculations!$I4)*BDEQ!$C$2</f>
        <v>481165426.24000001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0.13897245265227703</v>
      </c>
      <c r="K4" s="207">
        <f>$B$12</f>
        <v>0.69467480693878203</v>
      </c>
      <c r="L4" s="209" t="s">
        <v>1022</v>
      </c>
      <c r="M4" s="12" t="s">
        <v>1015</v>
      </c>
      <c r="N4" s="1" t="s">
        <v>635</v>
      </c>
      <c r="O4" s="7">
        <f>P4</f>
        <v>11749095071502.516</v>
      </c>
      <c r="P4" s="7">
        <f>Q4</f>
        <v>11749095071502.516</v>
      </c>
      <c r="Q4" s="45">
        <f>SUMIFS('SEDS 2021'!$F$23:$F$40,'SEDS 2021'!E$23:E$40,Calculations!L4,'SEDS 2021'!D$23:D$40,Calculations!N4)*J4*K4</f>
        <v>11749095071502.516</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11846277883386.74</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11938066864505.777</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12030771460969.488</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12117965139597.305</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12204911734313.486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12294540275039.279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12380391710942.807</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12464178107664.445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12549859435293.982</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12636974939462.381</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12723799756518.854</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12810999206865.6</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12899486238579.584</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12991469449142.795</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13086924006707.174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13185369902713.227</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13285213616113.412</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13390594706590.301</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13493049841470.623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13510279749829.18</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13528904356526.137</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13546616981789.537</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13565813709363.895</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13583720859658.732</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13601447073381.078</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13619126488249.227</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13638147938535.502</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13655990997211.625</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13674081500832.16</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0.69467480693878203</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0.7048448898529931</v>
      </c>
      <c r="K6" s="207">
        <f t="shared" si="0"/>
        <v>0.69467480693878203</v>
      </c>
      <c r="L6" s="209" t="s">
        <v>1022</v>
      </c>
      <c r="M6" s="12" t="s">
        <v>1015</v>
      </c>
      <c r="N6" s="1" t="s">
        <v>972</v>
      </c>
      <c r="O6" s="7">
        <f t="shared" si="1"/>
        <v>50711316756429.805</v>
      </c>
      <c r="P6" s="7">
        <f t="shared" si="1"/>
        <v>50711316756429.805</v>
      </c>
      <c r="Q6" s="45">
        <f>SUMIFS('SEDS 2021'!$F$23:$F$40,'SEDS 2021'!E$23:E$40,Calculations!L6,'SEDS 2021'!D$23:D$40,Calculations!N6)*J6*K6</f>
        <v>50711316756429.805</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50912824614223.984</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51051452890530.969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51177601279706.555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51250632480382.336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51315356848597.617</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51389851736114.25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51445800907948.383</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51488085435571.039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51531383788679.266</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51593264362911.586</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51668669299212.594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51758256573047.797</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51878988702944.469</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52036385918110.25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52215334065609.234</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52446871236723.891</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52708828188888.32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53023534338242.984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53356126577419.156</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53222713288628.352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53125449006759.188</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53044153488823.711</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52991257404382.242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52946152383310.516</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52912621836965.695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52886260454929.492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52871624063990.328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52849680191222.797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52826561915328.898</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0.9965974811826217</v>
      </c>
      <c r="K7" s="207">
        <f t="shared" si="0"/>
        <v>0.69467480693878203</v>
      </c>
      <c r="L7" s="209" t="s">
        <v>1022</v>
      </c>
      <c r="M7" s="12" t="s">
        <v>1015</v>
      </c>
      <c r="N7" s="1" t="s">
        <v>964</v>
      </c>
      <c r="O7" s="7">
        <f t="shared" si="1"/>
        <v>131539120938.88069</v>
      </c>
      <c r="P7" s="7">
        <f t="shared" si="1"/>
        <v>131539120938.88069</v>
      </c>
      <c r="Q7" s="45">
        <f>SUMIFS('SEDS 2021'!$F$23:$F$40,'SEDS 2021'!E$23:E$40,Calculations!L7,'SEDS 2021'!D$23:D$40,Calculations!N7)*J7*K7</f>
        <v>131539120938.88069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132212223414.22873</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132722588354.67516</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133145285923.42334</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133327162559.05333</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133294797775.80466</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133019556919.88248</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132340092161.26791</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131217346357.8412</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129672713326.01756</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127751311994.73808</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125510289942.92065</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123002052572.28812</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120312605149.00208</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117529046053.68771</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114713850820.65651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111921435872.70468</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109118798269.97218</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106333226076.52936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103451700287.34367</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99759124789.560516</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96058931425.140274</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92318947984.532898</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88596684867.852646</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84916615648.131287</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81346967562.746552</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77930081322.853897</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74708872832.722916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71682275988.098358</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68885996266.165146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0.69467480693878203</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0.69467480693878203</v>
      </c>
      <c r="L9" s="209" t="s">
        <v>1022</v>
      </c>
      <c r="M9" s="12" t="s">
        <v>1015</v>
      </c>
      <c r="N9" s="1" t="s">
        <v>981</v>
      </c>
      <c r="O9" s="7">
        <f t="shared" si="1"/>
        <v>10143641530920.096</v>
      </c>
      <c r="P9" s="7">
        <f t="shared" si="1"/>
        <v>10143641530920.096</v>
      </c>
      <c r="Q9" s="45">
        <f>SUMIFS('SEDS 2021'!$F$23:$F$40,'SEDS 2021'!E$23:E$40,Calculations!L9,'SEDS 2021'!D$23:D$40,Calculations!N9)*J9*K9</f>
        <v>10143641530920.096</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10173678989043.994</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10194634990049.744</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10213188958948.293</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10225166377342.186</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10236963243861.668</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10251182100053.57</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10264528443357.506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10275590244099.537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10285564159302.791</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10300429527987.258</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10317703918841.6</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10335403904644.809</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10360162461369.93</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10392883641185.957</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10431303129061.377</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10482162245397.119</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10538982975752.244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10602403298424.971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10665476806163.57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10657494760629.1</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10648995428672.691</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10635649233880.051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10621133994243.537</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10603735298680.623</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10586768222919.865</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10571217042062.238</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10559098562891.717</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10547053807065.854</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10536748419859.834</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0.69467480693878203</v>
      </c>
      <c r="L10" s="209" t="s">
        <v>1022</v>
      </c>
      <c r="M10" s="12" t="s">
        <v>1015</v>
      </c>
      <c r="N10" s="1" t="s">
        <v>969</v>
      </c>
      <c r="O10" s="7">
        <f t="shared" si="1"/>
        <v>24313618242.857372</v>
      </c>
      <c r="P10" s="7">
        <f t="shared" si="1"/>
        <v>24313618242.857372</v>
      </c>
      <c r="Q10" s="45">
        <f>SUMIFS('SEDS 2021'!$F$23:$F$40,'SEDS 2021'!E$23:E$40,Calculations!L10,'SEDS 2021'!D$23:D$40,Calculations!N10)*J10*K10</f>
        <v>24313618242.857372</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24356641618.920364</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24403933349.392723</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24462386960.045227</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24520320180.8564</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24574227368.063023</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24628845494.688313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24680535537.365631</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24726633786.979099</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24769328643.908192</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24816387322.805397</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24861313442.10434</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24899774963.940487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24944478580.447281</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24992346237.57214</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25041355146.275272</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25097082311.518852</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25152681645.001541</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25215382262.998783</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25277435079.934528</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25314723087.683689</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25354307144.110912</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25388480017.832726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25425313870.012775</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25457277095.028843</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25488589338.752861</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25519416928.062344</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25553927273.834206</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25584461521.096184</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25615111296.076939</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0.69467480693878203</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0.69467480693878203</v>
      </c>
      <c r="C12" s="207">
        <f>'Rural Urban'!Q11</f>
        <v>0.30532519306121791</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0.85898735581502583</v>
      </c>
      <c r="K12" s="207">
        <f t="shared" si="0"/>
        <v>0.69467480693878203</v>
      </c>
      <c r="L12" s="209" t="s">
        <v>1022</v>
      </c>
      <c r="M12" s="12" t="s">
        <v>1015</v>
      </c>
      <c r="N12" s="1" t="s">
        <v>975</v>
      </c>
      <c r="O12" s="7">
        <f t="shared" si="1"/>
        <v>8060451555113.8916</v>
      </c>
      <c r="P12" s="7">
        <f t="shared" si="1"/>
        <v>8060451555113.8916</v>
      </c>
      <c r="Q12" s="45">
        <f>SUMIFS('SEDS 2021'!$F$23:$F$40,'SEDS 2021'!E$23:E$40,Calculations!L12,'SEDS 2021'!D$23:D$40,Calculations!N12)*J12*K12</f>
        <v>8060451555113.8916</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8101630826070.001</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8137664785214.3779</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8175347787730.1328</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8210729776639.0947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8250577339319.8105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8297701859502.1934</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8348838601976.0303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8403317925916.9844</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8461078531578.8193</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8524300903494.7578</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8587606168667.791</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8647556296440.5244</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8706798682845.8818</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8763867780514.2295</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8813590989972.0449</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8864202904824.6465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8912137600325.875</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8962385095946.8691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9012405576113.4219</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8992143829194.3184</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8976220200367.584</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8961970164935.3281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8952046830853.293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8943286112780.541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8936520550371.7188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8931150144273.2109</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8928015070328.0371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8923877402904.0352</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8919793014376.5234</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0.69467480693878203</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0.13090930026534428</v>
      </c>
      <c r="K17" s="207">
        <f>$B$12</f>
        <v>0.69467480693878203</v>
      </c>
      <c r="L17" s="209" t="s">
        <v>1022</v>
      </c>
      <c r="M17" s="12" t="s">
        <v>1018</v>
      </c>
      <c r="N17" s="1" t="s">
        <v>635</v>
      </c>
      <c r="O17" s="7">
        <f>P17</f>
        <v>11067415053901.32</v>
      </c>
      <c r="P17" s="7">
        <f>Q17</f>
        <v>11067415053901.32</v>
      </c>
      <c r="Q17" s="45">
        <f>SUMIFS('SEDS 2021'!$F$23:$F$40,'SEDS 2021'!E$23:E$40,Calculations!L17,'SEDS 2021'!D$23:D$40,Calculations!N17)*J17*K17</f>
        <v>11067415053901.32</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10780148506148.691</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10515522329518.449</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10277297125445.98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10068512501944.916</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9892328965727.8086</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9738977086070.5195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9626606155685.7012</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9541663311726.6953</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9479317645932.7207</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9435118017448.6367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9404557507548.0312</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9383690072640.2617</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9369481515170.9844</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9360071672223.25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9354335736320.3496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9351531788511.5117</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9351019511505.6367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9352366708046</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9355200043401.9336</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9360233889325.4805</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9366081700644.7129</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9372879127469.8398</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9380513860760.8496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9388881840076.1445</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9397869973849.3652</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9407362301418.0234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9417255381360.082</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9427414369814.7715</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9437743365485.1309</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0.69467480693878203</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0.69467480693878203</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0.69467480693878203</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0.69467480693878203</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0.69467480693878203</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0.69467480693878203</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0.69467480693878203</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0.69467480693878203</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0.69467480693878203</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5.1737612655508303E-2</v>
      </c>
      <c r="K30" s="207">
        <f>$B$12</f>
        <v>0.69467480693878203</v>
      </c>
      <c r="L30" s="209" t="s">
        <v>1022</v>
      </c>
      <c r="M30" s="12" t="s">
        <v>1019</v>
      </c>
      <c r="N30" s="1" t="s">
        <v>635</v>
      </c>
      <c r="O30" s="7">
        <f>P30</f>
        <v>4374033258109.7246</v>
      </c>
      <c r="P30" s="7">
        <f>Q30</f>
        <v>4374033258109.7246</v>
      </c>
      <c r="Q30" s="45">
        <f>SUMIFS('SEDS 2021'!$F$23:$F$40,'SEDS 2021'!E$23:E$40,Calculations!L30,'SEDS 2021'!D$23:D$40,Calculations!N30)*J30*K30</f>
        <v>4374033258109.7246</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4341132442081.1235</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4309266020546.7808</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4282460534766.1987</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4267461690879.9097</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4265860530656.1196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4268743935625.1851</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4271882571123.835</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4275520627769.0308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4281954730815.1299</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4294605757964.0825</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4312974085560.5537</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4335159134541.2612</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4359642305344.0181</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4381689248975.334</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4395879924976.6196</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4407738194838.0859</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4418164631530.1738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4427623510853.7715</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4436357531114.5771</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4426945656499.4609</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4418520315450.5391</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4411498856329.6533</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4406185343278.2812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4402532358008.4512</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4400360875621.6152</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4399384109579.7783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4399311116831.8945</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4399962078019.3818</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4401250253258.4189</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0.69467480693878203</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0.69467480693878203</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0.69467480693878203</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0.69467480693878203</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0.69467480693878203</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0.69467480693878203</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0.69467480693878203</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0.69467480693878203</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0.69467480693878203</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0.2630284306917276</v>
      </c>
      <c r="K43" s="207">
        <f>$B$12</f>
        <v>0.69467480693878203</v>
      </c>
      <c r="L43" s="209" t="s">
        <v>1022</v>
      </c>
      <c r="M43" s="12" t="s">
        <v>1014</v>
      </c>
      <c r="N43" s="1" t="s">
        <v>635</v>
      </c>
      <c r="O43" s="7">
        <f>P43</f>
        <v>22237112317774.031</v>
      </c>
      <c r="P43" s="7">
        <f>Q43</f>
        <v>22237112317774.031</v>
      </c>
      <c r="Q43" s="45">
        <f>SUMIFS('SEDS 2021'!$F$23:$F$40,'SEDS 2021'!E$23:E$40,Calculations!L43,'SEDS 2021'!D$23:D$40,Calculations!N43)*J43*K43</f>
        <v>22237112317774.031</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22090828100431.25</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21944607825728.199</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21805406079485.152</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21680704177732.73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21579069068799.137</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21502311860356.316</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21449201297731.16</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21416391252676.414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21408089201926.531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21426753311196.461</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21466788701430.754</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21523561335002.16</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21598799453729.523</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21689999383719.555</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21793556507121.902</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21903751889221.34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22018452206060.57</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22136021731913.902</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22255304181504.633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22283332234252.672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22312049376031.645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22341350610001.898</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22371275830838.473</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22401936840147.258</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22433367313090.395</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22465459455834.539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22498272924473.281</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22531640402433.121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22565421001566.211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0.69467480693878203</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0.29411527184779712</v>
      </c>
      <c r="K45" s="207">
        <f t="shared" si="8"/>
        <v>0.69467480693878203</v>
      </c>
      <c r="L45" s="209" t="s">
        <v>1022</v>
      </c>
      <c r="M45" s="12" t="s">
        <v>1014</v>
      </c>
      <c r="N45" s="1" t="s">
        <v>972</v>
      </c>
      <c r="O45" s="7">
        <f t="shared" ref="O45:O52" si="10">P45</f>
        <v>21160645311180.254</v>
      </c>
      <c r="P45" s="7">
        <f t="shared" si="9"/>
        <v>21160645311180.254</v>
      </c>
      <c r="Q45" s="45">
        <f>SUMIFS('SEDS 2021'!$F$23:$F$40,'SEDS 2021'!E$23:E$40,Calculations!L45,'SEDS 2021'!D$23:D$40,Calculations!N45)*J45*K45</f>
        <v>21160645311180.254</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21175777824966.676</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21195993948975.688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21225374994334.844</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21268432725960</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21330498411896.23</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21408843577278.16</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21497405805142.812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21589711024300.781</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21688675566908.883</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21793561936392.742</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21898911102409.918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22003204743263.848</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22112251044561.633</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22226779643939.781</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22345339435392.688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22464408784743.5</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22584099333504.02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22703635713780.172</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22822652334679.148</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22843690663303.441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22864457244233.848</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22885588825834.691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22907582600226.859</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22930712542319.523</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22955011913778.672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22980745473975.074</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23007777184289</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23036238141522.371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23066160847170.957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3.4025188173782638E-3</v>
      </c>
      <c r="K46" s="207">
        <f t="shared" si="8"/>
        <v>0.69467480693878203</v>
      </c>
      <c r="L46" s="209" t="s">
        <v>1022</v>
      </c>
      <c r="M46" s="12" t="s">
        <v>1014</v>
      </c>
      <c r="N46" s="1" t="s">
        <v>964</v>
      </c>
      <c r="O46" s="7">
        <f t="shared" si="10"/>
        <v>449092379.48788548</v>
      </c>
      <c r="P46" s="7">
        <f t="shared" si="9"/>
        <v>449092379.48788548</v>
      </c>
      <c r="Q46" s="45">
        <f>SUMIFS('SEDS 2021'!$F$23:$F$40,'SEDS 2021'!E$23:E$40,Calculations!L46,'SEDS 2021'!D$23:D$40,Calculations!N46)*J46*K46</f>
        <v>449092379.48788548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430498390.09782821</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407688658.44132245</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382766171.91388798</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357914450.60628396</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335105573.03545052</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315652267.8903721</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300198502.29364514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288781254.35991007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281104864.63967419</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276515805.95176375</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274173505.19344258</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273332232.16419762</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273497300.30052513</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274270095.37467092</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275371159.71148932</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276605661.46138757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277902907.82578921</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279220389.21440637</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280538390.74581707</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280750903.07778341</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280965914.7868368</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281191541.54357064</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281434136.04943013</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281697131.40283567</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281978910.07653362</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282281791.44639766</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282603327.17366135</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282944036.87755179</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283304406.00036412</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0.69467480693878203</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0.69467480693878203</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0.69467480693878203</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0.69467480693878203</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0.1410126441849742</v>
      </c>
      <c r="K51" s="207">
        <f t="shared" si="8"/>
        <v>0.69467480693878203</v>
      </c>
      <c r="L51" s="209" t="s">
        <v>1022</v>
      </c>
      <c r="M51" s="12" t="s">
        <v>1014</v>
      </c>
      <c r="N51" s="1" t="s">
        <v>975</v>
      </c>
      <c r="O51" s="7">
        <f t="shared" si="10"/>
        <v>1323215737015.1765</v>
      </c>
      <c r="P51" s="7">
        <f t="shared" si="9"/>
        <v>1323215737015.1765</v>
      </c>
      <c r="Q51" s="45">
        <f>SUMIFS('SEDS 2021'!$F$23:$F$40,'SEDS 2021'!E$23:E$40,Calculations!L51,'SEDS 2021'!D$23:D$40,Calculations!N51)*J51*K51</f>
        <v>1323215737015.1765</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1299896893218.1216</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1282437679895.5884</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1270054929517.2939</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1261953907254.2542</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1257572161479.0869</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1256071522198.4719</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1256621797303.0269</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1258470271027.6558</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1261541847414.5859</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1265556711107.0928</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1269989057361.4646</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1274548259108.3677</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1279439495393.8586</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1284637085526.6506</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1290068918040.7334</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1295524737549.6951</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1301029181649.2339</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1306546980107.5779</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1312061252260.4092</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1313663957280.366</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1315223643928.021</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1316771496048.2371</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1318333285427.5303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1319924764296.0227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1321550062268.2869</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1323221856104.9463</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1324937371761.2898</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1326705012565.5789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1328530002982.0918</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0.69467480693878203</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0.4153522037351427</v>
      </c>
      <c r="K56" s="207">
        <f>$B$12</f>
        <v>0.69467480693878203</v>
      </c>
      <c r="L56" s="209" t="s">
        <v>1022</v>
      </c>
      <c r="M56" s="12" t="s">
        <v>1016</v>
      </c>
      <c r="N56" s="1" t="s">
        <v>635</v>
      </c>
      <c r="O56" s="7">
        <f>P56</f>
        <v>35114962977969.113</v>
      </c>
      <c r="P56" s="7">
        <f>Q56</f>
        <v>35114962977969.113</v>
      </c>
      <c r="Q56" s="45">
        <f>SUMIFS('SEDS 2021'!$F$23:$F$40,'SEDS 2021'!E$23:E$40,Calculations!L56,'SEDS 2021'!D$23:D$40,Calculations!N56)*J56*K56</f>
        <v>35114962977969.113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35399304891908.844</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35695105379359.367</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36023078387581.281</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36372104892181.68</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36701625218962.562</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37042291656675.664</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37415686856592.648</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37765225103310.984</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38098602843504.625</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38422414682122.773</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38733520757200.555</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39079690115590.375</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39477992355793.062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39916132849240.172</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40355625251212.445</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40781160588265.273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41219180159661.836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41636784461262.734</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42027833071340.641</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42331398205501.578</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42637715525533.164</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42955929398742.773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43272761858446.898</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43585612355026.016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43859213488747.023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44090096489667.461</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44309024652981.602</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44541516884550.898</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44792425060731.922</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0.69467480693878203</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0.69467480693878203</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0.69467480693878203</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0.69467480693878203</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0.69467480693878203</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0.69467480693878203</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0.69467480693878203</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0.69467480693878203</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0.69467480693878203</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0.13897245265227703</v>
      </c>
      <c r="K69" s="210">
        <f>$C$12</f>
        <v>0.30532519306121791</v>
      </c>
      <c r="L69" s="209" t="s">
        <v>1022</v>
      </c>
      <c r="M69" s="12" t="s">
        <v>1015</v>
      </c>
      <c r="N69" s="1" t="s">
        <v>635</v>
      </c>
      <c r="O69" s="7">
        <f>P69</f>
        <v>5163991388732.251</v>
      </c>
      <c r="P69" s="7">
        <f>Q69</f>
        <v>5163991388732.251</v>
      </c>
      <c r="Q69" s="45">
        <f>SUMIFS('SEDS 2021'!$F$23:$F$40,'SEDS 2021'!E$23:E$40,Calculations!L69,'SEDS 2021'!D$23:D$40,Calculations!N69)*J69*K69</f>
        <v>5163991388732.251</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5206705419102.1436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5247048739604.2383</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5287794493632.1934</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5326118075392.8047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5364333058220.1191</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5403726816605.4141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5441460452516.7812</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5478286457288.2373</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5515945326789.3672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5554234549117.8018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5592396007926.2666</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5630722126487.0898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5669614166002.0156</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5710042854710.8574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5751997278458.2061</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5795266462692.1777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5839150019092.0391</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5885467377190.3486</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5930498712032.1836</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5938071644062.332</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5946257577363.2627</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5954042674323.9551</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5962480067611.0576</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5970350662695.7441</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5978141732089.5947</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5985912232335.0469</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5994272587314.0244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6002115012691.5869</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6010066195684.4678</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0.30532519306121791</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0.7048448898529931</v>
      </c>
      <c r="K71" s="210">
        <f t="shared" si="14"/>
        <v>0.30532519306121791</v>
      </c>
      <c r="L71" s="209" t="s">
        <v>1022</v>
      </c>
      <c r="M71" s="12" t="s">
        <v>1015</v>
      </c>
      <c r="N71" s="1" t="s">
        <v>972</v>
      </c>
      <c r="O71" s="7">
        <f t="shared" si="15"/>
        <v>22288763640754.828</v>
      </c>
      <c r="P71" s="7">
        <f t="shared" si="16"/>
        <v>22288763640754.828</v>
      </c>
      <c r="Q71" s="45">
        <f>SUMIFS('SEDS 2021'!$F$23:$F$40,'SEDS 2021'!E$23:E$40,Calculations!L71,'SEDS 2021'!D$23:D$40,Calculations!N71)*J71*K71</f>
        <v>22288763640754.828</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22377330873897.316</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22438261117522.668</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22493706170221.684</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22525805024567.773</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22554252839320.379</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22586995016934.852</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22611585935622.617</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22630170936015.508</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22649201535498.824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22676399438871.023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22709541603382.977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22748917224042.23</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22801981709037.5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22871161323193.316</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22949813056547.293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23051578847915.137</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23166714816852.586</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23305035243690.422</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23451217009061.508</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23392578869675.848</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23349829031416.234</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23314097823863.102</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23290848805713.957</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23271024135049.07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23256286706206.223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23244700286230.762</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23238267263405.43</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23228622438053.574</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23218461436128.582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0.9965974811826217</v>
      </c>
      <c r="K72" s="210">
        <f t="shared" si="14"/>
        <v>0.30532519306121791</v>
      </c>
      <c r="L72" s="209" t="s">
        <v>1022</v>
      </c>
      <c r="M72" s="12" t="s">
        <v>1015</v>
      </c>
      <c r="N72" s="1" t="s">
        <v>964</v>
      </c>
      <c r="O72" s="7">
        <f t="shared" si="15"/>
        <v>57814400485.817413</v>
      </c>
      <c r="P72" s="7">
        <f t="shared" si="16"/>
        <v>57814400485.817413</v>
      </c>
      <c r="Q72" s="45">
        <f>SUMIFS('SEDS 2021'!$F$23:$F$40,'SEDS 2021'!E$23:E$40,Calculations!L72,'SEDS 2021'!D$23:D$40,Calculations!N72)*J72*K72</f>
        <v>57814400485.817413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58110244154.225754</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58334561017.910744</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58520346101.082642</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58600284970.798912</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58586059921.041702</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58465085377.797356</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58166445342.877289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57672973324.364685</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56994072385.479988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56149573309.70929</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55164593742.592346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54062167036.19355</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52880094438.280602</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51656657644.999771</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50419316058.051994</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49191986918.46862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47960164692.31678</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46735843097.156586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45469347739.751854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43846377804.046204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42220059644.713547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40576252852.466026</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38940234540.914963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37322761395.542809</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35753820820.839134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34252022511.122425</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32836228971.014458</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31505971623.730377</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30276943829.106949</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0.30532519306121791</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0.30532519306121791</v>
      </c>
      <c r="L74" s="209" t="s">
        <v>1022</v>
      </c>
      <c r="M74" s="12" t="s">
        <v>1015</v>
      </c>
      <c r="N74" s="1" t="s">
        <v>981</v>
      </c>
      <c r="O74" s="7">
        <f t="shared" si="15"/>
        <v>4458358469079.9043</v>
      </c>
      <c r="P74" s="7">
        <f t="shared" si="16"/>
        <v>4458358469079.9043</v>
      </c>
      <c r="Q74" s="45">
        <f>SUMIFS('SEDS 2021'!$F$23:$F$40,'SEDS 2021'!E$23:E$40,Calculations!L74,'SEDS 2021'!D$23:D$40,Calculations!N74)*J74*K74</f>
        <v>4458358469079.9043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4471560607129.4502</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4480771240635.8926</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4488926127036.5742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4494190471657.916</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4499375459671.877</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4505624966590.1338</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4511490984481.1416</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4516352894562.5635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4520736654495.4014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4527270318186.9238</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4534862801273.8789</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4542642342907.6982</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4553524285129.4502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4567905979189.3584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4584792207732.1318</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4607145932610.3428</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4632119920859.6191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4659994578282.9756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4687716802746.8223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4684208514308.1279</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4680472866859.0469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4674606914242.0918</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4668227140137.6035</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4660580022337.0176</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4653122611141.7471</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4646287517583.9297</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4640961173580.3906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4635667232644.0361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4631137783314.9121</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0.30532519306121791</v>
      </c>
      <c r="L75" s="209" t="s">
        <v>1022</v>
      </c>
      <c r="M75" s="12" t="s">
        <v>1015</v>
      </c>
      <c r="N75" s="1" t="s">
        <v>969</v>
      </c>
      <c r="O75" s="7">
        <f t="shared" si="15"/>
        <v>10686381757.142628</v>
      </c>
      <c r="P75" s="7">
        <f t="shared" si="16"/>
        <v>10686381757.142628</v>
      </c>
      <c r="Q75" s="45">
        <f>SUMIFS('SEDS 2021'!$F$23:$F$40,'SEDS 2021'!E$23:E$40,Calculations!L75,'SEDS 2021'!D$23:D$40,Calculations!N75)*J75*K75</f>
        <v>10686381757.142628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10705291498.033426</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10726077276.634354</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10751768952.479414</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10777231905.291502</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10800925325.834246</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10824931220.232513</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10847650155.916021</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10867911372.851526</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10886676722.198282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10907360069.393225</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10927106108.707487</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10944010812.120872</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10963659056.456406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10984697967.76721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11006238484.80056</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11030731826.601351</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11055168983.469734</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11082727314.510162</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11110000922.422316</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11126389840.015356</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11143787922.614677</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11158807668.778421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11174996974.789995</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11189045530.677454</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11202807965.653822</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11216357384.120583</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11231525456.836269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11244945944.879192</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11258417209.951437</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0.30532519306121791</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0.85898735581502583</v>
      </c>
      <c r="K77" s="210">
        <f t="shared" si="14"/>
        <v>0.30532519306121791</v>
      </c>
      <c r="L77" s="209" t="s">
        <v>1022</v>
      </c>
      <c r="M77" s="12" t="s">
        <v>1015</v>
      </c>
      <c r="N77" s="1" t="s">
        <v>975</v>
      </c>
      <c r="O77" s="7">
        <f t="shared" si="15"/>
        <v>3542749647235.4771</v>
      </c>
      <c r="P77" s="7">
        <f t="shared" si="16"/>
        <v>3542749647235.4771</v>
      </c>
      <c r="Q77" s="45">
        <f>SUMIFS('SEDS 2021'!$F$23:$F$40,'SEDS 2021'!E$23:E$40,Calculations!L77,'SEDS 2021'!D$23:D$40,Calculations!N77)*J77*K77</f>
        <v>3542749647235.4771</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3560848862478.6494</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3576686597520.4595</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3593249124192.4009</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3608800303660.2788</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3626314203181.2969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3647026489101.1045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3669502236907.6919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3693447124406.084</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3718834208979.8691</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3746621862595.9351</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3774445949661.8296</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3800795378421.0439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3826833738940.1655</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3851916890206.5874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3873771358478.1978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3896016432747.7915</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3917084808931.9492</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3939169712757.5674</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3961154838187.938</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3952249344958.5312</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3945250552146.1323</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3938987341250.8706</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3934625812857.8091</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3930775280334.9658</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3927801663574.9971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3925441249374.7622</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3924063313903.3589</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3922244716060.9761</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3920449535491.2432</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0.30532519306121791</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0.13090930026534428</v>
      </c>
      <c r="K82" s="210">
        <f>$C$12</f>
        <v>0.30532519306121791</v>
      </c>
      <c r="L82" s="209" t="s">
        <v>1022</v>
      </c>
      <c r="M82" s="12" t="s">
        <v>1018</v>
      </c>
      <c r="N82" s="1" t="s">
        <v>635</v>
      </c>
      <c r="O82" s="7">
        <f>P82</f>
        <v>4864377697691.3428</v>
      </c>
      <c r="P82" s="7">
        <f>Q82</f>
        <v>4864377697691.3428</v>
      </c>
      <c r="Q82" s="45">
        <f>SUMIFS('SEDS 2021'!$F$23:$F$40,'SEDS 2021'!E$23:E$40,Calculations!L82,'SEDS 2021'!D$23:D$40,Calculations!N82)*J82*K82</f>
        <v>4864377697691.3428</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4738117592565.1611</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4621808439474.1943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4517103107282.8623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4425337572039.7021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4347900947489.0771</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4280499349223.2734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4231109799362.6626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4193775510034.9111</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4166373188466.6943</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4146946458196.1577</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4133514427133.2061</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4124342720417.6802</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4118097740019.5195</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4113961902522.6143</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4111440829756.7002</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4110208431665.5137</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4109983274406.0918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4110575397568.8569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4111820712147.5879</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4114033200585.4805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4116603445111.6899</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4119591066998.897</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4122946703899.4502</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4126624618910.1206</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4130575105745.3379</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4134747197087.2891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4139095428105.7563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4143560531892.812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4148100357672.7021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0.30532519306121791</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0.30532519306121791</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0.30532519306121791</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0.30532519306121791</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0.30532519306121791</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0.30532519306121791</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0.30532519306121791</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0.30532519306121791</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0.30532519306121791</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5.1737612655508303E-2</v>
      </c>
      <c r="K95" s="210">
        <f>$C$12</f>
        <v>0.30532519306121791</v>
      </c>
      <c r="L95" s="209" t="s">
        <v>1022</v>
      </c>
      <c r="M95" s="12" t="s">
        <v>1019</v>
      </c>
      <c r="N95" s="1" t="s">
        <v>635</v>
      </c>
      <c r="O95" s="7">
        <f>P95</f>
        <v>1922485939678.2908</v>
      </c>
      <c r="P95" s="7">
        <f>Q95</f>
        <v>1922485939678.2908</v>
      </c>
      <c r="Q95" s="45">
        <f>SUMIFS('SEDS 2021'!$F$23:$F$40,'SEDS 2021'!E$23:E$40,Calculations!L95,'SEDS 2021'!D$23:D$40,Calculations!N95)*J95*K95</f>
        <v>1922485939678.2908</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1908025291464.9614</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1894019282883.7395</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1882237669329.7344</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1875645340286.6577</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1874941594376.2441</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1876208915675.4475</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1877588416529.6631</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1879187424204.1416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1882015357123.4062</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1887575767934.4709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1895649060809.9077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1905399888528.7891</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1916160792447.3347</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1925850919760.7246</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1932088040851.75</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1937300017014.7825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1941882670314.0735</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1946040060400.4465</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1949878858634.8069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1945742128174.4182</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1942039001392.3997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1938952912275.2441</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1936617503848.1089</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1935011934707.5271</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1934057519386.3333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1933628208754.48</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1933596126801.0002</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1933882238875.6855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1934448420849.7935</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0.30532519306121791</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0.30532519306121791</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0.30532519306121791</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0.30532519306121791</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0.30532519306121791</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0.30532519306121791</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0.30532519306121791</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0.30532519306121791</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0.30532519306121791</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0.2630284306917276</v>
      </c>
      <c r="K108" s="210">
        <f>$C$12</f>
        <v>0.30532519306121791</v>
      </c>
      <c r="L108" s="209" t="s">
        <v>1022</v>
      </c>
      <c r="M108" s="12" t="s">
        <v>1014</v>
      </c>
      <c r="N108" s="1" t="s">
        <v>635</v>
      </c>
      <c r="O108" s="7">
        <f>P108</f>
        <v>9773710725839.9102</v>
      </c>
      <c r="P108" s="7">
        <f>Q108</f>
        <v>9773710725839.9102</v>
      </c>
      <c r="Q108" s="45">
        <f>SUMIFS('SEDS 2021'!$F$23:$F$40,'SEDS 2021'!E$23:E$40,Calculations!L108,'SEDS 2021'!D$23:D$40,Calculations!N108)*J108*K108</f>
        <v>9773710725839.9102</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9709415524033.4492</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9645148426454.498</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9583966129901.3672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9529156840940.043</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9484485925934.9434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9450749407419.2949</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9427406121287.2207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9412985368957.3184</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9409336431033.1367</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9417539726602.8574</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9435136180555.7988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9460089029187.4766</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9493157873625.9629</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9533242292915.7344</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9578757976484.3086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9627191323969.918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9677604691538.9062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9729279140965.7852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9781706458879.6113</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9794025418097.5742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9806647247434.4824</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9819525798419.1133</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9832678605657.9277</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9846154808469.875</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9859969207845.6895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9874074425972.5469</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9888496683044.5742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9903162439666.6523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9918009772330.8184</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0.30532519306121791</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0.29411527184779712</v>
      </c>
      <c r="K110" s="210">
        <f t="shared" si="23"/>
        <v>0.30532519306121791</v>
      </c>
      <c r="L110" s="209" t="s">
        <v>1022</v>
      </c>
      <c r="M110" s="12" t="s">
        <v>1014</v>
      </c>
      <c r="N110" s="1" t="s">
        <v>972</v>
      </c>
      <c r="O110" s="7">
        <f t="shared" si="24"/>
        <v>9300579278824.2422</v>
      </c>
      <c r="P110" s="7">
        <f t="shared" si="25"/>
        <v>9300579278824.2422</v>
      </c>
      <c r="Q110" s="45">
        <f>SUMIFS('SEDS 2021'!$F$23:$F$40,'SEDS 2021'!E$23:E$40,Calculations!L110,'SEDS 2021'!D$23:D$40,Calculations!N110)*J110*K110</f>
        <v>9300579278824.2422</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9307230358793.1582</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9316115799728.0352</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9329029429612.1484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9347954270544.7891</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9375233534671.9336</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9409667995957.5859</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9448593085871.0449</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9489163304595.6289</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9532660445669.7207</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9578760362770.8926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9625063689351.5371</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9670903088896.0625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9718831389539.4629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9769169283424.3145</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9821278976842.125</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9873612632410.2812</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9926219319082.7812</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9978758245240.8906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10031068725469.197</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10040315543814.609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10049442922940.014</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10058730728064.83</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10068397486302.438</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10078563615784.025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10089243735759.479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10100554213923.705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10112435258245.355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10124944488715.766</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10138096190472.922</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3.4025188173782638E-3</v>
      </c>
      <c r="K111" s="210">
        <f t="shared" si="23"/>
        <v>0.30532519306121791</v>
      </c>
      <c r="L111" s="209" t="s">
        <v>1022</v>
      </c>
      <c r="M111" s="12" t="s">
        <v>1014</v>
      </c>
      <c r="N111" s="1" t="s">
        <v>964</v>
      </c>
      <c r="O111" s="7">
        <f t="shared" si="24"/>
        <v>197386195.8139846</v>
      </c>
      <c r="P111" s="7">
        <f t="shared" si="25"/>
        <v>197386195.8139846</v>
      </c>
      <c r="Q111" s="45">
        <f>SUMIFS('SEDS 2021'!$F$23:$F$40,'SEDS 2021'!E$23:E$40,Calculations!L111,'SEDS 2021'!D$23:D$40,Calculations!N111)*J111*K111</f>
        <v>197386195.8139846</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189213719.50767487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179188329.7107034</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168234336.6558997</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157311446.50592417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147286432.09880444</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138736267.20183089</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131943989.84095162</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126925852.72877237</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123551906.89119038</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121534912.44161479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120505418.60637215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120135660.19926462</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120208211.35570362</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120547872.1622472</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121031814.68881349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121574405.95793277</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122144574.89554591</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122723637.58115955</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123302928.88122308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123396332.82813092</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123490835.30745134</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123590003.33884017</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123696629.07738328</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123812221.44700815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123936069.50812684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124069192.67857245</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124210514.85842159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124360264.43200494</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124518654.76212336</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0.30532519306121791</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0.30532519306121791</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0.30532519306121791</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0.30532519306121791</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0.1410126441849742</v>
      </c>
      <c r="K116" s="210">
        <f t="shared" si="23"/>
        <v>0.30532519306121791</v>
      </c>
      <c r="L116" s="209" t="s">
        <v>1022</v>
      </c>
      <c r="M116" s="12" t="s">
        <v>1014</v>
      </c>
      <c r="N116" s="1" t="s">
        <v>975</v>
      </c>
      <c r="O116" s="7">
        <f t="shared" si="24"/>
        <v>581583060635.45471</v>
      </c>
      <c r="P116" s="7">
        <f t="shared" si="25"/>
        <v>581583060635.45471</v>
      </c>
      <c r="Q116" s="45">
        <f>SUMIFS('SEDS 2021'!$F$23:$F$40,'SEDS 2021'!E$23:E$40,Calculations!L116,'SEDS 2021'!D$23:D$40,Calculations!N116)*J116*K116</f>
        <v>581583060635.45471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571333904608.5144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563660187892.21313</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558217690752.37537</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554657109367.0282</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552731233602.73547</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552071668906.43091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552313527184.37158</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553125972937.69897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554475999804.90967</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556240622646.82764</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558188738459.16553</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560192610112.02209</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562342418408.30469</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564626876106.92346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567014288597.59216</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569412243911.70752</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571831570826.40088</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574256767281.97815</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576680413847.01575</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577384838730.06982</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578070356071.49866</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578750671872.0929</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579437113411.34351</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580136604148.47937</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580850959141.93359</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581585750112.95776</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582339757806.54431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583116675674.36035</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583918799985.89563</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0.30532519306121791</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0.4153522037351427</v>
      </c>
      <c r="K121" s="210">
        <f>$C$12</f>
        <v>0.30532519306121791</v>
      </c>
      <c r="L121" s="209" t="s">
        <v>1022</v>
      </c>
      <c r="M121" s="12" t="s">
        <v>1016</v>
      </c>
      <c r="N121" s="1" t="s">
        <v>635</v>
      </c>
      <c r="O121" s="7">
        <f>P121</f>
        <v>15433815568801.484</v>
      </c>
      <c r="P121" s="7">
        <f>Q121</f>
        <v>15433815568801.484</v>
      </c>
      <c r="Q121" s="45">
        <f>SUMIFS('SEDS 2021'!$F$23:$F$40,'SEDS 2021'!E$23:E$40,Calculations!L121,'SEDS 2021'!D$23:D$40,Calculations!N121)*J121*K121</f>
        <v>15433815568801.484</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15558790231624.826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15688801195080.412</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15832952704612.625</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15986357699059.172</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16131189289879.816</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16280919847005.656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16445035430821.311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16598665347432.006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16745192358157.338</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16887514940110.865</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17024253053378.895</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17176402267840.854</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17351465055740.859</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17544037651455.367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17737204441355.879</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17924236787487.117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18116756235242.234</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18300302713012.695</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18472177367420.422</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18605601067644.68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18740234415424.746</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18880096565746.031</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19019351553779.227</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19156856379509.48</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19277110227987.527</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19378588496850.094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19474812345855.055</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19576997907761.266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19687277691291.488</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0.30532519306121791</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0.30532519306121791</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0.30532519306121791</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0.30532519306121791</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0.30532519306121791</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0.30532519306121791</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0.30532519306121791</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0.30532519306121791</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0.30532519306121791</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3.1877404256802272E-2</v>
      </c>
      <c r="K134" s="12">
        <v>1</v>
      </c>
      <c r="L134" s="12" t="s">
        <v>1013</v>
      </c>
      <c r="M134" s="12" t="s">
        <v>1015</v>
      </c>
      <c r="N134" s="1" t="s">
        <v>635</v>
      </c>
      <c r="O134" s="7">
        <f>P134</f>
        <v>3152834668019.0288</v>
      </c>
      <c r="P134" s="7">
        <f>Q134</f>
        <v>3152834668019.0288</v>
      </c>
      <c r="Q134" s="45">
        <f>SUMIFS('SEDS 2021'!$F$23:$F$40,'SEDS 2021'!E$23:E$40,Calculations!L134,'SEDS 2021'!D$23:D$40,Calculations!N134)*J134*K134</f>
        <v>3152834668019.0288</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3180541996470.3145</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3207117756946.1172</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3232523387040.0269</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3256820770840.8779</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3280868407902.2368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3303968327433.3706</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3326284630208.9536</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3347072964146.0444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3365986590636.3667</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3382806254880.019</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3396675454776.9487</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3407376722099.2266</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3415161057743.52</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3420357998203.1489</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3423305336265.7183</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3423973816342.4277</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3423921789754.6953</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3422444900713.6855</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3420624803559.2842</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3418759280257.8564</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3416368469692.543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3414138112330.4316</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3411929400870.105</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3409810984881.8457</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3407642465840.8052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3405396317141.9458</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3403057145007.9604</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3400485409116.5742</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3397550082589.374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0.56738114976295151</v>
      </c>
      <c r="K136" s="12">
        <v>1</v>
      </c>
      <c r="L136" s="12" t="s">
        <v>1013</v>
      </c>
      <c r="M136" s="12" t="s">
        <v>1015</v>
      </c>
      <c r="N136" s="1" t="s">
        <v>972</v>
      </c>
      <c r="O136" s="7">
        <f t="shared" si="29"/>
        <v>36177356871185.312</v>
      </c>
      <c r="P136" s="7">
        <f t="shared" si="30"/>
        <v>36177356871185.312</v>
      </c>
      <c r="Q136" s="45">
        <f>SUMIFS('SEDS 2021'!$F$23:$F$40,'SEDS 2021'!E$23:E$40,Calculations!L136,'SEDS 2021'!D$23:D$40,Calculations!N136)*J136*K136</f>
        <v>36177356871185.312</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35912486980874.039</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35639813272984.578</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35360900828968.586</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35079468624024.5</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34808497833447</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34547240223147.867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34304985911144.707</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34083199696405.434</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33887288618481.238</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33721369811660.582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33582695907868.734</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33471329682642.898</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33387747328925.062</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33329473281530.414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33291263987585.707</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33263524434448.391</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33252826192775.91</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33245049759949.469</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33245387686064.23</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33252083926094.574</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33257478555620.887</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33266318680871.902</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33275784033156.016</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33285985298812.879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33295410330065.535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33304006199138.152</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33311993198844.445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33318202516361.277</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33321364924786.762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0.33222568588919377</v>
      </c>
      <c r="K137" s="12">
        <v>1</v>
      </c>
      <c r="L137" s="12" t="s">
        <v>1013</v>
      </c>
      <c r="M137" s="12" t="s">
        <v>1015</v>
      </c>
      <c r="N137" s="1" t="s">
        <v>964</v>
      </c>
      <c r="O137" s="7">
        <f t="shared" si="29"/>
        <v>3617605493647.4312</v>
      </c>
      <c r="P137" s="7">
        <f t="shared" si="30"/>
        <v>3617605493647.4312</v>
      </c>
      <c r="Q137" s="45">
        <f>SUMIFS('SEDS 2021'!$F$23:$F$40,'SEDS 2021'!E$23:E$40,Calculations!L137,'SEDS 2021'!D$23:D$40,Calculations!N137)*J137*K137</f>
        <v>3617605493647.4312</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3671758241132.165</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3724523176983.3379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3775722996175.4751</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3825349095789.7998</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3874378999904.7778</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3922038451196.1533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3968700693616.3525</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4013867066859.2798</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4057566759066.9131</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4099728810468.061</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4139649136807.6904</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4177070556130.8486</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4212171231160.1011</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4244340491687.9751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4272848486147.2725</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4296454492604.9961</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4316096703933.1396</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4330471857536.4844</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4340849855396.8711</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4347807472095.0459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4351348061769.2817</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4352930665095.1226</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4353108116115.3594</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4352514536029.6167</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4351438356831.2461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4350124202043.0127</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4348650454449.3037</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4346857039431.9419</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4344521474301.209</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3662000000000</v>
      </c>
      <c r="P139" s="7">
        <f t="shared" si="30"/>
        <v>3662000000000</v>
      </c>
      <c r="Q139" s="45">
        <f>SUMIFS('SEDS 2021'!$F$23:$F$40,'SEDS 2021'!E$23:E$40,Calculations!L139,'SEDS 2021'!D$23:D$40,Calculations!N139)*J139*K139</f>
        <v>3662000000000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12000000000</v>
      </c>
      <c r="P140" s="7">
        <f t="shared" si="30"/>
        <v>12000000000</v>
      </c>
      <c r="Q140" s="45">
        <f>SUMIFS('SEDS 2021'!$F$23:$F$40,'SEDS 2021'!E$23:E$40,Calculations!L140,'SEDS 2021'!D$23:D$40,Calculations!N140)*J140*K140</f>
        <v>12000000000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7313000000000</v>
      </c>
      <c r="P142" s="7">
        <f t="shared" si="30"/>
        <v>7313000000000</v>
      </c>
      <c r="Q142" s="45">
        <f>SUMIFS('SEDS 2021'!$F$23:$F$40,'SEDS 2021'!E$23:E$40,Calculations!L142,'SEDS 2021'!D$23:D$40,Calculations!N142)*J142*K142</f>
        <v>7313000000000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0.20568891127048819</v>
      </c>
      <c r="K147" s="12">
        <v>1</v>
      </c>
      <c r="L147" s="12" t="s">
        <v>1013</v>
      </c>
      <c r="M147" s="12" t="s">
        <v>1018</v>
      </c>
      <c r="N147" s="1" t="s">
        <v>635</v>
      </c>
      <c r="O147" s="7">
        <f>P147</f>
        <v>20343661769207.633</v>
      </c>
      <c r="P147" s="7">
        <f>Q147</f>
        <v>20343661769207.633</v>
      </c>
      <c r="Q147" s="45">
        <f>SUMIFS('SEDS 2021'!$F$23:$F$40,'SEDS 2021'!E$23:E$40,Calculations!L147,'SEDS 2021'!D$23:D$40,Calculations!N147)*J147*K147</f>
        <v>20343661769207.633</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20319342528433.625</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20279042457849.328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20216396486530.5</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20146097535255.547</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20069220344070.176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19979236237420.793</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19880398264160.203</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19778665111864.852</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19661866120750.293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19555155306132.215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19453274260102.035</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19357663619819.469</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19268803294395.922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19186630216655.969</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19117297209287.824</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19059208305045.922</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19012017765632.961</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18980354506425.148</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18966009220330.566</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18967961412121.105</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18979673656046.203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19007535989587.98</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19050170885363.133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19112871409514.656</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19187246560453.699</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19269164084227.301</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19365444736446.895</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19473975009137.293</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19590358622376.293</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1.8580440045558185E-3</v>
      </c>
      <c r="K149" s="12">
        <v>1</v>
      </c>
      <c r="L149" s="12" t="s">
        <v>1013</v>
      </c>
      <c r="M149" s="12" t="s">
        <v>1018</v>
      </c>
      <c r="N149" s="1" t="s">
        <v>972</v>
      </c>
      <c r="O149" s="7">
        <f t="shared" si="31"/>
        <v>118472601818.4881</v>
      </c>
      <c r="P149" s="7">
        <f t="shared" si="32"/>
        <v>118472601818.4881</v>
      </c>
      <c r="Q149" s="45">
        <f>SUMIFS('SEDS 2021'!$F$23:$F$40,'SEDS 2021'!E$23:E$40,Calculations!L149,'SEDS 2021'!D$23:D$40,Calculations!N149)*J149*K149</f>
        <v>118472601818.4881</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120009078080.31555</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121393262701.66808</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122638676068.87837</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123707922704.67326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124621800662.39923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125335417148.16821</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125837468705.56772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126130250078.04344</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126190948612.61818</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126012971333.63359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125581329340.1232</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124869791283.35826</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123885534302.57271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122618269475.00705</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121059817596.85677</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119219610895.92293</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117088055419.28009</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114688937941.96797</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112063113029.93768</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109221570594.87383</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106221906568.51851</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103099018932.06705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99904185655.248459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96694158902.027145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93484295315.770889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90314341033.029114</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87218981101.071182</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84206028022.244324</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81275955769.607849</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8205341.6547261104</v>
      </c>
      <c r="S158">
        <f>SUMIFS('NREL Scaling Data'!$F:$F,'NREL Scaling Data'!$B:$B,UPPER(About!$B$1),'NREL Scaling Data'!$E:$E,Calculations!$M160,'NREL Scaling Data'!$A:$A,Q$3,'NREL Scaling Data'!$C:$C,Calculations!$L160,'NREL Scaling Data'!$D:$D,Calculations!$N160)</f>
        <v>8363737.8822219297</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9.6656454261074734E-2</v>
      </c>
      <c r="K160" s="12">
        <v>1</v>
      </c>
      <c r="L160" s="12" t="s">
        <v>1013</v>
      </c>
      <c r="M160" s="12" t="s">
        <v>1019</v>
      </c>
      <c r="N160" s="1" t="s">
        <v>635</v>
      </c>
      <c r="O160" s="7">
        <f>P160</f>
        <v>9559806608691.5957</v>
      </c>
      <c r="P160" s="7">
        <f>Q160</f>
        <v>9559806608691.5957</v>
      </c>
      <c r="Q160" s="45">
        <f>SUMIFS('SEDS 2021'!$F$23:$F$40,'SEDS 2021'!E$23:E$40,Calculations!L160,'SEDS 2021'!D$23:D$40,Calculations!N160)*J160*K160</f>
        <v>9559806608691.5957</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9378758694023.5586</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9105302055290.2148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8815451427148.6973</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8542890509252.792</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8280717512571.2334</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8029592170553.4316</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7795130745777.3203</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7579574133098.5918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7389511901115.9268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7227445263456.9551</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7090018919057.0225</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6973387305563.7451</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6868395107273.6729</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6772859268210.9902</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6683071662937.2129</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6601890092938.6465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6530509130063.4805</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6465065813923.5391</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6404585057406.3613</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6351502773226.832</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6310876980166.4844</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6279282069567.3779</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6255040214946.2422</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6240529148562.9463</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6232096231441.3662</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6230980882961.6807</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6236556331135.6562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6251433156747.3711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6274149228444.8809</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0.13088732711119261</v>
      </c>
      <c r="K173" s="12">
        <v>1</v>
      </c>
      <c r="L173" s="12" t="s">
        <v>1013</v>
      </c>
      <c r="M173" s="12" t="s">
        <v>1014</v>
      </c>
      <c r="N173" s="1" t="s">
        <v>635</v>
      </c>
      <c r="O173" s="7">
        <f>P173</f>
        <v>12945411087932.506</v>
      </c>
      <c r="P173" s="7">
        <f>Q173</f>
        <v>12945411087932.506</v>
      </c>
      <c r="Q173" s="45">
        <f>SUMIFS('SEDS 2021'!$F$23:$F$40,'SEDS 2021'!E$23:E$40,Calculations!L173,'SEDS 2021'!D$23:D$40,Calculations!N173)*J173*K173</f>
        <v>12945411087932.506</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13049785253111.547</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13137036172434.035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13203838440237.824</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13242550687477.736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13249319203897.037</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13231495533280.18</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13197183228203.705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13161269443325.203</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13125616101170.984</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13099682042292.473</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13087889981401.01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13087110285482.91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13097459509320.836</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13116550089925.279</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13143881943456.92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13177014083588.787</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13215959200192.348</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13261925900020.141</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13307730929426.842</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13361749934507.609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13415764455606.186</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13477992396221.025</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13542884879667.096</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13615138398014.361</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13688283132898.709</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13767387319606.199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13849652451324.934</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13934742398865.07</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14021915575896.029</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0.16570061927728288</v>
      </c>
      <c r="K175" s="12">
        <v>1</v>
      </c>
      <c r="L175" s="12" t="s">
        <v>1013</v>
      </c>
      <c r="M175" s="12" t="s">
        <v>1014</v>
      </c>
      <c r="N175" s="1" t="s">
        <v>972</v>
      </c>
      <c r="O175" s="7">
        <f t="shared" si="35"/>
        <v>10565402886358.111</v>
      </c>
      <c r="P175" s="7">
        <f t="shared" si="36"/>
        <v>10565402886358.111</v>
      </c>
      <c r="Q175" s="45">
        <f>SUMIFS('SEDS 2021'!$F$23:$F$40,'SEDS 2021'!E$23:E$40,Calculations!L175,'SEDS 2021'!D$23:D$40,Calculations!N175)*J175*K175</f>
        <v>10565402886358.111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10671882313369.221</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10767475114853.346</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10851073222171.764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10930887682071.727</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11009579737149.418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11091412154905.852</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11177760053677.537</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11273676580459.545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11371544098255.297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11468421345505.285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11568681256305.959</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11666315586481.051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11765985296718.469</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11867383110287.289</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11967998183725.047</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12068873054225.646</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12165079068453.969</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12273136539769.896</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12373466138038.234</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12477672106803.016</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12577860254259.625</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12680936972228.473</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12781094886777.521</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12888466445583.637</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12991878565985.484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13096811807339.734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13202943326140.07</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13308677221564.396</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13412942748476.076</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2.6922263924420743E-3</v>
      </c>
      <c r="K176" s="12">
        <v>1</v>
      </c>
      <c r="L176" s="12" t="s">
        <v>1013</v>
      </c>
      <c r="M176" s="12" t="s">
        <v>1014</v>
      </c>
      <c r="N176" s="1" t="s">
        <v>964</v>
      </c>
      <c r="O176" s="7">
        <f t="shared" si="35"/>
        <v>29315653187.301746</v>
      </c>
      <c r="P176" s="7">
        <f t="shared" si="36"/>
        <v>29315653187.301746</v>
      </c>
      <c r="Q176" s="45">
        <f>SUMIFS('SEDS 2021'!$F$23:$F$40,'SEDS 2021'!E$23:E$40,Calculations!L176,'SEDS 2021'!D$23:D$40,Calculations!N176)*J176*K176</f>
        <v>29315653187.301746</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27895589815.75494</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26466161400.747868</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25037882212.150043</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23659099363.112988</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22355601325.371906</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21159481055.542469</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20102864364.294765</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19201516974.168079</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18473606850.966587</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17906612901.646091</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17496444158.212975</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17195302909.300087</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16983424862.251322</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16819335875.14772</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16682442717.044439</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16551145402.078871</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16418665613.437841</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16299003050.519217</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16168561279.939278</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16031007571.902969</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15894315473.539665</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15748598770.169844</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15597544290.891737</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15446477707.587137</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15287494896.167368</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15129520808.906019</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14967908871.237391</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14799695983.301493</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14630532550.327904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0.53488990310044227</v>
      </c>
      <c r="K186" s="12">
        <v>1</v>
      </c>
      <c r="L186" s="12" t="s">
        <v>1013</v>
      </c>
      <c r="M186" s="12" t="s">
        <v>1016</v>
      </c>
      <c r="N186" s="1" t="s">
        <v>635</v>
      </c>
      <c r="O186" s="7">
        <f>P186</f>
        <v>52903285866149.242</v>
      </c>
      <c r="P186" s="7">
        <f>Q186</f>
        <v>52903285866149.242</v>
      </c>
      <c r="Q186" s="45">
        <f>SUMIFS('SEDS 2021'!$F$23:$F$40,'SEDS 2021'!E$23:E$40,Calculations!L186,'SEDS 2021'!D$23:D$40,Calculations!N186)*J186*K186</f>
        <v>52903285866149.242</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53426358144495.055</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54033454287761.844</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54739106652647.586</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55463595543571.664</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56238461728335.82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57047182750439.406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57876892383251.68</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58741960998602.977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59629962043074.797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60536498784545.07</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61485799531075.742</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62456459139441.18</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63461690946702.75</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64496195733618.664</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65541646069448.898</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66633076966997.109</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67731658339417.344</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68864279674740.086</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70028187230215.078</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71227546331010.672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72451573413080.234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73713990908783.531</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74997651562844.578</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76294247865622.5</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77638745407834.938</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78981484257198.422</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80366732563973.141</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81783591060635.531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83239950724309.656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0.26506018695520978</v>
      </c>
      <c r="K188" s="12">
        <v>1</v>
      </c>
      <c r="L188" s="12" t="s">
        <v>1013</v>
      </c>
      <c r="M188" s="12" t="s">
        <v>1016</v>
      </c>
      <c r="N188" s="1" t="s">
        <v>972</v>
      </c>
      <c r="O188" s="7">
        <f t="shared" si="37"/>
        <v>16900767640638.086</v>
      </c>
      <c r="P188" s="7">
        <f t="shared" si="38"/>
        <v>16900767640638.086</v>
      </c>
      <c r="Q188" s="45">
        <f>SUMIFS('SEDS 2021'!$F$23:$F$40,'SEDS 2021'!E$23:E$40,Calculations!L188,'SEDS 2021'!D$23:D$40,Calculations!N188)*J188*K188</f>
        <v>16900767640638.086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16842487791765.762</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16823813956856.375</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16798947888004.133</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16764902742954.545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16730396215768.127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16653102566201.188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16587707719112.469</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16540525324796.307</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16519398879580.025</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16506334480124.578</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16502352023784.934</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16509272755838.48</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16507985742509.293</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16479040084235.98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16455145346198.354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16438025640592.135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16433120419978.707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16428797997853.953</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16438074207132.844</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16445796287108.451</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16442348062716.766</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16426491087169.438</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16405826024090.229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16382465518000.562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16361241939702.857</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16345384964155.529</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16323675720450.576</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16308595809554.893</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16291864636274.496</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0.66508208771836419</v>
      </c>
      <c r="K189" s="12">
        <v>1</v>
      </c>
      <c r="L189" s="12" t="s">
        <v>1013</v>
      </c>
      <c r="M189" s="12" t="s">
        <v>1016</v>
      </c>
      <c r="N189" s="1" t="s">
        <v>964</v>
      </c>
      <c r="O189" s="7">
        <f t="shared" si="37"/>
        <v>7242078853165.2676</v>
      </c>
      <c r="P189" s="7">
        <f t="shared" si="38"/>
        <v>7242078853165.2676</v>
      </c>
      <c r="Q189" s="45">
        <f>SUMIFS('SEDS 2021'!$F$23:$F$40,'SEDS 2021'!E$23:E$40,Calculations!L189,'SEDS 2021'!D$23:D$40,Calculations!N189)*J189*K189</f>
        <v>7242078853165.2676</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7250145344111.2266</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7248139170197.1934</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7239780112222.1094</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7217001679240.0156</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7195435309664.2871</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7182102612194.0332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7183774423789.0371</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7183565447339.6592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7171570199145.4199</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7155019264354.7471</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7136420360360.1758</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7136002407461.4199</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7135417273403.1689</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7137590628476.6992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7126723853109.0771</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7126096923760.9434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7130903382096.6201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7132366217242.2666</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7134330595866.416</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7141728362174.3555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7155687988992.7451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7171361222696.042</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7185905983572.6826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7197148916549.1768</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7203501800610.2461</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7205090021625.5029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7209896479961.1797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7215873206413.3779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7218130152066.6533</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121700999999999.98</v>
      </c>
      <c r="Q199" s="7">
        <f t="shared" ref="Q199:AT199" si="40">SUM(Q4,Q17,Q30,Q43,Q56,Q69,Q82,Q95,Q108,Q121)</f>
        <v>121700999999999.98</v>
      </c>
      <c r="R199" s="7">
        <f t="shared" si="40"/>
        <v>121578745882747.2</v>
      </c>
      <c r="S199" s="7">
        <f t="shared" si="40"/>
        <v>121499394503155.62</v>
      </c>
      <c r="T199" s="7">
        <f t="shared" si="40"/>
        <v>121523067693006.88</v>
      </c>
      <c r="U199" s="7">
        <f t="shared" si="40"/>
        <v>121649363930054.92</v>
      </c>
      <c r="V199" s="7">
        <f t="shared" si="40"/>
        <v>121846646334359.33</v>
      </c>
      <c r="W199" s="7">
        <f t="shared" si="40"/>
        <v>122138969149696.06</v>
      </c>
      <c r="X199" s="7">
        <f t="shared" si="40"/>
        <v>122566368812593.78</v>
      </c>
      <c r="Y199" s="7">
        <f t="shared" si="40"/>
        <v>123025878511064.16</v>
      </c>
      <c r="Z199" s="7">
        <f t="shared" si="40"/>
        <v>123536686519042.92</v>
      </c>
      <c r="AA199" s="7">
        <f t="shared" si="40"/>
        <v>124109678150156.48</v>
      </c>
      <c r="AB199" s="7">
        <f t="shared" si="40"/>
        <v>124722589538062.81</v>
      </c>
      <c r="AC199" s="7">
        <f t="shared" si="40"/>
        <v>125430055897101.55</v>
      </c>
      <c r="AD199" s="7">
        <f t="shared" si="40"/>
        <v>126253897496452.86</v>
      </c>
      <c r="AE199" s="7">
        <f t="shared" si="40"/>
        <v>127166498224666.41</v>
      </c>
      <c r="AF199" s="7">
        <f t="shared" si="40"/>
        <v>128097809993245.34</v>
      </c>
      <c r="AG199" s="7">
        <f t="shared" si="40"/>
        <v>129023755386378.94</v>
      </c>
      <c r="AH199" s="7">
        <f t="shared" si="40"/>
        <v>129977407015464.97</v>
      </c>
      <c r="AI199" s="7">
        <f t="shared" si="40"/>
        <v>130915055807804.84</v>
      </c>
      <c r="AJ199" s="7">
        <f t="shared" si="40"/>
        <v>131813826777947.03</v>
      </c>
      <c r="AK199" s="7">
        <f t="shared" si="40"/>
        <v>132309663193972.88</v>
      </c>
      <c r="AL199" s="7">
        <f t="shared" si="40"/>
        <v>132815052960912.78</v>
      </c>
      <c r="AM199" s="7">
        <f t="shared" si="40"/>
        <v>133340483992096.92</v>
      </c>
      <c r="AN199" s="7">
        <f t="shared" si="40"/>
        <v>133870625037484.19</v>
      </c>
      <c r="AO199" s="7">
        <f t="shared" si="40"/>
        <v>134397682657209.36</v>
      </c>
      <c r="AP199" s="7">
        <f t="shared" si="40"/>
        <v>134872112517743.95</v>
      </c>
      <c r="AQ199" s="7">
        <f t="shared" si="40"/>
        <v>135288379405748.5</v>
      </c>
      <c r="AR199" s="7">
        <f t="shared" si="40"/>
        <v>135692285185302.78</v>
      </c>
      <c r="AS199" s="7">
        <f t="shared" si="40"/>
        <v>136116242862917.83</v>
      </c>
      <c r="AT199" s="7">
        <f t="shared" si="40"/>
        <v>136568823619703.11</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98905000000000</v>
      </c>
      <c r="Q202" s="7">
        <f t="shared" ref="Q202:AT202" si="41">SUM(Q134,Q147,Q160,Q173,Q186)</f>
        <v>98905000000000</v>
      </c>
      <c r="R202" s="7">
        <f t="shared" si="41"/>
        <v>99354786616534.094</v>
      </c>
      <c r="S202" s="7">
        <f t="shared" si="41"/>
        <v>99761952730281.531</v>
      </c>
      <c r="T202" s="7">
        <f t="shared" si="41"/>
        <v>100207316393604.62</v>
      </c>
      <c r="U202" s="7">
        <f t="shared" si="41"/>
        <v>100651955046398.62</v>
      </c>
      <c r="V202" s="7">
        <f t="shared" si="41"/>
        <v>101118587196776.5</v>
      </c>
      <c r="W202" s="7">
        <f t="shared" si="41"/>
        <v>101591475019127.19</v>
      </c>
      <c r="X202" s="7">
        <f t="shared" si="41"/>
        <v>102075889251601.86</v>
      </c>
      <c r="Y202" s="7">
        <f t="shared" si="41"/>
        <v>102608542651037.66</v>
      </c>
      <c r="Z202" s="7">
        <f t="shared" si="41"/>
        <v>103172942756748.38</v>
      </c>
      <c r="AA202" s="7">
        <f t="shared" si="41"/>
        <v>103801587651306.72</v>
      </c>
      <c r="AB202" s="7">
        <f t="shared" si="41"/>
        <v>104513658146412.75</v>
      </c>
      <c r="AC202" s="7">
        <f t="shared" si="41"/>
        <v>105281997072406.53</v>
      </c>
      <c r="AD202" s="7">
        <f t="shared" si="41"/>
        <v>106111509915436.7</v>
      </c>
      <c r="AE202" s="7">
        <f t="shared" si="41"/>
        <v>106992593306614.06</v>
      </c>
      <c r="AF202" s="7">
        <f t="shared" si="41"/>
        <v>107909202221396.58</v>
      </c>
      <c r="AG202" s="7">
        <f t="shared" si="41"/>
        <v>108895163264912.91</v>
      </c>
      <c r="AH202" s="7">
        <f t="shared" si="41"/>
        <v>109914066225060.83</v>
      </c>
      <c r="AI202" s="7">
        <f t="shared" si="41"/>
        <v>110994070795822.59</v>
      </c>
      <c r="AJ202" s="7">
        <f t="shared" si="41"/>
        <v>112127137240938.12</v>
      </c>
      <c r="AK202" s="7">
        <f t="shared" si="41"/>
        <v>113327519731124.08</v>
      </c>
      <c r="AL202" s="7">
        <f t="shared" si="41"/>
        <v>114574256974591.66</v>
      </c>
      <c r="AM202" s="7">
        <f t="shared" si="41"/>
        <v>115892939476490.34</v>
      </c>
      <c r="AN202" s="7">
        <f t="shared" si="41"/>
        <v>117257676943691.16</v>
      </c>
      <c r="AO202" s="7">
        <f t="shared" si="41"/>
        <v>118672597806596.31</v>
      </c>
      <c r="AP202" s="7">
        <f t="shared" si="41"/>
        <v>120154013798469.52</v>
      </c>
      <c r="AQ202" s="7">
        <f t="shared" si="41"/>
        <v>121654412861135.55</v>
      </c>
      <c r="AR202" s="7">
        <f t="shared" si="41"/>
        <v>123221443227888.59</v>
      </c>
      <c r="AS202" s="7">
        <f t="shared" si="41"/>
        <v>124844227034501.84</v>
      </c>
      <c r="AT202" s="7">
        <f t="shared" si="41"/>
        <v>126523924233616.23</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253497304987189.12</v>
      </c>
      <c r="D16" s="142" t="s">
        <v>1091</v>
      </c>
      <c r="E16" s="212">
        <f>'SEDS 2021'!H26</f>
        <v>2.4256278128929529E-2</v>
      </c>
      <c r="F16" s="207">
        <f>'SEDS 2021'!H28</f>
        <v>2.1075579177037184E-2</v>
      </c>
      <c r="G16" s="142" t="s">
        <v>819</v>
      </c>
      <c r="H16" s="142"/>
      <c r="I16" s="142"/>
    </row>
    <row r="17" spans="1:12" x14ac:dyDescent="0.2">
      <c r="A17" s="139"/>
      <c r="B17" s="146" t="s">
        <v>715</v>
      </c>
      <c r="C17" s="147">
        <f>C16/C15</f>
        <v>2.2154467042383837E-2</v>
      </c>
      <c r="D17" s="142" t="s">
        <v>1092</v>
      </c>
      <c r="E17" s="212">
        <f>'SEDS 2021'!H35</f>
        <v>2.1820635938998852E-2</v>
      </c>
      <c r="F17" s="212">
        <f>'SEDS 2021'!H37</f>
        <v>1.8566153240501596E-2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7.1464211268488791</v>
      </c>
      <c r="D29" s="152">
        <f>D28*F16</f>
        <v>-20.871778326395237</v>
      </c>
      <c r="E29" s="152">
        <f>E28*$E$17</f>
        <v>-0.889032933764624</v>
      </c>
      <c r="F29" s="158">
        <f>F28*$F$17</f>
        <v>-0.34426363910813046</v>
      </c>
      <c r="G29" s="177">
        <f>G28*C17</f>
        <v>0.1171971306542105</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4.9644387165969786</v>
      </c>
      <c r="D32" s="159">
        <f>D29*About!F6</f>
        <v>-14.499098579357666</v>
      </c>
      <c r="E32" s="241">
        <f>E29</f>
        <v>-0.889032933764624</v>
      </c>
      <c r="F32" s="243">
        <f>F29</f>
        <v>-0.34426363910813046</v>
      </c>
      <c r="G32" s="173">
        <f>G29*About!F6</f>
        <v>8.1413894110992896E-2</v>
      </c>
      <c r="H32" s="142"/>
      <c r="I32" s="142"/>
      <c r="K32" s="100"/>
      <c r="L32" s="100"/>
    </row>
    <row r="33" spans="1:12" x14ac:dyDescent="0.2">
      <c r="A33" s="139"/>
      <c r="B33" s="146" t="s">
        <v>710</v>
      </c>
      <c r="C33" s="160">
        <f>C29*About!F5</f>
        <v>2.1819824102519005</v>
      </c>
      <c r="D33" s="160">
        <f>D29*About!F5</f>
        <v>-6.3726797470375693</v>
      </c>
      <c r="E33" s="242"/>
      <c r="F33" s="244"/>
      <c r="G33" s="174">
        <f>G29*About!F5</f>
        <v>3.5783236543217599E-2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4964438716596.9785</v>
      </c>
      <c r="D38" s="156">
        <f>D32*Trillion</f>
        <v>-14499098579357.666</v>
      </c>
      <c r="E38" s="238">
        <f>E32*Trillion</f>
        <v>-889032933764.62402</v>
      </c>
      <c r="F38" s="240">
        <f>F32*Trillion</f>
        <v>-344263639108.13043</v>
      </c>
      <c r="G38" s="168">
        <f>G32*Trillion</f>
        <v>81413894110.992889</v>
      </c>
      <c r="H38" s="142"/>
      <c r="I38" s="142"/>
      <c r="K38" s="100"/>
      <c r="L38" s="100"/>
    </row>
    <row r="39" spans="1:12" ht="16" thickBot="1" x14ac:dyDescent="0.25">
      <c r="A39" s="139"/>
      <c r="B39" s="169" t="s">
        <v>710</v>
      </c>
      <c r="C39" s="170">
        <f>C33*Trillion</f>
        <v>2181982410251.9006</v>
      </c>
      <c r="D39" s="171">
        <f>D33*Trillion</f>
        <v>-6372679747037.5693</v>
      </c>
      <c r="E39" s="239"/>
      <c r="F39" s="239"/>
      <c r="G39" s="172">
        <f>G33*Trillion</f>
        <v>35783236543.217598</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Missouri</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46452028.64408502</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0.13897245265227703</v>
      </c>
      <c r="K4">
        <f>IF(ISBLANK(Calculations!K4),"",Calculations!K4)</f>
        <v>0.69467480693878203</v>
      </c>
      <c r="L4" t="str">
        <f>IF(ISBLANK(Calculations!L4),"",Calculations!L4)</f>
        <v>RESIDENTIAL</v>
      </c>
      <c r="M4" t="str">
        <f>IF(ISBLANK(Calculations!M4),"",Calculations!M4)</f>
        <v>heating</v>
      </c>
      <c r="N4" t="str">
        <f>IF(ISBLANK(Calculations!N4),"",Calculations!N4)</f>
        <v>electricity</v>
      </c>
      <c r="O4">
        <f>IF(ISBLANK(Calculations!O4),"",Calculations!O4)</f>
        <v>11749095071502.516</v>
      </c>
      <c r="P4">
        <f>IF(ISBLANK(Calculations!P4),"",Calculations!P4)</f>
        <v>11749095071502.516</v>
      </c>
      <c r="Q4">
        <f>IF(ISBLANK(Calculations!Q4),"",Calculations!Q4)-(SUMIFS(BDEQ!C:C,BDEQ!$AG:$AG,About!$B$2,BDEQ!$AH:$AH,$I4)*BDEQ!$C$2*$J4*$K4)</f>
        <v>11749048619473.871</v>
      </c>
      <c r="R4">
        <f>IF(ISBLANK(Calculations!R4),"",Calculations!R4)-(SUMIFS(BDEQ!D:D,BDEQ!$AG:$AG,About!$B$2,BDEQ!$AH:$AH,$I4)*BDEQ!$C$2*$J4*$K4)</f>
        <v>11846204184061.811</v>
      </c>
      <c r="S4" s="99">
        <f>IF(ISBLANK(Calculations!S4),"",Calculations!S4+ ('IRA Buildings Changes'!$G$38/($AB$3-$R$3)*(S3-$R$3)))-(SUMIFS(BDEQ!D:D,BDEQ!$AG:$AG,About!$B$2,BDEQ!$AH:$AH,$I4)*BDEQ!$C$2*$J4*$K4)</f>
        <v>11946134554591.947</v>
      </c>
      <c r="T4" s="99">
        <f>IF(ISBLANK(Calculations!T4),"",Calculations!T4+ ('IRA Buildings Changes'!$G$38/($AB$3-$R$3)*(T3-$R$3)))-(SUMIFS(BDEQ!E:E,BDEQ!$AG:$AG,About!$B$2,BDEQ!$AH:$AH,$I4)*BDEQ!$C$2*$J4*$K4)</f>
        <v>12046994892328.738</v>
      </c>
      <c r="U4" s="99">
        <f>IF(ISBLANK(Calculations!U4),"",Calculations!U4+ ('IRA Buildings Changes'!$G$38/($AB$3-$R$3)*(U3-$R$3)))-(SUMIFS(BDEQ!F:F,BDEQ!$AG:$AG,About!$B$2,BDEQ!$AH:$AH,$I4)*BDEQ!$C$2*$J4*$K4)</f>
        <v>12142323463817.438</v>
      </c>
      <c r="V4" s="99">
        <f>IF(ISBLANK(Calculations!V4),"",Calculations!V4+ ('IRA Buildings Changes'!$G$38/($AB$3-$R$3)*(V3-$R$3)))-(SUMIFS(BDEQ!G:G,BDEQ!$AG:$AG,About!$B$2,BDEQ!$AH:$AH,$I4)*BDEQ!$C$2*$J4*$K4)</f>
        <v>12237406959864.754</v>
      </c>
      <c r="W4" s="99">
        <f>IF(ISBLANK(Calculations!W4),"",Calculations!W4+ ('IRA Buildings Changes'!$G$38/($AB$3-$R$3)*(W3-$R$3)))-(SUMIFS(BDEQ!H:H,BDEQ!$AG:$AG,About!$B$2,BDEQ!$AH:$AH,$I4)*BDEQ!$C$2*$J4*$K4)</f>
        <v>12335171825177.643</v>
      </c>
      <c r="X4" s="99">
        <f>IF(ISBLANK(Calculations!X4),"",Calculations!X4+ ('IRA Buildings Changes'!$G$38/($AB$3-$R$3)*(X3-$R$3)))-(SUMIFS(BDEQ!I:I,BDEQ!$AG:$AG,About!$B$2,BDEQ!$AH:$AH,$I4)*BDEQ!$C$2*$J4*$K4)</f>
        <v>12429160393892.572</v>
      </c>
      <c r="Y4" s="99">
        <f>IF(ISBLANK(Calculations!Y4),"",Calculations!Y4+ ('IRA Buildings Changes'!$G$38/($AB$3-$R$3)*(Y3-$R$3)))-(SUMIFS(BDEQ!J:J,BDEQ!$AG:$AG,About!$B$2,BDEQ!$AH:$AH,$I4)*BDEQ!$C$2*$J4*$K4)</f>
        <v>12521053278751.137</v>
      </c>
      <c r="Z4" s="99">
        <f>IF(ISBLANK(Calculations!Z4),"",Calculations!Z4+ ('IRA Buildings Changes'!$G$38/($AB$3-$R$3)*(Z3-$R$3)))-(SUMIFS(BDEQ!K:K,BDEQ!$AG:$AG,About!$B$2,BDEQ!$AH:$AH,$I4)*BDEQ!$C$2*$J4*$K4)</f>
        <v>12614868820074.893</v>
      </c>
      <c r="AA4" s="99">
        <f>IF(ISBLANK(Calculations!AA4),"",Calculations!AA4+ ('IRA Buildings Changes'!$G$38/($AB$3-$R$3)*(AA3-$R$3)))-(SUMIFS(BDEQ!L:L,BDEQ!$AG:$AG,About!$B$2,BDEQ!$AH:$AH,$I4)*BDEQ!$C$2*$J4*$K4)</f>
        <v>12710158030705.748</v>
      </c>
      <c r="AB4" s="98">
        <f>IF(ISBLANK(Calculations!AB4),"",Calculations!AB4 + 'IRA Buildings Changes'!G38)-(SUMIFS(BDEQ!D:D,BDEQ!$AG:$AG,About!$B$2,BDEQ!$AH:$AH,$I4)*BDEQ!$C$2*$J4*$K4)</f>
        <v>12805139951304.916</v>
      </c>
      <c r="AC4" s="99">
        <f>IF(ISBLANK(Calculations!AC4),"",Calculations!AC4+ 'IRA Buildings Changes'!$G$38)-(SUMIFS(BDEQ!D:D,BDEQ!$AG:$AG,About!$B$2,BDEQ!$AH:$AH,$I4)*BDEQ!$C$2*$J4*$K4)</f>
        <v>12892339401651.662</v>
      </c>
      <c r="AD4" s="99">
        <f>IF(ISBLANK(Calculations!AD4),"",Calculations!AD4+ 'IRA Buildings Changes'!$G$38)-(SUMIFS(BDEQ!E:E,BDEQ!$AG:$AG,About!$B$2,BDEQ!$AH:$AH,$I4)*BDEQ!$C$2*$J4*$K4)</f>
        <v>12980840785227.627</v>
      </c>
      <c r="AE4" s="99">
        <f>IF(ISBLANK(Calculations!AE4),"",Calculations!AE4+ 'IRA Buildings Changes'!$G$38)-(SUMIFS(BDEQ!F:F,BDEQ!$AG:$AG,About!$B$2,BDEQ!$AH:$AH,$I4)*BDEQ!$C$2*$J4*$K4)</f>
        <v>13072817499240.621</v>
      </c>
      <c r="AF4" s="99">
        <f>IF(ISBLANK(Calculations!AF4),"",Calculations!AF4+ 'IRA Buildings Changes'!$G$38)-(SUMIFS(BDEQ!G:G,BDEQ!$AG:$AG,About!$B$2,BDEQ!$AH:$AH,$I4)*BDEQ!$C$2*$J4*$K4)</f>
        <v>13168267568725.037</v>
      </c>
      <c r="AG4" s="99">
        <f>IF(ISBLANK(Calculations!AG4),"",Calculations!AG4+ 'IRA Buildings Changes'!$G$38)-(SUMIFS(BDEQ!H:H,BDEQ!$AG:$AG,About!$B$2,BDEQ!$AH:$AH,$I4)*BDEQ!$C$2*$J4*$K4)</f>
        <v>13266708399907.086</v>
      </c>
      <c r="AH4" s="99">
        <f>IF(ISBLANK(Calculations!AH4),"",Calculations!AH4+ 'IRA Buildings Changes'!$G$38)-(SUMIFS(BDEQ!I:I,BDEQ!$AG:$AG,About!$B$2,BDEQ!$AH:$AH,$I4)*BDEQ!$C$2*$J4*$K4)</f>
        <v>13366547856707.574</v>
      </c>
      <c r="AI4" s="99">
        <f>IF(ISBLANK(Calculations!AI4),"",Calculations!AI4+ 'IRA Buildings Changes'!$G$38)-(SUMIFS(BDEQ!J:J,BDEQ!$AG:$AG,About!$B$2,BDEQ!$AH:$AH,$I4)*BDEQ!$C$2*$J4*$K4)</f>
        <v>13471894045910.289</v>
      </c>
      <c r="AJ4" s="99">
        <f>IF(ISBLANK(Calculations!AJ4),"",Calculations!AJ4+ 'IRA Buildings Changes'!$G$38)-(SUMIFS(BDEQ!K:K,BDEQ!$AG:$AG,About!$B$2,BDEQ!$AH:$AH,$I4)*BDEQ!$C$2*$J4*$K4)</f>
        <v>13574342005073.73</v>
      </c>
      <c r="AK4" s="99">
        <f>IF(ISBLANK(Calculations!AK4),"",Calculations!AK4+ 'IRA Buildings Changes'!$G$38)-(SUMIFS(BDEQ!L:L,BDEQ!$AG:$AG,About!$B$2,BDEQ!$AH:$AH,$I4)*BDEQ!$C$2*$J4*$K4)</f>
        <v>13591604230483.645</v>
      </c>
      <c r="AL4" s="99">
        <f>IF(ISBLANK(Calculations!AL4),"",Calculations!AL4+ 'IRA Buildings Changes'!$G$38)-(SUMIFS(BDEQ!M:M,BDEQ!$AG:$AG,About!$B$2,BDEQ!$AH:$AH,$I4)*BDEQ!$C$2*$J4*$K4)</f>
        <v>13610224959354.211</v>
      </c>
      <c r="AM4" s="99">
        <f>IF(ISBLANK(Calculations!AM4),"",Calculations!AM4+ 'IRA Buildings Changes'!$G$38)-(SUMIFS(BDEQ!N:N,BDEQ!$AG:$AG,About!$B$2,BDEQ!$AH:$AH,$I4)*BDEQ!$C$2*$J4*$K4)</f>
        <v>13627934894628.799</v>
      </c>
      <c r="AN4" s="99">
        <f>IF(ISBLANK(Calculations!AN4),"",Calculations!AN4+ 'IRA Buildings Changes'!$G$38)-(SUMIFS(BDEQ!O:O,BDEQ!$AG:$AG,About!$B$2,BDEQ!$AH:$AH,$I4)*BDEQ!$C$2*$J4*$K4)</f>
        <v>13647127812077.678</v>
      </c>
      <c r="AO4" s="99">
        <f>IF(ISBLANK(Calculations!AO4),"",Calculations!AO4+ 'IRA Buildings Changes'!$G$38)-(SUMIFS(BDEQ!P:P,BDEQ!$AG:$AG,About!$B$2,BDEQ!$AH:$AH,$I4)*BDEQ!$C$2*$J4*$K4)</f>
        <v>13665031632392.193</v>
      </c>
      <c r="AP4" s="99">
        <f>IF(ISBLANK(Calculations!AP4),"",Calculations!AP4+ 'IRA Buildings Changes'!$G$38)-(SUMIFS(BDEQ!Q:Q,BDEQ!$AG:$AG,About!$B$2,BDEQ!$AH:$AH,$I4)*BDEQ!$C$2*$J4*$K4)</f>
        <v>13682756389001.717</v>
      </c>
      <c r="AQ4" s="99">
        <f>IF(ISBLANK(Calculations!AQ4),"",Calculations!AQ4+ 'IRA Buildings Changes'!$G$38)-(SUMIFS(BDEQ!R:R,BDEQ!$AG:$AG,About!$B$2,BDEQ!$AH:$AH,$I4)*BDEQ!$C$2*$J4*$K4)</f>
        <v>13700431948972.783</v>
      </c>
      <c r="AR4" s="99">
        <f>IF(ISBLANK(Calculations!AR4),"",Calculations!AR4+ 'IRA Buildings Changes'!$G$38)-(SUMIFS(BDEQ!S:S,BDEQ!$AG:$AG,About!$B$2,BDEQ!$AH:$AH,$I4)*BDEQ!$C$2*$J4*$K4)</f>
        <v>13719449578223.961</v>
      </c>
      <c r="AS4" s="99">
        <f>IF(ISBLANK(Calculations!AS4),"",Calculations!AS4+ 'IRA Buildings Changes'!$G$38)-(SUMIFS(BDEQ!T:T,BDEQ!$AG:$AG,About!$B$2,BDEQ!$AH:$AH,$I4)*BDEQ!$C$2*$J4*$K4)</f>
        <v>13737289148008.893</v>
      </c>
      <c r="AT4" s="99">
        <f>IF(ISBLANK(Calculations!AT4),"",Calculations!AT4+ 'IRA Buildings Changes'!$G$38)-(SUMIFS(BDEQ!U:U,BDEQ!$AG:$AG,About!$B$2,BDEQ!$AH:$AH,$I4)*BDEQ!$C$2*$J4*$K4)</f>
        <v>13755374410742.867</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0.69467480693878203</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0.7048448898529931</v>
      </c>
      <c r="K6">
        <f>IF(ISBLANK(Calculations!K6),"",Calculations!K6)</f>
        <v>0.69467480693878203</v>
      </c>
      <c r="L6" t="str">
        <f>IF(ISBLANK(Calculations!L6),"",Calculations!L6)</f>
        <v>RESIDENTIAL</v>
      </c>
      <c r="M6" t="str">
        <f>IF(ISBLANK(Calculations!M6),"",Calculations!M6)</f>
        <v>heating</v>
      </c>
      <c r="N6" t="str">
        <f>IF(ISBLANK(Calculations!N6),"",Calculations!N6)</f>
        <v>natural gas</v>
      </c>
      <c r="O6">
        <f>IF(ISBLANK(Calculations!O6),"",Calculations!O6)</f>
        <v>50711316756429.805</v>
      </c>
      <c r="P6">
        <f>IF(ISBLANK(Calculations!P6),"",Calculations!P6)</f>
        <v>50711316756429.805</v>
      </c>
      <c r="Q6">
        <f>IF(ISBLANK(Calculations!Q6),"",Calculations!Q6)</f>
        <v>50711316756429.805</v>
      </c>
      <c r="R6">
        <f>IF(ISBLANK(Calculations!R6),"",Calculations!R6)</f>
        <v>50912824614223.984</v>
      </c>
      <c r="S6" s="99">
        <f>IF(ISBLANK(Calculations!S6),"",Calculations!S6 + ('IRA Buildings Changes'!$D$38/($AB$3-$R$3)*(S3-$R$3)))</f>
        <v>49601543032595.203</v>
      </c>
      <c r="T6" s="99">
        <f>IF(ISBLANK(Calculations!T6),"",Calculations!T6 + ('IRA Buildings Changes'!$D$38/($AB$3-$R$3)*(T3-$R$3)))</f>
        <v>48277781563835.023</v>
      </c>
      <c r="U6" s="99">
        <f>IF(ISBLANK(Calculations!U6),"",Calculations!U6 + ('IRA Buildings Changes'!$D$38/($AB$3-$R$3)*(U3-$R$3)))</f>
        <v>46900902906575.039</v>
      </c>
      <c r="V6" s="99">
        <f>IF(ISBLANK(Calculations!V6),"",Calculations!V6 + ('IRA Buildings Changes'!$D$38/($AB$3-$R$3)*(V3-$R$3)))</f>
        <v>45515717416854.547</v>
      </c>
      <c r="W6" s="99">
        <f>IF(ISBLANK(Calculations!W6),"",Calculations!W6 + ('IRA Buildings Changes'!$D$38/($AB$3-$R$3)*(W3-$R$3)))</f>
        <v>44140302446435.414</v>
      </c>
      <c r="X6" s="99">
        <f>IF(ISBLANK(Calculations!X6),"",Calculations!X6 + ('IRA Buildings Changes'!$D$38/($AB$3-$R$3)*(X3-$R$3)))</f>
        <v>42746341760333.781</v>
      </c>
      <c r="Y6" s="99">
        <f>IF(ISBLANK(Calculations!Y6),"",Calculations!Y6 + ('IRA Buildings Changes'!$D$38/($AB$3-$R$3)*(Y3-$R$3)))</f>
        <v>41338716430020.672</v>
      </c>
      <c r="Z6" s="99">
        <f>IF(ISBLANK(Calculations!Z6),"",Calculations!Z6 + ('IRA Buildings Changes'!$D$38/($AB$3-$R$3)*(Z3-$R$3)))</f>
        <v>39932104925193.133</v>
      </c>
      <c r="AA6" s="99">
        <f>IF(ISBLANK(Calculations!AA6),"",Calculations!AA6 + ('IRA Buildings Changes'!$D$38/($AB$3-$R$3)*(AA3-$R$3)))</f>
        <v>38544075641489.688</v>
      </c>
      <c r="AB6" s="98">
        <f>IF(ISBLANK(Calculations!AB6),"",Calculations!AB6 + 'IRA Buildings Changes'!D38)</f>
        <v>37169570719854.93</v>
      </c>
      <c r="AC6" s="99">
        <f>IF(ISBLANK(Calculations!AC6),"",Calculations!AC6  + 'IRA Buildings Changes'!$D$38)</f>
        <v>37259157993690.133</v>
      </c>
      <c r="AD6" s="99">
        <f>IF(ISBLANK(Calculations!AD6),"",Calculations!AD6  + 'IRA Buildings Changes'!$D$38)</f>
        <v>37379890123586.805</v>
      </c>
      <c r="AE6" s="99">
        <f>IF(ISBLANK(Calculations!AE6),"",Calculations!AE6  + 'IRA Buildings Changes'!$D$38)</f>
        <v>37537287338752.586</v>
      </c>
      <c r="AF6" s="99">
        <f>IF(ISBLANK(Calculations!AF6),"",Calculations!AF6  + 'IRA Buildings Changes'!$D$38)</f>
        <v>37716235486251.57</v>
      </c>
      <c r="AG6" s="99">
        <f>IF(ISBLANK(Calculations!AG6),"",Calculations!AG6  + 'IRA Buildings Changes'!$D$38)</f>
        <v>37947772657366.227</v>
      </c>
      <c r="AH6" s="99">
        <f>IF(ISBLANK(Calculations!AH6),"",Calculations!AH6  + 'IRA Buildings Changes'!$D$38)</f>
        <v>38209729609530.656</v>
      </c>
      <c r="AI6" s="99">
        <f>IF(ISBLANK(Calculations!AI6),"",Calculations!AI6  + 'IRA Buildings Changes'!$D$38)</f>
        <v>38524435758885.32</v>
      </c>
      <c r="AJ6" s="99">
        <f>IF(ISBLANK(Calculations!AJ6),"",Calculations!AJ6  + 'IRA Buildings Changes'!$D$38)</f>
        <v>38857027998061.492</v>
      </c>
      <c r="AK6" s="99">
        <f>IF(ISBLANK(Calculations!AK6),"",Calculations!AK6  + 'IRA Buildings Changes'!$D$38)</f>
        <v>38723614709270.688</v>
      </c>
      <c r="AL6" s="99">
        <f>IF(ISBLANK(Calculations!AL6),"",Calculations!AL6  + 'IRA Buildings Changes'!$D$38)</f>
        <v>38626350427401.523</v>
      </c>
      <c r="AM6" s="99">
        <f>IF(ISBLANK(Calculations!AM6),"",Calculations!AM6  + 'IRA Buildings Changes'!$D$38)</f>
        <v>38545054909466.047</v>
      </c>
      <c r="AN6" s="99">
        <f>IF(ISBLANK(Calculations!AN6),"",Calculations!AN6  + 'IRA Buildings Changes'!$D$38)</f>
        <v>38492158825024.578</v>
      </c>
      <c r="AO6" s="99">
        <f>IF(ISBLANK(Calculations!AO6),"",Calculations!AO6  + 'IRA Buildings Changes'!$D$38)</f>
        <v>38447053803952.852</v>
      </c>
      <c r="AP6" s="99">
        <f>IF(ISBLANK(Calculations!AP6),"",Calculations!AP6  + 'IRA Buildings Changes'!$D$38)</f>
        <v>38413523257608.031</v>
      </c>
      <c r="AQ6" s="99">
        <f>IF(ISBLANK(Calculations!AQ6),"",Calculations!AQ6  + 'IRA Buildings Changes'!$D$38)</f>
        <v>38387161875571.828</v>
      </c>
      <c r="AR6" s="99">
        <f>IF(ISBLANK(Calculations!AR6),"",Calculations!AR6  + 'IRA Buildings Changes'!$D$38)</f>
        <v>38372525484632.664</v>
      </c>
      <c r="AS6" s="99">
        <f>IF(ISBLANK(Calculations!AS6),"",Calculations!AS6  + 'IRA Buildings Changes'!$D$38)</f>
        <v>38350581611865.133</v>
      </c>
      <c r="AT6" s="99">
        <f>IF(ISBLANK(Calculations!AT6),"",Calculations!AT6  + 'IRA Buildings Changes'!$D$38)</f>
        <v>38327463335971.234</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0.9965974811826217</v>
      </c>
      <c r="K7">
        <f>IF(ISBLANK(Calculations!K7),"",Calculations!K7)</f>
        <v>0.69467480693878203</v>
      </c>
      <c r="L7" t="str">
        <f>IF(ISBLANK(Calculations!L7),"",Calculations!L7)</f>
        <v>RESIDENTIAL</v>
      </c>
      <c r="M7" t="str">
        <f>IF(ISBLANK(Calculations!M7),"",Calculations!M7)</f>
        <v>heating</v>
      </c>
      <c r="N7" t="str">
        <f>IF(ISBLANK(Calculations!N7),"",Calculations!N7)</f>
        <v>petroleum diesel</v>
      </c>
      <c r="O7">
        <f>IF(ISBLANK(Calculations!O7),"",Calculations!O7)</f>
        <v>131539120938.88069</v>
      </c>
      <c r="P7">
        <f>IF(ISBLANK(Calculations!P7),"",Calculations!P7)</f>
        <v>131539120938.88069</v>
      </c>
      <c r="Q7">
        <f>IF(ISBLANK(Calculations!Q7),"",Calculations!Q7)</f>
        <v>131539120938.88069</v>
      </c>
      <c r="R7">
        <f>IF(ISBLANK(Calculations!R7),"",Calculations!R7)</f>
        <v>132212223414.22873</v>
      </c>
      <c r="S7">
        <f>IF(ISBLANK(Calculations!S7),"",Calculations!S7)</f>
        <v>132722588354.67516</v>
      </c>
      <c r="T7">
        <f>IF(ISBLANK(Calculations!T7),"",Calculations!T7)</f>
        <v>133145285923.42334</v>
      </c>
      <c r="U7">
        <f>IF(ISBLANK(Calculations!U7),"",Calculations!U7)</f>
        <v>133327162559.05333</v>
      </c>
      <c r="V7">
        <f>IF(ISBLANK(Calculations!V7),"",Calculations!V7)</f>
        <v>133294797775.80466</v>
      </c>
      <c r="W7">
        <f>IF(ISBLANK(Calculations!W7),"",Calculations!W7)</f>
        <v>133019556919.88248</v>
      </c>
      <c r="X7">
        <f>IF(ISBLANK(Calculations!X7),"",Calculations!X7)</f>
        <v>132340092161.26791</v>
      </c>
      <c r="Y7">
        <f>IF(ISBLANK(Calculations!Y7),"",Calculations!Y7)</f>
        <v>131217346357.8412</v>
      </c>
      <c r="Z7">
        <f>IF(ISBLANK(Calculations!Z7),"",Calculations!Z7)</f>
        <v>129672713326.01756</v>
      </c>
      <c r="AA7">
        <f>IF(ISBLANK(Calculations!AA7),"",Calculations!AA7)</f>
        <v>127751311994.73808</v>
      </c>
      <c r="AB7">
        <f>IF(ISBLANK(Calculations!AB7),"",Calculations!AB7)</f>
        <v>125510289942.92065</v>
      </c>
      <c r="AC7">
        <f>IF(ISBLANK(Calculations!AC7),"",Calculations!AC7)</f>
        <v>123002052572.28812</v>
      </c>
      <c r="AD7">
        <f>IF(ISBLANK(Calculations!AD7),"",Calculations!AD7)</f>
        <v>120312605149.00208</v>
      </c>
      <c r="AE7">
        <f>IF(ISBLANK(Calculations!AE7),"",Calculations!AE7)</f>
        <v>117529046053.68771</v>
      </c>
      <c r="AF7">
        <f>IF(ISBLANK(Calculations!AF7),"",Calculations!AF7)</f>
        <v>114713850820.65651</v>
      </c>
      <c r="AG7">
        <f>IF(ISBLANK(Calculations!AG7),"",Calculations!AG7)</f>
        <v>111921435872.70468</v>
      </c>
      <c r="AH7">
        <f>IF(ISBLANK(Calculations!AH7),"",Calculations!AH7)</f>
        <v>109118798269.97218</v>
      </c>
      <c r="AI7">
        <f>IF(ISBLANK(Calculations!AI7),"",Calculations!AI7)</f>
        <v>106333226076.52936</v>
      </c>
      <c r="AJ7">
        <f>IF(ISBLANK(Calculations!AJ7),"",Calculations!AJ7)</f>
        <v>103451700287.34367</v>
      </c>
      <c r="AK7">
        <f>IF(ISBLANK(Calculations!AK7),"",Calculations!AK7)</f>
        <v>99759124789.560516</v>
      </c>
      <c r="AL7">
        <f>IF(ISBLANK(Calculations!AL7),"",Calculations!AL7)</f>
        <v>96058931425.140274</v>
      </c>
      <c r="AM7">
        <f>IF(ISBLANK(Calculations!AM7),"",Calculations!AM7)</f>
        <v>92318947984.532898</v>
      </c>
      <c r="AN7">
        <f>IF(ISBLANK(Calculations!AN7),"",Calculations!AN7)</f>
        <v>88596684867.852646</v>
      </c>
      <c r="AO7">
        <f>IF(ISBLANK(Calculations!AO7),"",Calculations!AO7)</f>
        <v>84916615648.131287</v>
      </c>
      <c r="AP7">
        <f>IF(ISBLANK(Calculations!AP7),"",Calculations!AP7)</f>
        <v>81346967562.746552</v>
      </c>
      <c r="AQ7">
        <f>IF(ISBLANK(Calculations!AQ7),"",Calculations!AQ7)</f>
        <v>77930081322.853897</v>
      </c>
      <c r="AR7">
        <f>IF(ISBLANK(Calculations!AR7),"",Calculations!AR7)</f>
        <v>74708872832.722916</v>
      </c>
      <c r="AS7">
        <f>IF(ISBLANK(Calculations!AS7),"",Calculations!AS7)</f>
        <v>71682275988.098358</v>
      </c>
      <c r="AT7">
        <f>IF(ISBLANK(Calculations!AT7),"",Calculations!AT7)</f>
        <v>68885996266.165146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0.69467480693878203</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0.69467480693878203</v>
      </c>
      <c r="L9" t="str">
        <f>IF(ISBLANK(Calculations!L9),"",Calculations!L9)</f>
        <v>RESIDENTIAL</v>
      </c>
      <c r="M9" t="str">
        <f>IF(ISBLANK(Calculations!M9),"",Calculations!M9)</f>
        <v>heating</v>
      </c>
      <c r="N9" t="str">
        <f>IF(ISBLANK(Calculations!N9),"",Calculations!N9)</f>
        <v>biomass</v>
      </c>
      <c r="O9">
        <f>IF(ISBLANK(Calculations!O9),"",Calculations!O9)</f>
        <v>10143641530920.096</v>
      </c>
      <c r="P9">
        <f>IF(ISBLANK(Calculations!P9),"",Calculations!P9)</f>
        <v>10143641530920.096</v>
      </c>
      <c r="Q9">
        <f>IF(ISBLANK(Calculations!Q9),"",Calculations!Q9)</f>
        <v>10143641530920.096</v>
      </c>
      <c r="R9">
        <f>IF(ISBLANK(Calculations!R9),"",Calculations!R9)</f>
        <v>10173678989043.994</v>
      </c>
      <c r="S9">
        <f>IF(ISBLANK(Calculations!S9),"",Calculations!S9)</f>
        <v>10194634990049.744</v>
      </c>
      <c r="T9">
        <f>IF(ISBLANK(Calculations!T9),"",Calculations!T9)</f>
        <v>10213188958948.293</v>
      </c>
      <c r="U9">
        <f>IF(ISBLANK(Calculations!U9),"",Calculations!U9)</f>
        <v>10225166377342.186</v>
      </c>
      <c r="V9">
        <f>IF(ISBLANK(Calculations!V9),"",Calculations!V9)</f>
        <v>10236963243861.668</v>
      </c>
      <c r="W9">
        <f>IF(ISBLANK(Calculations!W9),"",Calculations!W9)</f>
        <v>10251182100053.57</v>
      </c>
      <c r="X9">
        <f>IF(ISBLANK(Calculations!X9),"",Calculations!X9)</f>
        <v>10264528443357.506</v>
      </c>
      <c r="Y9">
        <f>IF(ISBLANK(Calculations!Y9),"",Calculations!Y9)</f>
        <v>10275590244099.537</v>
      </c>
      <c r="Z9">
        <f>IF(ISBLANK(Calculations!Z9),"",Calculations!Z9)</f>
        <v>10285564159302.791</v>
      </c>
      <c r="AA9">
        <f>IF(ISBLANK(Calculations!AA9),"",Calculations!AA9)</f>
        <v>10300429527987.258</v>
      </c>
      <c r="AB9">
        <f>IF(ISBLANK(Calculations!AB9),"",Calculations!AB9)</f>
        <v>10317703918841.6</v>
      </c>
      <c r="AC9">
        <f>IF(ISBLANK(Calculations!AC9),"",Calculations!AC9)</f>
        <v>10335403904644.809</v>
      </c>
      <c r="AD9">
        <f>IF(ISBLANK(Calculations!AD9),"",Calculations!AD9)</f>
        <v>10360162461369.93</v>
      </c>
      <c r="AE9">
        <f>IF(ISBLANK(Calculations!AE9),"",Calculations!AE9)</f>
        <v>10392883641185.957</v>
      </c>
      <c r="AF9">
        <f>IF(ISBLANK(Calculations!AF9),"",Calculations!AF9)</f>
        <v>10431303129061.377</v>
      </c>
      <c r="AG9">
        <f>IF(ISBLANK(Calculations!AG9),"",Calculations!AG9)</f>
        <v>10482162245397.119</v>
      </c>
      <c r="AH9">
        <f>IF(ISBLANK(Calculations!AH9),"",Calculations!AH9)</f>
        <v>10538982975752.244</v>
      </c>
      <c r="AI9">
        <f>IF(ISBLANK(Calculations!AI9),"",Calculations!AI9)</f>
        <v>10602403298424.971</v>
      </c>
      <c r="AJ9">
        <f>IF(ISBLANK(Calculations!AJ9),"",Calculations!AJ9)</f>
        <v>10665476806163.57</v>
      </c>
      <c r="AK9">
        <f>IF(ISBLANK(Calculations!AK9),"",Calculations!AK9)</f>
        <v>10657494760629.1</v>
      </c>
      <c r="AL9">
        <f>IF(ISBLANK(Calculations!AL9),"",Calculations!AL9)</f>
        <v>10648995428672.691</v>
      </c>
      <c r="AM9">
        <f>IF(ISBLANK(Calculations!AM9),"",Calculations!AM9)</f>
        <v>10635649233880.051</v>
      </c>
      <c r="AN9">
        <f>IF(ISBLANK(Calculations!AN9),"",Calculations!AN9)</f>
        <v>10621133994243.537</v>
      </c>
      <c r="AO9">
        <f>IF(ISBLANK(Calculations!AO9),"",Calculations!AO9)</f>
        <v>10603735298680.623</v>
      </c>
      <c r="AP9">
        <f>IF(ISBLANK(Calculations!AP9),"",Calculations!AP9)</f>
        <v>10586768222919.865</v>
      </c>
      <c r="AQ9">
        <f>IF(ISBLANK(Calculations!AQ9),"",Calculations!AQ9)</f>
        <v>10571217042062.238</v>
      </c>
      <c r="AR9">
        <f>IF(ISBLANK(Calculations!AR9),"",Calculations!AR9)</f>
        <v>10559098562891.717</v>
      </c>
      <c r="AS9">
        <f>IF(ISBLANK(Calculations!AS9),"",Calculations!AS9)</f>
        <v>10547053807065.854</v>
      </c>
      <c r="AT9">
        <f>IF(ISBLANK(Calculations!AT9),"",Calculations!AT9)</f>
        <v>10536748419859.834</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0.69467480693878203</v>
      </c>
      <c r="L10" t="str">
        <f>IF(ISBLANK(Calculations!L10),"",Calculations!L10)</f>
        <v>RESIDENTIAL</v>
      </c>
      <c r="M10" t="str">
        <f>IF(ISBLANK(Calculations!M10),"",Calculations!M10)</f>
        <v>heating</v>
      </c>
      <c r="N10" t="str">
        <f>IF(ISBLANK(Calculations!N10),"",Calculations!N10)</f>
        <v>kerosene</v>
      </c>
      <c r="O10">
        <f>IF(ISBLANK(Calculations!O10),"",Calculations!O10)</f>
        <v>24313618242.857372</v>
      </c>
      <c r="P10">
        <f>IF(ISBLANK(Calculations!P10),"",Calculations!P10)</f>
        <v>24313618242.857372</v>
      </c>
      <c r="Q10">
        <f>IF(ISBLANK(Calculations!Q10),"",Calculations!Q10)</f>
        <v>24313618242.857372</v>
      </c>
      <c r="R10">
        <f>IF(ISBLANK(Calculations!R10),"",Calculations!R10)</f>
        <v>24356641618.920364</v>
      </c>
      <c r="S10">
        <f>IF(ISBLANK(Calculations!S10),"",Calculations!S10)</f>
        <v>24403933349.392723</v>
      </c>
      <c r="T10">
        <f>IF(ISBLANK(Calculations!T10),"",Calculations!T10)</f>
        <v>24462386960.045227</v>
      </c>
      <c r="U10">
        <f>IF(ISBLANK(Calculations!U10),"",Calculations!U10)</f>
        <v>24520320180.8564</v>
      </c>
      <c r="V10">
        <f>IF(ISBLANK(Calculations!V10),"",Calculations!V10)</f>
        <v>24574227368.063023</v>
      </c>
      <c r="W10">
        <f>IF(ISBLANK(Calculations!W10),"",Calculations!W10)</f>
        <v>24628845494.688313</v>
      </c>
      <c r="X10">
        <f>IF(ISBLANK(Calculations!X10),"",Calculations!X10)</f>
        <v>24680535537.365631</v>
      </c>
      <c r="Y10">
        <f>IF(ISBLANK(Calculations!Y10),"",Calculations!Y10)</f>
        <v>24726633786.979099</v>
      </c>
      <c r="Z10">
        <f>IF(ISBLANK(Calculations!Z10),"",Calculations!Z10)</f>
        <v>24769328643.908192</v>
      </c>
      <c r="AA10">
        <f>IF(ISBLANK(Calculations!AA10),"",Calculations!AA10)</f>
        <v>24816387322.805397</v>
      </c>
      <c r="AB10">
        <f>IF(ISBLANK(Calculations!AB10),"",Calculations!AB10)</f>
        <v>24861313442.10434</v>
      </c>
      <c r="AC10">
        <f>IF(ISBLANK(Calculations!AC10),"",Calculations!AC10)</f>
        <v>24899774963.940487</v>
      </c>
      <c r="AD10">
        <f>IF(ISBLANK(Calculations!AD10),"",Calculations!AD10)</f>
        <v>24944478580.447281</v>
      </c>
      <c r="AE10">
        <f>IF(ISBLANK(Calculations!AE10),"",Calculations!AE10)</f>
        <v>24992346237.57214</v>
      </c>
      <c r="AF10">
        <f>IF(ISBLANK(Calculations!AF10),"",Calculations!AF10)</f>
        <v>25041355146.275272</v>
      </c>
      <c r="AG10">
        <f>IF(ISBLANK(Calculations!AG10),"",Calculations!AG10)</f>
        <v>25097082311.518852</v>
      </c>
      <c r="AH10">
        <f>IF(ISBLANK(Calculations!AH10),"",Calculations!AH10)</f>
        <v>25152681645.001541</v>
      </c>
      <c r="AI10">
        <f>IF(ISBLANK(Calculations!AI10),"",Calculations!AI10)</f>
        <v>25215382262.998783</v>
      </c>
      <c r="AJ10">
        <f>IF(ISBLANK(Calculations!AJ10),"",Calculations!AJ10)</f>
        <v>25277435079.934528</v>
      </c>
      <c r="AK10">
        <f>IF(ISBLANK(Calculations!AK10),"",Calculations!AK10)</f>
        <v>25314723087.683689</v>
      </c>
      <c r="AL10">
        <f>IF(ISBLANK(Calculations!AL10),"",Calculations!AL10)</f>
        <v>25354307144.110912</v>
      </c>
      <c r="AM10">
        <f>IF(ISBLANK(Calculations!AM10),"",Calculations!AM10)</f>
        <v>25388480017.832726</v>
      </c>
      <c r="AN10">
        <f>IF(ISBLANK(Calculations!AN10),"",Calculations!AN10)</f>
        <v>25425313870.012775</v>
      </c>
      <c r="AO10">
        <f>IF(ISBLANK(Calculations!AO10),"",Calculations!AO10)</f>
        <v>25457277095.028843</v>
      </c>
      <c r="AP10">
        <f>IF(ISBLANK(Calculations!AP10),"",Calculations!AP10)</f>
        <v>25488589338.752861</v>
      </c>
      <c r="AQ10">
        <f>IF(ISBLANK(Calculations!AQ10),"",Calculations!AQ10)</f>
        <v>25519416928.062344</v>
      </c>
      <c r="AR10">
        <f>IF(ISBLANK(Calculations!AR10),"",Calculations!AR10)</f>
        <v>25553927273.834206</v>
      </c>
      <c r="AS10">
        <f>IF(ISBLANK(Calculations!AS10),"",Calculations!AS10)</f>
        <v>25584461521.096184</v>
      </c>
      <c r="AT10">
        <f>IF(ISBLANK(Calculations!AT10),"",Calculations!AT10)</f>
        <v>25615111296.076939</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0.69467480693878203</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0.69467480693878203</v>
      </c>
      <c r="C12">
        <f>IF(ISBLANK(Calculations!C12),"",Calculations!C12)</f>
        <v>0.30532519306121791</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0.85898735581502583</v>
      </c>
      <c r="K12">
        <f>IF(ISBLANK(Calculations!K12),"",Calculations!K12)</f>
        <v>0.69467480693878203</v>
      </c>
      <c r="L12" t="str">
        <f>IF(ISBLANK(Calculations!L12),"",Calculations!L12)</f>
        <v>RESIDENTIAL</v>
      </c>
      <c r="M12" t="str">
        <f>IF(ISBLANK(Calculations!M12),"",Calculations!M12)</f>
        <v>heating</v>
      </c>
      <c r="N12" t="str">
        <f>IF(ISBLANK(Calculations!N12),"",Calculations!N12)</f>
        <v>LPG propane or butane</v>
      </c>
      <c r="O12">
        <f>IF(ISBLANK(Calculations!O12),"",Calculations!O12)</f>
        <v>8060451555113.8916</v>
      </c>
      <c r="P12">
        <f>IF(ISBLANK(Calculations!P12),"",Calculations!P12)</f>
        <v>8060451555113.8916</v>
      </c>
      <c r="Q12">
        <f>IF(ISBLANK(Calculations!Q12),"",Calculations!Q12)</f>
        <v>8060451555113.8916</v>
      </c>
      <c r="R12">
        <f>IF(ISBLANK(Calculations!R12),"",Calculations!R12)</f>
        <v>8101630826070.001</v>
      </c>
      <c r="S12">
        <f>IF(ISBLANK(Calculations!S12),"",Calculations!S12)</f>
        <v>8137664785214.3779</v>
      </c>
      <c r="T12">
        <f>IF(ISBLANK(Calculations!T12),"",Calculations!T12)</f>
        <v>8175347787730.1328</v>
      </c>
      <c r="U12">
        <f>IF(ISBLANK(Calculations!U12),"",Calculations!U12)</f>
        <v>8210729776639.0947</v>
      </c>
      <c r="V12">
        <f>IF(ISBLANK(Calculations!V12),"",Calculations!V12)</f>
        <v>8250577339319.8105</v>
      </c>
      <c r="W12">
        <f>IF(ISBLANK(Calculations!W12),"",Calculations!W12)</f>
        <v>8297701859502.1934</v>
      </c>
      <c r="X12">
        <f>IF(ISBLANK(Calculations!X12),"",Calculations!X12)</f>
        <v>8348838601976.0303</v>
      </c>
      <c r="Y12">
        <f>IF(ISBLANK(Calculations!Y12),"",Calculations!Y12)</f>
        <v>8403317925916.9844</v>
      </c>
      <c r="Z12">
        <f>IF(ISBLANK(Calculations!Z12),"",Calculations!Z12)</f>
        <v>8461078531578.8193</v>
      </c>
      <c r="AA12">
        <f>IF(ISBLANK(Calculations!AA12),"",Calculations!AA12)</f>
        <v>8524300903494.7578</v>
      </c>
      <c r="AB12">
        <f>IF(ISBLANK(Calculations!AB12),"",Calculations!AB12)</f>
        <v>8587606168667.791</v>
      </c>
      <c r="AC12">
        <f>IF(ISBLANK(Calculations!AC12),"",Calculations!AC12)</f>
        <v>8647556296440.5244</v>
      </c>
      <c r="AD12">
        <f>IF(ISBLANK(Calculations!AD12),"",Calculations!AD12)</f>
        <v>8706798682845.8818</v>
      </c>
      <c r="AE12">
        <f>IF(ISBLANK(Calculations!AE12),"",Calculations!AE12)</f>
        <v>8763867780514.2295</v>
      </c>
      <c r="AF12">
        <f>IF(ISBLANK(Calculations!AF12),"",Calculations!AF12)</f>
        <v>8813590989972.0449</v>
      </c>
      <c r="AG12">
        <f>IF(ISBLANK(Calculations!AG12),"",Calculations!AG12)</f>
        <v>8864202904824.6465</v>
      </c>
      <c r="AH12">
        <f>IF(ISBLANK(Calculations!AH12),"",Calculations!AH12)</f>
        <v>8912137600325.875</v>
      </c>
      <c r="AI12">
        <f>IF(ISBLANK(Calculations!AI12),"",Calculations!AI12)</f>
        <v>8962385095946.8691</v>
      </c>
      <c r="AJ12">
        <f>IF(ISBLANK(Calculations!AJ12),"",Calculations!AJ12)</f>
        <v>9012405576113.4219</v>
      </c>
      <c r="AK12">
        <f>IF(ISBLANK(Calculations!AK12),"",Calculations!AK12)</f>
        <v>8992143829194.3184</v>
      </c>
      <c r="AL12">
        <f>IF(ISBLANK(Calculations!AL12),"",Calculations!AL12)</f>
        <v>8976220200367.584</v>
      </c>
      <c r="AM12">
        <f>IF(ISBLANK(Calculations!AM12),"",Calculations!AM12)</f>
        <v>8961970164935.3281</v>
      </c>
      <c r="AN12">
        <f>IF(ISBLANK(Calculations!AN12),"",Calculations!AN12)</f>
        <v>8952046830853.293</v>
      </c>
      <c r="AO12">
        <f>IF(ISBLANK(Calculations!AO12),"",Calculations!AO12)</f>
        <v>8943286112780.541</v>
      </c>
      <c r="AP12">
        <f>IF(ISBLANK(Calculations!AP12),"",Calculations!AP12)</f>
        <v>8936520550371.7188</v>
      </c>
      <c r="AQ12">
        <f>IF(ISBLANK(Calculations!AQ12),"",Calculations!AQ12)</f>
        <v>8931150144273.2109</v>
      </c>
      <c r="AR12">
        <f>IF(ISBLANK(Calculations!AR12),"",Calculations!AR12)</f>
        <v>8928015070328.0371</v>
      </c>
      <c r="AS12">
        <f>IF(ISBLANK(Calculations!AS12),"",Calculations!AS12)</f>
        <v>8923877402904.0352</v>
      </c>
      <c r="AT12">
        <f>IF(ISBLANK(Calculations!AT12),"",Calculations!AT12)</f>
        <v>8919793014376.5234</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0.69467480693878203</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0.13090930026534428</v>
      </c>
      <c r="K17">
        <f>IF(ISBLANK(Calculations!K17),"",Calculations!K17)</f>
        <v>0.69467480693878203</v>
      </c>
      <c r="L17" t="str">
        <f>IF(ISBLANK(Calculations!L17),"",Calculations!L17)</f>
        <v>RESIDENTIAL</v>
      </c>
      <c r="M17" t="str">
        <f>IF(ISBLANK(Calculations!M17),"",Calculations!M17)</f>
        <v>cooling</v>
      </c>
      <c r="N17" t="str">
        <f>IF(ISBLANK(Calculations!N17),"",Calculations!N17)</f>
        <v>electricity</v>
      </c>
      <c r="O17">
        <f>P17</f>
        <v>11067415053901.32</v>
      </c>
      <c r="P17">
        <f>IF(ISBLANK(Calculations!P17),"",Calculations!P17)</f>
        <v>11067415053901.32</v>
      </c>
      <c r="Q17">
        <f>IF(ISBLANK(Calculations!Q17),"",Calculations!Q17)</f>
        <v>11067415053901.32</v>
      </c>
      <c r="R17">
        <f>IF(ISBLANK(Calculations!R17),"",Calculations!R17)</f>
        <v>10780148506148.691</v>
      </c>
      <c r="S17" s="99">
        <f>IF(ISBLANK(Calculations!S17),"",Calculations!S17 + ('IRA Buildings Changes'!$C$38/($AB$16-$R$16)*(S16-$R$16)))</f>
        <v>11011966201178.146</v>
      </c>
      <c r="T17" s="99">
        <f>IF(ISBLANK(Calculations!T17),"",Calculations!T17 + ('IRA Buildings Changes'!$C$38/($AB$16-$R$16)*(T16-$R$16)))</f>
        <v>11270184868765.377</v>
      </c>
      <c r="U17" s="99">
        <f>IF(ISBLANK(Calculations!U17),"",Calculations!U17 + ('IRA Buildings Changes'!$C$38/($AB$16-$R$16)*(U16-$R$16)))</f>
        <v>11557844116924.01</v>
      </c>
      <c r="V17" s="99">
        <f>IF(ISBLANK(Calculations!V17),"",Calculations!V17 + ('IRA Buildings Changes'!$C$38/($AB$16-$R$16)*(V16-$R$16)))</f>
        <v>11878104452366.6</v>
      </c>
      <c r="W17" s="99">
        <f>IF(ISBLANK(Calculations!W17),"",Calculations!W17 + ('IRA Buildings Changes'!$C$38/($AB$16-$R$16)*(W16-$R$16)))</f>
        <v>12221196444369.008</v>
      </c>
      <c r="X17" s="99">
        <f>IF(ISBLANK(Calculations!X17),"",Calculations!X17 + ('IRA Buildings Changes'!$C$38/($AB$16-$R$16)*(X16-$R$16)))</f>
        <v>12605269385643.889</v>
      </c>
      <c r="Y17" s="99">
        <f>IF(ISBLANK(Calculations!Y17),"",Calculations!Y17 + ('IRA Buildings Changes'!$C$38/($AB$16-$R$16)*(Y16-$R$16)))</f>
        <v>13016770413344.58</v>
      </c>
      <c r="Z17" s="99">
        <f>IF(ISBLANK(Calculations!Z17),"",Calculations!Z17 + ('IRA Buildings Changes'!$C$38/($AB$16-$R$16)*(Z16-$R$16)))</f>
        <v>13450868619210.305</v>
      </c>
      <c r="AA17" s="99">
        <f>IF(ISBLANK(Calculations!AA17),"",Calculations!AA17 + ('IRA Buildings Changes'!$C$38/($AB$16-$R$16)*(AA16-$R$16)))</f>
        <v>13903112862385.918</v>
      </c>
      <c r="AB17" s="98">
        <f>IF(ISBLANK(Calculations!AB17),"",Calculations!AB17 + 'IRA Buildings Changes'!$C$38)</f>
        <v>14368996224145.01</v>
      </c>
      <c r="AC17" s="99">
        <f>IF(ISBLANK(Calculations!AC17),"",Calculations!AC17 + 'IRA Buildings Changes'!$C$38)</f>
        <v>14348128789237.24</v>
      </c>
      <c r="AD17" s="99">
        <f>IF(ISBLANK(Calculations!AD17),"",Calculations!AD17 + 'IRA Buildings Changes'!$C$38)</f>
        <v>14333920231767.963</v>
      </c>
      <c r="AE17" s="99">
        <f>IF(ISBLANK(Calculations!AE17),"",Calculations!AE17 + 'IRA Buildings Changes'!$C$38)</f>
        <v>14324510388820.229</v>
      </c>
      <c r="AF17" s="99">
        <f>IF(ISBLANK(Calculations!AF17),"",Calculations!AF17 + 'IRA Buildings Changes'!$C$38)</f>
        <v>14318774452917.328</v>
      </c>
      <c r="AG17" s="99">
        <f>IF(ISBLANK(Calculations!AG17),"",Calculations!AG17 + 'IRA Buildings Changes'!$C$38)</f>
        <v>14315970505108.49</v>
      </c>
      <c r="AH17" s="99">
        <f>IF(ISBLANK(Calculations!AH17),"",Calculations!AH17 + 'IRA Buildings Changes'!$C$38)</f>
        <v>14315458228102.615</v>
      </c>
      <c r="AI17" s="99">
        <f>IF(ISBLANK(Calculations!AI17),"",Calculations!AI17 + 'IRA Buildings Changes'!$C$38)</f>
        <v>14316805424642.979</v>
      </c>
      <c r="AJ17" s="99">
        <f>IF(ISBLANK(Calculations!AJ17),"",Calculations!AJ17 + 'IRA Buildings Changes'!$C$38)</f>
        <v>14319638759998.912</v>
      </c>
      <c r="AK17" s="99">
        <f>IF(ISBLANK(Calculations!AK17),"",Calculations!AK17 + 'IRA Buildings Changes'!$C$38)</f>
        <v>14324672605922.459</v>
      </c>
      <c r="AL17" s="99">
        <f>IF(ISBLANK(Calculations!AL17),"",Calculations!AL17 + 'IRA Buildings Changes'!$C$38)</f>
        <v>14330520417241.691</v>
      </c>
      <c r="AM17" s="99">
        <f>IF(ISBLANK(Calculations!AM17),"",Calculations!AM17 + 'IRA Buildings Changes'!$C$38)</f>
        <v>14337317844066.818</v>
      </c>
      <c r="AN17" s="99">
        <f>IF(ISBLANK(Calculations!AN17),"",Calculations!AN17 + 'IRA Buildings Changes'!$C$38)</f>
        <v>14344952577357.828</v>
      </c>
      <c r="AO17" s="99">
        <f>IF(ISBLANK(Calculations!AO17),"",Calculations!AO17 + 'IRA Buildings Changes'!$C$38)</f>
        <v>14353320556673.123</v>
      </c>
      <c r="AP17" s="99">
        <f>IF(ISBLANK(Calculations!AP17),"",Calculations!AP17 + 'IRA Buildings Changes'!$C$38)</f>
        <v>14362308690446.344</v>
      </c>
      <c r="AQ17" s="99">
        <f>IF(ISBLANK(Calculations!AQ17),"",Calculations!AQ17 + 'IRA Buildings Changes'!$C$38)</f>
        <v>14371801018015.002</v>
      </c>
      <c r="AR17" s="99">
        <f>IF(ISBLANK(Calculations!AR17),"",Calculations!AR17 + 'IRA Buildings Changes'!$C$38)</f>
        <v>14381694097957.061</v>
      </c>
      <c r="AS17" s="99">
        <f>IF(ISBLANK(Calculations!AS17),"",Calculations!AS17 + 'IRA Buildings Changes'!$C$38)</f>
        <v>14391853086411.75</v>
      </c>
      <c r="AT17" s="99">
        <f>IF(ISBLANK(Calculations!AT17),"",Calculations!AT17 + 'IRA Buildings Changes'!$C$38)</f>
        <v>14402182082082.109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0.69467480693878203</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0.69467480693878203</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0.69467480693878203</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0.69467480693878203</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0.69467480693878203</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0.69467480693878203</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0.69467480693878203</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0.69467480693878203</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0.69467480693878203</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5.1737612655508303E-2</v>
      </c>
      <c r="K30">
        <f>IF(ISBLANK(Calculations!K30),"",Calculations!K30)</f>
        <v>0.69467480693878203</v>
      </c>
      <c r="L30" t="str">
        <f>IF(ISBLANK(Calculations!L30),"",Calculations!L30)</f>
        <v>RESIDENTIAL</v>
      </c>
      <c r="M30" t="str">
        <f>IF(ISBLANK(Calculations!M30),"",Calculations!M30)</f>
        <v>lighting</v>
      </c>
      <c r="N30" t="str">
        <f>IF(ISBLANK(Calculations!N30),"",Calculations!N30)</f>
        <v>electricity</v>
      </c>
      <c r="O30">
        <f t="shared" si="0"/>
        <v>4374033258109.7246</v>
      </c>
      <c r="P30">
        <f>IF(ISBLANK(Calculations!P30),"",Calculations!P30)</f>
        <v>4374033258109.7246</v>
      </c>
      <c r="Q30">
        <f>IF(ISBLANK(Calculations!Q30),"",Calculations!Q30)</f>
        <v>4374033258109.7246</v>
      </c>
      <c r="R30">
        <f>IF(ISBLANK(Calculations!R30),"",Calculations!R30)</f>
        <v>4341132442081.1235</v>
      </c>
      <c r="S30">
        <f>IF(ISBLANK(Calculations!S30),"",Calculations!S30)</f>
        <v>4309266020546.7808</v>
      </c>
      <c r="T30">
        <f>IF(ISBLANK(Calculations!T30),"",Calculations!T30)</f>
        <v>4282460534766.1987</v>
      </c>
      <c r="U30">
        <f>IF(ISBLANK(Calculations!U30),"",Calculations!U30)</f>
        <v>4267461690879.9097</v>
      </c>
      <c r="V30">
        <f>IF(ISBLANK(Calculations!V30),"",Calculations!V30)</f>
        <v>4265860530656.1196</v>
      </c>
      <c r="W30">
        <f>IF(ISBLANK(Calculations!W30),"",Calculations!W30)</f>
        <v>4268743935625.1851</v>
      </c>
      <c r="X30">
        <f>IF(ISBLANK(Calculations!X30),"",Calculations!X30)</f>
        <v>4271882571123.835</v>
      </c>
      <c r="Y30">
        <f>IF(ISBLANK(Calculations!Y30),"",Calculations!Y30)</f>
        <v>4275520627769.0308</v>
      </c>
      <c r="Z30">
        <f>IF(ISBLANK(Calculations!Z30),"",Calculations!Z30)</f>
        <v>4281954730815.1299</v>
      </c>
      <c r="AA30">
        <f>IF(ISBLANK(Calculations!AA30),"",Calculations!AA30)</f>
        <v>4294605757964.0825</v>
      </c>
      <c r="AB30">
        <f>IF(ISBLANK(Calculations!AB30),"",Calculations!AB30)</f>
        <v>4312974085560.5537</v>
      </c>
      <c r="AC30">
        <f>IF(ISBLANK(Calculations!AC30),"",Calculations!AC30)</f>
        <v>4335159134541.2612</v>
      </c>
      <c r="AD30">
        <f>IF(ISBLANK(Calculations!AD30),"",Calculations!AD30)</f>
        <v>4359642305344.0181</v>
      </c>
      <c r="AE30">
        <f>IF(ISBLANK(Calculations!AE30),"",Calculations!AE30)</f>
        <v>4381689248975.334</v>
      </c>
      <c r="AF30">
        <f>IF(ISBLANK(Calculations!AF30),"",Calculations!AF30)</f>
        <v>4395879924976.6196</v>
      </c>
      <c r="AG30">
        <f>IF(ISBLANK(Calculations!AG30),"",Calculations!AG30)</f>
        <v>4407738194838.0859</v>
      </c>
      <c r="AH30">
        <f>IF(ISBLANK(Calculations!AH30),"",Calculations!AH30)</f>
        <v>4418164631530.1738</v>
      </c>
      <c r="AI30">
        <f>IF(ISBLANK(Calculations!AI30),"",Calculations!AI30)</f>
        <v>4427623510853.7715</v>
      </c>
      <c r="AJ30">
        <f>IF(ISBLANK(Calculations!AJ30),"",Calculations!AJ30)</f>
        <v>4436357531114.5771</v>
      </c>
      <c r="AK30">
        <f>IF(ISBLANK(Calculations!AK30),"",Calculations!AK30)</f>
        <v>4426945656499.4609</v>
      </c>
      <c r="AL30">
        <f>IF(ISBLANK(Calculations!AL30),"",Calculations!AL30)</f>
        <v>4418520315450.5391</v>
      </c>
      <c r="AM30">
        <f>IF(ISBLANK(Calculations!AM30),"",Calculations!AM30)</f>
        <v>4411498856329.6533</v>
      </c>
      <c r="AN30">
        <f>IF(ISBLANK(Calculations!AN30),"",Calculations!AN30)</f>
        <v>4406185343278.2812</v>
      </c>
      <c r="AO30">
        <f>IF(ISBLANK(Calculations!AO30),"",Calculations!AO30)</f>
        <v>4402532358008.4512</v>
      </c>
      <c r="AP30">
        <f>IF(ISBLANK(Calculations!AP30),"",Calculations!AP30)</f>
        <v>4400360875621.6152</v>
      </c>
      <c r="AQ30">
        <f>IF(ISBLANK(Calculations!AQ30),"",Calculations!AQ30)</f>
        <v>4399384109579.7783</v>
      </c>
      <c r="AR30">
        <f>IF(ISBLANK(Calculations!AR30),"",Calculations!AR30)</f>
        <v>4399311116831.8945</v>
      </c>
      <c r="AS30">
        <f>IF(ISBLANK(Calculations!AS30),"",Calculations!AS30)</f>
        <v>4399962078019.3818</v>
      </c>
      <c r="AT30">
        <f>IF(ISBLANK(Calculations!AT30),"",Calculations!AT30)</f>
        <v>4401250253258.4189</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0.69467480693878203</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0.69467480693878203</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0.69467480693878203</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0.69467480693878203</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0.69467480693878203</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0.69467480693878203</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0.69467480693878203</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0.69467480693878203</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0.69467480693878203</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0.2630284306917276</v>
      </c>
      <c r="K43">
        <f>IF(ISBLANK(Calculations!K43),"",Calculations!K43)</f>
        <v>0.69467480693878203</v>
      </c>
      <c r="L43" t="str">
        <f>IF(ISBLANK(Calculations!L43),"",Calculations!L43)</f>
        <v>RESIDENTIAL</v>
      </c>
      <c r="M43" t="str">
        <f>IF(ISBLANK(Calculations!M43),"",Calculations!M43)</f>
        <v>appl</v>
      </c>
      <c r="N43" t="str">
        <f>IF(ISBLANK(Calculations!N43),"",Calculations!N43)</f>
        <v>electricity</v>
      </c>
      <c r="O43">
        <f t="shared" si="0"/>
        <v>22237112317774.031</v>
      </c>
      <c r="P43">
        <f>IF(ISBLANK(Calculations!P43),"",Calculations!P43)</f>
        <v>22237112317774.031</v>
      </c>
      <c r="Q43">
        <f>IF(ISBLANK(Calculations!Q43),"",Calculations!Q43)</f>
        <v>22237112317774.031</v>
      </c>
      <c r="R43">
        <f>IF(ISBLANK(Calculations!R43),"",Calculations!R43)</f>
        <v>22090828100431.25</v>
      </c>
      <c r="S43">
        <f>IF(ISBLANK(Calculations!S43),"",Calculations!S43)</f>
        <v>21944607825728.199</v>
      </c>
      <c r="T43">
        <f>IF(ISBLANK(Calculations!T43),"",Calculations!T43)</f>
        <v>21805406079485.152</v>
      </c>
      <c r="U43">
        <f>IF(ISBLANK(Calculations!U43),"",Calculations!U43)</f>
        <v>21680704177732.73</v>
      </c>
      <c r="V43">
        <f>IF(ISBLANK(Calculations!V43),"",Calculations!V43)</f>
        <v>21579069068799.137</v>
      </c>
      <c r="W43">
        <f>IF(ISBLANK(Calculations!W43),"",Calculations!W43)</f>
        <v>21502311860356.316</v>
      </c>
      <c r="X43">
        <f>IF(ISBLANK(Calculations!X43),"",Calculations!X43)</f>
        <v>21449201297731.16</v>
      </c>
      <c r="Y43">
        <f>IF(ISBLANK(Calculations!Y43),"",Calculations!Y43)</f>
        <v>21416391252676.414</v>
      </c>
      <c r="Z43">
        <f>IF(ISBLANK(Calculations!Z43),"",Calculations!Z43)</f>
        <v>21408089201926.531</v>
      </c>
      <c r="AA43">
        <f>IF(ISBLANK(Calculations!AA43),"",Calculations!AA43)</f>
        <v>21426753311196.461</v>
      </c>
      <c r="AB43">
        <f>IF(ISBLANK(Calculations!AB43),"",Calculations!AB43)</f>
        <v>21466788701430.754</v>
      </c>
      <c r="AC43">
        <f>IF(ISBLANK(Calculations!AC43),"",Calculations!AC43)</f>
        <v>21523561335002.16</v>
      </c>
      <c r="AD43">
        <f>IF(ISBLANK(Calculations!AD43),"",Calculations!AD43)</f>
        <v>21598799453729.523</v>
      </c>
      <c r="AE43">
        <f>IF(ISBLANK(Calculations!AE43),"",Calculations!AE43)</f>
        <v>21689999383719.555</v>
      </c>
      <c r="AF43">
        <f>IF(ISBLANK(Calculations!AF43),"",Calculations!AF43)</f>
        <v>21793556507121.902</v>
      </c>
      <c r="AG43">
        <f>IF(ISBLANK(Calculations!AG43),"",Calculations!AG43)</f>
        <v>21903751889221.34</v>
      </c>
      <c r="AH43">
        <f>IF(ISBLANK(Calculations!AH43),"",Calculations!AH43)</f>
        <v>22018452206060.57</v>
      </c>
      <c r="AI43">
        <f>IF(ISBLANK(Calculations!AI43),"",Calculations!AI43)</f>
        <v>22136021731913.902</v>
      </c>
      <c r="AJ43">
        <f>IF(ISBLANK(Calculations!AJ43),"",Calculations!AJ43)</f>
        <v>22255304181504.633</v>
      </c>
      <c r="AK43">
        <f>IF(ISBLANK(Calculations!AK43),"",Calculations!AK43)</f>
        <v>22283332234252.672</v>
      </c>
      <c r="AL43">
        <f>IF(ISBLANK(Calculations!AL43),"",Calculations!AL43)</f>
        <v>22312049376031.645</v>
      </c>
      <c r="AM43">
        <f>IF(ISBLANK(Calculations!AM43),"",Calculations!AM43)</f>
        <v>22341350610001.898</v>
      </c>
      <c r="AN43">
        <f>IF(ISBLANK(Calculations!AN43),"",Calculations!AN43)</f>
        <v>22371275830838.473</v>
      </c>
      <c r="AO43">
        <f>IF(ISBLANK(Calculations!AO43),"",Calculations!AO43)</f>
        <v>22401936840147.258</v>
      </c>
      <c r="AP43">
        <f>IF(ISBLANK(Calculations!AP43),"",Calculations!AP43)</f>
        <v>22433367313090.395</v>
      </c>
      <c r="AQ43">
        <f>IF(ISBLANK(Calculations!AQ43),"",Calculations!AQ43)</f>
        <v>22465459455834.539</v>
      </c>
      <c r="AR43">
        <f>IF(ISBLANK(Calculations!AR43),"",Calculations!AR43)</f>
        <v>22498272924473.281</v>
      </c>
      <c r="AS43">
        <f>IF(ISBLANK(Calculations!AS43),"",Calculations!AS43)</f>
        <v>22531640402433.121</v>
      </c>
      <c r="AT43">
        <f>IF(ISBLANK(Calculations!AT43),"",Calculations!AT43)</f>
        <v>22565421001566.211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0.69467480693878203</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0.29411527184779712</v>
      </c>
      <c r="K45">
        <f>IF(ISBLANK(Calculations!K45),"",Calculations!K45)</f>
        <v>0.69467480693878203</v>
      </c>
      <c r="L45" t="str">
        <f>IF(ISBLANK(Calculations!L45),"",Calculations!L45)</f>
        <v>RESIDENTIAL</v>
      </c>
      <c r="M45" t="str">
        <f>IF(ISBLANK(Calculations!M45),"",Calculations!M45)</f>
        <v>appl</v>
      </c>
      <c r="N45" t="str">
        <f>IF(ISBLANK(Calculations!N45),"",Calculations!N45)</f>
        <v>natural gas</v>
      </c>
      <c r="O45">
        <f t="shared" si="0"/>
        <v>21160645311180.254</v>
      </c>
      <c r="P45">
        <f>IF(ISBLANK(Calculations!P45),"",Calculations!P45)</f>
        <v>21160645311180.254</v>
      </c>
      <c r="Q45">
        <f>IF(ISBLANK(Calculations!Q45),"",Calculations!Q45)</f>
        <v>21160645311180.254</v>
      </c>
      <c r="R45">
        <f>IF(ISBLANK(Calculations!R45),"",Calculations!R45)</f>
        <v>21175777824966.676</v>
      </c>
      <c r="S45">
        <f>IF(ISBLANK(Calculations!S45),"",Calculations!S45)</f>
        <v>21195993948975.688</v>
      </c>
      <c r="T45">
        <f>IF(ISBLANK(Calculations!T45),"",Calculations!T45)</f>
        <v>21225374994334.844</v>
      </c>
      <c r="U45">
        <f>IF(ISBLANK(Calculations!U45),"",Calculations!U45)</f>
        <v>21268432725960</v>
      </c>
      <c r="V45">
        <f>IF(ISBLANK(Calculations!V45),"",Calculations!V45)</f>
        <v>21330498411896.23</v>
      </c>
      <c r="W45">
        <f>IF(ISBLANK(Calculations!W45),"",Calculations!W45)</f>
        <v>21408843577278.16</v>
      </c>
      <c r="X45">
        <f>IF(ISBLANK(Calculations!X45),"",Calculations!X45)</f>
        <v>21497405805142.812</v>
      </c>
      <c r="Y45">
        <f>IF(ISBLANK(Calculations!Y45),"",Calculations!Y45)</f>
        <v>21589711024300.781</v>
      </c>
      <c r="Z45">
        <f>IF(ISBLANK(Calculations!Z45),"",Calculations!Z45)</f>
        <v>21688675566908.883</v>
      </c>
      <c r="AA45">
        <f>IF(ISBLANK(Calculations!AA45),"",Calculations!AA45)</f>
        <v>21793561936392.742</v>
      </c>
      <c r="AB45">
        <f>IF(ISBLANK(Calculations!AB45),"",Calculations!AB45)</f>
        <v>21898911102409.918</v>
      </c>
      <c r="AC45">
        <f>IF(ISBLANK(Calculations!AC45),"",Calculations!AC45)</f>
        <v>22003204743263.848</v>
      </c>
      <c r="AD45">
        <f>IF(ISBLANK(Calculations!AD45),"",Calculations!AD45)</f>
        <v>22112251044561.633</v>
      </c>
      <c r="AE45">
        <f>IF(ISBLANK(Calculations!AE45),"",Calculations!AE45)</f>
        <v>22226779643939.781</v>
      </c>
      <c r="AF45">
        <f>IF(ISBLANK(Calculations!AF45),"",Calculations!AF45)</f>
        <v>22345339435392.688</v>
      </c>
      <c r="AG45">
        <f>IF(ISBLANK(Calculations!AG45),"",Calculations!AG45)</f>
        <v>22464408784743.5</v>
      </c>
      <c r="AH45">
        <f>IF(ISBLANK(Calculations!AH45),"",Calculations!AH45)</f>
        <v>22584099333504.02</v>
      </c>
      <c r="AI45">
        <f>IF(ISBLANK(Calculations!AI45),"",Calculations!AI45)</f>
        <v>22703635713780.172</v>
      </c>
      <c r="AJ45">
        <f>IF(ISBLANK(Calculations!AJ45),"",Calculations!AJ45)</f>
        <v>22822652334679.148</v>
      </c>
      <c r="AK45">
        <f>IF(ISBLANK(Calculations!AK45),"",Calculations!AK45)</f>
        <v>22843690663303.441</v>
      </c>
      <c r="AL45">
        <f>IF(ISBLANK(Calculations!AL45),"",Calculations!AL45)</f>
        <v>22864457244233.848</v>
      </c>
      <c r="AM45">
        <f>IF(ISBLANK(Calculations!AM45),"",Calculations!AM45)</f>
        <v>22885588825834.691</v>
      </c>
      <c r="AN45">
        <f>IF(ISBLANK(Calculations!AN45),"",Calculations!AN45)</f>
        <v>22907582600226.859</v>
      </c>
      <c r="AO45">
        <f>IF(ISBLANK(Calculations!AO45),"",Calculations!AO45)</f>
        <v>22930712542319.523</v>
      </c>
      <c r="AP45">
        <f>IF(ISBLANK(Calculations!AP45),"",Calculations!AP45)</f>
        <v>22955011913778.672</v>
      </c>
      <c r="AQ45">
        <f>IF(ISBLANK(Calculations!AQ45),"",Calculations!AQ45)</f>
        <v>22980745473975.074</v>
      </c>
      <c r="AR45">
        <f>IF(ISBLANK(Calculations!AR45),"",Calculations!AR45)</f>
        <v>23007777184289</v>
      </c>
      <c r="AS45">
        <f>IF(ISBLANK(Calculations!AS45),"",Calculations!AS45)</f>
        <v>23036238141522.371</v>
      </c>
      <c r="AT45">
        <f>IF(ISBLANK(Calculations!AT45),"",Calculations!AT45)</f>
        <v>23066160847170.957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3.4025188173782638E-3</v>
      </c>
      <c r="K46">
        <f>IF(ISBLANK(Calculations!K46),"",Calculations!K46)</f>
        <v>0.69467480693878203</v>
      </c>
      <c r="L46" t="str">
        <f>IF(ISBLANK(Calculations!L46),"",Calculations!L46)</f>
        <v>RESIDENTIAL</v>
      </c>
      <c r="M46" t="str">
        <f>IF(ISBLANK(Calculations!M46),"",Calculations!M46)</f>
        <v>appl</v>
      </c>
      <c r="N46" t="str">
        <f>IF(ISBLANK(Calculations!N46),"",Calculations!N46)</f>
        <v>petroleum diesel</v>
      </c>
      <c r="O46">
        <f t="shared" si="0"/>
        <v>449092379.48788548</v>
      </c>
      <c r="P46">
        <f>IF(ISBLANK(Calculations!P46),"",Calculations!P46)</f>
        <v>449092379.48788548</v>
      </c>
      <c r="Q46">
        <f>IF(ISBLANK(Calculations!Q46),"",Calculations!Q46)</f>
        <v>449092379.48788548</v>
      </c>
      <c r="R46">
        <f>IF(ISBLANK(Calculations!R46),"",Calculations!R46)</f>
        <v>430498390.09782821</v>
      </c>
      <c r="S46">
        <f>IF(ISBLANK(Calculations!S46),"",Calculations!S46)</f>
        <v>407688658.44132245</v>
      </c>
      <c r="T46">
        <f>IF(ISBLANK(Calculations!T46),"",Calculations!T46)</f>
        <v>382766171.91388798</v>
      </c>
      <c r="U46">
        <f>IF(ISBLANK(Calculations!U46),"",Calculations!U46)</f>
        <v>357914450.60628396</v>
      </c>
      <c r="V46">
        <f>IF(ISBLANK(Calculations!V46),"",Calculations!V46)</f>
        <v>335105573.03545052</v>
      </c>
      <c r="W46">
        <f>IF(ISBLANK(Calculations!W46),"",Calculations!W46)</f>
        <v>315652267.8903721</v>
      </c>
      <c r="X46">
        <f>IF(ISBLANK(Calculations!X46),"",Calculations!X46)</f>
        <v>300198502.29364514</v>
      </c>
      <c r="Y46">
        <f>IF(ISBLANK(Calculations!Y46),"",Calculations!Y46)</f>
        <v>288781254.35991007</v>
      </c>
      <c r="Z46">
        <f>IF(ISBLANK(Calculations!Z46),"",Calculations!Z46)</f>
        <v>281104864.63967419</v>
      </c>
      <c r="AA46">
        <f>IF(ISBLANK(Calculations!AA46),"",Calculations!AA46)</f>
        <v>276515805.95176375</v>
      </c>
      <c r="AB46">
        <f>IF(ISBLANK(Calculations!AB46),"",Calculations!AB46)</f>
        <v>274173505.19344258</v>
      </c>
      <c r="AC46">
        <f>IF(ISBLANK(Calculations!AC46),"",Calculations!AC46)</f>
        <v>273332232.16419762</v>
      </c>
      <c r="AD46">
        <f>IF(ISBLANK(Calculations!AD46),"",Calculations!AD46)</f>
        <v>273497300.30052513</v>
      </c>
      <c r="AE46">
        <f>IF(ISBLANK(Calculations!AE46),"",Calculations!AE46)</f>
        <v>274270095.37467092</v>
      </c>
      <c r="AF46">
        <f>IF(ISBLANK(Calculations!AF46),"",Calculations!AF46)</f>
        <v>275371159.71148932</v>
      </c>
      <c r="AG46">
        <f>IF(ISBLANK(Calculations!AG46),"",Calculations!AG46)</f>
        <v>276605661.46138757</v>
      </c>
      <c r="AH46">
        <f>IF(ISBLANK(Calculations!AH46),"",Calculations!AH46)</f>
        <v>277902907.82578921</v>
      </c>
      <c r="AI46">
        <f>IF(ISBLANK(Calculations!AI46),"",Calculations!AI46)</f>
        <v>279220389.21440637</v>
      </c>
      <c r="AJ46">
        <f>IF(ISBLANK(Calculations!AJ46),"",Calculations!AJ46)</f>
        <v>280538390.74581707</v>
      </c>
      <c r="AK46">
        <f>IF(ISBLANK(Calculations!AK46),"",Calculations!AK46)</f>
        <v>280750903.07778341</v>
      </c>
      <c r="AL46">
        <f>IF(ISBLANK(Calculations!AL46),"",Calculations!AL46)</f>
        <v>280965914.7868368</v>
      </c>
      <c r="AM46">
        <f>IF(ISBLANK(Calculations!AM46),"",Calculations!AM46)</f>
        <v>281191541.54357064</v>
      </c>
      <c r="AN46">
        <f>IF(ISBLANK(Calculations!AN46),"",Calculations!AN46)</f>
        <v>281434136.04943013</v>
      </c>
      <c r="AO46">
        <f>IF(ISBLANK(Calculations!AO46),"",Calculations!AO46)</f>
        <v>281697131.40283567</v>
      </c>
      <c r="AP46">
        <f>IF(ISBLANK(Calculations!AP46),"",Calculations!AP46)</f>
        <v>281978910.07653362</v>
      </c>
      <c r="AQ46">
        <f>IF(ISBLANK(Calculations!AQ46),"",Calculations!AQ46)</f>
        <v>282281791.44639766</v>
      </c>
      <c r="AR46">
        <f>IF(ISBLANK(Calculations!AR46),"",Calculations!AR46)</f>
        <v>282603327.17366135</v>
      </c>
      <c r="AS46">
        <f>IF(ISBLANK(Calculations!AS46),"",Calculations!AS46)</f>
        <v>282944036.87755179</v>
      </c>
      <c r="AT46">
        <f>IF(ISBLANK(Calculations!AT46),"",Calculations!AT46)</f>
        <v>283304406.00036412</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0.69467480693878203</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0.69467480693878203</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0.69467480693878203</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0.69467480693878203</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0.1410126441849742</v>
      </c>
      <c r="K51">
        <f>IF(ISBLANK(Calculations!K51),"",Calculations!K51)</f>
        <v>0.69467480693878203</v>
      </c>
      <c r="L51" t="str">
        <f>IF(ISBLANK(Calculations!L51),"",Calculations!L51)</f>
        <v>RESIDENTIAL</v>
      </c>
      <c r="M51" t="str">
        <f>IF(ISBLANK(Calculations!M51),"",Calculations!M51)</f>
        <v>appl</v>
      </c>
      <c r="N51" t="str">
        <f>IF(ISBLANK(Calculations!N51),"",Calculations!N51)</f>
        <v>LPG propane or butane</v>
      </c>
      <c r="O51">
        <f t="shared" si="0"/>
        <v>1323215737015.1765</v>
      </c>
      <c r="P51">
        <f>IF(ISBLANK(Calculations!P51),"",Calculations!P51)</f>
        <v>1323215737015.1765</v>
      </c>
      <c r="Q51">
        <f>IF(ISBLANK(Calculations!Q51),"",Calculations!Q51)</f>
        <v>1323215737015.1765</v>
      </c>
      <c r="R51">
        <f>IF(ISBLANK(Calculations!R51),"",Calculations!R51)</f>
        <v>1299896893218.1216</v>
      </c>
      <c r="S51">
        <f>IF(ISBLANK(Calculations!S51),"",Calculations!S51)</f>
        <v>1282437679895.5884</v>
      </c>
      <c r="T51">
        <f>IF(ISBLANK(Calculations!T51),"",Calculations!T51)</f>
        <v>1270054929517.2939</v>
      </c>
      <c r="U51">
        <f>IF(ISBLANK(Calculations!U51),"",Calculations!U51)</f>
        <v>1261953907254.2542</v>
      </c>
      <c r="V51">
        <f>IF(ISBLANK(Calculations!V51),"",Calculations!V51)</f>
        <v>1257572161479.0869</v>
      </c>
      <c r="W51">
        <f>IF(ISBLANK(Calculations!W51),"",Calculations!W51)</f>
        <v>1256071522198.4719</v>
      </c>
      <c r="X51">
        <f>IF(ISBLANK(Calculations!X51),"",Calculations!X51)</f>
        <v>1256621797303.0269</v>
      </c>
      <c r="Y51">
        <f>IF(ISBLANK(Calculations!Y51),"",Calculations!Y51)</f>
        <v>1258470271027.6558</v>
      </c>
      <c r="Z51">
        <f>IF(ISBLANK(Calculations!Z51),"",Calculations!Z51)</f>
        <v>1261541847414.5859</v>
      </c>
      <c r="AA51">
        <f>IF(ISBLANK(Calculations!AA51),"",Calculations!AA51)</f>
        <v>1265556711107.0928</v>
      </c>
      <c r="AB51">
        <f>IF(ISBLANK(Calculations!AB51),"",Calculations!AB51)</f>
        <v>1269989057361.4646</v>
      </c>
      <c r="AC51">
        <f>IF(ISBLANK(Calculations!AC51),"",Calculations!AC51)</f>
        <v>1274548259108.3677</v>
      </c>
      <c r="AD51">
        <f>IF(ISBLANK(Calculations!AD51),"",Calculations!AD51)</f>
        <v>1279439495393.8586</v>
      </c>
      <c r="AE51">
        <f>IF(ISBLANK(Calculations!AE51),"",Calculations!AE51)</f>
        <v>1284637085526.6506</v>
      </c>
      <c r="AF51">
        <f>IF(ISBLANK(Calculations!AF51),"",Calculations!AF51)</f>
        <v>1290068918040.7334</v>
      </c>
      <c r="AG51">
        <f>IF(ISBLANK(Calculations!AG51),"",Calculations!AG51)</f>
        <v>1295524737549.6951</v>
      </c>
      <c r="AH51">
        <f>IF(ISBLANK(Calculations!AH51),"",Calculations!AH51)</f>
        <v>1301029181649.2339</v>
      </c>
      <c r="AI51">
        <f>IF(ISBLANK(Calculations!AI51),"",Calculations!AI51)</f>
        <v>1306546980107.5779</v>
      </c>
      <c r="AJ51">
        <f>IF(ISBLANK(Calculations!AJ51),"",Calculations!AJ51)</f>
        <v>1312061252260.4092</v>
      </c>
      <c r="AK51">
        <f>IF(ISBLANK(Calculations!AK51),"",Calculations!AK51)</f>
        <v>1313663957280.366</v>
      </c>
      <c r="AL51">
        <f>IF(ISBLANK(Calculations!AL51),"",Calculations!AL51)</f>
        <v>1315223643928.021</v>
      </c>
      <c r="AM51">
        <f>IF(ISBLANK(Calculations!AM51),"",Calculations!AM51)</f>
        <v>1316771496048.2371</v>
      </c>
      <c r="AN51">
        <f>IF(ISBLANK(Calculations!AN51),"",Calculations!AN51)</f>
        <v>1318333285427.5303</v>
      </c>
      <c r="AO51">
        <f>IF(ISBLANK(Calculations!AO51),"",Calculations!AO51)</f>
        <v>1319924764296.0227</v>
      </c>
      <c r="AP51">
        <f>IF(ISBLANK(Calculations!AP51),"",Calculations!AP51)</f>
        <v>1321550062268.2869</v>
      </c>
      <c r="AQ51">
        <f>IF(ISBLANK(Calculations!AQ51),"",Calculations!AQ51)</f>
        <v>1323221856104.9463</v>
      </c>
      <c r="AR51">
        <f>IF(ISBLANK(Calculations!AR51),"",Calculations!AR51)</f>
        <v>1324937371761.2898</v>
      </c>
      <c r="AS51">
        <f>IF(ISBLANK(Calculations!AS51),"",Calculations!AS51)</f>
        <v>1326705012565.5789</v>
      </c>
      <c r="AT51">
        <f>IF(ISBLANK(Calculations!AT51),"",Calculations!AT51)</f>
        <v>1328530002982.0918</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0.69467480693878203</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0.4153522037351427</v>
      </c>
      <c r="K56">
        <f>IF(ISBLANK(Calculations!K56),"",Calculations!K56)</f>
        <v>0.69467480693878203</v>
      </c>
      <c r="L56" t="str">
        <f>IF(ISBLANK(Calculations!L56),"",Calculations!L56)</f>
        <v>RESIDENTIAL</v>
      </c>
      <c r="M56" t="str">
        <f>IF(ISBLANK(Calculations!M56),"",Calculations!M56)</f>
        <v>other</v>
      </c>
      <c r="N56" t="str">
        <f>IF(ISBLANK(Calculations!N56),"",Calculations!N56)</f>
        <v>electricity</v>
      </c>
      <c r="O56">
        <f t="shared" si="0"/>
        <v>35114962977969.113</v>
      </c>
      <c r="P56">
        <f>IF(ISBLANK(Calculations!P56),"",Calculations!P56)</f>
        <v>35114962977969.113</v>
      </c>
      <c r="Q56">
        <f>IF(ISBLANK(Calculations!Q56),"",Calculations!Q56)</f>
        <v>35114962977969.113</v>
      </c>
      <c r="R56">
        <f>IF(ISBLANK(Calculations!R56),"",Calculations!R56)</f>
        <v>35399304891908.844</v>
      </c>
      <c r="S56">
        <f>IF(ISBLANK(Calculations!S56),"",Calculations!S56)</f>
        <v>35695105379359.367</v>
      </c>
      <c r="T56">
        <f>IF(ISBLANK(Calculations!T56),"",Calculations!T56)</f>
        <v>36023078387581.281</v>
      </c>
      <c r="U56">
        <f>IF(ISBLANK(Calculations!U56),"",Calculations!U56)</f>
        <v>36372104892181.68</v>
      </c>
      <c r="V56">
        <f>IF(ISBLANK(Calculations!V56),"",Calculations!V56)</f>
        <v>36701625218962.562</v>
      </c>
      <c r="W56">
        <f>IF(ISBLANK(Calculations!W56),"",Calculations!W56)</f>
        <v>37042291656675.664</v>
      </c>
      <c r="X56">
        <f>IF(ISBLANK(Calculations!X56),"",Calculations!X56)</f>
        <v>37415686856592.648</v>
      </c>
      <c r="Y56">
        <f>IF(ISBLANK(Calculations!Y56),"",Calculations!Y56)</f>
        <v>37765225103310.984</v>
      </c>
      <c r="Z56">
        <f>IF(ISBLANK(Calculations!Z56),"",Calculations!Z56)</f>
        <v>38098602843504.625</v>
      </c>
      <c r="AA56">
        <f>IF(ISBLANK(Calculations!AA56),"",Calculations!AA56)</f>
        <v>38422414682122.773</v>
      </c>
      <c r="AB56">
        <f>IF(ISBLANK(Calculations!AB56),"",Calculations!AB56)</f>
        <v>38733520757200.555</v>
      </c>
      <c r="AC56">
        <f>IF(ISBLANK(Calculations!AC56),"",Calculations!AC56)</f>
        <v>39079690115590.375</v>
      </c>
      <c r="AD56">
        <f>IF(ISBLANK(Calculations!AD56),"",Calculations!AD56)</f>
        <v>39477992355793.062</v>
      </c>
      <c r="AE56">
        <f>IF(ISBLANK(Calculations!AE56),"",Calculations!AE56)</f>
        <v>39916132849240.172</v>
      </c>
      <c r="AF56">
        <f>IF(ISBLANK(Calculations!AF56),"",Calculations!AF56)</f>
        <v>40355625251212.445</v>
      </c>
      <c r="AG56">
        <f>IF(ISBLANK(Calculations!AG56),"",Calculations!AG56)</f>
        <v>40781160588265.273</v>
      </c>
      <c r="AH56">
        <f>IF(ISBLANK(Calculations!AH56),"",Calculations!AH56)</f>
        <v>41219180159661.836</v>
      </c>
      <c r="AI56">
        <f>IF(ISBLANK(Calculations!AI56),"",Calculations!AI56)</f>
        <v>41636784461262.734</v>
      </c>
      <c r="AJ56">
        <f>IF(ISBLANK(Calculations!AJ56),"",Calculations!AJ56)</f>
        <v>42027833071340.641</v>
      </c>
      <c r="AK56">
        <f>IF(ISBLANK(Calculations!AK56),"",Calculations!AK56)</f>
        <v>42331398205501.578</v>
      </c>
      <c r="AL56">
        <f>IF(ISBLANK(Calculations!AL56),"",Calculations!AL56)</f>
        <v>42637715525533.164</v>
      </c>
      <c r="AM56">
        <f>IF(ISBLANK(Calculations!AM56),"",Calculations!AM56)</f>
        <v>42955929398742.773</v>
      </c>
      <c r="AN56">
        <f>IF(ISBLANK(Calculations!AN56),"",Calculations!AN56)</f>
        <v>43272761858446.898</v>
      </c>
      <c r="AO56">
        <f>IF(ISBLANK(Calculations!AO56),"",Calculations!AO56)</f>
        <v>43585612355026.016</v>
      </c>
      <c r="AP56">
        <f>IF(ISBLANK(Calculations!AP56),"",Calculations!AP56)</f>
        <v>43859213488747.023</v>
      </c>
      <c r="AQ56">
        <f>IF(ISBLANK(Calculations!AQ56),"",Calculations!AQ56)</f>
        <v>44090096489667.461</v>
      </c>
      <c r="AR56">
        <f>IF(ISBLANK(Calculations!AR56),"",Calculations!AR56)</f>
        <v>44309024652981.602</v>
      </c>
      <c r="AS56">
        <f>IF(ISBLANK(Calculations!AS56),"",Calculations!AS56)</f>
        <v>44541516884550.898</v>
      </c>
      <c r="AT56">
        <f>IF(ISBLANK(Calculations!AT56),"",Calculations!AT56)</f>
        <v>44792425060731.922</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0.69467480693878203</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0.69467480693878203</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0.69467480693878203</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0.69467480693878203</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0.69467480693878203</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0.69467480693878203</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0.69467480693878203</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0.69467480693878203</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0.69467480693878203</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0.13897245265227703</v>
      </c>
      <c r="K69">
        <f>IF(ISBLANK(Calculations!K69),"",Calculations!K69)</f>
        <v>0.30532519306121791</v>
      </c>
      <c r="L69" t="str">
        <f>IF(ISBLANK(Calculations!L69),"",Calculations!L69)</f>
        <v>RESIDENTIAL</v>
      </c>
      <c r="M69" t="str">
        <f>IF(ISBLANK(Calculations!M69),"",Calculations!M69)</f>
        <v>heating</v>
      </c>
      <c r="N69" t="str">
        <f>IF(ISBLANK(Calculations!N69),"",Calculations!N69)</f>
        <v>electricity</v>
      </c>
      <c r="O69">
        <f t="shared" si="0"/>
        <v>5155007636103.2861</v>
      </c>
      <c r="P69">
        <f>IF(ISBLANK(Calculations!P69),"",Calculations!P69)-(SUMIFS(BDEQ!B:B,BDEQ!$AG:$AG,About!$B$2,BDEQ!$AH:$AH,$I69)*BDEQ!$C$2*$J69*$K69)</f>
        <v>5155007636103.2861</v>
      </c>
      <c r="Q69">
        <f>IF(ISBLANK(Calculations!Q69),"",Calculations!Q69)-(SUMIFS(BDEQ!C:C,BDEQ!$AG:$AG,About!$B$2,BDEQ!$AH:$AH,$I69)*BDEQ!$C$2*$J69*$K69)</f>
        <v>5155007636103.2861</v>
      </c>
      <c r="R69">
        <f>IF(ISBLANK(Calculations!R69),"",Calculations!R69)-(SUMIFS(BDEQ!D:D,BDEQ!$AG:$AG,About!$B$2,BDEQ!$AH:$AH,$I69)*BDEQ!$C$2*$J69*$K69)</f>
        <v>5196466031591.333</v>
      </c>
      <c r="S69" s="99">
        <f>IF(ISBLANK(Calculations!S69),"",Calculations!S69+('IRA Buildings Changes'!$G$39/($AB$68-$R$68)*(S68-$R$68)))-(SUMIFS(BDEQ!E:E,BDEQ!$AG:$AG,About!$B$2,BDEQ!$AH:$AH,$I69)*BDEQ!$C$2*$J69*$K69)</f>
        <v>5239106499592.7979</v>
      </c>
      <c r="T69" s="99">
        <f>IF(ISBLANK(Calculations!T69),"",Calculations!T69+('IRA Buildings Changes'!$G$39/($AB$68-$R$68)*(T68-$R$68)))-(SUMIFS(BDEQ!F:F,BDEQ!$AG:$AG,About!$B$2,BDEQ!$AH:$AH,$I69)*BDEQ!$C$2*$J69*$K69)</f>
        <v>5282171558065.2715</v>
      </c>
      <c r="U69" s="99">
        <f>IF(ISBLANK(Calculations!U69),"",Calculations!U69+('IRA Buildings Changes'!$G$39/($AB$68-$R$68)*(U68-$R$68)))-(SUMIFS(BDEQ!G:G,BDEQ!$AG:$AG,About!$B$2,BDEQ!$AH:$AH,$I69)*BDEQ!$C$2*$J69*$K69)</f>
        <v>5323202068053.8369</v>
      </c>
      <c r="V69" s="99">
        <f>IF(ISBLANK(Calculations!V69),"",Calculations!V69+('IRA Buildings Changes'!$G$39/($AB$68-$R$68)*(V68-$R$68)))-(SUMIFS(BDEQ!H:H,BDEQ!$AG:$AG,About!$B$2,BDEQ!$AH:$AH,$I69)*BDEQ!$C$2*$J69*$K69)</f>
        <v>5364013704245.4824</v>
      </c>
      <c r="W69" s="99">
        <f>IF(ISBLANK(Calculations!W69),"",Calculations!W69+('IRA Buildings Changes'!$G$39/($AB$68-$R$68)*(W68-$R$68)))-(SUMIFS(BDEQ!I:I,BDEQ!$AG:$AG,About!$B$2,BDEQ!$AH:$AH,$I69)*BDEQ!$C$2*$J69*$K69)</f>
        <v>5406153941258.3115</v>
      </c>
      <c r="X69" s="99">
        <f>IF(ISBLANK(Calculations!X69),"",Calculations!X69+('IRA Buildings Changes'!$G$39/($AB$68-$R$68)*(X68-$R$68)))-(SUMIFS(BDEQ!J:J,BDEQ!$AG:$AG,About!$B$2,BDEQ!$AH:$AH,$I69)*BDEQ!$C$2*$J69*$K69)</f>
        <v>5446854280123.0684</v>
      </c>
      <c r="Y69" s="99">
        <f>IF(ISBLANK(Calculations!Y69),"",Calculations!Y69+('IRA Buildings Changes'!$G$39/($AB$68-$R$68)*(Y68-$R$68)))-(SUMIFS(BDEQ!K:K,BDEQ!$AG:$AG,About!$B$2,BDEQ!$AH:$AH,$I69)*BDEQ!$C$2*$J69*$K69)</f>
        <v>5486461809032.085</v>
      </c>
      <c r="Z69" s="99">
        <f>IF(ISBLANK(Calculations!Z69),"",Calculations!Z69+('IRA Buildings Changes'!$G$39/($AB$68-$R$68)*(Z68-$R$68)))-(SUMIFS(BDEQ!L:L,BDEQ!$AG:$AG,About!$B$2,BDEQ!$AH:$AH,$I69)*BDEQ!$C$2*$J69*$K69)</f>
        <v>5527221464639.4033</v>
      </c>
      <c r="AA69" s="99">
        <f>IF(ISBLANK(Calculations!AA69),"",Calculations!AA69+('IRA Buildings Changes'!$G$39/($AB$68-$R$68)*(AA68-$R$68)))-(SUMIFS(BDEQ!M:M,BDEQ!$AG:$AG,About!$B$2,BDEQ!$AH:$AH,$I69)*BDEQ!$C$2*$J69*$K69)</f>
        <v>5568338294144.9854</v>
      </c>
      <c r="AB69" s="98">
        <f>IF(ISBLANK(Calculations!AB69),"",Calculations!AB69 + 'IRA Buildings Changes'!$G$39)-(SUMIFS(BDEQ!N:N,BDEQ!$AG:$AG,About!$B$2,BDEQ!$AH:$AH,$I69)*BDEQ!$C$2*$J69*$K69)</f>
        <v>5609572895577.1309</v>
      </c>
      <c r="AC69" s="99">
        <f>IF(ISBLANK(Calculations!AC69),"",Calculations!AC69 + 'IRA Buildings Changes'!$G$39)-(SUMIFS(BDEQ!O:O,BDEQ!$AG:$AG,About!$B$2,BDEQ!$AH:$AH,$I69)*BDEQ!$C$2*$J69*$K69)</f>
        <v>5647137303853.9541</v>
      </c>
      <c r="AD69" s="99">
        <f>IF(ISBLANK(Calculations!AD69),"",Calculations!AD69 + 'IRA Buildings Changes'!$G$39)-(SUMIFS(BDEQ!P:P,BDEQ!$AG:$AG,About!$B$2,BDEQ!$AH:$AH,$I69)*BDEQ!$C$2*$J69*$K69)</f>
        <v>5685362004121.8877</v>
      </c>
      <c r="AE69" s="99">
        <f>IF(ISBLANK(Calculations!AE69),"",Calculations!AE69 + 'IRA Buildings Changes'!$G$39)-(SUMIFS(BDEQ!Q:Q,BDEQ!$AG:$AG,About!$B$2,BDEQ!$AH:$AH,$I69)*BDEQ!$C$2*$J69*$K69)</f>
        <v>5725519275551.5195</v>
      </c>
      <c r="AF69" s="99">
        <f>IF(ISBLANK(Calculations!AF69),"",Calculations!AF69 + 'IRA Buildings Changes'!$G$39)-(SUMIFS(BDEQ!R:R,BDEQ!$AG:$AG,About!$B$2,BDEQ!$AH:$AH,$I69)*BDEQ!$C$2*$J69*$K69)</f>
        <v>5766727324112.9326</v>
      </c>
      <c r="AG69" s="99">
        <f>IF(ISBLANK(Calculations!AG69),"",Calculations!AG69 + 'IRA Buildings Changes'!$G$39)-(SUMIFS(BDEQ!S:S,BDEQ!$AG:$AG,About!$B$2,BDEQ!$AH:$AH,$I69)*BDEQ!$C$2*$J69*$K69)</f>
        <v>5809253460287.4258</v>
      </c>
      <c r="AH69" s="99">
        <f>IF(ISBLANK(Calculations!AH69),"",Calculations!AH69 + 'IRA Buildings Changes'!$G$39)-(SUMIFS(BDEQ!T:T,BDEQ!$AG:$AG,About!$B$2,BDEQ!$AH:$AH,$I69)*BDEQ!$C$2*$J69*$K69)</f>
        <v>5852468811816.9941</v>
      </c>
      <c r="AI69" s="99">
        <f>IF(ISBLANK(Calculations!AI69),"",Calculations!AI69 + 'IRA Buildings Changes'!$G$39)-(SUMIFS(BDEQ!U:U,BDEQ!$AG:$AG,About!$B$2,BDEQ!$AH:$AH,$I69)*BDEQ!$C$2*$J69*$K69)</f>
        <v>5897739581106.2432</v>
      </c>
      <c r="AJ69" s="99">
        <f>IF(ISBLANK(Calculations!AJ69),"",Calculations!AJ69 + 'IRA Buildings Changes'!$G$39)-(SUMIFS(BDEQ!V:V,BDEQ!$AG:$AG,About!$B$2,BDEQ!$AH:$AH,$I69)*BDEQ!$C$2*$J69*$K69)</f>
        <v>5941813074882.0547</v>
      </c>
      <c r="AK69" s="99">
        <f>IF(ISBLANK(Calculations!AK69),"",Calculations!AK69 + 'IRA Buildings Changes'!$G$39)-(SUMIFS(BDEQ!W:W,BDEQ!$AG:$AG,About!$B$2,BDEQ!$AH:$AH,$I69)*BDEQ!$C$2*$J69*$K69)</f>
        <v>5948609794723.332</v>
      </c>
      <c r="AL69" s="99">
        <f>IF(ISBLANK(Calculations!AL69),"",Calculations!AL69 + 'IRA Buildings Changes'!$G$39)-(SUMIFS(BDEQ!X:X,BDEQ!$AG:$AG,About!$B$2,BDEQ!$AH:$AH,$I69)*BDEQ!$C$2*$J69*$K69)</f>
        <v>5955858480077.2197</v>
      </c>
      <c r="AM69" s="99">
        <f>IF(ISBLANK(Calculations!AM69),"",Calculations!AM69 + 'IRA Buildings Changes'!$G$39)-(SUMIFS(BDEQ!Y:Y,BDEQ!$AG:$AG,About!$B$2,BDEQ!$AH:$AH,$I69)*BDEQ!$C$2*$J69*$K69)</f>
        <v>5962601179241.2832</v>
      </c>
      <c r="AN69" s="99">
        <f>IF(ISBLANK(Calculations!AN69),"",Calculations!AN69 + 'IRA Buildings Changes'!$G$39)-(SUMIFS(BDEQ!Z:Z,BDEQ!$AG:$AG,About!$B$2,BDEQ!$AH:$AH,$I69)*BDEQ!$C$2*$J69*$K69)</f>
        <v>5970418398820.6338</v>
      </c>
      <c r="AO69" s="99">
        <f>IF(ISBLANK(Calculations!AO69),"",Calculations!AO69 + 'IRA Buildings Changes'!$G$39)-(SUMIFS(BDEQ!AA:AA,BDEQ!$AG:$AG,About!$B$2,BDEQ!$AH:$AH,$I69)*BDEQ!$C$2*$J69*$K69)</f>
        <v>5977209056520.623</v>
      </c>
      <c r="AP69" s="99">
        <f>IF(ISBLANK(Calculations!AP69),"",Calculations!AP69 + 'IRA Buildings Changes'!$G$39)-(SUMIFS(BDEQ!AB:AB,BDEQ!$AG:$AG,About!$B$2,BDEQ!$AH:$AH,$I69)*BDEQ!$C$2*$J69*$K69)</f>
        <v>5983606867641.2295</v>
      </c>
      <c r="AQ69" s="99">
        <f>IF(ISBLANK(Calculations!AQ69),"",Calculations!AQ69 + 'IRA Buildings Changes'!$G$39)-(SUMIFS(BDEQ!AC:AC,BDEQ!$AG:$AG,About!$B$2,BDEQ!$AH:$AH,$I69)*BDEQ!$C$2*$J69*$K69)</f>
        <v>5990593696628.0479</v>
      </c>
      <c r="AR69" s="99">
        <f>IF(ISBLANK(Calculations!AR69),"",Calculations!AR69 + 'IRA Buildings Changes'!$G$39)-(SUMIFS(BDEQ!AD:AD,BDEQ!$AG:$AG,About!$B$2,BDEQ!$AH:$AH,$I69)*BDEQ!$C$2*$J69*$K69)</f>
        <v>5997755640086.1904</v>
      </c>
      <c r="AS69" s="99">
        <f>IF(ISBLANK(Calculations!AS69),"",Calculations!AS69 + 'IRA Buildings Changes'!$G$39)-(SUMIFS(BDEQ!AE:AE,BDEQ!$AG:$AG,About!$B$2,BDEQ!$AH:$AH,$I69)*BDEQ!$C$2*$J69*$K69)</f>
        <v>6004617624086.668</v>
      </c>
      <c r="AT69" s="99">
        <f>IF(ISBLANK(Calculations!AT69),"",Calculations!AT69 + 'IRA Buildings Changes'!$G$39)-(SUMIFS(BDEQ!AF:AF,BDEQ!$AG:$AG,About!$B$2,BDEQ!$AH:$AH,$I69)*BDEQ!$C$2*$J69*$K69)</f>
        <v>6012568807079.5488</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0.30532519306121791</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0.7048448898529931</v>
      </c>
      <c r="K71">
        <f>IF(ISBLANK(Calculations!K71),"",Calculations!K71)</f>
        <v>0.30532519306121791</v>
      </c>
      <c r="L71" t="str">
        <f>IF(ISBLANK(Calculations!L71),"",Calculations!L71)</f>
        <v>RESIDENTIAL</v>
      </c>
      <c r="M71" t="str">
        <f>IF(ISBLANK(Calculations!M71),"",Calculations!M71)</f>
        <v>heating</v>
      </c>
      <c r="N71" t="str">
        <f>IF(ISBLANK(Calculations!N71),"",Calculations!N71)</f>
        <v>natural gas</v>
      </c>
      <c r="O71">
        <f t="shared" si="0"/>
        <v>22288763640754.828</v>
      </c>
      <c r="P71">
        <f>IF(ISBLANK(Calculations!P71),"",Calculations!P71)</f>
        <v>22288763640754.828</v>
      </c>
      <c r="Q71">
        <f>IF(ISBLANK(Calculations!Q71),"",Calculations!Q71)</f>
        <v>22288763640754.828</v>
      </c>
      <c r="R71">
        <f>IF(ISBLANK(Calculations!R71),"",Calculations!R71)</f>
        <v>22377330873897.316</v>
      </c>
      <c r="S71" s="99">
        <f>IF(ISBLANK(Calculations!S71),"",Calculations!S71 + ('IRA Buildings Changes'!$D$39/($AB$68-$R$68)*(S68-$R$68)))</f>
        <v>21800993142818.91</v>
      </c>
      <c r="T71" s="99">
        <f>IF(ISBLANK(Calculations!T71),"",Calculations!T71 + ('IRA Buildings Changes'!$D$39/($AB$68-$R$68)*(T68-$R$68)))</f>
        <v>21219170220814.168</v>
      </c>
      <c r="U71" s="99">
        <f>IF(ISBLANK(Calculations!U71),"",Calculations!U71 + ('IRA Buildings Changes'!$D$39/($AB$68-$R$68)*(U68-$R$68)))</f>
        <v>20614001100456.504</v>
      </c>
      <c r="V71" s="99">
        <f>IF(ISBLANK(Calculations!V71),"",Calculations!V71 + ('IRA Buildings Changes'!$D$39/($AB$68-$R$68)*(V68-$R$68)))</f>
        <v>20005180940505.352</v>
      </c>
      <c r="W71" s="99">
        <f>IF(ISBLANK(Calculations!W71),"",Calculations!W71 + ('IRA Buildings Changes'!$D$39/($AB$68-$R$68)*(W68-$R$68)))</f>
        <v>19400655143416.066</v>
      </c>
      <c r="X71" s="99">
        <f>IF(ISBLANK(Calculations!X71),"",Calculations!X71 + ('IRA Buildings Changes'!$D$39/($AB$68-$R$68)*(X68-$R$68)))</f>
        <v>18787978087400.074</v>
      </c>
      <c r="Y71" s="99">
        <f>IF(ISBLANK(Calculations!Y71),"",Calculations!Y71 + ('IRA Buildings Changes'!$D$39/($AB$68-$R$68)*(Y68-$R$68)))</f>
        <v>18169295113089.211</v>
      </c>
      <c r="Z71" s="99">
        <f>IF(ISBLANK(Calculations!Z71),"",Calculations!Z71 + ('IRA Buildings Changes'!$D$39/($AB$68-$R$68)*(Z68-$R$68)))</f>
        <v>17551057737868.77</v>
      </c>
      <c r="AA71" s="99">
        <f>IF(ISBLANK(Calculations!AA71),"",Calculations!AA71 + ('IRA Buildings Changes'!$D$39/($AB$68-$R$68)*(AA68-$R$68)))</f>
        <v>16940987666537.211</v>
      </c>
      <c r="AB71" s="98">
        <f>IF(ISBLANK(Calculations!AB71),"",Calculations!AB71 + 'IRA Buildings Changes'!D39)</f>
        <v>16336861856345.406</v>
      </c>
      <c r="AC71" s="99">
        <f>IF(ISBLANK(Calculations!AC71),"",Calculations!AC71 + 'IRA Buildings Changes'!$D$39)</f>
        <v>16376237477004.66</v>
      </c>
      <c r="AD71" s="99">
        <f>IF(ISBLANK(Calculations!AD71),"",Calculations!AD71 + 'IRA Buildings Changes'!$D$39)</f>
        <v>16429301961999.93</v>
      </c>
      <c r="AE71" s="99">
        <f>IF(ISBLANK(Calculations!AE71),"",Calculations!AE71 + 'IRA Buildings Changes'!$D$39)</f>
        <v>16498481576155.746</v>
      </c>
      <c r="AF71" s="99">
        <f>IF(ISBLANK(Calculations!AF71),"",Calculations!AF71 + 'IRA Buildings Changes'!$D$39)</f>
        <v>16577133309509.723</v>
      </c>
      <c r="AG71" s="99">
        <f>IF(ISBLANK(Calculations!AG71),"",Calculations!AG71 + 'IRA Buildings Changes'!$D$39)</f>
        <v>16678899100877.566</v>
      </c>
      <c r="AH71" s="99">
        <f>IF(ISBLANK(Calculations!AH71),"",Calculations!AH71 + 'IRA Buildings Changes'!$D$39)</f>
        <v>16794035069815.016</v>
      </c>
      <c r="AI71" s="99">
        <f>IF(ISBLANK(Calculations!AI71),"",Calculations!AI71 + 'IRA Buildings Changes'!$D$39)</f>
        <v>16932355496652.852</v>
      </c>
      <c r="AJ71" s="99">
        <f>IF(ISBLANK(Calculations!AJ71),"",Calculations!AJ71 + 'IRA Buildings Changes'!$D$39)</f>
        <v>17078537262023.938</v>
      </c>
      <c r="AK71" s="99">
        <f>IF(ISBLANK(Calculations!AK71),"",Calculations!AK71 + 'IRA Buildings Changes'!$D$39)</f>
        <v>17019899122638.277</v>
      </c>
      <c r="AL71" s="99">
        <f>IF(ISBLANK(Calculations!AL71),"",Calculations!AL71 + 'IRA Buildings Changes'!$D$39)</f>
        <v>16977149284378.664</v>
      </c>
      <c r="AM71" s="99">
        <f>IF(ISBLANK(Calculations!AM71),"",Calculations!AM71 + 'IRA Buildings Changes'!$D$39)</f>
        <v>16941418076825.531</v>
      </c>
      <c r="AN71" s="99">
        <f>IF(ISBLANK(Calculations!AN71),"",Calculations!AN71 + 'IRA Buildings Changes'!$D$39)</f>
        <v>16918169058676.387</v>
      </c>
      <c r="AO71" s="99">
        <f>IF(ISBLANK(Calculations!AO71),"",Calculations!AO71 + 'IRA Buildings Changes'!$D$39)</f>
        <v>16898344388011.5</v>
      </c>
      <c r="AP71" s="99">
        <f>IF(ISBLANK(Calculations!AP71),"",Calculations!AP71 + 'IRA Buildings Changes'!$D$39)</f>
        <v>16883606959168.652</v>
      </c>
      <c r="AQ71" s="99">
        <f>IF(ISBLANK(Calculations!AQ71),"",Calculations!AQ71 + 'IRA Buildings Changes'!$D$39)</f>
        <v>16872020539193.191</v>
      </c>
      <c r="AR71" s="99">
        <f>IF(ISBLANK(Calculations!AR71),"",Calculations!AR71 + 'IRA Buildings Changes'!$D$39)</f>
        <v>16865587516367.859</v>
      </c>
      <c r="AS71" s="99">
        <f>IF(ISBLANK(Calculations!AS71),"",Calculations!AS71 + 'IRA Buildings Changes'!$D$39)</f>
        <v>16855942691016.004</v>
      </c>
      <c r="AT71" s="99">
        <f>IF(ISBLANK(Calculations!AT71),"",Calculations!AT71 + 'IRA Buildings Changes'!$D$39)</f>
        <v>16845781689091.012</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0.9965974811826217</v>
      </c>
      <c r="K72">
        <f>IF(ISBLANK(Calculations!K72),"",Calculations!K72)</f>
        <v>0.30532519306121791</v>
      </c>
      <c r="L72" t="str">
        <f>IF(ISBLANK(Calculations!L72),"",Calculations!L72)</f>
        <v>RESIDENTIAL</v>
      </c>
      <c r="M72" t="str">
        <f>IF(ISBLANK(Calculations!M72),"",Calculations!M72)</f>
        <v>heating</v>
      </c>
      <c r="N72" t="str">
        <f>IF(ISBLANK(Calculations!N72),"",Calculations!N72)</f>
        <v>petroleum diesel</v>
      </c>
      <c r="O72">
        <f t="shared" si="0"/>
        <v>57814400485.817413</v>
      </c>
      <c r="P72">
        <f>IF(ISBLANK(Calculations!P72),"",Calculations!P72)</f>
        <v>57814400485.817413</v>
      </c>
      <c r="Q72">
        <f>IF(ISBLANK(Calculations!Q72),"",Calculations!Q72)</f>
        <v>57814400485.817413</v>
      </c>
      <c r="R72">
        <f>IF(ISBLANK(Calculations!R72),"",Calculations!R72)</f>
        <v>58110244154.225754</v>
      </c>
      <c r="S72">
        <f>IF(ISBLANK(Calculations!S72),"",Calculations!S72)</f>
        <v>58334561017.910744</v>
      </c>
      <c r="T72">
        <f>IF(ISBLANK(Calculations!T72),"",Calculations!T72)</f>
        <v>58520346101.082642</v>
      </c>
      <c r="U72">
        <f>IF(ISBLANK(Calculations!U72),"",Calculations!U72)</f>
        <v>58600284970.798912</v>
      </c>
      <c r="V72">
        <f>IF(ISBLANK(Calculations!V72),"",Calculations!V72)</f>
        <v>58586059921.041702</v>
      </c>
      <c r="W72">
        <f>IF(ISBLANK(Calculations!W72),"",Calculations!W72)</f>
        <v>58465085377.797356</v>
      </c>
      <c r="X72">
        <f>IF(ISBLANK(Calculations!X72),"",Calculations!X72)</f>
        <v>58166445342.877289</v>
      </c>
      <c r="Y72">
        <f>IF(ISBLANK(Calculations!Y72),"",Calculations!Y72)</f>
        <v>57672973324.364685</v>
      </c>
      <c r="Z72">
        <f>IF(ISBLANK(Calculations!Z72),"",Calculations!Z72)</f>
        <v>56994072385.479988</v>
      </c>
      <c r="AA72">
        <f>IF(ISBLANK(Calculations!AA72),"",Calculations!AA72)</f>
        <v>56149573309.70929</v>
      </c>
      <c r="AB72">
        <f>IF(ISBLANK(Calculations!AB72),"",Calculations!AB72)</f>
        <v>55164593742.592346</v>
      </c>
      <c r="AC72">
        <f>IF(ISBLANK(Calculations!AC72),"",Calculations!AC72)</f>
        <v>54062167036.19355</v>
      </c>
      <c r="AD72">
        <f>IF(ISBLANK(Calculations!AD72),"",Calculations!AD72)</f>
        <v>52880094438.280602</v>
      </c>
      <c r="AE72">
        <f>IF(ISBLANK(Calculations!AE72),"",Calculations!AE72)</f>
        <v>51656657644.999771</v>
      </c>
      <c r="AF72">
        <f>IF(ISBLANK(Calculations!AF72),"",Calculations!AF72)</f>
        <v>50419316058.051994</v>
      </c>
      <c r="AG72">
        <f>IF(ISBLANK(Calculations!AG72),"",Calculations!AG72)</f>
        <v>49191986918.46862</v>
      </c>
      <c r="AH72">
        <f>IF(ISBLANK(Calculations!AH72),"",Calculations!AH72)</f>
        <v>47960164692.31678</v>
      </c>
      <c r="AI72">
        <f>IF(ISBLANK(Calculations!AI72),"",Calculations!AI72)</f>
        <v>46735843097.156586</v>
      </c>
      <c r="AJ72">
        <f>IF(ISBLANK(Calculations!AJ72),"",Calculations!AJ72)</f>
        <v>45469347739.751854</v>
      </c>
      <c r="AK72">
        <f>IF(ISBLANK(Calculations!AK72),"",Calculations!AK72)</f>
        <v>43846377804.046204</v>
      </c>
      <c r="AL72">
        <f>IF(ISBLANK(Calculations!AL72),"",Calculations!AL72)</f>
        <v>42220059644.713547</v>
      </c>
      <c r="AM72">
        <f>IF(ISBLANK(Calculations!AM72),"",Calculations!AM72)</f>
        <v>40576252852.466026</v>
      </c>
      <c r="AN72">
        <f>IF(ISBLANK(Calculations!AN72),"",Calculations!AN72)</f>
        <v>38940234540.914963</v>
      </c>
      <c r="AO72">
        <f>IF(ISBLANK(Calculations!AO72),"",Calculations!AO72)</f>
        <v>37322761395.542809</v>
      </c>
      <c r="AP72">
        <f>IF(ISBLANK(Calculations!AP72),"",Calculations!AP72)</f>
        <v>35753820820.839134</v>
      </c>
      <c r="AQ72">
        <f>IF(ISBLANK(Calculations!AQ72),"",Calculations!AQ72)</f>
        <v>34252022511.122425</v>
      </c>
      <c r="AR72">
        <f>IF(ISBLANK(Calculations!AR72),"",Calculations!AR72)</f>
        <v>32836228971.014458</v>
      </c>
      <c r="AS72">
        <f>IF(ISBLANK(Calculations!AS72),"",Calculations!AS72)</f>
        <v>31505971623.730377</v>
      </c>
      <c r="AT72">
        <f>IF(ISBLANK(Calculations!AT72),"",Calculations!AT72)</f>
        <v>30276943829.106949</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0.30532519306121791</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0.30532519306121791</v>
      </c>
      <c r="L74" t="str">
        <f>IF(ISBLANK(Calculations!L74),"",Calculations!L74)</f>
        <v>RESIDENTIAL</v>
      </c>
      <c r="M74" t="str">
        <f>IF(ISBLANK(Calculations!M74),"",Calculations!M74)</f>
        <v>heating</v>
      </c>
      <c r="N74" t="str">
        <f>IF(ISBLANK(Calculations!N74),"",Calculations!N74)</f>
        <v>biomass</v>
      </c>
      <c r="O74">
        <f t="shared" si="0"/>
        <v>4458358469079.9043</v>
      </c>
      <c r="P74">
        <f>IF(ISBLANK(Calculations!P74),"",Calculations!P74)</f>
        <v>4458358469079.9043</v>
      </c>
      <c r="Q74">
        <f>IF(ISBLANK(Calculations!Q74),"",Calculations!Q74)</f>
        <v>4458358469079.9043</v>
      </c>
      <c r="R74">
        <f>IF(ISBLANK(Calculations!R74),"",Calculations!R74)</f>
        <v>4471560607129.4502</v>
      </c>
      <c r="S74">
        <f>IF(ISBLANK(Calculations!S74),"",Calculations!S74)</f>
        <v>4480771240635.8926</v>
      </c>
      <c r="T74">
        <f>IF(ISBLANK(Calculations!T74),"",Calculations!T74)</f>
        <v>4488926127036.5742</v>
      </c>
      <c r="U74">
        <f>IF(ISBLANK(Calculations!U74),"",Calculations!U74)</f>
        <v>4494190471657.916</v>
      </c>
      <c r="V74">
        <f>IF(ISBLANK(Calculations!V74),"",Calculations!V74)</f>
        <v>4499375459671.877</v>
      </c>
      <c r="W74">
        <f>IF(ISBLANK(Calculations!W74),"",Calculations!W74)</f>
        <v>4505624966590.1338</v>
      </c>
      <c r="X74">
        <f>IF(ISBLANK(Calculations!X74),"",Calculations!X74)</f>
        <v>4511490984481.1416</v>
      </c>
      <c r="Y74">
        <f>IF(ISBLANK(Calculations!Y74),"",Calculations!Y74)</f>
        <v>4516352894562.5635</v>
      </c>
      <c r="Z74">
        <f>IF(ISBLANK(Calculations!Z74),"",Calculations!Z74)</f>
        <v>4520736654495.4014</v>
      </c>
      <c r="AA74">
        <f>IF(ISBLANK(Calculations!AA74),"",Calculations!AA74)</f>
        <v>4527270318186.9238</v>
      </c>
      <c r="AB74">
        <f>IF(ISBLANK(Calculations!AB74),"",Calculations!AB74)</f>
        <v>4534862801273.8789</v>
      </c>
      <c r="AC74">
        <f>IF(ISBLANK(Calculations!AC74),"",Calculations!AC74)</f>
        <v>4542642342907.6982</v>
      </c>
      <c r="AD74">
        <f>IF(ISBLANK(Calculations!AD74),"",Calculations!AD74)</f>
        <v>4553524285129.4502</v>
      </c>
      <c r="AE74">
        <f>IF(ISBLANK(Calculations!AE74),"",Calculations!AE74)</f>
        <v>4567905979189.3584</v>
      </c>
      <c r="AF74">
        <f>IF(ISBLANK(Calculations!AF74),"",Calculations!AF74)</f>
        <v>4584792207732.1318</v>
      </c>
      <c r="AG74">
        <f>IF(ISBLANK(Calculations!AG74),"",Calculations!AG74)</f>
        <v>4607145932610.3428</v>
      </c>
      <c r="AH74">
        <f>IF(ISBLANK(Calculations!AH74),"",Calculations!AH74)</f>
        <v>4632119920859.6191</v>
      </c>
      <c r="AI74">
        <f>IF(ISBLANK(Calculations!AI74),"",Calculations!AI74)</f>
        <v>4659994578282.9756</v>
      </c>
      <c r="AJ74">
        <f>IF(ISBLANK(Calculations!AJ74),"",Calculations!AJ74)</f>
        <v>4687716802746.8223</v>
      </c>
      <c r="AK74">
        <f>IF(ISBLANK(Calculations!AK74),"",Calculations!AK74)</f>
        <v>4684208514308.1279</v>
      </c>
      <c r="AL74">
        <f>IF(ISBLANK(Calculations!AL74),"",Calculations!AL74)</f>
        <v>4680472866859.0469</v>
      </c>
      <c r="AM74">
        <f>IF(ISBLANK(Calculations!AM74),"",Calculations!AM74)</f>
        <v>4674606914242.0918</v>
      </c>
      <c r="AN74">
        <f>IF(ISBLANK(Calculations!AN74),"",Calculations!AN74)</f>
        <v>4668227140137.6035</v>
      </c>
      <c r="AO74">
        <f>IF(ISBLANK(Calculations!AO74),"",Calculations!AO74)</f>
        <v>4660580022337.0176</v>
      </c>
      <c r="AP74">
        <f>IF(ISBLANK(Calculations!AP74),"",Calculations!AP74)</f>
        <v>4653122611141.7471</v>
      </c>
      <c r="AQ74">
        <f>IF(ISBLANK(Calculations!AQ74),"",Calculations!AQ74)</f>
        <v>4646287517583.9297</v>
      </c>
      <c r="AR74">
        <f>IF(ISBLANK(Calculations!AR74),"",Calculations!AR74)</f>
        <v>4640961173580.3906</v>
      </c>
      <c r="AS74">
        <f>IF(ISBLANK(Calculations!AS74),"",Calculations!AS74)</f>
        <v>4635667232644.0361</v>
      </c>
      <c r="AT74">
        <f>IF(ISBLANK(Calculations!AT74),"",Calculations!AT74)</f>
        <v>4631137783314.9121</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0.30532519306121791</v>
      </c>
      <c r="L75" t="str">
        <f>IF(ISBLANK(Calculations!L75),"",Calculations!L75)</f>
        <v>RESIDENTIAL</v>
      </c>
      <c r="M75" t="str">
        <f>IF(ISBLANK(Calculations!M75),"",Calculations!M75)</f>
        <v>heating</v>
      </c>
      <c r="N75" t="str">
        <f>IF(ISBLANK(Calculations!N75),"",Calculations!N75)</f>
        <v>kerosene</v>
      </c>
      <c r="O75">
        <f t="shared" si="0"/>
        <v>10686381757.142628</v>
      </c>
      <c r="P75">
        <f>IF(ISBLANK(Calculations!P75),"",Calculations!P75)</f>
        <v>10686381757.142628</v>
      </c>
      <c r="Q75">
        <f>IF(ISBLANK(Calculations!Q75),"",Calculations!Q75)</f>
        <v>10686381757.142628</v>
      </c>
      <c r="R75">
        <f>IF(ISBLANK(Calculations!R75),"",Calculations!R75)</f>
        <v>10705291498.033426</v>
      </c>
      <c r="S75">
        <f>IF(ISBLANK(Calculations!S75),"",Calculations!S75)</f>
        <v>10726077276.634354</v>
      </c>
      <c r="T75">
        <f>IF(ISBLANK(Calculations!T75),"",Calculations!T75)</f>
        <v>10751768952.479414</v>
      </c>
      <c r="U75">
        <f>IF(ISBLANK(Calculations!U75),"",Calculations!U75)</f>
        <v>10777231905.291502</v>
      </c>
      <c r="V75">
        <f>IF(ISBLANK(Calculations!V75),"",Calculations!V75)</f>
        <v>10800925325.834246</v>
      </c>
      <c r="W75">
        <f>IF(ISBLANK(Calculations!W75),"",Calculations!W75)</f>
        <v>10824931220.232513</v>
      </c>
      <c r="X75">
        <f>IF(ISBLANK(Calculations!X75),"",Calculations!X75)</f>
        <v>10847650155.916021</v>
      </c>
      <c r="Y75">
        <f>IF(ISBLANK(Calculations!Y75),"",Calculations!Y75)</f>
        <v>10867911372.851526</v>
      </c>
      <c r="Z75">
        <f>IF(ISBLANK(Calculations!Z75),"",Calculations!Z75)</f>
        <v>10886676722.198282</v>
      </c>
      <c r="AA75">
        <f>IF(ISBLANK(Calculations!AA75),"",Calculations!AA75)</f>
        <v>10907360069.393225</v>
      </c>
      <c r="AB75">
        <f>IF(ISBLANK(Calculations!AB75),"",Calculations!AB75)</f>
        <v>10927106108.707487</v>
      </c>
      <c r="AC75">
        <f>IF(ISBLANK(Calculations!AC75),"",Calculations!AC75)</f>
        <v>10944010812.120872</v>
      </c>
      <c r="AD75">
        <f>IF(ISBLANK(Calculations!AD75),"",Calculations!AD75)</f>
        <v>10963659056.456406</v>
      </c>
      <c r="AE75">
        <f>IF(ISBLANK(Calculations!AE75),"",Calculations!AE75)</f>
        <v>10984697967.76721</v>
      </c>
      <c r="AF75">
        <f>IF(ISBLANK(Calculations!AF75),"",Calculations!AF75)</f>
        <v>11006238484.80056</v>
      </c>
      <c r="AG75">
        <f>IF(ISBLANK(Calculations!AG75),"",Calculations!AG75)</f>
        <v>11030731826.601351</v>
      </c>
      <c r="AH75">
        <f>IF(ISBLANK(Calculations!AH75),"",Calculations!AH75)</f>
        <v>11055168983.469734</v>
      </c>
      <c r="AI75">
        <f>IF(ISBLANK(Calculations!AI75),"",Calculations!AI75)</f>
        <v>11082727314.510162</v>
      </c>
      <c r="AJ75">
        <f>IF(ISBLANK(Calculations!AJ75),"",Calculations!AJ75)</f>
        <v>11110000922.422316</v>
      </c>
      <c r="AK75">
        <f>IF(ISBLANK(Calculations!AK75),"",Calculations!AK75)</f>
        <v>11126389840.015356</v>
      </c>
      <c r="AL75">
        <f>IF(ISBLANK(Calculations!AL75),"",Calculations!AL75)</f>
        <v>11143787922.614677</v>
      </c>
      <c r="AM75">
        <f>IF(ISBLANK(Calculations!AM75),"",Calculations!AM75)</f>
        <v>11158807668.778421</v>
      </c>
      <c r="AN75">
        <f>IF(ISBLANK(Calculations!AN75),"",Calculations!AN75)</f>
        <v>11174996974.789995</v>
      </c>
      <c r="AO75">
        <f>IF(ISBLANK(Calculations!AO75),"",Calculations!AO75)</f>
        <v>11189045530.677454</v>
      </c>
      <c r="AP75">
        <f>IF(ISBLANK(Calculations!AP75),"",Calculations!AP75)</f>
        <v>11202807965.653822</v>
      </c>
      <c r="AQ75">
        <f>IF(ISBLANK(Calculations!AQ75),"",Calculations!AQ75)</f>
        <v>11216357384.120583</v>
      </c>
      <c r="AR75">
        <f>IF(ISBLANK(Calculations!AR75),"",Calculations!AR75)</f>
        <v>11231525456.836269</v>
      </c>
      <c r="AS75">
        <f>IF(ISBLANK(Calculations!AS75),"",Calculations!AS75)</f>
        <v>11244945944.879192</v>
      </c>
      <c r="AT75">
        <f>IF(ISBLANK(Calculations!AT75),"",Calculations!AT75)</f>
        <v>11258417209.951437</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0.30532519306121791</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0.85898735581502583</v>
      </c>
      <c r="K77">
        <f>IF(ISBLANK(Calculations!K77),"",Calculations!K77)</f>
        <v>0.30532519306121791</v>
      </c>
      <c r="L77" t="str">
        <f>IF(ISBLANK(Calculations!L77),"",Calculations!L77)</f>
        <v>RESIDENTIAL</v>
      </c>
      <c r="M77" t="str">
        <f>IF(ISBLANK(Calculations!M77),"",Calculations!M77)</f>
        <v>heating</v>
      </c>
      <c r="N77" t="str">
        <f>IF(ISBLANK(Calculations!N77),"",Calculations!N77)</f>
        <v>LPG propane or butane</v>
      </c>
      <c r="O77">
        <f t="shared" si="0"/>
        <v>3542749647235.4771</v>
      </c>
      <c r="P77">
        <f>IF(ISBLANK(Calculations!P77),"",Calculations!P77)</f>
        <v>3542749647235.4771</v>
      </c>
      <c r="Q77">
        <f>IF(ISBLANK(Calculations!Q77),"",Calculations!Q77)</f>
        <v>3542749647235.4771</v>
      </c>
      <c r="R77">
        <f>IF(ISBLANK(Calculations!R77),"",Calculations!R77)</f>
        <v>3560848862478.6494</v>
      </c>
      <c r="S77">
        <f>IF(ISBLANK(Calculations!S77),"",Calculations!S77)</f>
        <v>3576686597520.4595</v>
      </c>
      <c r="T77">
        <f>IF(ISBLANK(Calculations!T77),"",Calculations!T77)</f>
        <v>3593249124192.4009</v>
      </c>
      <c r="U77">
        <f>IF(ISBLANK(Calculations!U77),"",Calculations!U77)</f>
        <v>3608800303660.2788</v>
      </c>
      <c r="V77">
        <f>IF(ISBLANK(Calculations!V77),"",Calculations!V77)</f>
        <v>3626314203181.2969</v>
      </c>
      <c r="W77">
        <f>IF(ISBLANK(Calculations!W77),"",Calculations!W77)</f>
        <v>3647026489101.1045</v>
      </c>
      <c r="X77">
        <f>IF(ISBLANK(Calculations!X77),"",Calculations!X77)</f>
        <v>3669502236907.6919</v>
      </c>
      <c r="Y77">
        <f>IF(ISBLANK(Calculations!Y77),"",Calculations!Y77)</f>
        <v>3693447124406.084</v>
      </c>
      <c r="Z77">
        <f>IF(ISBLANK(Calculations!Z77),"",Calculations!Z77)</f>
        <v>3718834208979.8691</v>
      </c>
      <c r="AA77">
        <f>IF(ISBLANK(Calculations!AA77),"",Calculations!AA77)</f>
        <v>3746621862595.9351</v>
      </c>
      <c r="AB77">
        <f>IF(ISBLANK(Calculations!AB77),"",Calculations!AB77)</f>
        <v>3774445949661.8296</v>
      </c>
      <c r="AC77">
        <f>IF(ISBLANK(Calculations!AC77),"",Calculations!AC77)</f>
        <v>3800795378421.0439</v>
      </c>
      <c r="AD77">
        <f>IF(ISBLANK(Calculations!AD77),"",Calculations!AD77)</f>
        <v>3826833738940.1655</v>
      </c>
      <c r="AE77">
        <f>IF(ISBLANK(Calculations!AE77),"",Calculations!AE77)</f>
        <v>3851916890206.5874</v>
      </c>
      <c r="AF77">
        <f>IF(ISBLANK(Calculations!AF77),"",Calculations!AF77)</f>
        <v>3873771358478.1978</v>
      </c>
      <c r="AG77">
        <f>IF(ISBLANK(Calculations!AG77),"",Calculations!AG77)</f>
        <v>3896016432747.7915</v>
      </c>
      <c r="AH77">
        <f>IF(ISBLANK(Calculations!AH77),"",Calculations!AH77)</f>
        <v>3917084808931.9492</v>
      </c>
      <c r="AI77">
        <f>IF(ISBLANK(Calculations!AI77),"",Calculations!AI77)</f>
        <v>3939169712757.5674</v>
      </c>
      <c r="AJ77">
        <f>IF(ISBLANK(Calculations!AJ77),"",Calculations!AJ77)</f>
        <v>3961154838187.938</v>
      </c>
      <c r="AK77">
        <f>IF(ISBLANK(Calculations!AK77),"",Calculations!AK77)</f>
        <v>3952249344958.5312</v>
      </c>
      <c r="AL77">
        <f>IF(ISBLANK(Calculations!AL77),"",Calculations!AL77)</f>
        <v>3945250552146.1323</v>
      </c>
      <c r="AM77">
        <f>IF(ISBLANK(Calculations!AM77),"",Calculations!AM77)</f>
        <v>3938987341250.8706</v>
      </c>
      <c r="AN77">
        <f>IF(ISBLANK(Calculations!AN77),"",Calculations!AN77)</f>
        <v>3934625812857.8091</v>
      </c>
      <c r="AO77">
        <f>IF(ISBLANK(Calculations!AO77),"",Calculations!AO77)</f>
        <v>3930775280334.9658</v>
      </c>
      <c r="AP77">
        <f>IF(ISBLANK(Calculations!AP77),"",Calculations!AP77)</f>
        <v>3927801663574.9971</v>
      </c>
      <c r="AQ77">
        <f>IF(ISBLANK(Calculations!AQ77),"",Calculations!AQ77)</f>
        <v>3925441249374.7622</v>
      </c>
      <c r="AR77">
        <f>IF(ISBLANK(Calculations!AR77),"",Calculations!AR77)</f>
        <v>3924063313903.3589</v>
      </c>
      <c r="AS77">
        <f>IF(ISBLANK(Calculations!AS77),"",Calculations!AS77)</f>
        <v>3922244716060.9761</v>
      </c>
      <c r="AT77">
        <f>IF(ISBLANK(Calculations!AT77),"",Calculations!AT77)</f>
        <v>3920449535491.2432</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0.30532519306121791</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0.13090930026534428</v>
      </c>
      <c r="K82">
        <f>IF(ISBLANK(Calculations!K82),"",Calculations!K82)</f>
        <v>0.30532519306121791</v>
      </c>
      <c r="L82" t="str">
        <f>IF(ISBLANK(Calculations!L82),"",Calculations!L82)</f>
        <v>RESIDENTIAL</v>
      </c>
      <c r="M82" t="str">
        <f>IF(ISBLANK(Calculations!M82),"",Calculations!M82)</f>
        <v>cooling</v>
      </c>
      <c r="N82" t="str">
        <f>IF(ISBLANK(Calculations!N82),"",Calculations!N82)</f>
        <v>electricity</v>
      </c>
      <c r="O82">
        <f t="shared" ref="O82:O145" si="1">P82</f>
        <v>4855915180494.8066</v>
      </c>
      <c r="P82">
        <f>IF(ISBLANK(Calculations!P82),"",Calculations!P82)-(SUMIFS(BDEQ!B:B,BDEQ!$AG:$AG,About!$B$2,BDEQ!$AH:$AH,$I82)*BDEQ!$C$2*$J82*$K82)</f>
        <v>4855915180494.8066</v>
      </c>
      <c r="Q82">
        <f>IF(ISBLANK(Calculations!Q82),"",Calculations!Q82)-(SUMIFS(BDEQ!C:C,BDEQ!$AG:$AG,About!$B$2,BDEQ!$AH:$AH,$I82)*BDEQ!$C$2*$J82*$K82)</f>
        <v>4855915180494.8066</v>
      </c>
      <c r="R82">
        <f>IF(ISBLANK(Calculations!R82),"",Calculations!R82)-(SUMIFS(BDEQ!D:D,BDEQ!$AG:$AG,About!$B$2,BDEQ!$AH:$AH,$I82)*BDEQ!$C$2*$J82*$K82)</f>
        <v>4728472292157.75</v>
      </c>
      <c r="S82" s="99">
        <f>IF(ISBLANK(Calculations!S82),"",Calculations!S82 + ('IRA Buildings Changes'!$C$39/($AB$81-$R$81)*(S81-$R$81)))-(SUMIFS(BDEQ!E:E,BDEQ!$AG:$AG,About!$B$2,BDEQ!$AH:$AH,$I82)*BDEQ!$C$2*$J82*$K82)</f>
        <v>4829154537507.2715</v>
      </c>
      <c r="T82" s="99">
        <f>IF(ISBLANK(Calculations!T82),"",Calculations!T82 + ('IRA Buildings Changes'!$C$39/($AB$81-$R$81)*(T81-$R$81)))-(SUMIFS(BDEQ!F:F,BDEQ!$AG:$AG,About!$B$2,BDEQ!$AH:$AH,$I82)*BDEQ!$C$2*$J82*$K82)</f>
        <v>4941461475160.291</v>
      </c>
      <c r="U82" s="99">
        <f>IF(ISBLANK(Calculations!U82),"",Calculations!U82 + ('IRA Buildings Changes'!$C$39/($AB$81-$R$81)*(U81-$R$81)))-(SUMIFS(BDEQ!G:G,BDEQ!$AG:$AG,About!$B$2,BDEQ!$AH:$AH,$I82)*BDEQ!$C$2*$J82*$K82)</f>
        <v>5067073343694.7725</v>
      </c>
      <c r="V82" s="99">
        <f>IF(ISBLANK(Calculations!V82),"",Calculations!V82 + ('IRA Buildings Changes'!$C$39/($AB$81-$R$81)*(V81-$R$81)))-(SUMIFS(BDEQ!H:H,BDEQ!$AG:$AG,About!$B$2,BDEQ!$AH:$AH,$I82)*BDEQ!$C$2*$J82*$K82)</f>
        <v>5206910246182.4902</v>
      </c>
      <c r="W82" s="99">
        <f>IF(ISBLANK(Calculations!W82),"",Calculations!W82 + ('IRA Buildings Changes'!$C$39/($AB$81-$R$81)*(W81-$R$81)))-(SUMIFS(BDEQ!I:I,BDEQ!$AG:$AG,About!$B$2,BDEQ!$AH:$AH,$I82)*BDEQ!$C$2*$J82*$K82)</f>
        <v>5356923307388.0674</v>
      </c>
      <c r="X82" s="99">
        <f>IF(ISBLANK(Calculations!X82),"",Calculations!X82 + ('IRA Buildings Changes'!$C$39/($AB$81-$R$81)*(X81-$R$81)))-(SUMIFS(BDEQ!J:J,BDEQ!$AG:$AG,About!$B$2,BDEQ!$AH:$AH,$I82)*BDEQ!$C$2*$J82*$K82)</f>
        <v>5525155863955.7617</v>
      </c>
      <c r="Y82" s="99">
        <f>IF(ISBLANK(Calculations!Y82),"",Calculations!Y82 + ('IRA Buildings Changes'!$C$39/($AB$81-$R$81)*(Y81-$R$81)))-(SUMIFS(BDEQ!K:K,BDEQ!$AG:$AG,About!$B$2,BDEQ!$AH:$AH,$I82)*BDEQ!$C$2*$J82*$K82)</f>
        <v>5705269246276.3193</v>
      </c>
      <c r="Z82" s="99">
        <f>IF(ISBLANK(Calculations!Z82),"",Calculations!Z82 + ('IRA Buildings Changes'!$C$39/($AB$81-$R$81)*(Z81-$R$81)))-(SUMIFS(BDEQ!L:L,BDEQ!$AG:$AG,About!$B$2,BDEQ!$AH:$AH,$I82)*BDEQ!$C$2*$J82*$K82)</f>
        <v>5895615334812.9658</v>
      </c>
      <c r="AA82" s="99">
        <f>IF(ISBLANK(Calculations!AA82),"",Calculations!AA82 + ('IRA Buildings Changes'!$C$39/($AB$81-$R$81)*(AA81-$R$81)))-(SUMIFS(BDEQ!M:M,BDEQ!$AG:$AG,About!$B$2,BDEQ!$AH:$AH,$I82)*BDEQ!$C$2*$J82*$K82)</f>
        <v>6093679685502.0889</v>
      </c>
      <c r="AB82" s="98">
        <f>IF(ISBLANK(Calculations!AB82),"",Calculations!AB82 + 'IRA Buildings Changes'!C39)-(SUMIFS(BDEQ!N:N,BDEQ!$AG:$AG,About!$B$2,BDEQ!$AH:$AH,$I82)*BDEQ!$C$2*$J82*$K82)</f>
        <v>6297970024930.5166</v>
      </c>
      <c r="AC82" s="99">
        <f>IF(ISBLANK(Calculations!AC82),"",Calculations!AC82  + 'IRA Buildings Changes'!$C$39)-(SUMIFS(BDEQ!O:O,BDEQ!$AG:$AG,About!$B$2,BDEQ!$AH:$AH,$I82)*BDEQ!$C$2*$J82*$K82)</f>
        <v>6288080802200.9883</v>
      </c>
      <c r="AD82" s="99">
        <f>IF(ISBLANK(Calculations!AD82),"",Calculations!AD82  + 'IRA Buildings Changes'!$C$39)-(SUMIFS(BDEQ!P:P,BDEQ!$AG:$AG,About!$B$2,BDEQ!$AH:$AH,$I82)*BDEQ!$C$2*$J82*$K82)</f>
        <v>6281207201438.1709</v>
      </c>
      <c r="AE82" s="99">
        <f>IF(ISBLANK(Calculations!AE82),"",Calculations!AE82  + 'IRA Buildings Changes'!$C$39)-(SUMIFS(BDEQ!Q:Q,BDEQ!$AG:$AG,About!$B$2,BDEQ!$AH:$AH,$I82)*BDEQ!$C$2*$J82*$K82)</f>
        <v>6276815694235.3398</v>
      </c>
      <c r="AF82" s="99">
        <f>IF(ISBLANK(Calculations!AF82),"",Calculations!AF82  + 'IRA Buildings Changes'!$C$39)-(SUMIFS(BDEQ!R:R,BDEQ!$AG:$AG,About!$B$2,BDEQ!$AH:$AH,$I82)*BDEQ!$C$2*$J82*$K82)</f>
        <v>6273591550814.332</v>
      </c>
      <c r="AG82" s="99">
        <f>IF(ISBLANK(Calculations!AG82),"",Calculations!AG82  + 'IRA Buildings Changes'!$C$39)-(SUMIFS(BDEQ!S:S,BDEQ!$AG:$AG,About!$B$2,BDEQ!$AH:$AH,$I82)*BDEQ!$C$2*$J82*$K82)</f>
        <v>6271659216155.334</v>
      </c>
      <c r="AH82" s="99">
        <f>IF(ISBLANK(Calculations!AH82),"",Calculations!AH82  + 'IRA Buildings Changes'!$C$39)-(SUMIFS(BDEQ!T:T,BDEQ!$AG:$AG,About!$B$2,BDEQ!$AH:$AH,$I82)*BDEQ!$C$2*$J82*$K82)</f>
        <v>6270804623131.2363</v>
      </c>
      <c r="AI82" s="99">
        <f>IF(ISBLANK(Calculations!AI82),"",Calculations!AI82  + 'IRA Buildings Changes'!$C$39)-(SUMIFS(BDEQ!U:U,BDEQ!$AG:$AG,About!$B$2,BDEQ!$AH:$AH,$I82)*BDEQ!$C$2*$J82*$K82)</f>
        <v>6270410880346.8682</v>
      </c>
      <c r="AJ82" s="99">
        <f>IF(ISBLANK(Calculations!AJ82),"",Calculations!AJ82  + 'IRA Buildings Changes'!$C$39)-(SUMIFS(BDEQ!V:V,BDEQ!$AG:$AG,About!$B$2,BDEQ!$AH:$AH,$I82)*BDEQ!$C$2*$J82*$K82)</f>
        <v>6270753927596.1709</v>
      </c>
      <c r="AK82" s="99">
        <f>IF(ISBLANK(Calculations!AK82),"",Calculations!AK82  + 'IRA Buildings Changes'!$C$39)-(SUMIFS(BDEQ!W:W,BDEQ!$AG:$AG,About!$B$2,BDEQ!$AH:$AH,$I82)*BDEQ!$C$2*$J82*$K82)</f>
        <v>6272235239512.6504</v>
      </c>
      <c r="AL82" s="99">
        <f>IF(ISBLANK(Calculations!AL82),"",Calculations!AL82  + 'IRA Buildings Changes'!$C$39)-(SUMIFS(BDEQ!X:X,BDEQ!$AG:$AG,About!$B$2,BDEQ!$AH:$AH,$I82)*BDEQ!$C$2*$J82*$K82)</f>
        <v>6273922615019.9941</v>
      </c>
      <c r="AM82" s="99">
        <f>IF(ISBLANK(Calculations!AM82),"",Calculations!AM82  + 'IRA Buildings Changes'!$C$39)-(SUMIFS(BDEQ!Y:Y,BDEQ!$AG:$AG,About!$B$2,BDEQ!$AH:$AH,$I82)*BDEQ!$C$2*$J82*$K82)</f>
        <v>6275928318810.8408</v>
      </c>
      <c r="AN82" s="99">
        <f>IF(ISBLANK(Calculations!AN82),"",Calculations!AN82  + 'IRA Buildings Changes'!$C$39)-(SUMIFS(BDEQ!Z:Z,BDEQ!$AG:$AG,About!$B$2,BDEQ!$AH:$AH,$I82)*BDEQ!$C$2*$J82*$K82)</f>
        <v>6278699764351.3418</v>
      </c>
      <c r="AO82" s="99">
        <f>IF(ISBLANK(Calculations!AO82),"",Calculations!AO82  + 'IRA Buildings Changes'!$C$39)-(SUMIFS(BDEQ!AA:AA,BDEQ!$AG:$AG,About!$B$2,BDEQ!$AH:$AH,$I82)*BDEQ!$C$2*$J82*$K82)</f>
        <v>6281360399716.5654</v>
      </c>
      <c r="AP82" s="99">
        <f>IF(ISBLANK(Calculations!AP82),"",Calculations!AP82  + 'IRA Buildings Changes'!$C$39)-(SUMIFS(BDEQ!AB:AB,BDEQ!$AG:$AG,About!$B$2,BDEQ!$AH:$AH,$I82)*BDEQ!$C$2*$J82*$K82)</f>
        <v>6283998464829.6455</v>
      </c>
      <c r="AQ82" s="99">
        <f>IF(ISBLANK(Calculations!AQ82),"",Calculations!AQ82  + 'IRA Buildings Changes'!$C$39)-(SUMIFS(BDEQ!AC:AC,BDEQ!$AG:$AG,About!$B$2,BDEQ!$AH:$AH,$I82)*BDEQ!$C$2*$J82*$K82)</f>
        <v>6287432353354.0752</v>
      </c>
      <c r="AR82" s="99">
        <f>IF(ISBLANK(Calculations!AR82),"",Calculations!AR82  + 'IRA Buildings Changes'!$C$39)-(SUMIFS(BDEQ!AD:AD,BDEQ!$AG:$AG,About!$B$2,BDEQ!$AH:$AH,$I82)*BDEQ!$C$2*$J82*$K82)</f>
        <v>6290651704435.3447</v>
      </c>
      <c r="AS82" s="99">
        <f>IF(ISBLANK(Calculations!AS82),"",Calculations!AS82  + 'IRA Buildings Changes'!$C$39)-(SUMIFS(BDEQ!AE:AE,BDEQ!$AG:$AG,About!$B$2,BDEQ!$AH:$AH,$I82)*BDEQ!$C$2*$J82*$K82)</f>
        <v>6294193251847.1914</v>
      </c>
      <c r="AT82" s="99">
        <f>IF(ISBLANK(Calculations!AT82),"",Calculations!AT82  + 'IRA Buildings Changes'!$C$39)-(SUMIFS(BDEQ!AF:AF,BDEQ!$AG:$AG,About!$B$2,BDEQ!$AH:$AH,$I82)*BDEQ!$C$2*$J82*$K82)</f>
        <v>6298733077627.0811</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0.30532519306121791</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0.30532519306121791</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0.30532519306121791</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0.30532519306121791</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0.30532519306121791</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0.30532519306121791</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0.30532519306121791</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0.30532519306121791</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0.30532519306121791</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5.1737612655508303E-2</v>
      </c>
      <c r="K95">
        <f>IF(ISBLANK(Calculations!K95),"",Calculations!K95)</f>
        <v>0.30532519306121791</v>
      </c>
      <c r="L95" t="str">
        <f>IF(ISBLANK(Calculations!L95),"",Calculations!L95)</f>
        <v>RESIDENTIAL</v>
      </c>
      <c r="M95" t="str">
        <f>IF(ISBLANK(Calculations!M95),"",Calculations!M95)</f>
        <v>lighting</v>
      </c>
      <c r="N95" t="str">
        <f>IF(ISBLANK(Calculations!N95),"",Calculations!N95)</f>
        <v>electricity</v>
      </c>
      <c r="O95">
        <f t="shared" si="1"/>
        <v>1919141406968.1052</v>
      </c>
      <c r="P95">
        <f>IF(ISBLANK(Calculations!P95),"",Calculations!P95)-(SUMIFS(BDEQ!B:B,BDEQ!$AG:$AG,About!$B$2,BDEQ!$AH:$AH,$I95)*BDEQ!$C$2*$J95*$K95)</f>
        <v>1919141406968.1052</v>
      </c>
      <c r="Q95">
        <f>IF(ISBLANK(Calculations!Q95),"",Calculations!Q95)-(SUMIFS(BDEQ!C:C,BDEQ!$AG:$AG,About!$B$2,BDEQ!$AH:$AH,$I95)*BDEQ!$C$2*$J95*$K95)</f>
        <v>1919141406968.1052</v>
      </c>
      <c r="R95">
        <f>IF(ISBLANK(Calculations!R95),"",Calculations!R95)-(SUMIFS(BDEQ!D:D,BDEQ!$AG:$AG,About!$B$2,BDEQ!$AH:$AH,$I95)*BDEQ!$C$2*$J95*$K95)</f>
        <v>1904213302435.8154</v>
      </c>
      <c r="S95">
        <f>IF(ISBLANK(Calculations!S95),"",Calculations!S95)-(SUMIFS(BDEQ!E:E,BDEQ!$AG:$AG,About!$B$2,BDEQ!$AH:$AH,$I95)*BDEQ!$C$2*$J95*$K95)</f>
        <v>1889730328856.2556</v>
      </c>
      <c r="T95">
        <f>IF(ISBLANK(Calculations!T95),"",Calculations!T95)-(SUMIFS(BDEQ!F:F,BDEQ!$AG:$AG,About!$B$2,BDEQ!$AH:$AH,$I95)*BDEQ!$C$2*$J95*$K95)</f>
        <v>1877479999042.5925</v>
      </c>
      <c r="U95">
        <f>IF(ISBLANK(Calculations!U95),"",Calculations!U95)-(SUMIFS(BDEQ!G:G,BDEQ!$AG:$AG,About!$B$2,BDEQ!$AH:$AH,$I95)*BDEQ!$C$2*$J95*$K95)</f>
        <v>1870563260966.0798</v>
      </c>
      <c r="V95">
        <f>IF(ISBLANK(Calculations!V95),"",Calculations!V95)-(SUMIFS(BDEQ!H:H,BDEQ!$AG:$AG,About!$B$2,BDEQ!$AH:$AH,$I95)*BDEQ!$C$2*$J95*$K95)</f>
        <v>1869494052143.7749</v>
      </c>
      <c r="W95">
        <f>IF(ISBLANK(Calculations!W95),"",Calculations!W95)-(SUMIFS(BDEQ!I:I,BDEQ!$AG:$AG,About!$B$2,BDEQ!$AH:$AH,$I95)*BDEQ!$C$2*$J95*$K95)</f>
        <v>1870451688502.0857</v>
      </c>
      <c r="X95">
        <f>IF(ISBLANK(Calculations!X95),"",Calculations!X95)-(SUMIFS(BDEQ!J:J,BDEQ!$AG:$AG,About!$B$2,BDEQ!$AH:$AH,$I95)*BDEQ!$C$2*$J95*$K95)</f>
        <v>1871603491029.6687</v>
      </c>
      <c r="Y95">
        <f>IF(ISBLANK(Calculations!Y95),"",Calculations!Y95)-(SUMIFS(BDEQ!K:K,BDEQ!$AG:$AG,About!$B$2,BDEQ!$AH:$AH,$I95)*BDEQ!$C$2*$J95*$K95)</f>
        <v>1872905860744.7854</v>
      </c>
      <c r="Z95">
        <f>IF(ISBLANK(Calculations!Z95),"",Calculations!Z95)-(SUMIFS(BDEQ!L:L,BDEQ!$AG:$AG,About!$B$2,BDEQ!$AH:$AH,$I95)*BDEQ!$C$2*$J95*$K95)</f>
        <v>1875556012728.1719</v>
      </c>
      <c r="AA95">
        <f>IF(ISBLANK(Calculations!AA95),"",Calculations!AA95)-(SUMIFS(BDEQ!M:M,BDEQ!$AG:$AG,About!$B$2,BDEQ!$AH:$AH,$I95)*BDEQ!$C$2*$J95*$K95)</f>
        <v>1880836941688.2017</v>
      </c>
      <c r="AB95">
        <f>IF(ISBLANK(Calculations!AB95),"",Calculations!AB95)-(SUMIFS(BDEQ!N:N,BDEQ!$AG:$AG,About!$B$2,BDEQ!$AH:$AH,$I95)*BDEQ!$C$2*$J95*$K95)</f>
        <v>1888722162323.5259</v>
      </c>
      <c r="AC95">
        <f>IF(ISBLANK(Calculations!AC95),"",Calculations!AC95)-(SUMIFS(BDEQ!O:O,BDEQ!$AG:$AG,About!$B$2,BDEQ!$AH:$AH,$I95)*BDEQ!$C$2*$J95*$K95)</f>
        <v>1898189415341.9744</v>
      </c>
      <c r="AD95">
        <f>IF(ISBLANK(Calculations!AD95),"",Calculations!AD95)-(SUMIFS(BDEQ!P:P,BDEQ!$AG:$AG,About!$B$2,BDEQ!$AH:$AH,$I95)*BDEQ!$C$2*$J95*$K95)</f>
        <v>1908701877653.4836</v>
      </c>
      <c r="AE95">
        <f>IF(ISBLANK(Calculations!AE95),"",Calculations!AE95)-(SUMIFS(BDEQ!Q:Q,BDEQ!$AG:$AG,About!$B$2,BDEQ!$AH:$AH,$I95)*BDEQ!$C$2*$J95*$K95)</f>
        <v>1918290959890.7322</v>
      </c>
      <c r="AF95">
        <f>IF(ISBLANK(Calculations!AF95),"",Calculations!AF95)-(SUMIFS(BDEQ!R:R,BDEQ!$AG:$AG,About!$B$2,BDEQ!$AH:$AH,$I95)*BDEQ!$C$2*$J95*$K95)</f>
        <v>1924250215336.2383</v>
      </c>
      <c r="AG95">
        <f>IF(ISBLANK(Calculations!AG95),"",Calculations!AG95)-(SUMIFS(BDEQ!S:S,BDEQ!$AG:$AG,About!$B$2,BDEQ!$AH:$AH,$I95)*BDEQ!$C$2*$J95*$K95)</f>
        <v>1929185564499.0847</v>
      </c>
      <c r="AH95">
        <f>IF(ISBLANK(Calculations!AH95),"",Calculations!AH95)-(SUMIFS(BDEQ!T:T,BDEQ!$AG:$AG,About!$B$2,BDEQ!$AH:$AH,$I95)*BDEQ!$C$2*$J95*$K95)</f>
        <v>1933519453931.1921</v>
      </c>
      <c r="AI95">
        <f>IF(ISBLANK(Calculations!AI95),"",Calculations!AI95)-(SUMIFS(BDEQ!U:U,BDEQ!$AG:$AG,About!$B$2,BDEQ!$AH:$AH,$I95)*BDEQ!$C$2*$J95*$K95)</f>
        <v>1937287212796.5618</v>
      </c>
      <c r="AJ95">
        <f>IF(ISBLANK(Calculations!AJ95),"",Calculations!AJ95)-(SUMIFS(BDEQ!V:V,BDEQ!$AG:$AG,About!$B$2,BDEQ!$AH:$AH,$I95)*BDEQ!$C$2*$J95*$K95)</f>
        <v>1940769419425.0774</v>
      </c>
      <c r="AK95">
        <f>IF(ISBLANK(Calculations!AK95),"",Calculations!AK95)-(SUMIFS(BDEQ!W:W,BDEQ!$AG:$AG,About!$B$2,BDEQ!$AH:$AH,$I95)*BDEQ!$C$2*$J95*$K95)</f>
        <v>1936343715396.1873</v>
      </c>
      <c r="AL95">
        <f>IF(ISBLANK(Calculations!AL95),"",Calculations!AL95)-(SUMIFS(BDEQ!X:X,BDEQ!$AG:$AG,About!$B$2,BDEQ!$AH:$AH,$I95)*BDEQ!$C$2*$J95*$K95)</f>
        <v>1932291663555.1313</v>
      </c>
      <c r="AM95">
        <f>IF(ISBLANK(Calculations!AM95),"",Calculations!AM95)-(SUMIFS(BDEQ!Y:Y,BDEQ!$AG:$AG,About!$B$2,BDEQ!$AH:$AH,$I95)*BDEQ!$C$2*$J95*$K95)</f>
        <v>1928817503475.6689</v>
      </c>
      <c r="AN95">
        <f>IF(ISBLANK(Calculations!AN95),"",Calculations!AN95)-(SUMIFS(BDEQ!Z:Z,BDEQ!$AG:$AG,About!$B$2,BDEQ!$AH:$AH,$I95)*BDEQ!$C$2*$J95*$K95)</f>
        <v>1926251212550.1792</v>
      </c>
      <c r="AO95">
        <f>IF(ISBLANK(Calculations!AO95),"",Calculations!AO95)-(SUMIFS(BDEQ!AA:AA,BDEQ!$AG:$AG,About!$B$2,BDEQ!$AH:$AH,$I95)*BDEQ!$C$2*$J95*$K95)</f>
        <v>1924243596953.373</v>
      </c>
      <c r="AP95">
        <f>IF(ISBLANK(Calculations!AP95),"",Calculations!AP95)-(SUMIFS(BDEQ!AB:AB,BDEQ!$AG:$AG,About!$B$2,BDEQ!$AH:$AH,$I95)*BDEQ!$C$2*$J95*$K95)</f>
        <v>1922770489938.2896</v>
      </c>
      <c r="AQ95">
        <f>IF(ISBLANK(Calculations!AQ95),"",Calculations!AQ95)-(SUMIFS(BDEQ!AC:AC,BDEQ!$AG:$AG,About!$B$2,BDEQ!$AH:$AH,$I95)*BDEQ!$C$2*$J95*$K95)</f>
        <v>1922049428824.5627</v>
      </c>
      <c r="AR95">
        <f>IF(ISBLANK(Calculations!AR95),"",Calculations!AR95)-(SUMIFS(BDEQ!AD:AD,BDEQ!$AG:$AG,About!$B$2,BDEQ!$AH:$AH,$I95)*BDEQ!$C$2*$J95*$K95)</f>
        <v>1921571194055.3015</v>
      </c>
      <c r="AS95">
        <f>IF(ISBLANK(Calculations!AS95),"",Calculations!AS95)-(SUMIFS(BDEQ!AE:AE,BDEQ!$AG:$AG,About!$B$2,BDEQ!$AH:$AH,$I95)*BDEQ!$C$2*$J95*$K95)</f>
        <v>1921492300726.175</v>
      </c>
      <c r="AT95">
        <f>IF(ISBLANK(Calculations!AT95),"",Calculations!AT95)-(SUMIFS(BDEQ!AF:AF,BDEQ!$AG:$AG,About!$B$2,BDEQ!$AH:$AH,$I95)*BDEQ!$C$2*$J95*$K95)</f>
        <v>1922058482700.283</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0.30532519306121791</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0.30532519306121791</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0.30532519306121791</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0.30532519306121791</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0.30532519306121791</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0.30532519306121791</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0.30532519306121791</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0.30532519306121791</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0.30532519306121791</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0.2630284306917276</v>
      </c>
      <c r="K108">
        <f>IF(ISBLANK(Calculations!K108),"",Calculations!K108)</f>
        <v>0.30532519306121791</v>
      </c>
      <c r="L108" t="str">
        <f>IF(ISBLANK(Calculations!L108),"",Calculations!L108)</f>
        <v>RESIDENTIAL</v>
      </c>
      <c r="M108" t="str">
        <f>IF(ISBLANK(Calculations!M108),"",Calculations!M108)</f>
        <v>appl</v>
      </c>
      <c r="N108" t="str">
        <f>IF(ISBLANK(Calculations!N108),"",Calculations!N108)</f>
        <v>electricity</v>
      </c>
      <c r="O108">
        <f t="shared" si="1"/>
        <v>9756707483034.4336</v>
      </c>
      <c r="P108">
        <f>IF(ISBLANK(Calculations!P108),"",Calculations!P108)-(SUMIFS(BDEQ!B:B,BDEQ!$AG:$AG,About!$B$2,BDEQ!$AH:$AH,$I108)*BDEQ!$C$2*$J108*$K108)</f>
        <v>9756707483034.4336</v>
      </c>
      <c r="Q108">
        <f>IF(ISBLANK(Calculations!Q108),"",Calculations!Q108)-(SUMIFS(BDEQ!C:C,BDEQ!$AG:$AG,About!$B$2,BDEQ!$AH:$AH,$I108)*BDEQ!$C$2*$J108*$K108)</f>
        <v>9756707483034.4336</v>
      </c>
      <c r="R108">
        <f>IF(ISBLANK(Calculations!R108),"",Calculations!R108)-(SUMIFS(BDEQ!D:D,BDEQ!$AG:$AG,About!$B$2,BDEQ!$AH:$AH,$I108)*BDEQ!$C$2*$J108*$K108)</f>
        <v>9690035783827.2969</v>
      </c>
      <c r="S108">
        <f>IF(ISBLANK(Calculations!S108),"",Calculations!S108)-(SUMIFS(BDEQ!E:E,BDEQ!$AG:$AG,About!$B$2,BDEQ!$AH:$AH,$I108)*BDEQ!$C$2*$J108*$K108)</f>
        <v>9623343847749.4551</v>
      </c>
      <c r="T108">
        <f>IF(ISBLANK(Calculations!T108),"",Calculations!T108)-(SUMIFS(BDEQ!F:F,BDEQ!$AG:$AG,About!$B$2,BDEQ!$AH:$AH,$I108)*BDEQ!$C$2*$J108*$K108)</f>
        <v>9559778648393.3203</v>
      </c>
      <c r="U108">
        <f>IF(ISBLANK(Calculations!U108),"",Calculations!U108)-(SUMIFS(BDEQ!G:G,BDEQ!$AG:$AG,About!$B$2,BDEQ!$AH:$AH,$I108)*BDEQ!$C$2*$J108*$K108)</f>
        <v>9503320098969.6895</v>
      </c>
      <c r="V108">
        <f>IF(ISBLANK(Calculations!V108),"",Calculations!V108)-(SUMIFS(BDEQ!H:H,BDEQ!$AG:$AG,About!$B$2,BDEQ!$AH:$AH,$I108)*BDEQ!$C$2*$J108*$K108)</f>
        <v>9456791210021.5156</v>
      </c>
      <c r="W108">
        <f>IF(ISBLANK(Calculations!W108),"",Calculations!W108)-(SUMIFS(BDEQ!I:I,BDEQ!$AG:$AG,About!$B$2,BDEQ!$AH:$AH,$I108)*BDEQ!$C$2*$J108*$K108)</f>
        <v>9421480286738.5996</v>
      </c>
      <c r="X108">
        <f>IF(ISBLANK(Calculations!X108),"",Calculations!X108)-(SUMIFS(BDEQ!J:J,BDEQ!$AG:$AG,About!$B$2,BDEQ!$AH:$AH,$I108)*BDEQ!$C$2*$J108*$K108)</f>
        <v>9396979406924.6504</v>
      </c>
      <c r="Y108">
        <f>IF(ISBLANK(Calculations!Y108),"",Calculations!Y108)-(SUMIFS(BDEQ!K:K,BDEQ!$AG:$AG,About!$B$2,BDEQ!$AH:$AH,$I108)*BDEQ!$C$2*$J108*$K108)</f>
        <v>9381050579271.4043</v>
      </c>
      <c r="Z108">
        <f>IF(ISBLANK(Calculations!Z108),"",Calculations!Z108)-(SUMIFS(BDEQ!L:L,BDEQ!$AG:$AG,About!$B$2,BDEQ!$AH:$AH,$I108)*BDEQ!$C$2*$J108*$K108)</f>
        <v>9376497822284.6328</v>
      </c>
      <c r="AA108">
        <f>IF(ISBLANK(Calculations!AA108),"",Calculations!AA108)-(SUMIFS(BDEQ!M:M,BDEQ!$AG:$AG,About!$B$2,BDEQ!$AH:$AH,$I108)*BDEQ!$C$2*$J108*$K108)</f>
        <v>9383280262331.4277</v>
      </c>
      <c r="AB108">
        <f>IF(ISBLANK(Calculations!AB108),"",Calculations!AB108)-(SUMIFS(BDEQ!N:N,BDEQ!$AG:$AG,About!$B$2,BDEQ!$AH:$AH,$I108)*BDEQ!$C$2*$J108*$K108)</f>
        <v>9399920577343.3848</v>
      </c>
      <c r="AC108">
        <f>IF(ISBLANK(Calculations!AC108),"",Calculations!AC108)-(SUMIFS(BDEQ!O:O,BDEQ!$AG:$AG,About!$B$2,BDEQ!$AH:$AH,$I108)*BDEQ!$C$2*$J108*$K108)</f>
        <v>9423431762848.1738</v>
      </c>
      <c r="AD108">
        <f>IF(ISBLANK(Calculations!AD108),"",Calculations!AD108)-(SUMIFS(BDEQ!P:P,BDEQ!$AG:$AG,About!$B$2,BDEQ!$AH:$AH,$I108)*BDEQ!$C$2*$J108*$K108)</f>
        <v>9455237557009.2461</v>
      </c>
      <c r="AE108">
        <f>IF(ISBLANK(Calculations!AE108),"",Calculations!AE108)-(SUMIFS(BDEQ!Q:Q,BDEQ!$AG:$AG,About!$B$2,BDEQ!$AH:$AH,$I108)*BDEQ!$C$2*$J108*$K108)</f>
        <v>9494808274053.3496</v>
      </c>
      <c r="AF108">
        <f>IF(ISBLANK(Calculations!AF108),"",Calculations!AF108)-(SUMIFS(BDEQ!R:R,BDEQ!$AG:$AG,About!$B$2,BDEQ!$AH:$AH,$I108)*BDEQ!$C$2*$J108*$K108)</f>
        <v>9538911318713.1543</v>
      </c>
      <c r="AG108">
        <f>IF(ISBLANK(Calculations!AG108),"",Calculations!AG108)-(SUMIFS(BDEQ!S:S,BDEQ!$AG:$AG,About!$B$2,BDEQ!$AH:$AH,$I108)*BDEQ!$C$2*$J108*$K108)</f>
        <v>9585938324428.9883</v>
      </c>
      <c r="AH108">
        <f>IF(ISBLANK(Calculations!AH108),"",Calculations!AH108)-(SUMIFS(BDEQ!T:T,BDEQ!$AG:$AG,About!$B$2,BDEQ!$AH:$AH,$I108)*BDEQ!$C$2*$J108*$K108)</f>
        <v>9635087003384.8047</v>
      </c>
      <c r="AI108">
        <f>IF(ISBLANK(Calculations!AI108),"",Calculations!AI108)-(SUMIFS(BDEQ!U:U,BDEQ!$AG:$AG,About!$B$2,BDEQ!$AH:$AH,$I108)*BDEQ!$C$2*$J108*$K108)</f>
        <v>9684780609797.3086</v>
      </c>
      <c r="AJ108">
        <f>IF(ISBLANK(Calculations!AJ108),"",Calculations!AJ108)-(SUMIFS(BDEQ!V:V,BDEQ!$AG:$AG,About!$B$2,BDEQ!$AH:$AH,$I108)*BDEQ!$C$2*$J108*$K108)</f>
        <v>9735395054529.1484</v>
      </c>
      <c r="AK108">
        <f>IF(ISBLANK(Calculations!AK108),"",Calculations!AK108)-(SUMIFS(BDEQ!W:W,BDEQ!$AG:$AG,About!$B$2,BDEQ!$AH:$AH,$I108)*BDEQ!$C$2*$J108*$K108)</f>
        <v>9746244903358.498</v>
      </c>
      <c r="AL108">
        <f>IF(ISBLANK(Calculations!AL108),"",Calculations!AL108)-(SUMIFS(BDEQ!X:X,BDEQ!$AG:$AG,About!$B$2,BDEQ!$AH:$AH,$I108)*BDEQ!$C$2*$J108*$K108)</f>
        <v>9757092835408.75</v>
      </c>
      <c r="AM108">
        <f>IF(ISBLANK(Calculations!AM108),"",Calculations!AM108)-(SUMIFS(BDEQ!Y:Y,BDEQ!$AG:$AG,About!$B$2,BDEQ!$AH:$AH,$I108)*BDEQ!$C$2*$J108*$K108)</f>
        <v>9767998475565.5801</v>
      </c>
      <c r="AN108">
        <f>IF(ISBLANK(Calculations!AN108),"",Calculations!AN108)-(SUMIFS(BDEQ!Z:Z,BDEQ!$AG:$AG,About!$B$2,BDEQ!$AH:$AH,$I108)*BDEQ!$C$2*$J108*$K108)</f>
        <v>9779977501137.6465</v>
      </c>
      <c r="AO108">
        <f>IF(ISBLANK(Calculations!AO108),"",Calculations!AO108)-(SUMIFS(BDEQ!AA:AA,BDEQ!$AG:$AG,About!$B$2,BDEQ!$AH:$AH,$I108)*BDEQ!$C$2*$J108*$K108)</f>
        <v>9791409743221.2559</v>
      </c>
      <c r="AP108">
        <f>IF(ISBLANK(Calculations!AP108),"",Calculations!AP108)-(SUMIFS(BDEQ!AB:AB,BDEQ!$AG:$AG,About!$B$2,BDEQ!$AH:$AH,$I108)*BDEQ!$C$2*$J108*$K108)</f>
        <v>9802587170088.0156</v>
      </c>
      <c r="AQ108">
        <f>IF(ISBLANK(Calculations!AQ108),"",Calculations!AQ108)-(SUMIFS(BDEQ!AC:AC,BDEQ!$AG:$AG,About!$B$2,BDEQ!$AH:$AH,$I108)*BDEQ!$C$2*$J108*$K108)</f>
        <v>9815209160298.8164</v>
      </c>
      <c r="AR108">
        <f>IF(ISBLANK(Calculations!AR108),"",Calculations!AR108)-(SUMIFS(BDEQ!AD:AD,BDEQ!$AG:$AG,About!$B$2,BDEQ!$AH:$AH,$I108)*BDEQ!$C$2*$J108*$K108)</f>
        <v>9827363224677.7441</v>
      </c>
      <c r="AS108">
        <f>IF(ISBLANK(Calculations!AS108),"",Calculations!AS108)-(SUMIFS(BDEQ!AE:AE,BDEQ!$AG:$AG,About!$B$2,BDEQ!$AH:$AH,$I108)*BDEQ!$C$2*$J108*$K108)</f>
        <v>9840173333278.375</v>
      </c>
      <c r="AT108">
        <f>IF(ISBLANK(Calculations!AT108),"",Calculations!AT108)-(SUMIFS(BDEQ!AF:AF,BDEQ!$AG:$AG,About!$B$2,BDEQ!$AH:$AH,$I108)*BDEQ!$C$2*$J108*$K108)</f>
        <v>9855020665942.541</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0.30532519306121791</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0.29411527184779712</v>
      </c>
      <c r="K110">
        <f>IF(ISBLANK(Calculations!K110),"",Calculations!K110)</f>
        <v>0.30532519306121791</v>
      </c>
      <c r="L110" t="str">
        <f>IF(ISBLANK(Calculations!L110),"",Calculations!L110)</f>
        <v>RESIDENTIAL</v>
      </c>
      <c r="M110" t="str">
        <f>IF(ISBLANK(Calculations!M110),"",Calculations!M110)</f>
        <v>appl</v>
      </c>
      <c r="N110" t="str">
        <f>IF(ISBLANK(Calculations!N110),"",Calculations!N110)</f>
        <v>natural gas</v>
      </c>
      <c r="O110">
        <f t="shared" si="1"/>
        <v>9300579278824.2422</v>
      </c>
      <c r="P110">
        <f>IF(ISBLANK(Calculations!P110),"",Calculations!P110)</f>
        <v>9300579278824.2422</v>
      </c>
      <c r="Q110">
        <f>IF(ISBLANK(Calculations!Q110),"",Calculations!Q110)</f>
        <v>9300579278824.2422</v>
      </c>
      <c r="R110">
        <f>IF(ISBLANK(Calculations!R110),"",Calculations!R110)</f>
        <v>9307230358793.1582</v>
      </c>
      <c r="S110">
        <f>IF(ISBLANK(Calculations!S110),"",Calculations!S110)</f>
        <v>9316115799728.0352</v>
      </c>
      <c r="T110">
        <f>IF(ISBLANK(Calculations!T110),"",Calculations!T110)</f>
        <v>9329029429612.1484</v>
      </c>
      <c r="U110">
        <f>IF(ISBLANK(Calculations!U110),"",Calculations!U110)</f>
        <v>9347954270544.7891</v>
      </c>
      <c r="V110">
        <f>IF(ISBLANK(Calculations!V110),"",Calculations!V110)</f>
        <v>9375233534671.9336</v>
      </c>
      <c r="W110">
        <f>IF(ISBLANK(Calculations!W110),"",Calculations!W110)</f>
        <v>9409667995957.5859</v>
      </c>
      <c r="X110">
        <f>IF(ISBLANK(Calculations!X110),"",Calculations!X110)</f>
        <v>9448593085871.0449</v>
      </c>
      <c r="Y110">
        <f>IF(ISBLANK(Calculations!Y110),"",Calculations!Y110)</f>
        <v>9489163304595.6289</v>
      </c>
      <c r="Z110">
        <f>IF(ISBLANK(Calculations!Z110),"",Calculations!Z110)</f>
        <v>9532660445669.7207</v>
      </c>
      <c r="AA110">
        <f>IF(ISBLANK(Calculations!AA110),"",Calculations!AA110)</f>
        <v>9578760362770.8926</v>
      </c>
      <c r="AB110">
        <f>IF(ISBLANK(Calculations!AB110),"",Calculations!AB110)</f>
        <v>9625063689351.5371</v>
      </c>
      <c r="AC110">
        <f>IF(ISBLANK(Calculations!AC110),"",Calculations!AC110)</f>
        <v>9670903088896.0625</v>
      </c>
      <c r="AD110">
        <f>IF(ISBLANK(Calculations!AD110),"",Calculations!AD110)</f>
        <v>9718831389539.4629</v>
      </c>
      <c r="AE110">
        <f>IF(ISBLANK(Calculations!AE110),"",Calculations!AE110)</f>
        <v>9769169283424.3145</v>
      </c>
      <c r="AF110">
        <f>IF(ISBLANK(Calculations!AF110),"",Calculations!AF110)</f>
        <v>9821278976842.125</v>
      </c>
      <c r="AG110">
        <f>IF(ISBLANK(Calculations!AG110),"",Calculations!AG110)</f>
        <v>9873612632410.2812</v>
      </c>
      <c r="AH110">
        <f>IF(ISBLANK(Calculations!AH110),"",Calculations!AH110)</f>
        <v>9926219319082.7812</v>
      </c>
      <c r="AI110">
        <f>IF(ISBLANK(Calculations!AI110),"",Calculations!AI110)</f>
        <v>9978758245240.8906</v>
      </c>
      <c r="AJ110">
        <f>IF(ISBLANK(Calculations!AJ110),"",Calculations!AJ110)</f>
        <v>10031068725469.197</v>
      </c>
      <c r="AK110">
        <f>IF(ISBLANK(Calculations!AK110),"",Calculations!AK110)</f>
        <v>10040315543814.609</v>
      </c>
      <c r="AL110">
        <f>IF(ISBLANK(Calculations!AL110),"",Calculations!AL110)</f>
        <v>10049442922940.014</v>
      </c>
      <c r="AM110">
        <f>IF(ISBLANK(Calculations!AM110),"",Calculations!AM110)</f>
        <v>10058730728064.83</v>
      </c>
      <c r="AN110">
        <f>IF(ISBLANK(Calculations!AN110),"",Calculations!AN110)</f>
        <v>10068397486302.438</v>
      </c>
      <c r="AO110">
        <f>IF(ISBLANK(Calculations!AO110),"",Calculations!AO110)</f>
        <v>10078563615784.025</v>
      </c>
      <c r="AP110">
        <f>IF(ISBLANK(Calculations!AP110),"",Calculations!AP110)</f>
        <v>10089243735759.479</v>
      </c>
      <c r="AQ110">
        <f>IF(ISBLANK(Calculations!AQ110),"",Calculations!AQ110)</f>
        <v>10100554213923.705</v>
      </c>
      <c r="AR110">
        <f>IF(ISBLANK(Calculations!AR110),"",Calculations!AR110)</f>
        <v>10112435258245.355</v>
      </c>
      <c r="AS110">
        <f>IF(ISBLANK(Calculations!AS110),"",Calculations!AS110)</f>
        <v>10124944488715.766</v>
      </c>
      <c r="AT110">
        <f>IF(ISBLANK(Calculations!AT110),"",Calculations!AT110)</f>
        <v>10138096190472.922</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3.4025188173782638E-3</v>
      </c>
      <c r="K111">
        <f>IF(ISBLANK(Calculations!K111),"",Calculations!K111)</f>
        <v>0.30532519306121791</v>
      </c>
      <c r="L111" t="str">
        <f>IF(ISBLANK(Calculations!L111),"",Calculations!L111)</f>
        <v>RESIDENTIAL</v>
      </c>
      <c r="M111" t="str">
        <f>IF(ISBLANK(Calculations!M111),"",Calculations!M111)</f>
        <v>appl</v>
      </c>
      <c r="N111" t="str">
        <f>IF(ISBLANK(Calculations!N111),"",Calculations!N111)</f>
        <v>petroleum diesel</v>
      </c>
      <c r="O111">
        <f t="shared" si="1"/>
        <v>197386195.8139846</v>
      </c>
      <c r="P111">
        <f>IF(ISBLANK(Calculations!P111),"",Calculations!P111)</f>
        <v>197386195.8139846</v>
      </c>
      <c r="Q111">
        <f>IF(ISBLANK(Calculations!Q111),"",Calculations!Q111)</f>
        <v>197386195.8139846</v>
      </c>
      <c r="R111">
        <f>IF(ISBLANK(Calculations!R111),"",Calculations!R111)</f>
        <v>189213719.50767487</v>
      </c>
      <c r="S111">
        <f>IF(ISBLANK(Calculations!S111),"",Calculations!S111)</f>
        <v>179188329.7107034</v>
      </c>
      <c r="T111">
        <f>IF(ISBLANK(Calculations!T111),"",Calculations!T111)</f>
        <v>168234336.6558997</v>
      </c>
      <c r="U111">
        <f>IF(ISBLANK(Calculations!U111),"",Calculations!U111)</f>
        <v>157311446.50592417</v>
      </c>
      <c r="V111">
        <f>IF(ISBLANK(Calculations!V111),"",Calculations!V111)</f>
        <v>147286432.09880444</v>
      </c>
      <c r="W111">
        <f>IF(ISBLANK(Calculations!W111),"",Calculations!W111)</f>
        <v>138736267.20183089</v>
      </c>
      <c r="X111">
        <f>IF(ISBLANK(Calculations!X111),"",Calculations!X111)</f>
        <v>131943989.84095162</v>
      </c>
      <c r="Y111">
        <f>IF(ISBLANK(Calculations!Y111),"",Calculations!Y111)</f>
        <v>126925852.72877237</v>
      </c>
      <c r="Z111">
        <f>IF(ISBLANK(Calculations!Z111),"",Calculations!Z111)</f>
        <v>123551906.89119038</v>
      </c>
      <c r="AA111">
        <f>IF(ISBLANK(Calculations!AA111),"",Calculations!AA111)</f>
        <v>121534912.44161479</v>
      </c>
      <c r="AB111">
        <f>IF(ISBLANK(Calculations!AB111),"",Calculations!AB111)</f>
        <v>120505418.60637215</v>
      </c>
      <c r="AC111">
        <f>IF(ISBLANK(Calculations!AC111),"",Calculations!AC111)</f>
        <v>120135660.19926462</v>
      </c>
      <c r="AD111">
        <f>IF(ISBLANK(Calculations!AD111),"",Calculations!AD111)</f>
        <v>120208211.35570362</v>
      </c>
      <c r="AE111">
        <f>IF(ISBLANK(Calculations!AE111),"",Calculations!AE111)</f>
        <v>120547872.1622472</v>
      </c>
      <c r="AF111">
        <f>IF(ISBLANK(Calculations!AF111),"",Calculations!AF111)</f>
        <v>121031814.68881349</v>
      </c>
      <c r="AG111">
        <f>IF(ISBLANK(Calculations!AG111),"",Calculations!AG111)</f>
        <v>121574405.95793277</v>
      </c>
      <c r="AH111">
        <f>IF(ISBLANK(Calculations!AH111),"",Calculations!AH111)</f>
        <v>122144574.89554591</v>
      </c>
      <c r="AI111">
        <f>IF(ISBLANK(Calculations!AI111),"",Calculations!AI111)</f>
        <v>122723637.58115955</v>
      </c>
      <c r="AJ111">
        <f>IF(ISBLANK(Calculations!AJ111),"",Calculations!AJ111)</f>
        <v>123302928.88122308</v>
      </c>
      <c r="AK111">
        <f>IF(ISBLANK(Calculations!AK111),"",Calculations!AK111)</f>
        <v>123396332.82813092</v>
      </c>
      <c r="AL111">
        <f>IF(ISBLANK(Calculations!AL111),"",Calculations!AL111)</f>
        <v>123490835.30745134</v>
      </c>
      <c r="AM111">
        <f>IF(ISBLANK(Calculations!AM111),"",Calculations!AM111)</f>
        <v>123590003.33884017</v>
      </c>
      <c r="AN111">
        <f>IF(ISBLANK(Calculations!AN111),"",Calculations!AN111)</f>
        <v>123696629.07738328</v>
      </c>
      <c r="AO111">
        <f>IF(ISBLANK(Calculations!AO111),"",Calculations!AO111)</f>
        <v>123812221.44700815</v>
      </c>
      <c r="AP111">
        <f>IF(ISBLANK(Calculations!AP111),"",Calculations!AP111)</f>
        <v>123936069.50812684</v>
      </c>
      <c r="AQ111">
        <f>IF(ISBLANK(Calculations!AQ111),"",Calculations!AQ111)</f>
        <v>124069192.67857245</v>
      </c>
      <c r="AR111">
        <f>IF(ISBLANK(Calculations!AR111),"",Calculations!AR111)</f>
        <v>124210514.85842159</v>
      </c>
      <c r="AS111">
        <f>IF(ISBLANK(Calculations!AS111),"",Calculations!AS111)</f>
        <v>124360264.43200494</v>
      </c>
      <c r="AT111">
        <f>IF(ISBLANK(Calculations!AT111),"",Calculations!AT111)</f>
        <v>124518654.76212336</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0.30532519306121791</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0.30532519306121791</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0.30532519306121791</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0.30532519306121791</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0.1410126441849742</v>
      </c>
      <c r="K116">
        <f>IF(ISBLANK(Calculations!K116),"",Calculations!K116)</f>
        <v>0.30532519306121791</v>
      </c>
      <c r="L116" t="str">
        <f>IF(ISBLANK(Calculations!L116),"",Calculations!L116)</f>
        <v>RESIDENTIAL</v>
      </c>
      <c r="M116" t="str">
        <f>IF(ISBLANK(Calculations!M116),"",Calculations!M116)</f>
        <v>appl</v>
      </c>
      <c r="N116" t="str">
        <f>IF(ISBLANK(Calculations!N116),"",Calculations!N116)</f>
        <v>LPG propane or butane</v>
      </c>
      <c r="O116">
        <f t="shared" si="1"/>
        <v>581583060635.45471</v>
      </c>
      <c r="P116">
        <f>IF(ISBLANK(Calculations!P116),"",Calculations!P116)</f>
        <v>581583060635.45471</v>
      </c>
      <c r="Q116">
        <f>IF(ISBLANK(Calculations!Q116),"",Calculations!Q116)</f>
        <v>581583060635.45471</v>
      </c>
      <c r="R116">
        <f>IF(ISBLANK(Calculations!R116),"",Calculations!R116)</f>
        <v>571333904608.5144</v>
      </c>
      <c r="S116">
        <f>IF(ISBLANK(Calculations!S116),"",Calculations!S116)</f>
        <v>563660187892.21313</v>
      </c>
      <c r="T116">
        <f>IF(ISBLANK(Calculations!T116),"",Calculations!T116)</f>
        <v>558217690752.37537</v>
      </c>
      <c r="U116">
        <f>IF(ISBLANK(Calculations!U116),"",Calculations!U116)</f>
        <v>554657109367.0282</v>
      </c>
      <c r="V116">
        <f>IF(ISBLANK(Calculations!V116),"",Calculations!V116)</f>
        <v>552731233602.73547</v>
      </c>
      <c r="W116">
        <f>IF(ISBLANK(Calculations!W116),"",Calculations!W116)</f>
        <v>552071668906.43091</v>
      </c>
      <c r="X116">
        <f>IF(ISBLANK(Calculations!X116),"",Calculations!X116)</f>
        <v>552313527184.37158</v>
      </c>
      <c r="Y116">
        <f>IF(ISBLANK(Calculations!Y116),"",Calculations!Y116)</f>
        <v>553125972937.69897</v>
      </c>
      <c r="Z116">
        <f>IF(ISBLANK(Calculations!Z116),"",Calculations!Z116)</f>
        <v>554475999804.90967</v>
      </c>
      <c r="AA116">
        <f>IF(ISBLANK(Calculations!AA116),"",Calculations!AA116)</f>
        <v>556240622646.82764</v>
      </c>
      <c r="AB116">
        <f>IF(ISBLANK(Calculations!AB116),"",Calculations!AB116)</f>
        <v>558188738459.16553</v>
      </c>
      <c r="AC116">
        <f>IF(ISBLANK(Calculations!AC116),"",Calculations!AC116)</f>
        <v>560192610112.02209</v>
      </c>
      <c r="AD116">
        <f>IF(ISBLANK(Calculations!AD116),"",Calculations!AD116)</f>
        <v>562342418408.30469</v>
      </c>
      <c r="AE116">
        <f>IF(ISBLANK(Calculations!AE116),"",Calculations!AE116)</f>
        <v>564626876106.92346</v>
      </c>
      <c r="AF116">
        <f>IF(ISBLANK(Calculations!AF116),"",Calculations!AF116)</f>
        <v>567014288597.59216</v>
      </c>
      <c r="AG116">
        <f>IF(ISBLANK(Calculations!AG116),"",Calculations!AG116)</f>
        <v>569412243911.70752</v>
      </c>
      <c r="AH116">
        <f>IF(ISBLANK(Calculations!AH116),"",Calculations!AH116)</f>
        <v>571831570826.40088</v>
      </c>
      <c r="AI116">
        <f>IF(ISBLANK(Calculations!AI116),"",Calculations!AI116)</f>
        <v>574256767281.97815</v>
      </c>
      <c r="AJ116">
        <f>IF(ISBLANK(Calculations!AJ116),"",Calculations!AJ116)</f>
        <v>576680413847.01575</v>
      </c>
      <c r="AK116">
        <f>IF(ISBLANK(Calculations!AK116),"",Calculations!AK116)</f>
        <v>577384838730.06982</v>
      </c>
      <c r="AL116">
        <f>IF(ISBLANK(Calculations!AL116),"",Calculations!AL116)</f>
        <v>578070356071.49866</v>
      </c>
      <c r="AM116">
        <f>IF(ISBLANK(Calculations!AM116),"",Calculations!AM116)</f>
        <v>578750671872.0929</v>
      </c>
      <c r="AN116">
        <f>IF(ISBLANK(Calculations!AN116),"",Calculations!AN116)</f>
        <v>579437113411.34351</v>
      </c>
      <c r="AO116">
        <f>IF(ISBLANK(Calculations!AO116),"",Calculations!AO116)</f>
        <v>580136604148.47937</v>
      </c>
      <c r="AP116">
        <f>IF(ISBLANK(Calculations!AP116),"",Calculations!AP116)</f>
        <v>580850959141.93359</v>
      </c>
      <c r="AQ116">
        <f>IF(ISBLANK(Calculations!AQ116),"",Calculations!AQ116)</f>
        <v>581585750112.95776</v>
      </c>
      <c r="AR116">
        <f>IF(ISBLANK(Calculations!AR116),"",Calculations!AR116)</f>
        <v>582339757806.54431</v>
      </c>
      <c r="AS116">
        <f>IF(ISBLANK(Calculations!AS116),"",Calculations!AS116)</f>
        <v>583116675674.36035</v>
      </c>
      <c r="AT116">
        <f>IF(ISBLANK(Calculations!AT116),"",Calculations!AT116)</f>
        <v>583918799985.89563</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0.30532519306121791</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0.4153522037351427</v>
      </c>
      <c r="K121">
        <f>IF(ISBLANK(Calculations!K121),"",Calculations!K121)</f>
        <v>0.30532519306121791</v>
      </c>
      <c r="L121" t="str">
        <f>IF(ISBLANK(Calculations!L121),"",Calculations!L121)</f>
        <v>RESIDENTIAL</v>
      </c>
      <c r="M121" t="str">
        <f>IF(ISBLANK(Calculations!M121),"",Calculations!M121)</f>
        <v>other</v>
      </c>
      <c r="N121" t="str">
        <f>IF(ISBLANK(Calculations!N121),"",Calculations!N121)</f>
        <v>electricity</v>
      </c>
      <c r="O121">
        <f t="shared" si="1"/>
        <v>15406965488940.059</v>
      </c>
      <c r="P121">
        <f>IF(ISBLANK(Calculations!P121),"",Calculations!P121)-(SUMIFS(BDEQ!B:B,BDEQ!$AG:$AG,About!$B$2,BDEQ!$AH:$AH,$I121)*BDEQ!$C$2*$J121*$K121)</f>
        <v>15406965488940.059</v>
      </c>
      <c r="Q121">
        <f>IF(ISBLANK(Calculations!Q121),"",Calculations!Q121)-(SUMIFS(BDEQ!C:C,BDEQ!$AG:$AG,About!$B$2,BDEQ!$AH:$AH,$I121)*BDEQ!$C$2*$J121*$K121)</f>
        <v>15406965488940.059</v>
      </c>
      <c r="R121">
        <f>IF(ISBLANK(Calculations!R121),"",Calculations!R121)-(SUMIFS(BDEQ!D:D,BDEQ!$AG:$AG,About!$B$2,BDEQ!$AH:$AH,$I121)*BDEQ!$C$2*$J121*$K121)</f>
        <v>15528187388497.674</v>
      </c>
      <c r="S121">
        <f>IF(ISBLANK(Calculations!S121),"",Calculations!S121)-(SUMIFS(BDEQ!E:E,BDEQ!$AG:$AG,About!$B$2,BDEQ!$AH:$AH,$I121)*BDEQ!$C$2*$J121*$K121)</f>
        <v>15654369252522.574</v>
      </c>
      <c r="T121">
        <f>IF(ISBLANK(Calculations!T121),"",Calculations!T121)-(SUMIFS(BDEQ!F:F,BDEQ!$AG:$AG,About!$B$2,BDEQ!$AH:$AH,$I121)*BDEQ!$C$2*$J121*$K121)</f>
        <v>15794757883920.619</v>
      </c>
      <c r="U121">
        <f>IF(ISBLANK(Calculations!U121),"",Calculations!U121)-(SUMIFS(BDEQ!G:G,BDEQ!$AG:$AG,About!$B$2,BDEQ!$AH:$AH,$I121)*BDEQ!$C$2*$J121*$K121)</f>
        <v>15945558506034.674</v>
      </c>
      <c r="V121">
        <f>IF(ISBLANK(Calculations!V121),"",Calculations!V121)-(SUMIFS(BDEQ!H:H,BDEQ!$AG:$AG,About!$B$2,BDEQ!$AH:$AH,$I121)*BDEQ!$C$2*$J121*$K121)</f>
        <v>16087456141884.332</v>
      </c>
      <c r="W121">
        <f>IF(ISBLANK(Calculations!W121),"",Calculations!W121)-(SUMIFS(BDEQ!I:I,BDEQ!$AG:$AG,About!$B$2,BDEQ!$AH:$AH,$I121)*BDEQ!$C$2*$J121*$K121)</f>
        <v>16234700532446.598</v>
      </c>
      <c r="X121">
        <f>IF(ISBLANK(Calculations!X121),"",Calculations!X121)-(SUMIFS(BDEQ!J:J,BDEQ!$AG:$AG,About!$B$2,BDEQ!$AH:$AH,$I121)*BDEQ!$C$2*$J121*$K121)</f>
        <v>16396988142436.26</v>
      </c>
      <c r="Y121">
        <f>IF(ISBLANK(Calculations!Y121),"",Calculations!Y121)-(SUMIFS(BDEQ!K:K,BDEQ!$AG:$AG,About!$B$2,BDEQ!$AH:$AH,$I121)*BDEQ!$C$2*$J121*$K121)</f>
        <v>16548236634319.207</v>
      </c>
      <c r="Z121">
        <f>IF(ISBLANK(Calculations!Z121),"",Calculations!Z121)-(SUMIFS(BDEQ!L:L,BDEQ!$AG:$AG,About!$B$2,BDEQ!$AH:$AH,$I121)*BDEQ!$C$2*$J121*$K121)</f>
        <v>16693336410587.65</v>
      </c>
      <c r="AA121">
        <f>IF(ISBLANK(Calculations!AA121),"",Calculations!AA121)-(SUMIFS(BDEQ!M:M,BDEQ!$AG:$AG,About!$B$2,BDEQ!$AH:$AH,$I121)*BDEQ!$C$2*$J121*$K121)</f>
        <v>16833415297929.596</v>
      </c>
      <c r="AB121">
        <f>IF(ISBLANK(Calculations!AB121),"",Calculations!AB121)-(SUMIFS(BDEQ!N:N,BDEQ!$AG:$AG,About!$B$2,BDEQ!$AH:$AH,$I121)*BDEQ!$C$2*$J121*$K121)</f>
        <v>16968643557623.354</v>
      </c>
      <c r="AC121">
        <f>IF(ISBLANK(Calculations!AC121),"",Calculations!AC121)-(SUMIFS(BDEQ!O:O,BDEQ!$AG:$AG,About!$B$2,BDEQ!$AH:$AH,$I121)*BDEQ!$C$2*$J121*$K121)</f>
        <v>17118516219869.18</v>
      </c>
      <c r="AD121">
        <f>IF(ISBLANK(Calculations!AD121),"",Calculations!AD121)-(SUMIFS(BDEQ!P:P,BDEQ!$AG:$AG,About!$B$2,BDEQ!$AH:$AH,$I121)*BDEQ!$C$2*$J121*$K121)</f>
        <v>17291584505825.906</v>
      </c>
      <c r="AE121">
        <f>IF(ISBLANK(Calculations!AE121),"",Calculations!AE121)-(SUMIFS(BDEQ!Q:Q,BDEQ!$AG:$AG,About!$B$2,BDEQ!$AH:$AH,$I121)*BDEQ!$C$2*$J121*$K121)</f>
        <v>17483345906494.918</v>
      </c>
      <c r="AF121">
        <f>IF(ISBLANK(Calculations!AF121),"",Calculations!AF121)-(SUMIFS(BDEQ!R:R,BDEQ!$AG:$AG,About!$B$2,BDEQ!$AH:$AH,$I121)*BDEQ!$C$2*$J121*$K121)</f>
        <v>17674281976764.488</v>
      </c>
      <c r="AG121">
        <f>IF(ISBLANK(Calculations!AG121),"",Calculations!AG121)-(SUMIFS(BDEQ!S:S,BDEQ!$AG:$AG,About!$B$2,BDEQ!$AH:$AH,$I121)*BDEQ!$C$2*$J121*$K121)</f>
        <v>17859093547172.949</v>
      </c>
      <c r="AH121">
        <f>IF(ISBLANK(Calculations!AH121),"",Calculations!AH121)-(SUMIFS(BDEQ!T:T,BDEQ!$AG:$AG,About!$B$2,BDEQ!$AH:$AH,$I121)*BDEQ!$C$2*$J121*$K121)</f>
        <v>18049615905863.82</v>
      </c>
      <c r="AI121">
        <f>IF(ISBLANK(Calculations!AI121),"",Calculations!AI121)-(SUMIFS(BDEQ!U:U,BDEQ!$AG:$AG,About!$B$2,BDEQ!$AH:$AH,$I121)*BDEQ!$C$2*$J121*$K121)</f>
        <v>18230034404240.152</v>
      </c>
      <c r="AJ121">
        <f>IF(ISBLANK(Calculations!AJ121),"",Calculations!AJ121)-(SUMIFS(BDEQ!V:V,BDEQ!$AG:$AG,About!$B$2,BDEQ!$AH:$AH,$I121)*BDEQ!$C$2*$J121*$K121)</f>
        <v>18399046322976.113</v>
      </c>
      <c r="AK121">
        <f>IF(ISBLANK(Calculations!AK121),"",Calculations!AK121)-(SUMIFS(BDEQ!W:W,BDEQ!$AG:$AG,About!$B$2,BDEQ!$AH:$AH,$I121)*BDEQ!$C$2*$J121*$K121)</f>
        <v>18530150128594.922</v>
      </c>
      <c r="AL121">
        <f>IF(ISBLANK(Calculations!AL121),"",Calculations!AL121)-(SUMIFS(BDEQ!X:X,BDEQ!$AG:$AG,About!$B$2,BDEQ!$AH:$AH,$I121)*BDEQ!$C$2*$J121*$K121)</f>
        <v>18661982288133.57</v>
      </c>
      <c r="AM121">
        <f>IF(ISBLANK(Calculations!AM121),"",Calculations!AM121)-(SUMIFS(BDEQ!Y:Y,BDEQ!$AG:$AG,About!$B$2,BDEQ!$AH:$AH,$I121)*BDEQ!$C$2*$J121*$K121)</f>
        <v>18798728984897.441</v>
      </c>
      <c r="AN121">
        <f>IF(ISBLANK(Calculations!AN121),"",Calculations!AN121)-(SUMIFS(BDEQ!Z:Z,BDEQ!$AG:$AG,About!$B$2,BDEQ!$AH:$AH,$I121)*BDEQ!$C$2*$J121*$K121)</f>
        <v>18936130436411.008</v>
      </c>
      <c r="AO121">
        <f>IF(ISBLANK(Calculations!AO121),"",Calculations!AO121)-(SUMIFS(BDEQ!AA:AA,BDEQ!$AG:$AG,About!$B$2,BDEQ!$AH:$AH,$I121)*BDEQ!$C$2*$J121*$K121)</f>
        <v>19070407612603.031</v>
      </c>
      <c r="AP121">
        <f>IF(ISBLANK(Calculations!AP121),"",Calculations!AP121)-(SUMIFS(BDEQ!AB:AB,BDEQ!$AG:$AG,About!$B$2,BDEQ!$AH:$AH,$I121)*BDEQ!$C$2*$J121*$K121)</f>
        <v>19186497377601.797</v>
      </c>
      <c r="AQ121">
        <f>IF(ISBLANK(Calculations!AQ121),"",Calculations!AQ121)-(SUMIFS(BDEQ!AC:AC,BDEQ!$AG:$AG,About!$B$2,BDEQ!$AH:$AH,$I121)*BDEQ!$C$2*$J121*$K121)</f>
        <v>19285633458656.168</v>
      </c>
      <c r="AR121">
        <f>IF(ISBLANK(Calculations!AR121),"",Calculations!AR121)-(SUMIFS(BDEQ!AD:AD,BDEQ!$AG:$AG,About!$B$2,BDEQ!$AH:$AH,$I121)*BDEQ!$C$2*$J121*$K121)</f>
        <v>19378275570009.812</v>
      </c>
      <c r="AS121">
        <f>IF(ISBLANK(Calculations!AS121),"",Calculations!AS121)-(SUMIFS(BDEQ!AE:AE,BDEQ!$AG:$AG,About!$B$2,BDEQ!$AH:$AH,$I121)*BDEQ!$C$2*$J121*$K121)</f>
        <v>19477530849843.328</v>
      </c>
      <c r="AT121">
        <f>IF(ISBLANK(Calculations!AT121),"",Calculations!AT121)-(SUMIFS(BDEQ!AF:AF,BDEQ!$AG:$AG,About!$B$2,BDEQ!$AH:$AH,$I121)*BDEQ!$C$2*$J121*$K121)</f>
        <v>19587810633373.551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0.30532519306121791</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0.30532519306121791</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0.30532519306121791</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0.30532519306121791</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0.30532519306121791</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0.30532519306121791</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0.30532519306121791</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0.30532519306121791</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0.30532519306121791</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3.1877404256802272E-2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3152834668019.0288</v>
      </c>
      <c r="P134">
        <f>IF(ISBLANK(Calculations!P134),"",Calculations!P134)</f>
        <v>3152834668019.0288</v>
      </c>
      <c r="Q134">
        <f>IF(ISBLANK(Calculations!Q134),"",Calculations!Q134)</f>
        <v>3152834668019.0288</v>
      </c>
      <c r="R134">
        <f>IF(ISBLANK(Calculations!R134),"",Calculations!R134)</f>
        <v>3180541996470.3145</v>
      </c>
      <c r="S134">
        <f>IF(ISBLANK(Calculations!S134),"",Calculations!S134)</f>
        <v>3207117756946.1172</v>
      </c>
      <c r="T134">
        <f>IF(ISBLANK(Calculations!T134),"",Calculations!T134)</f>
        <v>3232523387040.0269</v>
      </c>
      <c r="U134">
        <f>IF(ISBLANK(Calculations!U134),"",Calculations!U134)</f>
        <v>3256820770840.8779</v>
      </c>
      <c r="V134">
        <f>IF(ISBLANK(Calculations!V134),"",Calculations!V134)</f>
        <v>3280868407902.2368</v>
      </c>
      <c r="W134">
        <f>IF(ISBLANK(Calculations!W134),"",Calculations!W134)</f>
        <v>3303968327433.3706</v>
      </c>
      <c r="X134">
        <f>IF(ISBLANK(Calculations!X134),"",Calculations!X134)</f>
        <v>3326284630208.9536</v>
      </c>
      <c r="Y134">
        <f>IF(ISBLANK(Calculations!Y134),"",Calculations!Y134)</f>
        <v>3347072964146.0444</v>
      </c>
      <c r="Z134">
        <f>IF(ISBLANK(Calculations!Z134),"",Calculations!Z134)</f>
        <v>3365986590636.3667</v>
      </c>
      <c r="AA134">
        <f>IF(ISBLANK(Calculations!AA134),"",Calculations!AA134)</f>
        <v>3382806254880.019</v>
      </c>
      <c r="AB134">
        <f>IF(ISBLANK(Calculations!AB134),"",Calculations!AB134)</f>
        <v>3396675454776.9487</v>
      </c>
      <c r="AC134">
        <f>IF(ISBLANK(Calculations!AC134),"",Calculations!AC134)</f>
        <v>3407376722099.2266</v>
      </c>
      <c r="AD134">
        <f>IF(ISBLANK(Calculations!AD134),"",Calculations!AD134)</f>
        <v>3415161057743.52</v>
      </c>
      <c r="AE134">
        <f>IF(ISBLANK(Calculations!AE134),"",Calculations!AE134)</f>
        <v>3420357998203.1489</v>
      </c>
      <c r="AF134">
        <f>IF(ISBLANK(Calculations!AF134),"",Calculations!AF134)</f>
        <v>3423305336265.7183</v>
      </c>
      <c r="AG134">
        <f>IF(ISBLANK(Calculations!AG134),"",Calculations!AG134)</f>
        <v>3423973816342.4277</v>
      </c>
      <c r="AH134">
        <f>IF(ISBLANK(Calculations!AH134),"",Calculations!AH134)</f>
        <v>3423921789754.6953</v>
      </c>
      <c r="AI134">
        <f>IF(ISBLANK(Calculations!AI134),"",Calculations!AI134)</f>
        <v>3422444900713.6855</v>
      </c>
      <c r="AJ134">
        <f>IF(ISBLANK(Calculations!AJ134),"",Calculations!AJ134)</f>
        <v>3420624803559.2842</v>
      </c>
      <c r="AK134">
        <f>IF(ISBLANK(Calculations!AK134),"",Calculations!AK134)</f>
        <v>3418759280257.8564</v>
      </c>
      <c r="AL134">
        <f>IF(ISBLANK(Calculations!AL134),"",Calculations!AL134)</f>
        <v>3416368469692.543</v>
      </c>
      <c r="AM134">
        <f>IF(ISBLANK(Calculations!AM134),"",Calculations!AM134)</f>
        <v>3414138112330.4316</v>
      </c>
      <c r="AN134">
        <f>IF(ISBLANK(Calculations!AN134),"",Calculations!AN134)</f>
        <v>3411929400870.105</v>
      </c>
      <c r="AO134">
        <f>IF(ISBLANK(Calculations!AO134),"",Calculations!AO134)</f>
        <v>3409810984881.8457</v>
      </c>
      <c r="AP134">
        <f>IF(ISBLANK(Calculations!AP134),"",Calculations!AP134)</f>
        <v>3407642465840.8052</v>
      </c>
      <c r="AQ134">
        <f>IF(ISBLANK(Calculations!AQ134),"",Calculations!AQ134)</f>
        <v>3405396317141.9458</v>
      </c>
      <c r="AR134">
        <f>IF(ISBLANK(Calculations!AR134),"",Calculations!AR134)</f>
        <v>3403057145007.9604</v>
      </c>
      <c r="AS134">
        <f>IF(ISBLANK(Calculations!AS134),"",Calculations!AS134)</f>
        <v>3400485409116.5742</v>
      </c>
      <c r="AT134">
        <f>IF(ISBLANK(Calculations!AT134),"",Calculations!AT134)</f>
        <v>3397550082589.374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0.56738114976295151</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36177356871185.312</v>
      </c>
      <c r="P136">
        <f>IF(ISBLANK(Calculations!P136),"",Calculations!P136)</f>
        <v>36177356871185.312</v>
      </c>
      <c r="Q136">
        <f>IF(ISBLANK(Calculations!Q136),"",Calculations!Q136)</f>
        <v>36177356871185.312</v>
      </c>
      <c r="R136">
        <f>IF(ISBLANK(Calculations!R136),"",Calculations!R136)</f>
        <v>35912486980874.039</v>
      </c>
      <c r="S136" s="99">
        <f>IF(ISBLANK(Calculations!S136),"",Calculations!S136 + ('IRA Buildings Changes'!$F$38/($AB$133-$R$133)*(S133-$R$133)))</f>
        <v>35605386909073.766</v>
      </c>
      <c r="T136" s="99">
        <f>IF(ISBLANK(Calculations!T136),"",Calculations!T136 + ('IRA Buildings Changes'!$F$38/($AB$133-$R$133)*(T133-$R$133)))</f>
        <v>35292048101146.961</v>
      </c>
      <c r="U136" s="99">
        <f>IF(ISBLANK(Calculations!U136),"",Calculations!U136 + ('IRA Buildings Changes'!$F$38/($AB$133-$R$133)*(U133-$R$133)))</f>
        <v>34976189532292.062</v>
      </c>
      <c r="V136" s="99">
        <f>IF(ISBLANK(Calculations!V136),"",Calculations!V136 + ('IRA Buildings Changes'!$F$38/($AB$133-$R$133)*(V133-$R$133)))</f>
        <v>34670792377803.746</v>
      </c>
      <c r="W136" s="99">
        <f>IF(ISBLANK(Calculations!W136),"",Calculations!W136 + ('IRA Buildings Changes'!$F$38/($AB$133-$R$133)*(W133-$R$133)))</f>
        <v>34375108403593.801</v>
      </c>
      <c r="X136" s="99">
        <f>IF(ISBLANK(Calculations!X136),"",Calculations!X136 + ('IRA Buildings Changes'!$F$38/($AB$133-$R$133)*(X133-$R$133)))</f>
        <v>34098427727679.828</v>
      </c>
      <c r="Y136" s="99">
        <f>IF(ISBLANK(Calculations!Y136),"",Calculations!Y136 + ('IRA Buildings Changes'!$F$38/($AB$133-$R$133)*(Y133-$R$133)))</f>
        <v>33842215149029.742</v>
      </c>
      <c r="Z136" s="99">
        <f>IF(ISBLANK(Calculations!Z136),"",Calculations!Z136 + ('IRA Buildings Changes'!$F$38/($AB$133-$R$133)*(Z133-$R$133)))</f>
        <v>33611877707194.734</v>
      </c>
      <c r="AA136" s="99">
        <f>IF(ISBLANK(Calculations!AA136),"",Calculations!AA136 + ('IRA Buildings Changes'!$F$38/($AB$133-$R$133)*(AA133-$R$133)))</f>
        <v>33411532536463.266</v>
      </c>
      <c r="AB136" s="98">
        <f>IF(ISBLANK(Calculations!AB136),"",Calculations!AB136 + 'IRA Buildings Changes'!F38)</f>
        <v>33238432268760.605</v>
      </c>
      <c r="AC136" s="99">
        <f>IF(ISBLANK(Calculations!AC136),"",Calculations!AC136 + 'IRA Buildings Changes'!$F$38)</f>
        <v>33127066043534.77</v>
      </c>
      <c r="AD136" s="99">
        <f>IF(ISBLANK(Calculations!AD136),"",Calculations!AD136 + 'IRA Buildings Changes'!$F$38)</f>
        <v>33043483689816.934</v>
      </c>
      <c r="AE136" s="99">
        <f>IF(ISBLANK(Calculations!AE136),"",Calculations!AE136 + 'IRA Buildings Changes'!$F$38)</f>
        <v>32985209642422.285</v>
      </c>
      <c r="AF136" s="99">
        <f>IF(ISBLANK(Calculations!AF136),"",Calculations!AF136 + 'IRA Buildings Changes'!$F$38)</f>
        <v>32947000348477.578</v>
      </c>
      <c r="AG136" s="99">
        <f>IF(ISBLANK(Calculations!AG136),"",Calculations!AG136 + 'IRA Buildings Changes'!$F$38)</f>
        <v>32919260795340.262</v>
      </c>
      <c r="AH136" s="99">
        <f>IF(ISBLANK(Calculations!AH136),"",Calculations!AH136 + 'IRA Buildings Changes'!$F$38)</f>
        <v>32908562553667.781</v>
      </c>
      <c r="AI136" s="99">
        <f>IF(ISBLANK(Calculations!AI136),"",Calculations!AI136 + 'IRA Buildings Changes'!$F$38)</f>
        <v>32900786120841.34</v>
      </c>
      <c r="AJ136" s="99">
        <f>IF(ISBLANK(Calculations!AJ136),"",Calculations!AJ136 + 'IRA Buildings Changes'!$F$38)</f>
        <v>32901124046956.102</v>
      </c>
      <c r="AK136" s="99">
        <f>IF(ISBLANK(Calculations!AK136),"",Calculations!AK136 + 'IRA Buildings Changes'!$F$38)</f>
        <v>32907820286986.445</v>
      </c>
      <c r="AL136" s="99">
        <f>IF(ISBLANK(Calculations!AL136),"",Calculations!AL136 + 'IRA Buildings Changes'!$F$38)</f>
        <v>32913214916512.758</v>
      </c>
      <c r="AM136" s="99">
        <f>IF(ISBLANK(Calculations!AM136),"",Calculations!AM136 + 'IRA Buildings Changes'!$F$38)</f>
        <v>32922055041763.773</v>
      </c>
      <c r="AN136" s="99">
        <f>IF(ISBLANK(Calculations!AN136),"",Calculations!AN136 + 'IRA Buildings Changes'!$F$38)</f>
        <v>32931520394047.887</v>
      </c>
      <c r="AO136" s="99">
        <f>IF(ISBLANK(Calculations!AO136),"",Calculations!AO136 + 'IRA Buildings Changes'!$F$38)</f>
        <v>32941721659704.75</v>
      </c>
      <c r="AP136" s="99">
        <f>IF(ISBLANK(Calculations!AP136),"",Calculations!AP136 + 'IRA Buildings Changes'!$F$38)</f>
        <v>32951146690957.406</v>
      </c>
      <c r="AQ136" s="99">
        <f>IF(ISBLANK(Calculations!AQ136),"",Calculations!AQ136 + 'IRA Buildings Changes'!$F$38)</f>
        <v>32959742560030.023</v>
      </c>
      <c r="AR136" s="99">
        <f>IF(ISBLANK(Calculations!AR136),"",Calculations!AR136 + 'IRA Buildings Changes'!$F$38)</f>
        <v>32967729559736.316</v>
      </c>
      <c r="AS136" s="99">
        <f>IF(ISBLANK(Calculations!AS136),"",Calculations!AS136 + 'IRA Buildings Changes'!$F$38)</f>
        <v>32973938877253.148</v>
      </c>
      <c r="AT136" s="99">
        <f>IF(ISBLANK(Calculations!AT136),"",Calculations!AT136 + 'IRA Buildings Changes'!$F$38)</f>
        <v>32977101285678.633</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0.33222568588919377</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3617605493647.4312</v>
      </c>
      <c r="P137">
        <f>IF(ISBLANK(Calculations!P137),"",Calculations!P137)</f>
        <v>3617605493647.4312</v>
      </c>
      <c r="Q137">
        <f>IF(ISBLANK(Calculations!Q137),"",Calculations!Q137)</f>
        <v>3617605493647.4312</v>
      </c>
      <c r="R137">
        <f>IF(ISBLANK(Calculations!R137),"",Calculations!R137)</f>
        <v>3671758241132.165</v>
      </c>
      <c r="S137">
        <f>IF(ISBLANK(Calculations!S137),"",Calculations!S137)</f>
        <v>3724523176983.3379</v>
      </c>
      <c r="T137">
        <f>IF(ISBLANK(Calculations!T137),"",Calculations!T137)</f>
        <v>3775722996175.4751</v>
      </c>
      <c r="U137">
        <f>IF(ISBLANK(Calculations!U137),"",Calculations!U137)</f>
        <v>3825349095789.7998</v>
      </c>
      <c r="V137">
        <f>IF(ISBLANK(Calculations!V137),"",Calculations!V137)</f>
        <v>3874378999904.7778</v>
      </c>
      <c r="W137">
        <f>IF(ISBLANK(Calculations!W137),"",Calculations!W137)</f>
        <v>3922038451196.1533</v>
      </c>
      <c r="X137">
        <f>IF(ISBLANK(Calculations!X137),"",Calculations!X137)</f>
        <v>3968700693616.3525</v>
      </c>
      <c r="Y137">
        <f>IF(ISBLANK(Calculations!Y137),"",Calculations!Y137)</f>
        <v>4013867066859.2798</v>
      </c>
      <c r="Z137">
        <f>IF(ISBLANK(Calculations!Z137),"",Calculations!Z137)</f>
        <v>4057566759066.9131</v>
      </c>
      <c r="AA137">
        <f>IF(ISBLANK(Calculations!AA137),"",Calculations!AA137)</f>
        <v>4099728810468.061</v>
      </c>
      <c r="AB137">
        <f>IF(ISBLANK(Calculations!AB137),"",Calculations!AB137)</f>
        <v>4139649136807.6904</v>
      </c>
      <c r="AC137">
        <f>IF(ISBLANK(Calculations!AC137),"",Calculations!AC137)</f>
        <v>4177070556130.8486</v>
      </c>
      <c r="AD137">
        <f>IF(ISBLANK(Calculations!AD137),"",Calculations!AD137)</f>
        <v>4212171231160.1011</v>
      </c>
      <c r="AE137">
        <f>IF(ISBLANK(Calculations!AE137),"",Calculations!AE137)</f>
        <v>4244340491687.9751</v>
      </c>
      <c r="AF137">
        <f>IF(ISBLANK(Calculations!AF137),"",Calculations!AF137)</f>
        <v>4272848486147.2725</v>
      </c>
      <c r="AG137">
        <f>IF(ISBLANK(Calculations!AG137),"",Calculations!AG137)</f>
        <v>4296454492604.9961</v>
      </c>
      <c r="AH137">
        <f>IF(ISBLANK(Calculations!AH137),"",Calculations!AH137)</f>
        <v>4316096703933.1396</v>
      </c>
      <c r="AI137">
        <f>IF(ISBLANK(Calculations!AI137),"",Calculations!AI137)</f>
        <v>4330471857536.4844</v>
      </c>
      <c r="AJ137">
        <f>IF(ISBLANK(Calculations!AJ137),"",Calculations!AJ137)</f>
        <v>4340849855396.8711</v>
      </c>
      <c r="AK137">
        <f>IF(ISBLANK(Calculations!AK137),"",Calculations!AK137)</f>
        <v>4347807472095.0459</v>
      </c>
      <c r="AL137">
        <f>IF(ISBLANK(Calculations!AL137),"",Calculations!AL137)</f>
        <v>4351348061769.2817</v>
      </c>
      <c r="AM137">
        <f>IF(ISBLANK(Calculations!AM137),"",Calculations!AM137)</f>
        <v>4352930665095.1226</v>
      </c>
      <c r="AN137">
        <f>IF(ISBLANK(Calculations!AN137),"",Calculations!AN137)</f>
        <v>4353108116115.3594</v>
      </c>
      <c r="AO137">
        <f>IF(ISBLANK(Calculations!AO137),"",Calculations!AO137)</f>
        <v>4352514536029.6167</v>
      </c>
      <c r="AP137">
        <f>IF(ISBLANK(Calculations!AP137),"",Calculations!AP137)</f>
        <v>4351438356831.2461</v>
      </c>
      <c r="AQ137">
        <f>IF(ISBLANK(Calculations!AQ137),"",Calculations!AQ137)</f>
        <v>4350124202043.0127</v>
      </c>
      <c r="AR137">
        <f>IF(ISBLANK(Calculations!AR137),"",Calculations!AR137)</f>
        <v>4348650454449.3037</v>
      </c>
      <c r="AS137">
        <f>IF(ISBLANK(Calculations!AS137),"",Calculations!AS137)</f>
        <v>4346857039431.9419</v>
      </c>
      <c r="AT137">
        <f>IF(ISBLANK(Calculations!AT137),"",Calculations!AT137)</f>
        <v>4344521474301.209</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3662000000000</v>
      </c>
      <c r="P139">
        <f>IF(ISBLANK(Calculations!P139),"",Calculations!P139)</f>
        <v>3662000000000</v>
      </c>
      <c r="Q139">
        <f>IF(ISBLANK(Calculations!Q139),"",Calculations!Q139)</f>
        <v>3662000000000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12000000000</v>
      </c>
      <c r="P140">
        <f>IF(ISBLANK(Calculations!P140),"",Calculations!P140)</f>
        <v>12000000000</v>
      </c>
      <c r="Q140">
        <f>IF(ISBLANK(Calculations!Q140),"",Calculations!Q140)</f>
        <v>12000000000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7313000000000</v>
      </c>
      <c r="P142">
        <f>IF(ISBLANK(Calculations!P142),"",Calculations!P142)</f>
        <v>7313000000000</v>
      </c>
      <c r="Q142">
        <f>IF(ISBLANK(Calculations!Q142),"",Calculations!Q142)</f>
        <v>7313000000000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0.20568891127048819</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20343661769207.633</v>
      </c>
      <c r="P147">
        <f>IF(ISBLANK(Calculations!P147),"",Calculations!P147)</f>
        <v>20343661769207.633</v>
      </c>
      <c r="Q147">
        <f>IF(ISBLANK(Calculations!Q147),"",Calculations!Q147)</f>
        <v>20343661769207.633</v>
      </c>
      <c r="R147">
        <f>IF(ISBLANK(Calculations!R147),"",Calculations!R147)</f>
        <v>20319342528433.625</v>
      </c>
      <c r="S147" s="99">
        <f>IF(ISBLANK(Calculations!S147),"",Calculations!S147+('IRA Buildings Changes'!$E$38/($AB$146-$R$146)*(S146-$R$146)))</f>
        <v>20190139164472.867</v>
      </c>
      <c r="T147" s="99">
        <f>IF(ISBLANK(Calculations!T147),"",Calculations!T147+('IRA Buildings Changes'!$E$38/($AB$146-$R$146)*(T146-$R$146)))</f>
        <v>20038589899777.574</v>
      </c>
      <c r="U147" s="99">
        <f>IF(ISBLANK(Calculations!U147),"",Calculations!U147+('IRA Buildings Changes'!$E$38/($AB$146-$R$146)*(U146-$R$146)))</f>
        <v>19879387655126.16</v>
      </c>
      <c r="V147" s="99">
        <f>IF(ISBLANK(Calculations!V147),"",Calculations!V147+('IRA Buildings Changes'!$E$38/($AB$146-$R$146)*(V146-$R$146)))</f>
        <v>19713607170564.328</v>
      </c>
      <c r="W147" s="99">
        <f>IF(ISBLANK(Calculations!W147),"",Calculations!W147+('IRA Buildings Changes'!$E$38/($AB$146-$R$146)*(W146-$R$146)))</f>
        <v>19534719770538.48</v>
      </c>
      <c r="X147" s="99">
        <f>IF(ISBLANK(Calculations!X147),"",Calculations!X147+('IRA Buildings Changes'!$E$38/($AB$146-$R$146)*(X146-$R$146)))</f>
        <v>19346978503901.43</v>
      </c>
      <c r="Y147" s="99">
        <f>IF(ISBLANK(Calculations!Y147),"",Calculations!Y147+('IRA Buildings Changes'!$E$38/($AB$146-$R$146)*(Y146-$R$146)))</f>
        <v>19156342058229.613</v>
      </c>
      <c r="Z147" s="99">
        <f>IF(ISBLANK(Calculations!Z147),"",Calculations!Z147+('IRA Buildings Changes'!$E$38/($AB$146-$R$146)*(Z146-$R$146)))</f>
        <v>18950639773738.594</v>
      </c>
      <c r="AA147" s="99">
        <f>IF(ISBLANK(Calculations!AA147),"",Calculations!AA147+('IRA Buildings Changes'!$E$38/($AB$146-$R$146)*(AA146-$R$146)))</f>
        <v>18755025665744.055</v>
      </c>
      <c r="AB147" s="98">
        <f>IF(ISBLANK(Calculations!AB147),"",Calculations!AB147 + 'IRA Buildings Changes'!E38)</f>
        <v>18564241326337.41</v>
      </c>
      <c r="AC147" s="99">
        <f>IF(ISBLANK(Calculations!AC147),"",Calculations!AC147  + 'IRA Buildings Changes'!$E$38)</f>
        <v>18468630686054.844</v>
      </c>
      <c r="AD147" s="99">
        <f>IF(ISBLANK(Calculations!AD147),"",Calculations!AD147  + 'IRA Buildings Changes'!$E$38)</f>
        <v>18379770360631.297</v>
      </c>
      <c r="AE147" s="99">
        <f>IF(ISBLANK(Calculations!AE147),"",Calculations!AE147  + 'IRA Buildings Changes'!$E$38)</f>
        <v>18297597282891.344</v>
      </c>
      <c r="AF147" s="99">
        <f>IF(ISBLANK(Calculations!AF147),"",Calculations!AF147  + 'IRA Buildings Changes'!$E$38)</f>
        <v>18228264275523.199</v>
      </c>
      <c r="AG147" s="99">
        <f>IF(ISBLANK(Calculations!AG147),"",Calculations!AG147  + 'IRA Buildings Changes'!$E$38)</f>
        <v>18170175371281.297</v>
      </c>
      <c r="AH147" s="99">
        <f>IF(ISBLANK(Calculations!AH147),"",Calculations!AH147  + 'IRA Buildings Changes'!$E$38)</f>
        <v>18122984831868.336</v>
      </c>
      <c r="AI147" s="99">
        <f>IF(ISBLANK(Calculations!AI147),"",Calculations!AI147  + 'IRA Buildings Changes'!$E$38)</f>
        <v>18091321572660.523</v>
      </c>
      <c r="AJ147" s="99">
        <f>IF(ISBLANK(Calculations!AJ147),"",Calculations!AJ147  + 'IRA Buildings Changes'!$E$38)</f>
        <v>18076976286565.941</v>
      </c>
      <c r="AK147" s="99">
        <f>IF(ISBLANK(Calculations!AK147),"",Calculations!AK147  + 'IRA Buildings Changes'!$E$38)</f>
        <v>18078928478356.48</v>
      </c>
      <c r="AL147" s="99">
        <f>IF(ISBLANK(Calculations!AL147),"",Calculations!AL147  + 'IRA Buildings Changes'!$E$38)</f>
        <v>18090640722281.578</v>
      </c>
      <c r="AM147" s="99">
        <f>IF(ISBLANK(Calculations!AM147),"",Calculations!AM147  + 'IRA Buildings Changes'!$E$38)</f>
        <v>18118503055823.355</v>
      </c>
      <c r="AN147" s="99">
        <f>IF(ISBLANK(Calculations!AN147),"",Calculations!AN147  + 'IRA Buildings Changes'!$E$38)</f>
        <v>18161137951598.508</v>
      </c>
      <c r="AO147" s="99">
        <f>IF(ISBLANK(Calculations!AO147),"",Calculations!AO147  + 'IRA Buildings Changes'!$E$38)</f>
        <v>18223838475750.031</v>
      </c>
      <c r="AP147" s="99">
        <f>IF(ISBLANK(Calculations!AP147),"",Calculations!AP147  + 'IRA Buildings Changes'!$E$38)</f>
        <v>18298213626689.074</v>
      </c>
      <c r="AQ147" s="99">
        <f>IF(ISBLANK(Calculations!AQ147),"",Calculations!AQ147  + 'IRA Buildings Changes'!$E$38)</f>
        <v>18380131150462.676</v>
      </c>
      <c r="AR147" s="99">
        <f>IF(ISBLANK(Calculations!AR147),"",Calculations!AR147  + 'IRA Buildings Changes'!$E$38)</f>
        <v>18476411802682.27</v>
      </c>
      <c r="AS147" s="99">
        <f>IF(ISBLANK(Calculations!AS147),"",Calculations!AS147  + 'IRA Buildings Changes'!$E$38)</f>
        <v>18584942075372.668</v>
      </c>
      <c r="AT147" s="99">
        <f>IF(ISBLANK(Calculations!AT147),"",Calculations!AT147  + 'IRA Buildings Changes'!$E$38)</f>
        <v>18701325688611.668</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1.8580440045558185E-3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118472601818.4881</v>
      </c>
      <c r="P149">
        <f>IF(ISBLANK(Calculations!P149),"",Calculations!P149)</f>
        <v>118472601818.4881</v>
      </c>
      <c r="Q149">
        <f>IF(ISBLANK(Calculations!Q149),"",Calculations!Q149)</f>
        <v>118472601818.4881</v>
      </c>
      <c r="R149">
        <f>IF(ISBLANK(Calculations!R149),"",Calculations!R149)</f>
        <v>120009078080.31555</v>
      </c>
      <c r="S149">
        <f>IF(ISBLANK(Calculations!S149),"",Calculations!S149)</f>
        <v>121393262701.66808</v>
      </c>
      <c r="T149">
        <f>IF(ISBLANK(Calculations!T149),"",Calculations!T149)</f>
        <v>122638676068.87837</v>
      </c>
      <c r="U149">
        <f>IF(ISBLANK(Calculations!U149),"",Calculations!U149)</f>
        <v>123707922704.67326</v>
      </c>
      <c r="V149">
        <f>IF(ISBLANK(Calculations!V149),"",Calculations!V149)</f>
        <v>124621800662.39923</v>
      </c>
      <c r="W149">
        <f>IF(ISBLANK(Calculations!W149),"",Calculations!W149)</f>
        <v>125335417148.16821</v>
      </c>
      <c r="X149">
        <f>IF(ISBLANK(Calculations!X149),"",Calculations!X149)</f>
        <v>125837468705.56772</v>
      </c>
      <c r="Y149">
        <f>IF(ISBLANK(Calculations!Y149),"",Calculations!Y149)</f>
        <v>126130250078.04344</v>
      </c>
      <c r="Z149">
        <f>IF(ISBLANK(Calculations!Z149),"",Calculations!Z149)</f>
        <v>126190948612.61818</v>
      </c>
      <c r="AA149">
        <f>IF(ISBLANK(Calculations!AA149),"",Calculations!AA149)</f>
        <v>126012971333.63359</v>
      </c>
      <c r="AB149">
        <f>IF(ISBLANK(Calculations!AB149),"",Calculations!AB149)</f>
        <v>125581329340.1232</v>
      </c>
      <c r="AC149">
        <f>IF(ISBLANK(Calculations!AC149),"",Calculations!AC149)</f>
        <v>124869791283.35826</v>
      </c>
      <c r="AD149">
        <f>IF(ISBLANK(Calculations!AD149),"",Calculations!AD149)</f>
        <v>123885534302.57271</v>
      </c>
      <c r="AE149">
        <f>IF(ISBLANK(Calculations!AE149),"",Calculations!AE149)</f>
        <v>122618269475.00705</v>
      </c>
      <c r="AF149">
        <f>IF(ISBLANK(Calculations!AF149),"",Calculations!AF149)</f>
        <v>121059817596.85677</v>
      </c>
      <c r="AG149">
        <f>IF(ISBLANK(Calculations!AG149),"",Calculations!AG149)</f>
        <v>119219610895.92293</v>
      </c>
      <c r="AH149">
        <f>IF(ISBLANK(Calculations!AH149),"",Calculations!AH149)</f>
        <v>117088055419.28009</v>
      </c>
      <c r="AI149">
        <f>IF(ISBLANK(Calculations!AI149),"",Calculations!AI149)</f>
        <v>114688937941.96797</v>
      </c>
      <c r="AJ149">
        <f>IF(ISBLANK(Calculations!AJ149),"",Calculations!AJ149)</f>
        <v>112063113029.93768</v>
      </c>
      <c r="AK149">
        <f>IF(ISBLANK(Calculations!AK149),"",Calculations!AK149)</f>
        <v>109221570594.87383</v>
      </c>
      <c r="AL149">
        <f>IF(ISBLANK(Calculations!AL149),"",Calculations!AL149)</f>
        <v>106221906568.51851</v>
      </c>
      <c r="AM149">
        <f>IF(ISBLANK(Calculations!AM149),"",Calculations!AM149)</f>
        <v>103099018932.06705</v>
      </c>
      <c r="AN149">
        <f>IF(ISBLANK(Calculations!AN149),"",Calculations!AN149)</f>
        <v>99904185655.248459</v>
      </c>
      <c r="AO149">
        <f>IF(ISBLANK(Calculations!AO149),"",Calculations!AO149)</f>
        <v>96694158902.027145</v>
      </c>
      <c r="AP149">
        <f>IF(ISBLANK(Calculations!AP149),"",Calculations!AP149)</f>
        <v>93484295315.770889</v>
      </c>
      <c r="AQ149">
        <f>IF(ISBLANK(Calculations!AQ149),"",Calculations!AQ149)</f>
        <v>90314341033.029114</v>
      </c>
      <c r="AR149">
        <f>IF(ISBLANK(Calculations!AR149),"",Calculations!AR149)</f>
        <v>87218981101.071182</v>
      </c>
      <c r="AS149">
        <f>IF(ISBLANK(Calculations!AS149),"",Calculations!AS149)</f>
        <v>84206028022.244324</v>
      </c>
      <c r="AT149">
        <f>IF(ISBLANK(Calculations!AT149),"",Calculations!AT149)</f>
        <v>81275955769.607849</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8205341.6547261104</v>
      </c>
      <c r="S158">
        <f>IF(ISBLANK(Calculations!S158),"",Calculations!S158)</f>
        <v>8363737.8822219297</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9.6656454261074734E-2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9559806608691.5957</v>
      </c>
      <c r="P160">
        <f>IF(ISBLANK(Calculations!P160),"",Calculations!P160)</f>
        <v>9559806608691.5957</v>
      </c>
      <c r="Q160">
        <f>IF(ISBLANK(Calculations!Q160),"",Calculations!Q160)</f>
        <v>9559806608691.5957</v>
      </c>
      <c r="R160">
        <f>IF(ISBLANK(Calculations!R160),"",Calculations!R160)</f>
        <v>9378758694023.5586</v>
      </c>
      <c r="S160">
        <f>IF(ISBLANK(Calculations!S160),"",Calculations!S160)</f>
        <v>9105302055290.2148</v>
      </c>
      <c r="T160">
        <f>IF(ISBLANK(Calculations!T160),"",Calculations!T160)</f>
        <v>8815451427148.6973</v>
      </c>
      <c r="U160">
        <f>IF(ISBLANK(Calculations!U160),"",Calculations!U160)</f>
        <v>8542890509252.792</v>
      </c>
      <c r="V160">
        <f>IF(ISBLANK(Calculations!V160),"",Calculations!V160)</f>
        <v>8280717512571.2334</v>
      </c>
      <c r="W160">
        <f>IF(ISBLANK(Calculations!W160),"",Calculations!W160)</f>
        <v>8029592170553.4316</v>
      </c>
      <c r="X160">
        <f>IF(ISBLANK(Calculations!X160),"",Calculations!X160)</f>
        <v>7795130745777.3203</v>
      </c>
      <c r="Y160">
        <f>IF(ISBLANK(Calculations!Y160),"",Calculations!Y160)</f>
        <v>7579574133098.5918</v>
      </c>
      <c r="Z160">
        <f>IF(ISBLANK(Calculations!Z160),"",Calculations!Z160)</f>
        <v>7389511901115.9268</v>
      </c>
      <c r="AA160">
        <f>IF(ISBLANK(Calculations!AA160),"",Calculations!AA160)</f>
        <v>7227445263456.9551</v>
      </c>
      <c r="AB160">
        <f>IF(ISBLANK(Calculations!AB160),"",Calculations!AB160)</f>
        <v>7090018919057.0225</v>
      </c>
      <c r="AC160">
        <f>IF(ISBLANK(Calculations!AC160),"",Calculations!AC160)</f>
        <v>6973387305563.7451</v>
      </c>
      <c r="AD160">
        <f>IF(ISBLANK(Calculations!AD160),"",Calculations!AD160)</f>
        <v>6868395107273.6729</v>
      </c>
      <c r="AE160">
        <f>IF(ISBLANK(Calculations!AE160),"",Calculations!AE160)</f>
        <v>6772859268210.9902</v>
      </c>
      <c r="AF160">
        <f>IF(ISBLANK(Calculations!AF160),"",Calculations!AF160)</f>
        <v>6683071662937.2129</v>
      </c>
      <c r="AG160">
        <f>IF(ISBLANK(Calculations!AG160),"",Calculations!AG160)</f>
        <v>6601890092938.6465</v>
      </c>
      <c r="AH160">
        <f>IF(ISBLANK(Calculations!AH160),"",Calculations!AH160)</f>
        <v>6530509130063.4805</v>
      </c>
      <c r="AI160">
        <f>IF(ISBLANK(Calculations!AI160),"",Calculations!AI160)</f>
        <v>6465065813923.5391</v>
      </c>
      <c r="AJ160">
        <f>IF(ISBLANK(Calculations!AJ160),"",Calculations!AJ160)</f>
        <v>6404585057406.3613</v>
      </c>
      <c r="AK160">
        <f>IF(ISBLANK(Calculations!AK160),"",Calculations!AK160)</f>
        <v>6351502773226.832</v>
      </c>
      <c r="AL160">
        <f>IF(ISBLANK(Calculations!AL160),"",Calculations!AL160)</f>
        <v>6310876980166.4844</v>
      </c>
      <c r="AM160">
        <f>IF(ISBLANK(Calculations!AM160),"",Calculations!AM160)</f>
        <v>6279282069567.3779</v>
      </c>
      <c r="AN160">
        <f>IF(ISBLANK(Calculations!AN160),"",Calculations!AN160)</f>
        <v>6255040214946.2422</v>
      </c>
      <c r="AO160">
        <f>IF(ISBLANK(Calculations!AO160),"",Calculations!AO160)</f>
        <v>6240529148562.9463</v>
      </c>
      <c r="AP160">
        <f>IF(ISBLANK(Calculations!AP160),"",Calculations!AP160)</f>
        <v>6232096231441.3662</v>
      </c>
      <c r="AQ160">
        <f>IF(ISBLANK(Calculations!AQ160),"",Calculations!AQ160)</f>
        <v>6230980882961.6807</v>
      </c>
      <c r="AR160">
        <f>IF(ISBLANK(Calculations!AR160),"",Calculations!AR160)</f>
        <v>6236556331135.6562</v>
      </c>
      <c r="AS160">
        <f>IF(ISBLANK(Calculations!AS160),"",Calculations!AS160)</f>
        <v>6251433156747.3711</v>
      </c>
      <c r="AT160">
        <f>IF(ISBLANK(Calculations!AT160),"",Calculations!AT160)</f>
        <v>6274149228444.8809</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0.13088732711119261</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12945411087932.506</v>
      </c>
      <c r="P173">
        <f>IF(ISBLANK(Calculations!P173),"",Calculations!P173)</f>
        <v>12945411087932.506</v>
      </c>
      <c r="Q173">
        <f>IF(ISBLANK(Calculations!Q173),"",Calculations!Q173)</f>
        <v>12945411087932.506</v>
      </c>
      <c r="R173">
        <f>IF(ISBLANK(Calculations!R173),"",Calculations!R173)</f>
        <v>13049785253111.547</v>
      </c>
      <c r="S173">
        <f>IF(ISBLANK(Calculations!S173),"",Calculations!S173)</f>
        <v>13137036172434.035</v>
      </c>
      <c r="T173">
        <f>IF(ISBLANK(Calculations!T173),"",Calculations!T173)</f>
        <v>13203838440237.824</v>
      </c>
      <c r="U173">
        <f>IF(ISBLANK(Calculations!U173),"",Calculations!U173)</f>
        <v>13242550687477.736</v>
      </c>
      <c r="V173">
        <f>IF(ISBLANK(Calculations!V173),"",Calculations!V173)</f>
        <v>13249319203897.037</v>
      </c>
      <c r="W173">
        <f>IF(ISBLANK(Calculations!W173),"",Calculations!W173)</f>
        <v>13231495533280.18</v>
      </c>
      <c r="X173">
        <f>IF(ISBLANK(Calculations!X173),"",Calculations!X173)</f>
        <v>13197183228203.705</v>
      </c>
      <c r="Y173">
        <f>IF(ISBLANK(Calculations!Y173),"",Calculations!Y173)</f>
        <v>13161269443325.203</v>
      </c>
      <c r="Z173">
        <f>IF(ISBLANK(Calculations!Z173),"",Calculations!Z173)</f>
        <v>13125616101170.984</v>
      </c>
      <c r="AA173">
        <f>IF(ISBLANK(Calculations!AA173),"",Calculations!AA173)</f>
        <v>13099682042292.473</v>
      </c>
      <c r="AB173">
        <f>IF(ISBLANK(Calculations!AB173),"",Calculations!AB173)</f>
        <v>13087889981401.01</v>
      </c>
      <c r="AC173">
        <f>IF(ISBLANK(Calculations!AC173),"",Calculations!AC173)</f>
        <v>13087110285482.91</v>
      </c>
      <c r="AD173">
        <f>IF(ISBLANK(Calculations!AD173),"",Calculations!AD173)</f>
        <v>13097459509320.836</v>
      </c>
      <c r="AE173">
        <f>IF(ISBLANK(Calculations!AE173),"",Calculations!AE173)</f>
        <v>13116550089925.279</v>
      </c>
      <c r="AF173">
        <f>IF(ISBLANK(Calculations!AF173),"",Calculations!AF173)</f>
        <v>13143881943456.92</v>
      </c>
      <c r="AG173">
        <f>IF(ISBLANK(Calculations!AG173),"",Calculations!AG173)</f>
        <v>13177014083588.787</v>
      </c>
      <c r="AH173">
        <f>IF(ISBLANK(Calculations!AH173),"",Calculations!AH173)</f>
        <v>13215959200192.348</v>
      </c>
      <c r="AI173">
        <f>IF(ISBLANK(Calculations!AI173),"",Calculations!AI173)</f>
        <v>13261925900020.141</v>
      </c>
      <c r="AJ173">
        <f>IF(ISBLANK(Calculations!AJ173),"",Calculations!AJ173)</f>
        <v>13307730929426.842</v>
      </c>
      <c r="AK173">
        <f>IF(ISBLANK(Calculations!AK173),"",Calculations!AK173)</f>
        <v>13361749934507.609</v>
      </c>
      <c r="AL173">
        <f>IF(ISBLANK(Calculations!AL173),"",Calculations!AL173)</f>
        <v>13415764455606.186</v>
      </c>
      <c r="AM173">
        <f>IF(ISBLANK(Calculations!AM173),"",Calculations!AM173)</f>
        <v>13477992396221.025</v>
      </c>
      <c r="AN173">
        <f>IF(ISBLANK(Calculations!AN173),"",Calculations!AN173)</f>
        <v>13542884879667.096</v>
      </c>
      <c r="AO173">
        <f>IF(ISBLANK(Calculations!AO173),"",Calculations!AO173)</f>
        <v>13615138398014.361</v>
      </c>
      <c r="AP173">
        <f>IF(ISBLANK(Calculations!AP173),"",Calculations!AP173)</f>
        <v>13688283132898.709</v>
      </c>
      <c r="AQ173">
        <f>IF(ISBLANK(Calculations!AQ173),"",Calculations!AQ173)</f>
        <v>13767387319606.199</v>
      </c>
      <c r="AR173">
        <f>IF(ISBLANK(Calculations!AR173),"",Calculations!AR173)</f>
        <v>13849652451324.934</v>
      </c>
      <c r="AS173">
        <f>IF(ISBLANK(Calculations!AS173),"",Calculations!AS173)</f>
        <v>13934742398865.07</v>
      </c>
      <c r="AT173">
        <f>IF(ISBLANK(Calculations!AT173),"",Calculations!AT173)</f>
        <v>14021915575896.029</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0.16570061927728288</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10565402886358.111</v>
      </c>
      <c r="P175">
        <f>IF(ISBLANK(Calculations!P175),"",Calculations!P175)</f>
        <v>10565402886358.111</v>
      </c>
      <c r="Q175">
        <f>IF(ISBLANK(Calculations!Q175),"",Calculations!Q175)</f>
        <v>10565402886358.111</v>
      </c>
      <c r="R175">
        <f>IF(ISBLANK(Calculations!R175),"",Calculations!R175)</f>
        <v>10671882313369.221</v>
      </c>
      <c r="S175">
        <f>IF(ISBLANK(Calculations!S175),"",Calculations!S175)</f>
        <v>10767475114853.346</v>
      </c>
      <c r="T175">
        <f>IF(ISBLANK(Calculations!T175),"",Calculations!T175)</f>
        <v>10851073222171.764</v>
      </c>
      <c r="U175">
        <f>IF(ISBLANK(Calculations!U175),"",Calculations!U175)</f>
        <v>10930887682071.727</v>
      </c>
      <c r="V175">
        <f>IF(ISBLANK(Calculations!V175),"",Calculations!V175)</f>
        <v>11009579737149.418</v>
      </c>
      <c r="W175">
        <f>IF(ISBLANK(Calculations!W175),"",Calculations!W175)</f>
        <v>11091412154905.852</v>
      </c>
      <c r="X175">
        <f>IF(ISBLANK(Calculations!X175),"",Calculations!X175)</f>
        <v>11177760053677.537</v>
      </c>
      <c r="Y175">
        <f>IF(ISBLANK(Calculations!Y175),"",Calculations!Y175)</f>
        <v>11273676580459.545</v>
      </c>
      <c r="Z175">
        <f>IF(ISBLANK(Calculations!Z175),"",Calculations!Z175)</f>
        <v>11371544098255.297</v>
      </c>
      <c r="AA175">
        <f>IF(ISBLANK(Calculations!AA175),"",Calculations!AA175)</f>
        <v>11468421345505.285</v>
      </c>
      <c r="AB175">
        <f>IF(ISBLANK(Calculations!AB175),"",Calculations!AB175)</f>
        <v>11568681256305.959</v>
      </c>
      <c r="AC175">
        <f>IF(ISBLANK(Calculations!AC175),"",Calculations!AC175)</f>
        <v>11666315586481.051</v>
      </c>
      <c r="AD175">
        <f>IF(ISBLANK(Calculations!AD175),"",Calculations!AD175)</f>
        <v>11765985296718.469</v>
      </c>
      <c r="AE175">
        <f>IF(ISBLANK(Calculations!AE175),"",Calculations!AE175)</f>
        <v>11867383110287.289</v>
      </c>
      <c r="AF175">
        <f>IF(ISBLANK(Calculations!AF175),"",Calculations!AF175)</f>
        <v>11967998183725.047</v>
      </c>
      <c r="AG175">
        <f>IF(ISBLANK(Calculations!AG175),"",Calculations!AG175)</f>
        <v>12068873054225.646</v>
      </c>
      <c r="AH175">
        <f>IF(ISBLANK(Calculations!AH175),"",Calculations!AH175)</f>
        <v>12165079068453.969</v>
      </c>
      <c r="AI175">
        <f>IF(ISBLANK(Calculations!AI175),"",Calculations!AI175)</f>
        <v>12273136539769.896</v>
      </c>
      <c r="AJ175">
        <f>IF(ISBLANK(Calculations!AJ175),"",Calculations!AJ175)</f>
        <v>12373466138038.234</v>
      </c>
      <c r="AK175">
        <f>IF(ISBLANK(Calculations!AK175),"",Calculations!AK175)</f>
        <v>12477672106803.016</v>
      </c>
      <c r="AL175">
        <f>IF(ISBLANK(Calculations!AL175),"",Calculations!AL175)</f>
        <v>12577860254259.625</v>
      </c>
      <c r="AM175">
        <f>IF(ISBLANK(Calculations!AM175),"",Calculations!AM175)</f>
        <v>12680936972228.473</v>
      </c>
      <c r="AN175">
        <f>IF(ISBLANK(Calculations!AN175),"",Calculations!AN175)</f>
        <v>12781094886777.521</v>
      </c>
      <c r="AO175">
        <f>IF(ISBLANK(Calculations!AO175),"",Calculations!AO175)</f>
        <v>12888466445583.637</v>
      </c>
      <c r="AP175">
        <f>IF(ISBLANK(Calculations!AP175),"",Calculations!AP175)</f>
        <v>12991878565985.484</v>
      </c>
      <c r="AQ175">
        <f>IF(ISBLANK(Calculations!AQ175),"",Calculations!AQ175)</f>
        <v>13096811807339.734</v>
      </c>
      <c r="AR175">
        <f>IF(ISBLANK(Calculations!AR175),"",Calculations!AR175)</f>
        <v>13202943326140.07</v>
      </c>
      <c r="AS175">
        <f>IF(ISBLANK(Calculations!AS175),"",Calculations!AS175)</f>
        <v>13308677221564.396</v>
      </c>
      <c r="AT175">
        <f>IF(ISBLANK(Calculations!AT175),"",Calculations!AT175)</f>
        <v>13412942748476.076</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2.6922263924420743E-3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29315653187.301746</v>
      </c>
      <c r="P176">
        <f>IF(ISBLANK(Calculations!P176),"",Calculations!P176)</f>
        <v>29315653187.301746</v>
      </c>
      <c r="Q176">
        <f>IF(ISBLANK(Calculations!Q176),"",Calculations!Q176)</f>
        <v>29315653187.301746</v>
      </c>
      <c r="R176">
        <f>IF(ISBLANK(Calculations!R176),"",Calculations!R176)</f>
        <v>27895589815.75494</v>
      </c>
      <c r="S176">
        <f>IF(ISBLANK(Calculations!S176),"",Calculations!S176)</f>
        <v>26466161400.747868</v>
      </c>
      <c r="T176">
        <f>IF(ISBLANK(Calculations!T176),"",Calculations!T176)</f>
        <v>25037882212.150043</v>
      </c>
      <c r="U176">
        <f>IF(ISBLANK(Calculations!U176),"",Calculations!U176)</f>
        <v>23659099363.112988</v>
      </c>
      <c r="V176">
        <f>IF(ISBLANK(Calculations!V176),"",Calculations!V176)</f>
        <v>22355601325.371906</v>
      </c>
      <c r="W176">
        <f>IF(ISBLANK(Calculations!W176),"",Calculations!W176)</f>
        <v>21159481055.542469</v>
      </c>
      <c r="X176">
        <f>IF(ISBLANK(Calculations!X176),"",Calculations!X176)</f>
        <v>20102864364.294765</v>
      </c>
      <c r="Y176">
        <f>IF(ISBLANK(Calculations!Y176),"",Calculations!Y176)</f>
        <v>19201516974.168079</v>
      </c>
      <c r="Z176">
        <f>IF(ISBLANK(Calculations!Z176),"",Calculations!Z176)</f>
        <v>18473606850.966587</v>
      </c>
      <c r="AA176">
        <f>IF(ISBLANK(Calculations!AA176),"",Calculations!AA176)</f>
        <v>17906612901.646091</v>
      </c>
      <c r="AB176">
        <f>IF(ISBLANK(Calculations!AB176),"",Calculations!AB176)</f>
        <v>17496444158.212975</v>
      </c>
      <c r="AC176">
        <f>IF(ISBLANK(Calculations!AC176),"",Calculations!AC176)</f>
        <v>17195302909.300087</v>
      </c>
      <c r="AD176">
        <f>IF(ISBLANK(Calculations!AD176),"",Calculations!AD176)</f>
        <v>16983424862.251322</v>
      </c>
      <c r="AE176">
        <f>IF(ISBLANK(Calculations!AE176),"",Calculations!AE176)</f>
        <v>16819335875.14772</v>
      </c>
      <c r="AF176">
        <f>IF(ISBLANK(Calculations!AF176),"",Calculations!AF176)</f>
        <v>16682442717.044439</v>
      </c>
      <c r="AG176">
        <f>IF(ISBLANK(Calculations!AG176),"",Calculations!AG176)</f>
        <v>16551145402.078871</v>
      </c>
      <c r="AH176">
        <f>IF(ISBLANK(Calculations!AH176),"",Calculations!AH176)</f>
        <v>16418665613.437841</v>
      </c>
      <c r="AI176">
        <f>IF(ISBLANK(Calculations!AI176),"",Calculations!AI176)</f>
        <v>16299003050.519217</v>
      </c>
      <c r="AJ176">
        <f>IF(ISBLANK(Calculations!AJ176),"",Calculations!AJ176)</f>
        <v>16168561279.939278</v>
      </c>
      <c r="AK176">
        <f>IF(ISBLANK(Calculations!AK176),"",Calculations!AK176)</f>
        <v>16031007571.902969</v>
      </c>
      <c r="AL176">
        <f>IF(ISBLANK(Calculations!AL176),"",Calculations!AL176)</f>
        <v>15894315473.539665</v>
      </c>
      <c r="AM176">
        <f>IF(ISBLANK(Calculations!AM176),"",Calculations!AM176)</f>
        <v>15748598770.169844</v>
      </c>
      <c r="AN176">
        <f>IF(ISBLANK(Calculations!AN176),"",Calculations!AN176)</f>
        <v>15597544290.891737</v>
      </c>
      <c r="AO176">
        <f>IF(ISBLANK(Calculations!AO176),"",Calculations!AO176)</f>
        <v>15446477707.587137</v>
      </c>
      <c r="AP176">
        <f>IF(ISBLANK(Calculations!AP176),"",Calculations!AP176)</f>
        <v>15287494896.167368</v>
      </c>
      <c r="AQ176">
        <f>IF(ISBLANK(Calculations!AQ176),"",Calculations!AQ176)</f>
        <v>15129520808.906019</v>
      </c>
      <c r="AR176">
        <f>IF(ISBLANK(Calculations!AR176),"",Calculations!AR176)</f>
        <v>14967908871.237391</v>
      </c>
      <c r="AS176">
        <f>IF(ISBLANK(Calculations!AS176),"",Calculations!AS176)</f>
        <v>14799695983.301493</v>
      </c>
      <c r="AT176">
        <f>IF(ISBLANK(Calculations!AT176),"",Calculations!AT176)</f>
        <v>14630532550.327904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0.53488990310044227</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52903285866149.242</v>
      </c>
      <c r="P186">
        <f>IF(ISBLANK(Calculations!P186),"",Calculations!P186)</f>
        <v>52903285866149.242</v>
      </c>
      <c r="Q186">
        <f>IF(ISBLANK(Calculations!Q186),"",Calculations!Q186)</f>
        <v>52903285866149.242</v>
      </c>
      <c r="R186">
        <f>IF(ISBLANK(Calculations!R186),"",Calculations!R186)</f>
        <v>53426358144495.055</v>
      </c>
      <c r="S186">
        <f>IF(ISBLANK(Calculations!S186),"",Calculations!S186)</f>
        <v>54033454287761.844</v>
      </c>
      <c r="T186">
        <f>IF(ISBLANK(Calculations!T186),"",Calculations!T186)</f>
        <v>54739106652647.586</v>
      </c>
      <c r="U186">
        <f>IF(ISBLANK(Calculations!U186),"",Calculations!U186)</f>
        <v>55463595543571.664</v>
      </c>
      <c r="V186">
        <f>IF(ISBLANK(Calculations!V186),"",Calculations!V186)</f>
        <v>56238461728335.82</v>
      </c>
      <c r="W186">
        <f>IF(ISBLANK(Calculations!W186),"",Calculations!W186)</f>
        <v>57047182750439.406</v>
      </c>
      <c r="X186">
        <f>IF(ISBLANK(Calculations!X186),"",Calculations!X186)</f>
        <v>57876892383251.68</v>
      </c>
      <c r="Y186">
        <f>IF(ISBLANK(Calculations!Y186),"",Calculations!Y186)</f>
        <v>58741960998602.977</v>
      </c>
      <c r="Z186">
        <f>IF(ISBLANK(Calculations!Z186),"",Calculations!Z186)</f>
        <v>59629962043074.797</v>
      </c>
      <c r="AA186">
        <f>IF(ISBLANK(Calculations!AA186),"",Calculations!AA186)</f>
        <v>60536498784545.07</v>
      </c>
      <c r="AB186">
        <f>IF(ISBLANK(Calculations!AB186),"",Calculations!AB186)</f>
        <v>61485799531075.742</v>
      </c>
      <c r="AC186">
        <f>IF(ISBLANK(Calculations!AC186),"",Calculations!AC186)</f>
        <v>62456459139441.18</v>
      </c>
      <c r="AD186">
        <f>IF(ISBLANK(Calculations!AD186),"",Calculations!AD186)</f>
        <v>63461690946702.75</v>
      </c>
      <c r="AE186">
        <f>IF(ISBLANK(Calculations!AE186),"",Calculations!AE186)</f>
        <v>64496195733618.664</v>
      </c>
      <c r="AF186">
        <f>IF(ISBLANK(Calculations!AF186),"",Calculations!AF186)</f>
        <v>65541646069448.898</v>
      </c>
      <c r="AG186">
        <f>IF(ISBLANK(Calculations!AG186),"",Calculations!AG186)</f>
        <v>66633076966997.109</v>
      </c>
      <c r="AH186">
        <f>IF(ISBLANK(Calculations!AH186),"",Calculations!AH186)</f>
        <v>67731658339417.344</v>
      </c>
      <c r="AI186">
        <f>IF(ISBLANK(Calculations!AI186),"",Calculations!AI186)</f>
        <v>68864279674740.086</v>
      </c>
      <c r="AJ186">
        <f>IF(ISBLANK(Calculations!AJ186),"",Calculations!AJ186)</f>
        <v>70028187230215.078</v>
      </c>
      <c r="AK186">
        <f>IF(ISBLANK(Calculations!AK186),"",Calculations!AK186)</f>
        <v>71227546331010.672</v>
      </c>
      <c r="AL186">
        <f>IF(ISBLANK(Calculations!AL186),"",Calculations!AL186)</f>
        <v>72451573413080.234</v>
      </c>
      <c r="AM186">
        <f>IF(ISBLANK(Calculations!AM186),"",Calculations!AM186)</f>
        <v>73713990908783.531</v>
      </c>
      <c r="AN186">
        <f>IF(ISBLANK(Calculations!AN186),"",Calculations!AN186)</f>
        <v>74997651562844.578</v>
      </c>
      <c r="AO186">
        <f>IF(ISBLANK(Calculations!AO186),"",Calculations!AO186)</f>
        <v>76294247865622.5</v>
      </c>
      <c r="AP186">
        <f>IF(ISBLANK(Calculations!AP186),"",Calculations!AP186)</f>
        <v>77638745407834.938</v>
      </c>
      <c r="AQ186">
        <f>IF(ISBLANK(Calculations!AQ186),"",Calculations!AQ186)</f>
        <v>78981484257198.422</v>
      </c>
      <c r="AR186">
        <f>IF(ISBLANK(Calculations!AR186),"",Calculations!AR186)</f>
        <v>80366732563973.141</v>
      </c>
      <c r="AS186">
        <f>IF(ISBLANK(Calculations!AS186),"",Calculations!AS186)</f>
        <v>81783591060635.531</v>
      </c>
      <c r="AT186">
        <f>IF(ISBLANK(Calculations!AT186),"",Calculations!AT186)</f>
        <v>83239950724309.656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0.26506018695520978</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16900767640638.086</v>
      </c>
      <c r="P188">
        <f>IF(ISBLANK(Calculations!P188),"",Calculations!P188)</f>
        <v>16900767640638.086</v>
      </c>
      <c r="Q188">
        <f>IF(ISBLANK(Calculations!Q188),"",Calculations!Q188)</f>
        <v>16900767640638.086</v>
      </c>
      <c r="R188">
        <f>IF(ISBLANK(Calculations!R188),"",Calculations!R188)</f>
        <v>16842487791765.762</v>
      </c>
      <c r="S188">
        <f>IF(ISBLANK(Calculations!S188),"",Calculations!S188)</f>
        <v>16823813956856.375</v>
      </c>
      <c r="T188">
        <f>IF(ISBLANK(Calculations!T188),"",Calculations!T188)</f>
        <v>16798947888004.133</v>
      </c>
      <c r="U188">
        <f>IF(ISBLANK(Calculations!U188),"",Calculations!U188)</f>
        <v>16764902742954.545</v>
      </c>
      <c r="V188">
        <f>IF(ISBLANK(Calculations!V188),"",Calculations!V188)</f>
        <v>16730396215768.127</v>
      </c>
      <c r="W188">
        <f>IF(ISBLANK(Calculations!W188),"",Calculations!W188)</f>
        <v>16653102566201.188</v>
      </c>
      <c r="X188">
        <f>IF(ISBLANK(Calculations!X188),"",Calculations!X188)</f>
        <v>16587707719112.469</v>
      </c>
      <c r="Y188">
        <f>IF(ISBLANK(Calculations!Y188),"",Calculations!Y188)</f>
        <v>16540525324796.307</v>
      </c>
      <c r="Z188">
        <f>IF(ISBLANK(Calculations!Z188),"",Calculations!Z188)</f>
        <v>16519398879580.025</v>
      </c>
      <c r="AA188">
        <f>IF(ISBLANK(Calculations!AA188),"",Calculations!AA188)</f>
        <v>16506334480124.578</v>
      </c>
      <c r="AB188">
        <f>IF(ISBLANK(Calculations!AB188),"",Calculations!AB188)</f>
        <v>16502352023784.934</v>
      </c>
      <c r="AC188">
        <f>IF(ISBLANK(Calculations!AC188),"",Calculations!AC188)</f>
        <v>16509272755838.48</v>
      </c>
      <c r="AD188">
        <f>IF(ISBLANK(Calculations!AD188),"",Calculations!AD188)</f>
        <v>16507985742509.293</v>
      </c>
      <c r="AE188">
        <f>IF(ISBLANK(Calculations!AE188),"",Calculations!AE188)</f>
        <v>16479040084235.98</v>
      </c>
      <c r="AF188">
        <f>IF(ISBLANK(Calculations!AF188),"",Calculations!AF188)</f>
        <v>16455145346198.354</v>
      </c>
      <c r="AG188">
        <f>IF(ISBLANK(Calculations!AG188),"",Calculations!AG188)</f>
        <v>16438025640592.135</v>
      </c>
      <c r="AH188">
        <f>IF(ISBLANK(Calculations!AH188),"",Calculations!AH188)</f>
        <v>16433120419978.707</v>
      </c>
      <c r="AI188">
        <f>IF(ISBLANK(Calculations!AI188),"",Calculations!AI188)</f>
        <v>16428797997853.953</v>
      </c>
      <c r="AJ188">
        <f>IF(ISBLANK(Calculations!AJ188),"",Calculations!AJ188)</f>
        <v>16438074207132.844</v>
      </c>
      <c r="AK188">
        <f>IF(ISBLANK(Calculations!AK188),"",Calculations!AK188)</f>
        <v>16445796287108.451</v>
      </c>
      <c r="AL188">
        <f>IF(ISBLANK(Calculations!AL188),"",Calculations!AL188)</f>
        <v>16442348062716.766</v>
      </c>
      <c r="AM188">
        <f>IF(ISBLANK(Calculations!AM188),"",Calculations!AM188)</f>
        <v>16426491087169.438</v>
      </c>
      <c r="AN188">
        <f>IF(ISBLANK(Calculations!AN188),"",Calculations!AN188)</f>
        <v>16405826024090.229</v>
      </c>
      <c r="AO188">
        <f>IF(ISBLANK(Calculations!AO188),"",Calculations!AO188)</f>
        <v>16382465518000.562</v>
      </c>
      <c r="AP188">
        <f>IF(ISBLANK(Calculations!AP188),"",Calculations!AP188)</f>
        <v>16361241939702.857</v>
      </c>
      <c r="AQ188">
        <f>IF(ISBLANK(Calculations!AQ188),"",Calculations!AQ188)</f>
        <v>16345384964155.529</v>
      </c>
      <c r="AR188">
        <f>IF(ISBLANK(Calculations!AR188),"",Calculations!AR188)</f>
        <v>16323675720450.576</v>
      </c>
      <c r="AS188">
        <f>IF(ISBLANK(Calculations!AS188),"",Calculations!AS188)</f>
        <v>16308595809554.893</v>
      </c>
      <c r="AT188">
        <f>IF(ISBLANK(Calculations!AT188),"",Calculations!AT188)</f>
        <v>16291864636274.496</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0.66508208771836419</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7242078853165.2676</v>
      </c>
      <c r="P189">
        <f>IF(ISBLANK(Calculations!P189),"",Calculations!P189)</f>
        <v>7242078853165.2676</v>
      </c>
      <c r="Q189">
        <f>IF(ISBLANK(Calculations!Q189),"",Calculations!Q189)</f>
        <v>7242078853165.2676</v>
      </c>
      <c r="R189">
        <f>IF(ISBLANK(Calculations!R189),"",Calculations!R189)</f>
        <v>7250145344111.2266</v>
      </c>
      <c r="S189">
        <f>IF(ISBLANK(Calculations!S189),"",Calculations!S189)</f>
        <v>7248139170197.1934</v>
      </c>
      <c r="T189">
        <f>IF(ISBLANK(Calculations!T189),"",Calculations!T189)</f>
        <v>7239780112222.1094</v>
      </c>
      <c r="U189">
        <f>IF(ISBLANK(Calculations!U189),"",Calculations!U189)</f>
        <v>7217001679240.0156</v>
      </c>
      <c r="V189">
        <f>IF(ISBLANK(Calculations!V189),"",Calculations!V189)</f>
        <v>7195435309664.2871</v>
      </c>
      <c r="W189">
        <f>IF(ISBLANK(Calculations!W189),"",Calculations!W189)</f>
        <v>7182102612194.0332</v>
      </c>
      <c r="X189">
        <f>IF(ISBLANK(Calculations!X189),"",Calculations!X189)</f>
        <v>7183774423789.0371</v>
      </c>
      <c r="Y189">
        <f>IF(ISBLANK(Calculations!Y189),"",Calculations!Y189)</f>
        <v>7183565447339.6592</v>
      </c>
      <c r="Z189">
        <f>IF(ISBLANK(Calculations!Z189),"",Calculations!Z189)</f>
        <v>7171570199145.4199</v>
      </c>
      <c r="AA189">
        <f>IF(ISBLANK(Calculations!AA189),"",Calculations!AA189)</f>
        <v>7155019264354.7471</v>
      </c>
      <c r="AB189">
        <f>IF(ISBLANK(Calculations!AB189),"",Calculations!AB189)</f>
        <v>7136420360360.1758</v>
      </c>
      <c r="AC189">
        <f>IF(ISBLANK(Calculations!AC189),"",Calculations!AC189)</f>
        <v>7136002407461.4199</v>
      </c>
      <c r="AD189">
        <f>IF(ISBLANK(Calculations!AD189),"",Calculations!AD189)</f>
        <v>7135417273403.1689</v>
      </c>
      <c r="AE189">
        <f>IF(ISBLANK(Calculations!AE189),"",Calculations!AE189)</f>
        <v>7137590628476.6992</v>
      </c>
      <c r="AF189">
        <f>IF(ISBLANK(Calculations!AF189),"",Calculations!AF189)</f>
        <v>7126723853109.0771</v>
      </c>
      <c r="AG189">
        <f>IF(ISBLANK(Calculations!AG189),"",Calculations!AG189)</f>
        <v>7126096923760.9434</v>
      </c>
      <c r="AH189">
        <f>IF(ISBLANK(Calculations!AH189),"",Calculations!AH189)</f>
        <v>7130903382096.6201</v>
      </c>
      <c r="AI189">
        <f>IF(ISBLANK(Calculations!AI189),"",Calculations!AI189)</f>
        <v>7132366217242.2666</v>
      </c>
      <c r="AJ189">
        <f>IF(ISBLANK(Calculations!AJ189),"",Calculations!AJ189)</f>
        <v>7134330595866.416</v>
      </c>
      <c r="AK189">
        <f>IF(ISBLANK(Calculations!AK189),"",Calculations!AK189)</f>
        <v>7141728362174.3555</v>
      </c>
      <c r="AL189">
        <f>IF(ISBLANK(Calculations!AL189),"",Calculations!AL189)</f>
        <v>7155687988992.7451</v>
      </c>
      <c r="AM189">
        <f>IF(ISBLANK(Calculations!AM189),"",Calculations!AM189)</f>
        <v>7171361222696.042</v>
      </c>
      <c r="AN189">
        <f>IF(ISBLANK(Calculations!AN189),"",Calculations!AN189)</f>
        <v>7185905983572.6826</v>
      </c>
      <c r="AO189">
        <f>IF(ISBLANK(Calculations!AO189),"",Calculations!AO189)</f>
        <v>7197148916549.1768</v>
      </c>
      <c r="AP189">
        <f>IF(ISBLANK(Calculations!AP189),"",Calculations!AP189)</f>
        <v>7203501800610.2461</v>
      </c>
      <c r="AQ189">
        <f>IF(ISBLANK(Calculations!AQ189),"",Calculations!AQ189)</f>
        <v>7205090021625.5029</v>
      </c>
      <c r="AR189">
        <f>IF(ISBLANK(Calculations!AR189),"",Calculations!AR189)</f>
        <v>7209896479961.1797</v>
      </c>
      <c r="AS189">
        <f>IF(ISBLANK(Calculations!AS189),"",Calculations!AS189)</f>
        <v>7215873206413.3779</v>
      </c>
      <c r="AT189">
        <f>IF(ISBLANK(Calculations!AT189),"",Calculations!AT189)</f>
        <v>7218130152066.6533</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121700999999999.98</v>
      </c>
      <c r="P199">
        <f>IF(ISBLANK(Calculations!P199),"",Calculations!P199)</f>
        <v>121700999999999.98</v>
      </c>
      <c r="Q199">
        <f>IF(ISBLANK(Calculations!Q199),"",Calculations!Q199)</f>
        <v>121700999999999.98</v>
      </c>
      <c r="R199">
        <f>IF(ISBLANK(Calculations!R199),"",Calculations!R199)</f>
        <v>121578745882747.2</v>
      </c>
      <c r="S199">
        <f>IF(ISBLANK(Calculations!S199),"",Calculations!S199)</f>
        <v>121499394503155.62</v>
      </c>
      <c r="T199">
        <f>IF(ISBLANK(Calculations!T199),"",Calculations!T199)</f>
        <v>121523067693006.88</v>
      </c>
      <c r="U199">
        <f>IF(ISBLANK(Calculations!U199),"",Calculations!U199)</f>
        <v>121649363930054.92</v>
      </c>
      <c r="V199">
        <f>IF(ISBLANK(Calculations!V199),"",Calculations!V199)</f>
        <v>121846646334359.33</v>
      </c>
      <c r="W199">
        <f>IF(ISBLANK(Calculations!W199),"",Calculations!W199)</f>
        <v>122138969149696.06</v>
      </c>
      <c r="X199">
        <f>IF(ISBLANK(Calculations!X199),"",Calculations!X199)</f>
        <v>122566368812593.78</v>
      </c>
      <c r="Y199">
        <f>IF(ISBLANK(Calculations!Y199),"",Calculations!Y199)</f>
        <v>123025878511064.16</v>
      </c>
      <c r="Z199">
        <f>IF(ISBLANK(Calculations!Z199),"",Calculations!Z199)</f>
        <v>123536686519042.92</v>
      </c>
      <c r="AA199">
        <f>IF(ISBLANK(Calculations!AA199),"",Calculations!AA199)</f>
        <v>124109678150156.48</v>
      </c>
      <c r="AB199">
        <f>IF(ISBLANK(Calculations!AB199),"",Calculations!AB199)</f>
        <v>124722589538062.81</v>
      </c>
      <c r="AC199">
        <f>IF(ISBLANK(Calculations!AC199),"",Calculations!AC199)</f>
        <v>125430055897101.55</v>
      </c>
      <c r="AD199">
        <f>IF(ISBLANK(Calculations!AD199),"",Calculations!AD199)</f>
        <v>126253897496452.86</v>
      </c>
      <c r="AE199">
        <f>IF(ISBLANK(Calculations!AE199),"",Calculations!AE199)</f>
        <v>127166498224666.41</v>
      </c>
      <c r="AF199">
        <f>IF(ISBLANK(Calculations!AF199),"",Calculations!AF199)</f>
        <v>128097809993245.34</v>
      </c>
      <c r="AG199">
        <f>IF(ISBLANK(Calculations!AG199),"",Calculations!AG199)</f>
        <v>129023755386378.94</v>
      </c>
      <c r="AH199">
        <f>IF(ISBLANK(Calculations!AH199),"",Calculations!AH199)</f>
        <v>129977407015464.97</v>
      </c>
      <c r="AI199">
        <f>IF(ISBLANK(Calculations!AI199),"",Calculations!AI199)</f>
        <v>130915055807804.84</v>
      </c>
      <c r="AJ199">
        <f>IF(ISBLANK(Calculations!AJ199),"",Calculations!AJ199)</f>
        <v>131813826777947.03</v>
      </c>
      <c r="AK199">
        <f>IF(ISBLANK(Calculations!AK199),"",Calculations!AK199)</f>
        <v>132309663193972.88</v>
      </c>
      <c r="AL199">
        <f>IF(ISBLANK(Calculations!AL199),"",Calculations!AL199)</f>
        <v>132815052960912.78</v>
      </c>
      <c r="AM199">
        <f>IF(ISBLANK(Calculations!AM199),"",Calculations!AM199)</f>
        <v>133340483992096.92</v>
      </c>
      <c r="AN199">
        <f>IF(ISBLANK(Calculations!AN199),"",Calculations!AN199)</f>
        <v>133870625037484.19</v>
      </c>
      <c r="AO199">
        <f>IF(ISBLANK(Calculations!AO199),"",Calculations!AO199)</f>
        <v>134397682657209.36</v>
      </c>
      <c r="AP199">
        <f>IF(ISBLANK(Calculations!AP199),"",Calculations!AP199)</f>
        <v>134872112517743.95</v>
      </c>
      <c r="AQ199">
        <f>IF(ISBLANK(Calculations!AQ199),"",Calculations!AQ199)</f>
        <v>135288379405748.5</v>
      </c>
      <c r="AR199">
        <f>IF(ISBLANK(Calculations!AR199),"",Calculations!AR199)</f>
        <v>135692285185302.78</v>
      </c>
      <c r="AS199">
        <f>IF(ISBLANK(Calculations!AS199),"",Calculations!AS199)</f>
        <v>136116242862917.83</v>
      </c>
      <c r="AT199">
        <f>IF(ISBLANK(Calculations!AT199),"",Calculations!AT199)</f>
        <v>136568823619703.11</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98905000000000</v>
      </c>
      <c r="P202">
        <f>IF(ISBLANK(Calculations!P202),"",Calculations!P202)</f>
        <v>98905000000000</v>
      </c>
      <c r="Q202">
        <f>IF(ISBLANK(Calculations!Q202),"",Calculations!Q202)</f>
        <v>98905000000000</v>
      </c>
      <c r="R202">
        <f>IF(ISBLANK(Calculations!R202),"",Calculations!R202)</f>
        <v>99354786616534.094</v>
      </c>
      <c r="S202">
        <f>IF(ISBLANK(Calculations!S202),"",Calculations!S202)</f>
        <v>99761952730281.531</v>
      </c>
      <c r="T202">
        <f>IF(ISBLANK(Calculations!T202),"",Calculations!T202)</f>
        <v>100207316393604.62</v>
      </c>
      <c r="U202">
        <f>IF(ISBLANK(Calculations!U202),"",Calculations!U202)</f>
        <v>100651955046398.62</v>
      </c>
      <c r="V202">
        <f>IF(ISBLANK(Calculations!V202),"",Calculations!V202)</f>
        <v>101118587196776.5</v>
      </c>
      <c r="W202">
        <f>IF(ISBLANK(Calculations!W202),"",Calculations!W202)</f>
        <v>101591475019127.19</v>
      </c>
      <c r="X202">
        <f>IF(ISBLANK(Calculations!X202),"",Calculations!X202)</f>
        <v>102075889251601.86</v>
      </c>
      <c r="Y202">
        <f>IF(ISBLANK(Calculations!Y202),"",Calculations!Y202)</f>
        <v>102608542651037.66</v>
      </c>
      <c r="Z202">
        <f>IF(ISBLANK(Calculations!Z202),"",Calculations!Z202)</f>
        <v>103172942756748.38</v>
      </c>
      <c r="AA202">
        <f>IF(ISBLANK(Calculations!AA202),"",Calculations!AA202)</f>
        <v>103801587651306.72</v>
      </c>
      <c r="AB202">
        <f>IF(ISBLANK(Calculations!AB202),"",Calculations!AB202)</f>
        <v>104513658146412.75</v>
      </c>
      <c r="AC202">
        <f>IF(ISBLANK(Calculations!AC202),"",Calculations!AC202)</f>
        <v>105281997072406.53</v>
      </c>
      <c r="AD202">
        <f>IF(ISBLANK(Calculations!AD202),"",Calculations!AD202)</f>
        <v>106111509915436.7</v>
      </c>
      <c r="AE202">
        <f>IF(ISBLANK(Calculations!AE202),"",Calculations!AE202)</f>
        <v>106992593306614.06</v>
      </c>
      <c r="AF202">
        <f>IF(ISBLANK(Calculations!AF202),"",Calculations!AF202)</f>
        <v>107909202221396.58</v>
      </c>
      <c r="AG202">
        <f>IF(ISBLANK(Calculations!AG202),"",Calculations!AG202)</f>
        <v>108895163264912.91</v>
      </c>
      <c r="AH202">
        <f>IF(ISBLANK(Calculations!AH202),"",Calculations!AH202)</f>
        <v>109914066225060.83</v>
      </c>
      <c r="AI202">
        <f>IF(ISBLANK(Calculations!AI202),"",Calculations!AI202)</f>
        <v>110994070795822.59</v>
      </c>
      <c r="AJ202">
        <f>IF(ISBLANK(Calculations!AJ202),"",Calculations!AJ202)</f>
        <v>112127137240938.12</v>
      </c>
      <c r="AK202">
        <f>IF(ISBLANK(Calculations!AK202),"",Calculations!AK202)</f>
        <v>113327519731124.08</v>
      </c>
      <c r="AL202">
        <f>IF(ISBLANK(Calculations!AL202),"",Calculations!AL202)</f>
        <v>114574256974591.66</v>
      </c>
      <c r="AM202">
        <f>IF(ISBLANK(Calculations!AM202),"",Calculations!AM202)</f>
        <v>115892939476490.34</v>
      </c>
      <c r="AN202">
        <f>IF(ISBLANK(Calculations!AN202),"",Calculations!AN202)</f>
        <v>117257676943691.16</v>
      </c>
      <c r="AO202">
        <f>IF(ISBLANK(Calculations!AO202),"",Calculations!AO202)</f>
        <v>118672597806596.31</v>
      </c>
      <c r="AP202">
        <f>IF(ISBLANK(Calculations!AP202),"",Calculations!AP202)</f>
        <v>120154013798469.52</v>
      </c>
      <c r="AQ202">
        <f>IF(ISBLANK(Calculations!AQ202),"",Calculations!AQ202)</f>
        <v>121654412861135.55</v>
      </c>
      <c r="AR202">
        <f>IF(ISBLANK(Calculations!AR202),"",Calculations!AR202)</f>
        <v>123221443227888.59</v>
      </c>
      <c r="AS202">
        <f>IF(ISBLANK(Calculations!AS202),"",Calculations!AS202)</f>
        <v>124844227034501.84</v>
      </c>
      <c r="AT202">
        <f>IF(ISBLANK(Calculations!AT202),"",Calculations!AT202)</f>
        <v>126523924233616.23</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11749095071502.516</v>
      </c>
      <c r="C2" s="7">
        <f>'IRA Calculations'!Q4</f>
        <v>11749048619473.871</v>
      </c>
      <c r="D2" s="7">
        <f>'IRA Calculations'!R4</f>
        <v>11846204184061.811</v>
      </c>
      <c r="E2" s="7">
        <f>'IRA Calculations'!S4</f>
        <v>11946134554591.947</v>
      </c>
      <c r="F2" s="7">
        <f>'IRA Calculations'!T4</f>
        <v>12046994892328.738</v>
      </c>
      <c r="G2" s="7">
        <f>'IRA Calculations'!U4</f>
        <v>12142323463817.438</v>
      </c>
      <c r="H2" s="7">
        <f>'IRA Calculations'!V4</f>
        <v>12237406959864.754</v>
      </c>
      <c r="I2" s="7">
        <f>'IRA Calculations'!W4</f>
        <v>12335171825177.643</v>
      </c>
      <c r="J2" s="7">
        <f>'IRA Calculations'!X4</f>
        <v>12429160393892.572</v>
      </c>
      <c r="K2" s="7">
        <f>'IRA Calculations'!Y4</f>
        <v>12521053278751.137</v>
      </c>
      <c r="L2" s="7">
        <f>'IRA Calculations'!Z4</f>
        <v>12614868820074.893</v>
      </c>
      <c r="M2" s="7">
        <f>'IRA Calculations'!AA4</f>
        <v>12710158030705.748</v>
      </c>
      <c r="N2" s="7">
        <f>'IRA Calculations'!AB4</f>
        <v>12805139951304.916</v>
      </c>
      <c r="O2" s="7">
        <f>'IRA Calculations'!AC4</f>
        <v>12892339401651.662</v>
      </c>
      <c r="P2" s="7">
        <f>'IRA Calculations'!AD4</f>
        <v>12980840785227.627</v>
      </c>
      <c r="Q2" s="7">
        <f>'IRA Calculations'!AE4</f>
        <v>13072817499240.621</v>
      </c>
      <c r="R2" s="7">
        <f>'IRA Calculations'!AF4</f>
        <v>13168267568725.037</v>
      </c>
      <c r="S2" s="7">
        <f>'IRA Calculations'!AG4</f>
        <v>13266708399907.086</v>
      </c>
      <c r="T2" s="7">
        <f>'IRA Calculations'!AH4</f>
        <v>13366547856707.574</v>
      </c>
      <c r="U2" s="7">
        <f>'IRA Calculations'!AI4</f>
        <v>13471894045910.289</v>
      </c>
      <c r="V2" s="7">
        <f>'IRA Calculations'!AJ4</f>
        <v>13574342005073.73</v>
      </c>
      <c r="W2" s="7">
        <f>'IRA Calculations'!AK4</f>
        <v>13591604230483.645</v>
      </c>
      <c r="X2" s="7">
        <f>'IRA Calculations'!AL4</f>
        <v>13610224959354.211</v>
      </c>
      <c r="Y2" s="7">
        <f>'IRA Calculations'!AM4</f>
        <v>13627934894628.799</v>
      </c>
      <c r="Z2" s="7">
        <f>'IRA Calculations'!AN4</f>
        <v>13647127812077.678</v>
      </c>
      <c r="AA2" s="7">
        <f>'IRA Calculations'!AO4</f>
        <v>13665031632392.193</v>
      </c>
      <c r="AB2" s="7">
        <f>'IRA Calculations'!AP4</f>
        <v>13682756389001.717</v>
      </c>
      <c r="AC2" s="7">
        <f>'IRA Calculations'!AQ4</f>
        <v>13700431948972.783</v>
      </c>
      <c r="AD2" s="7">
        <f>'IRA Calculations'!AR4</f>
        <v>13719449578223.961</v>
      </c>
      <c r="AE2" s="7">
        <f>'IRA Calculations'!AS4</f>
        <v>13737289148008.893</v>
      </c>
      <c r="AF2" s="7">
        <f>'IRA Calculations'!AT4</f>
        <v>13755374410742.867</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50711316756429.805</v>
      </c>
      <c r="C4" s="7">
        <f>'IRA Calculations'!Q6</f>
        <v>50711316756429.805</v>
      </c>
      <c r="D4" s="7">
        <f>'IRA Calculations'!R6</f>
        <v>50912824614223.984</v>
      </c>
      <c r="E4" s="7">
        <f>'IRA Calculations'!S6</f>
        <v>49601543032595.203</v>
      </c>
      <c r="F4" s="7">
        <f>'IRA Calculations'!T6</f>
        <v>48277781563835.023</v>
      </c>
      <c r="G4" s="7">
        <f>'IRA Calculations'!U6</f>
        <v>46900902906575.039</v>
      </c>
      <c r="H4" s="7">
        <f>'IRA Calculations'!V6</f>
        <v>45515717416854.547</v>
      </c>
      <c r="I4" s="7">
        <f>'IRA Calculations'!W6</f>
        <v>44140302446435.414</v>
      </c>
      <c r="J4" s="7">
        <f>'IRA Calculations'!X6</f>
        <v>42746341760333.781</v>
      </c>
      <c r="K4" s="7">
        <f>'IRA Calculations'!Y6</f>
        <v>41338716430020.672</v>
      </c>
      <c r="L4" s="7">
        <f>'IRA Calculations'!Z6</f>
        <v>39932104925193.133</v>
      </c>
      <c r="M4" s="7">
        <f>'IRA Calculations'!AA6</f>
        <v>38544075641489.688</v>
      </c>
      <c r="N4" s="7">
        <f>'IRA Calculations'!AB6</f>
        <v>37169570719854.93</v>
      </c>
      <c r="O4" s="7">
        <f>'IRA Calculations'!AC6</f>
        <v>37259157993690.133</v>
      </c>
      <c r="P4" s="7">
        <f>'IRA Calculations'!AD6</f>
        <v>37379890123586.805</v>
      </c>
      <c r="Q4" s="7">
        <f>'IRA Calculations'!AE6</f>
        <v>37537287338752.586</v>
      </c>
      <c r="R4" s="7">
        <f>'IRA Calculations'!AF6</f>
        <v>37716235486251.57</v>
      </c>
      <c r="S4" s="7">
        <f>'IRA Calculations'!AG6</f>
        <v>37947772657366.227</v>
      </c>
      <c r="T4" s="7">
        <f>'IRA Calculations'!AH6</f>
        <v>38209729609530.656</v>
      </c>
      <c r="U4" s="7">
        <f>'IRA Calculations'!AI6</f>
        <v>38524435758885.32</v>
      </c>
      <c r="V4" s="7">
        <f>'IRA Calculations'!AJ6</f>
        <v>38857027998061.492</v>
      </c>
      <c r="W4" s="7">
        <f>'IRA Calculations'!AK6</f>
        <v>38723614709270.688</v>
      </c>
      <c r="X4" s="7">
        <f>'IRA Calculations'!AL6</f>
        <v>38626350427401.523</v>
      </c>
      <c r="Y4" s="7">
        <f>'IRA Calculations'!AM6</f>
        <v>38545054909466.047</v>
      </c>
      <c r="Z4" s="7">
        <f>'IRA Calculations'!AN6</f>
        <v>38492158825024.578</v>
      </c>
      <c r="AA4" s="7">
        <f>'IRA Calculations'!AO6</f>
        <v>38447053803952.852</v>
      </c>
      <c r="AB4" s="7">
        <f>'IRA Calculations'!AP6</f>
        <v>38413523257608.031</v>
      </c>
      <c r="AC4" s="7">
        <f>'IRA Calculations'!AQ6</f>
        <v>38387161875571.828</v>
      </c>
      <c r="AD4" s="7">
        <f>'IRA Calculations'!AR6</f>
        <v>38372525484632.664</v>
      </c>
      <c r="AE4" s="7">
        <f>'IRA Calculations'!AS6</f>
        <v>38350581611865.133</v>
      </c>
      <c r="AF4" s="7">
        <f>'IRA Calculations'!AT6</f>
        <v>38327463335971.234</v>
      </c>
    </row>
    <row r="5" spans="1:34" x14ac:dyDescent="0.2">
      <c r="A5" s="1" t="s">
        <v>79</v>
      </c>
      <c r="B5" s="7">
        <f>'IRA Calculations'!P7</f>
        <v>131539120938.88069</v>
      </c>
      <c r="C5" s="7">
        <f>'IRA Calculations'!Q7</f>
        <v>131539120938.88069</v>
      </c>
      <c r="D5" s="7">
        <f>'IRA Calculations'!R7</f>
        <v>132212223414.22873</v>
      </c>
      <c r="E5" s="7">
        <f>'IRA Calculations'!S7</f>
        <v>132722588354.67516</v>
      </c>
      <c r="F5" s="7">
        <f>'IRA Calculations'!T7</f>
        <v>133145285923.42334</v>
      </c>
      <c r="G5" s="7">
        <f>'IRA Calculations'!U7</f>
        <v>133327162559.05333</v>
      </c>
      <c r="H5" s="7">
        <f>'IRA Calculations'!V7</f>
        <v>133294797775.80466</v>
      </c>
      <c r="I5" s="7">
        <f>'IRA Calculations'!W7</f>
        <v>133019556919.88248</v>
      </c>
      <c r="J5" s="7">
        <f>'IRA Calculations'!X7</f>
        <v>132340092161.26791</v>
      </c>
      <c r="K5" s="7">
        <f>'IRA Calculations'!Y7</f>
        <v>131217346357.8412</v>
      </c>
      <c r="L5" s="7">
        <f>'IRA Calculations'!Z7</f>
        <v>129672713326.01756</v>
      </c>
      <c r="M5" s="7">
        <f>'IRA Calculations'!AA7</f>
        <v>127751311994.73808</v>
      </c>
      <c r="N5" s="7">
        <f>'IRA Calculations'!AB7</f>
        <v>125510289942.92065</v>
      </c>
      <c r="O5" s="7">
        <f>'IRA Calculations'!AC7</f>
        <v>123002052572.28812</v>
      </c>
      <c r="P5" s="7">
        <f>'IRA Calculations'!AD7</f>
        <v>120312605149.00208</v>
      </c>
      <c r="Q5" s="7">
        <f>'IRA Calculations'!AE7</f>
        <v>117529046053.68771</v>
      </c>
      <c r="R5" s="7">
        <f>'IRA Calculations'!AF7</f>
        <v>114713850820.65651</v>
      </c>
      <c r="S5" s="7">
        <f>'IRA Calculations'!AG7</f>
        <v>111921435872.70468</v>
      </c>
      <c r="T5" s="7">
        <f>'IRA Calculations'!AH7</f>
        <v>109118798269.97218</v>
      </c>
      <c r="U5" s="7">
        <f>'IRA Calculations'!AI7</f>
        <v>106333226076.52936</v>
      </c>
      <c r="V5" s="7">
        <f>'IRA Calculations'!AJ7</f>
        <v>103451700287.34367</v>
      </c>
      <c r="W5" s="7">
        <f>'IRA Calculations'!AK7</f>
        <v>99759124789.560516</v>
      </c>
      <c r="X5" s="7">
        <f>'IRA Calculations'!AL7</f>
        <v>96058931425.140274</v>
      </c>
      <c r="Y5" s="7">
        <f>'IRA Calculations'!AM7</f>
        <v>92318947984.532898</v>
      </c>
      <c r="Z5" s="7">
        <f>'IRA Calculations'!AN7</f>
        <v>88596684867.852646</v>
      </c>
      <c r="AA5" s="7">
        <f>'IRA Calculations'!AO7</f>
        <v>84916615648.131287</v>
      </c>
      <c r="AB5" s="7">
        <f>'IRA Calculations'!AP7</f>
        <v>81346967562.746552</v>
      </c>
      <c r="AC5" s="7">
        <f>'IRA Calculations'!AQ7</f>
        <v>77930081322.853897</v>
      </c>
      <c r="AD5" s="7">
        <f>'IRA Calculations'!AR7</f>
        <v>74708872832.722916</v>
      </c>
      <c r="AE5" s="7">
        <f>'IRA Calculations'!AS7</f>
        <v>71682275988.098358</v>
      </c>
      <c r="AF5" s="7">
        <f>'IRA Calculations'!AT7</f>
        <v>68885996266.165146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10143641530920.096</v>
      </c>
      <c r="C7" s="7">
        <f>'IRA Calculations'!Q9</f>
        <v>10143641530920.096</v>
      </c>
      <c r="D7" s="7">
        <f>'IRA Calculations'!R9</f>
        <v>10173678989043.994</v>
      </c>
      <c r="E7" s="7">
        <f>'IRA Calculations'!S9</f>
        <v>10194634990049.744</v>
      </c>
      <c r="F7" s="7">
        <f>'IRA Calculations'!T9</f>
        <v>10213188958948.293</v>
      </c>
      <c r="G7" s="7">
        <f>'IRA Calculations'!U9</f>
        <v>10225166377342.186</v>
      </c>
      <c r="H7" s="7">
        <f>'IRA Calculations'!V9</f>
        <v>10236963243861.668</v>
      </c>
      <c r="I7" s="7">
        <f>'IRA Calculations'!W9</f>
        <v>10251182100053.57</v>
      </c>
      <c r="J7" s="7">
        <f>'IRA Calculations'!X9</f>
        <v>10264528443357.506</v>
      </c>
      <c r="K7" s="7">
        <f>'IRA Calculations'!Y9</f>
        <v>10275590244099.537</v>
      </c>
      <c r="L7" s="7">
        <f>'IRA Calculations'!Z9</f>
        <v>10285564159302.791</v>
      </c>
      <c r="M7" s="7">
        <f>'IRA Calculations'!AA9</f>
        <v>10300429527987.258</v>
      </c>
      <c r="N7" s="7">
        <f>'IRA Calculations'!AB9</f>
        <v>10317703918841.6</v>
      </c>
      <c r="O7" s="7">
        <f>'IRA Calculations'!AC9</f>
        <v>10335403904644.809</v>
      </c>
      <c r="P7" s="7">
        <f>'IRA Calculations'!AD9</f>
        <v>10360162461369.93</v>
      </c>
      <c r="Q7" s="7">
        <f>'IRA Calculations'!AE9</f>
        <v>10392883641185.957</v>
      </c>
      <c r="R7" s="7">
        <f>'IRA Calculations'!AF9</f>
        <v>10431303129061.377</v>
      </c>
      <c r="S7" s="7">
        <f>'IRA Calculations'!AG9</f>
        <v>10482162245397.119</v>
      </c>
      <c r="T7" s="7">
        <f>'IRA Calculations'!AH9</f>
        <v>10538982975752.244</v>
      </c>
      <c r="U7" s="7">
        <f>'IRA Calculations'!AI9</f>
        <v>10602403298424.971</v>
      </c>
      <c r="V7" s="7">
        <f>'IRA Calculations'!AJ9</f>
        <v>10665476806163.57</v>
      </c>
      <c r="W7" s="7">
        <f>'IRA Calculations'!AK9</f>
        <v>10657494760629.1</v>
      </c>
      <c r="X7" s="7">
        <f>'IRA Calculations'!AL9</f>
        <v>10648995428672.691</v>
      </c>
      <c r="Y7" s="7">
        <f>'IRA Calculations'!AM9</f>
        <v>10635649233880.051</v>
      </c>
      <c r="Z7" s="7">
        <f>'IRA Calculations'!AN9</f>
        <v>10621133994243.537</v>
      </c>
      <c r="AA7" s="7">
        <f>'IRA Calculations'!AO9</f>
        <v>10603735298680.623</v>
      </c>
      <c r="AB7" s="7">
        <f>'IRA Calculations'!AP9</f>
        <v>10586768222919.865</v>
      </c>
      <c r="AC7" s="7">
        <f>'IRA Calculations'!AQ9</f>
        <v>10571217042062.238</v>
      </c>
      <c r="AD7" s="7">
        <f>'IRA Calculations'!AR9</f>
        <v>10559098562891.717</v>
      </c>
      <c r="AE7" s="7">
        <f>'IRA Calculations'!AS9</f>
        <v>10547053807065.854</v>
      </c>
      <c r="AF7" s="7">
        <f>'IRA Calculations'!AT9</f>
        <v>10536748419859.834</v>
      </c>
    </row>
    <row r="8" spans="1:34" x14ac:dyDescent="0.2">
      <c r="A8" s="1" t="s">
        <v>344</v>
      </c>
      <c r="B8" s="7">
        <f>'IRA Calculations'!P10</f>
        <v>24313618242.857372</v>
      </c>
      <c r="C8" s="7">
        <f>'IRA Calculations'!Q10</f>
        <v>24313618242.857372</v>
      </c>
      <c r="D8" s="7">
        <f>'IRA Calculations'!R10</f>
        <v>24356641618.920364</v>
      </c>
      <c r="E8" s="7">
        <f>'IRA Calculations'!S10</f>
        <v>24403933349.392723</v>
      </c>
      <c r="F8" s="7">
        <f>'IRA Calculations'!T10</f>
        <v>24462386960.045227</v>
      </c>
      <c r="G8" s="7">
        <f>'IRA Calculations'!U10</f>
        <v>24520320180.8564</v>
      </c>
      <c r="H8" s="7">
        <f>'IRA Calculations'!V10</f>
        <v>24574227368.063023</v>
      </c>
      <c r="I8" s="7">
        <f>'IRA Calculations'!W10</f>
        <v>24628845494.688313</v>
      </c>
      <c r="J8" s="7">
        <f>'IRA Calculations'!X10</f>
        <v>24680535537.365631</v>
      </c>
      <c r="K8" s="7">
        <f>'IRA Calculations'!Y10</f>
        <v>24726633786.979099</v>
      </c>
      <c r="L8" s="7">
        <f>'IRA Calculations'!Z10</f>
        <v>24769328643.908192</v>
      </c>
      <c r="M8" s="7">
        <f>'IRA Calculations'!AA10</f>
        <v>24816387322.805397</v>
      </c>
      <c r="N8" s="7">
        <f>'IRA Calculations'!AB10</f>
        <v>24861313442.10434</v>
      </c>
      <c r="O8" s="7">
        <f>'IRA Calculations'!AC10</f>
        <v>24899774963.940487</v>
      </c>
      <c r="P8" s="7">
        <f>'IRA Calculations'!AD10</f>
        <v>24944478580.447281</v>
      </c>
      <c r="Q8" s="7">
        <f>'IRA Calculations'!AE10</f>
        <v>24992346237.57214</v>
      </c>
      <c r="R8" s="7">
        <f>'IRA Calculations'!AF10</f>
        <v>25041355146.275272</v>
      </c>
      <c r="S8" s="7">
        <f>'IRA Calculations'!AG10</f>
        <v>25097082311.518852</v>
      </c>
      <c r="T8" s="7">
        <f>'IRA Calculations'!AH10</f>
        <v>25152681645.001541</v>
      </c>
      <c r="U8" s="7">
        <f>'IRA Calculations'!AI10</f>
        <v>25215382262.998783</v>
      </c>
      <c r="V8" s="7">
        <f>'IRA Calculations'!AJ10</f>
        <v>25277435079.934528</v>
      </c>
      <c r="W8" s="7">
        <f>'IRA Calculations'!AK10</f>
        <v>25314723087.683689</v>
      </c>
      <c r="X8" s="7">
        <f>'IRA Calculations'!AL10</f>
        <v>25354307144.110912</v>
      </c>
      <c r="Y8" s="7">
        <f>'IRA Calculations'!AM10</f>
        <v>25388480017.832726</v>
      </c>
      <c r="Z8" s="7">
        <f>'IRA Calculations'!AN10</f>
        <v>25425313870.012775</v>
      </c>
      <c r="AA8" s="7">
        <f>'IRA Calculations'!AO10</f>
        <v>25457277095.028843</v>
      </c>
      <c r="AB8" s="7">
        <f>'IRA Calculations'!AP10</f>
        <v>25488589338.752861</v>
      </c>
      <c r="AC8" s="7">
        <f>'IRA Calculations'!AQ10</f>
        <v>25519416928.062344</v>
      </c>
      <c r="AD8" s="7">
        <f>'IRA Calculations'!AR10</f>
        <v>25553927273.834206</v>
      </c>
      <c r="AE8" s="7">
        <f>'IRA Calculations'!AS10</f>
        <v>25584461521.096184</v>
      </c>
      <c r="AF8" s="7">
        <f>'IRA Calculations'!AT10</f>
        <v>25615111296.076939</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8060451555113.8916</v>
      </c>
      <c r="C10" s="7">
        <f>'IRA Calculations'!Q12</f>
        <v>8060451555113.8916</v>
      </c>
      <c r="D10" s="7">
        <f>'IRA Calculations'!R12</f>
        <v>8101630826070.001</v>
      </c>
      <c r="E10" s="7">
        <f>'IRA Calculations'!S12</f>
        <v>8137664785214.3779</v>
      </c>
      <c r="F10" s="7">
        <f>'IRA Calculations'!T12</f>
        <v>8175347787730.1328</v>
      </c>
      <c r="G10" s="7">
        <f>'IRA Calculations'!U12</f>
        <v>8210729776639.0947</v>
      </c>
      <c r="H10" s="7">
        <f>'IRA Calculations'!V12</f>
        <v>8250577339319.8105</v>
      </c>
      <c r="I10" s="7">
        <f>'IRA Calculations'!W12</f>
        <v>8297701859502.1934</v>
      </c>
      <c r="J10" s="7">
        <f>'IRA Calculations'!X12</f>
        <v>8348838601976.0303</v>
      </c>
      <c r="K10" s="7">
        <f>'IRA Calculations'!Y12</f>
        <v>8403317925916.9844</v>
      </c>
      <c r="L10" s="7">
        <f>'IRA Calculations'!Z12</f>
        <v>8461078531578.8193</v>
      </c>
      <c r="M10" s="7">
        <f>'IRA Calculations'!AA12</f>
        <v>8524300903494.7578</v>
      </c>
      <c r="N10" s="7">
        <f>'IRA Calculations'!AB12</f>
        <v>8587606168667.791</v>
      </c>
      <c r="O10" s="7">
        <f>'IRA Calculations'!AC12</f>
        <v>8647556296440.5244</v>
      </c>
      <c r="P10" s="7">
        <f>'IRA Calculations'!AD12</f>
        <v>8706798682845.8818</v>
      </c>
      <c r="Q10" s="7">
        <f>'IRA Calculations'!AE12</f>
        <v>8763867780514.2295</v>
      </c>
      <c r="R10" s="7">
        <f>'IRA Calculations'!AF12</f>
        <v>8813590989972.0449</v>
      </c>
      <c r="S10" s="7">
        <f>'IRA Calculations'!AG12</f>
        <v>8864202904824.6465</v>
      </c>
      <c r="T10" s="7">
        <f>'IRA Calculations'!AH12</f>
        <v>8912137600325.875</v>
      </c>
      <c r="U10" s="7">
        <f>'IRA Calculations'!AI12</f>
        <v>8962385095946.8691</v>
      </c>
      <c r="V10" s="7">
        <f>'IRA Calculations'!AJ12</f>
        <v>9012405576113.4219</v>
      </c>
      <c r="W10" s="7">
        <f>'IRA Calculations'!AK12</f>
        <v>8992143829194.3184</v>
      </c>
      <c r="X10" s="7">
        <f>'IRA Calculations'!AL12</f>
        <v>8976220200367.584</v>
      </c>
      <c r="Y10" s="7">
        <f>'IRA Calculations'!AM12</f>
        <v>8961970164935.3281</v>
      </c>
      <c r="Z10" s="7">
        <f>'IRA Calculations'!AN12</f>
        <v>8952046830853.293</v>
      </c>
      <c r="AA10" s="7">
        <f>'IRA Calculations'!AO12</f>
        <v>8943286112780.541</v>
      </c>
      <c r="AB10" s="7">
        <f>'IRA Calculations'!AP12</f>
        <v>8936520550371.7188</v>
      </c>
      <c r="AC10" s="7">
        <f>'IRA Calculations'!AQ12</f>
        <v>8931150144273.2109</v>
      </c>
      <c r="AD10" s="7">
        <f>'IRA Calculations'!AR12</f>
        <v>8928015070328.0371</v>
      </c>
      <c r="AE10" s="7">
        <f>'IRA Calculations'!AS12</f>
        <v>8923877402904.0352</v>
      </c>
      <c r="AF10" s="7">
        <f>'IRA Calculations'!AT12</f>
        <v>8919793014376.5234</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11067415053901.32</v>
      </c>
      <c r="C2" s="7">
        <f>'IRA Calculations'!P17</f>
        <v>11067415053901.32</v>
      </c>
      <c r="D2" s="7">
        <f>'IRA Calculations'!Q17</f>
        <v>11067415053901.32</v>
      </c>
      <c r="E2" s="7">
        <f>'IRA Calculations'!R17</f>
        <v>10780148506148.691</v>
      </c>
      <c r="F2" s="7">
        <f>'IRA Calculations'!S17</f>
        <v>11011966201178.146</v>
      </c>
      <c r="G2" s="7">
        <f>'IRA Calculations'!T17</f>
        <v>11270184868765.377</v>
      </c>
      <c r="H2" s="7">
        <f>'IRA Calculations'!U17</f>
        <v>11557844116924.01</v>
      </c>
      <c r="I2" s="7">
        <f>'IRA Calculations'!V17</f>
        <v>11878104452366.6</v>
      </c>
      <c r="J2" s="7">
        <f>'IRA Calculations'!W17</f>
        <v>12221196444369.008</v>
      </c>
      <c r="K2" s="7">
        <f>'IRA Calculations'!X17</f>
        <v>12605269385643.889</v>
      </c>
      <c r="L2" s="7">
        <f>'IRA Calculations'!Y17</f>
        <v>13016770413344.58</v>
      </c>
      <c r="M2" s="7">
        <f>'IRA Calculations'!Z17</f>
        <v>13450868619210.305</v>
      </c>
      <c r="N2" s="7">
        <f>'IRA Calculations'!AA17</f>
        <v>13903112862385.918</v>
      </c>
      <c r="O2" s="7">
        <f>'IRA Calculations'!AB17</f>
        <v>14368996224145.01</v>
      </c>
      <c r="P2" s="7">
        <f>'IRA Calculations'!AC17</f>
        <v>14348128789237.24</v>
      </c>
      <c r="Q2" s="7">
        <f>'IRA Calculations'!AD17</f>
        <v>14333920231767.963</v>
      </c>
      <c r="R2" s="7">
        <f>'IRA Calculations'!AE17</f>
        <v>14324510388820.229</v>
      </c>
      <c r="S2" s="7">
        <f>'IRA Calculations'!AF17</f>
        <v>14318774452917.328</v>
      </c>
      <c r="T2" s="7">
        <f>'IRA Calculations'!AG17</f>
        <v>14315970505108.49</v>
      </c>
      <c r="U2" s="7">
        <f>'IRA Calculations'!AH17</f>
        <v>14315458228102.615</v>
      </c>
      <c r="V2" s="7">
        <f>'IRA Calculations'!AI17</f>
        <v>14316805424642.979</v>
      </c>
      <c r="W2" s="7">
        <f>'IRA Calculations'!AJ17</f>
        <v>14319638759998.912</v>
      </c>
      <c r="X2" s="7">
        <f>'IRA Calculations'!AK17</f>
        <v>14324672605922.459</v>
      </c>
      <c r="Y2" s="7">
        <f>'IRA Calculations'!AL17</f>
        <v>14330520417241.691</v>
      </c>
      <c r="Z2" s="7">
        <f>'IRA Calculations'!AM17</f>
        <v>14337317844066.818</v>
      </c>
      <c r="AA2" s="7">
        <f>'IRA Calculations'!AN17</f>
        <v>14344952577357.828</v>
      </c>
      <c r="AB2" s="7">
        <f>'IRA Calculations'!AO17</f>
        <v>14353320556673.123</v>
      </c>
      <c r="AC2" s="7">
        <f>'IRA Calculations'!AP17</f>
        <v>14362308690446.344</v>
      </c>
      <c r="AD2" s="7">
        <f>'IRA Calculations'!AQ17</f>
        <v>14371801018015.002</v>
      </c>
      <c r="AE2" s="7">
        <f>'IRA Calculations'!AR17</f>
        <v>14381694097957.061</v>
      </c>
      <c r="AF2" s="7">
        <f>'IRA Calculations'!AS17</f>
        <v>14391853086411.75</v>
      </c>
      <c r="AG2" s="7">
        <f>'IRA Calculations'!AT17</f>
        <v>14402182082082.109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4374033258109.7246</v>
      </c>
      <c r="C2" s="7">
        <f>'IRA Calculations'!P30</f>
        <v>4374033258109.7246</v>
      </c>
      <c r="D2" s="7">
        <f>'IRA Calculations'!Q30</f>
        <v>4374033258109.7246</v>
      </c>
      <c r="E2" s="7">
        <f>'IRA Calculations'!R30</f>
        <v>4341132442081.1235</v>
      </c>
      <c r="F2" s="7">
        <f>'IRA Calculations'!S30</f>
        <v>4309266020546.7808</v>
      </c>
      <c r="G2" s="7">
        <f>'IRA Calculations'!T30</f>
        <v>4282460534766.1987</v>
      </c>
      <c r="H2" s="7">
        <f>'IRA Calculations'!U30</f>
        <v>4267461690879.9097</v>
      </c>
      <c r="I2" s="7">
        <f>'IRA Calculations'!V30</f>
        <v>4265860530656.1196</v>
      </c>
      <c r="J2" s="7">
        <f>'IRA Calculations'!W30</f>
        <v>4268743935625.1851</v>
      </c>
      <c r="K2" s="7">
        <f>'IRA Calculations'!X30</f>
        <v>4271882571123.835</v>
      </c>
      <c r="L2" s="7">
        <f>'IRA Calculations'!Y30</f>
        <v>4275520627769.0308</v>
      </c>
      <c r="M2" s="7">
        <f>'IRA Calculations'!Z30</f>
        <v>4281954730815.1299</v>
      </c>
      <c r="N2" s="7">
        <f>'IRA Calculations'!AA30</f>
        <v>4294605757964.0825</v>
      </c>
      <c r="O2" s="7">
        <f>'IRA Calculations'!AB30</f>
        <v>4312974085560.5537</v>
      </c>
      <c r="P2" s="7">
        <f>'IRA Calculations'!AC30</f>
        <v>4335159134541.2612</v>
      </c>
      <c r="Q2" s="7">
        <f>'IRA Calculations'!AD30</f>
        <v>4359642305344.0181</v>
      </c>
      <c r="R2" s="7">
        <f>'IRA Calculations'!AE30</f>
        <v>4381689248975.334</v>
      </c>
      <c r="S2" s="7">
        <f>'IRA Calculations'!AF30</f>
        <v>4395879924976.6196</v>
      </c>
      <c r="T2" s="7">
        <f>'IRA Calculations'!AG30</f>
        <v>4407738194838.0859</v>
      </c>
      <c r="U2" s="7">
        <f>'IRA Calculations'!AH30</f>
        <v>4418164631530.1738</v>
      </c>
      <c r="V2" s="7">
        <f>'IRA Calculations'!AI30</f>
        <v>4427623510853.7715</v>
      </c>
      <c r="W2" s="7">
        <f>'IRA Calculations'!AJ30</f>
        <v>4436357531114.5771</v>
      </c>
      <c r="X2" s="7">
        <f>'IRA Calculations'!AK30</f>
        <v>4426945656499.4609</v>
      </c>
      <c r="Y2" s="7">
        <f>'IRA Calculations'!AL30</f>
        <v>4418520315450.5391</v>
      </c>
      <c r="Z2" s="7">
        <f>'IRA Calculations'!AM30</f>
        <v>4411498856329.6533</v>
      </c>
      <c r="AA2" s="7">
        <f>'IRA Calculations'!AN30</f>
        <v>4406185343278.2812</v>
      </c>
      <c r="AB2" s="7">
        <f>'IRA Calculations'!AO30</f>
        <v>4402532358008.4512</v>
      </c>
      <c r="AC2" s="7">
        <f>'IRA Calculations'!AP30</f>
        <v>4400360875621.6152</v>
      </c>
      <c r="AD2" s="7">
        <f>'IRA Calculations'!AQ30</f>
        <v>4399384109579.7783</v>
      </c>
      <c r="AE2" s="7">
        <f>'IRA Calculations'!AR30</f>
        <v>4399311116831.8945</v>
      </c>
      <c r="AF2" s="7">
        <f>'IRA Calculations'!AS30</f>
        <v>4399962078019.3818</v>
      </c>
      <c r="AG2" s="7">
        <f>'IRA Calculations'!AT30</f>
        <v>4401250253258.4189</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22237112317774.031</v>
      </c>
      <c r="C2" s="7">
        <f>'IRA Calculations'!P43</f>
        <v>22237112317774.031</v>
      </c>
      <c r="D2" s="7">
        <f>'IRA Calculations'!Q43</f>
        <v>22237112317774.031</v>
      </c>
      <c r="E2" s="7">
        <f>'IRA Calculations'!R43</f>
        <v>22090828100431.25</v>
      </c>
      <c r="F2" s="7">
        <f>'IRA Calculations'!S43</f>
        <v>21944607825728.199</v>
      </c>
      <c r="G2" s="7">
        <f>'IRA Calculations'!T43</f>
        <v>21805406079485.152</v>
      </c>
      <c r="H2" s="7">
        <f>'IRA Calculations'!U43</f>
        <v>21680704177732.73</v>
      </c>
      <c r="I2" s="7">
        <f>'IRA Calculations'!V43</f>
        <v>21579069068799.137</v>
      </c>
      <c r="J2" s="7">
        <f>'IRA Calculations'!W43</f>
        <v>21502311860356.316</v>
      </c>
      <c r="K2" s="7">
        <f>'IRA Calculations'!X43</f>
        <v>21449201297731.16</v>
      </c>
      <c r="L2" s="7">
        <f>'IRA Calculations'!Y43</f>
        <v>21416391252676.414</v>
      </c>
      <c r="M2" s="7">
        <f>'IRA Calculations'!Z43</f>
        <v>21408089201926.531</v>
      </c>
      <c r="N2" s="7">
        <f>'IRA Calculations'!AA43</f>
        <v>21426753311196.461</v>
      </c>
      <c r="O2" s="7">
        <f>'IRA Calculations'!AB43</f>
        <v>21466788701430.754</v>
      </c>
      <c r="P2" s="7">
        <f>'IRA Calculations'!AC43</f>
        <v>21523561335002.16</v>
      </c>
      <c r="Q2" s="7">
        <f>'IRA Calculations'!AD43</f>
        <v>21598799453729.523</v>
      </c>
      <c r="R2" s="7">
        <f>'IRA Calculations'!AE43</f>
        <v>21689999383719.555</v>
      </c>
      <c r="S2" s="7">
        <f>'IRA Calculations'!AF43</f>
        <v>21793556507121.902</v>
      </c>
      <c r="T2" s="7">
        <f>'IRA Calculations'!AG43</f>
        <v>21903751889221.34</v>
      </c>
      <c r="U2" s="7">
        <f>'IRA Calculations'!AH43</f>
        <v>22018452206060.57</v>
      </c>
      <c r="V2" s="7">
        <f>'IRA Calculations'!AI43</f>
        <v>22136021731913.902</v>
      </c>
      <c r="W2" s="7">
        <f>'IRA Calculations'!AJ43</f>
        <v>22255304181504.633</v>
      </c>
      <c r="X2" s="7">
        <f>'IRA Calculations'!AK43</f>
        <v>22283332234252.672</v>
      </c>
      <c r="Y2" s="7">
        <f>'IRA Calculations'!AL43</f>
        <v>22312049376031.645</v>
      </c>
      <c r="Z2" s="7">
        <f>'IRA Calculations'!AM43</f>
        <v>22341350610001.898</v>
      </c>
      <c r="AA2" s="7">
        <f>'IRA Calculations'!AN43</f>
        <v>22371275830838.473</v>
      </c>
      <c r="AB2" s="7">
        <f>'IRA Calculations'!AO43</f>
        <v>22401936840147.258</v>
      </c>
      <c r="AC2" s="7">
        <f>'IRA Calculations'!AP43</f>
        <v>22433367313090.395</v>
      </c>
      <c r="AD2" s="7">
        <f>'IRA Calculations'!AQ43</f>
        <v>22465459455834.539</v>
      </c>
      <c r="AE2" s="7">
        <f>'IRA Calculations'!AR43</f>
        <v>22498272924473.281</v>
      </c>
      <c r="AF2" s="7">
        <f>'IRA Calculations'!AS43</f>
        <v>22531640402433.121</v>
      </c>
      <c r="AG2" s="7">
        <f>'IRA Calculations'!AT43</f>
        <v>22565421001566.211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21160645311180.254</v>
      </c>
      <c r="C4" s="7">
        <f>'IRA Calculations'!P45</f>
        <v>21160645311180.254</v>
      </c>
      <c r="D4" s="7">
        <f>'IRA Calculations'!Q45</f>
        <v>21160645311180.254</v>
      </c>
      <c r="E4" s="7">
        <f>'IRA Calculations'!R45</f>
        <v>21175777824966.676</v>
      </c>
      <c r="F4" s="7">
        <f>'IRA Calculations'!S45</f>
        <v>21195993948975.688</v>
      </c>
      <c r="G4" s="7">
        <f>'IRA Calculations'!T45</f>
        <v>21225374994334.844</v>
      </c>
      <c r="H4" s="7">
        <f>'IRA Calculations'!U45</f>
        <v>21268432725960</v>
      </c>
      <c r="I4" s="7">
        <f>'IRA Calculations'!V45</f>
        <v>21330498411896.23</v>
      </c>
      <c r="J4" s="7">
        <f>'IRA Calculations'!W45</f>
        <v>21408843577278.16</v>
      </c>
      <c r="K4" s="7">
        <f>'IRA Calculations'!X45</f>
        <v>21497405805142.812</v>
      </c>
      <c r="L4" s="7">
        <f>'IRA Calculations'!Y45</f>
        <v>21589711024300.781</v>
      </c>
      <c r="M4" s="7">
        <f>'IRA Calculations'!Z45</f>
        <v>21688675566908.883</v>
      </c>
      <c r="N4" s="7">
        <f>'IRA Calculations'!AA45</f>
        <v>21793561936392.742</v>
      </c>
      <c r="O4" s="7">
        <f>'IRA Calculations'!AB45</f>
        <v>21898911102409.918</v>
      </c>
      <c r="P4" s="7">
        <f>'IRA Calculations'!AC45</f>
        <v>22003204743263.848</v>
      </c>
      <c r="Q4" s="7">
        <f>'IRA Calculations'!AD45</f>
        <v>22112251044561.633</v>
      </c>
      <c r="R4" s="7">
        <f>'IRA Calculations'!AE45</f>
        <v>22226779643939.781</v>
      </c>
      <c r="S4" s="7">
        <f>'IRA Calculations'!AF45</f>
        <v>22345339435392.688</v>
      </c>
      <c r="T4" s="7">
        <f>'IRA Calculations'!AG45</f>
        <v>22464408784743.5</v>
      </c>
      <c r="U4" s="7">
        <f>'IRA Calculations'!AH45</f>
        <v>22584099333504.02</v>
      </c>
      <c r="V4" s="7">
        <f>'IRA Calculations'!AI45</f>
        <v>22703635713780.172</v>
      </c>
      <c r="W4" s="7">
        <f>'IRA Calculations'!AJ45</f>
        <v>22822652334679.148</v>
      </c>
      <c r="X4" s="7">
        <f>'IRA Calculations'!AK45</f>
        <v>22843690663303.441</v>
      </c>
      <c r="Y4" s="7">
        <f>'IRA Calculations'!AL45</f>
        <v>22864457244233.848</v>
      </c>
      <c r="Z4" s="7">
        <f>'IRA Calculations'!AM45</f>
        <v>22885588825834.691</v>
      </c>
      <c r="AA4" s="7">
        <f>'IRA Calculations'!AN45</f>
        <v>22907582600226.859</v>
      </c>
      <c r="AB4" s="7">
        <f>'IRA Calculations'!AO45</f>
        <v>22930712542319.523</v>
      </c>
      <c r="AC4" s="7">
        <f>'IRA Calculations'!AP45</f>
        <v>22955011913778.672</v>
      </c>
      <c r="AD4" s="7">
        <f>'IRA Calculations'!AQ45</f>
        <v>22980745473975.074</v>
      </c>
      <c r="AE4" s="7">
        <f>'IRA Calculations'!AR45</f>
        <v>23007777184289</v>
      </c>
      <c r="AF4" s="7">
        <f>'IRA Calculations'!AS45</f>
        <v>23036238141522.371</v>
      </c>
      <c r="AG4" s="7">
        <f>'IRA Calculations'!AT45</f>
        <v>23066160847170.957</v>
      </c>
    </row>
    <row r="5" spans="1:35" x14ac:dyDescent="0.2">
      <c r="A5" s="1" t="s">
        <v>79</v>
      </c>
      <c r="B5" s="7">
        <f>'IRA Calculations'!O46</f>
        <v>449092379.48788548</v>
      </c>
      <c r="C5" s="7">
        <f>'IRA Calculations'!P46</f>
        <v>449092379.48788548</v>
      </c>
      <c r="D5" s="7">
        <f>'IRA Calculations'!Q46</f>
        <v>449092379.48788548</v>
      </c>
      <c r="E5" s="7">
        <f>'IRA Calculations'!R46</f>
        <v>430498390.09782821</v>
      </c>
      <c r="F5" s="7">
        <f>'IRA Calculations'!S46</f>
        <v>407688658.44132245</v>
      </c>
      <c r="G5" s="7">
        <f>'IRA Calculations'!T46</f>
        <v>382766171.91388798</v>
      </c>
      <c r="H5" s="7">
        <f>'IRA Calculations'!U46</f>
        <v>357914450.60628396</v>
      </c>
      <c r="I5" s="7">
        <f>'IRA Calculations'!V46</f>
        <v>335105573.03545052</v>
      </c>
      <c r="J5" s="7">
        <f>'IRA Calculations'!W46</f>
        <v>315652267.8903721</v>
      </c>
      <c r="K5" s="7">
        <f>'IRA Calculations'!X46</f>
        <v>300198502.29364514</v>
      </c>
      <c r="L5" s="7">
        <f>'IRA Calculations'!Y46</f>
        <v>288781254.35991007</v>
      </c>
      <c r="M5" s="7">
        <f>'IRA Calculations'!Z46</f>
        <v>281104864.63967419</v>
      </c>
      <c r="N5" s="7">
        <f>'IRA Calculations'!AA46</f>
        <v>276515805.95176375</v>
      </c>
      <c r="O5" s="7">
        <f>'IRA Calculations'!AB46</f>
        <v>274173505.19344258</v>
      </c>
      <c r="P5" s="7">
        <f>'IRA Calculations'!AC46</f>
        <v>273332232.16419762</v>
      </c>
      <c r="Q5" s="7">
        <f>'IRA Calculations'!AD46</f>
        <v>273497300.30052513</v>
      </c>
      <c r="R5" s="7">
        <f>'IRA Calculations'!AE46</f>
        <v>274270095.37467092</v>
      </c>
      <c r="S5" s="7">
        <f>'IRA Calculations'!AF46</f>
        <v>275371159.71148932</v>
      </c>
      <c r="T5" s="7">
        <f>'IRA Calculations'!AG46</f>
        <v>276605661.46138757</v>
      </c>
      <c r="U5" s="7">
        <f>'IRA Calculations'!AH46</f>
        <v>277902907.82578921</v>
      </c>
      <c r="V5" s="7">
        <f>'IRA Calculations'!AI46</f>
        <v>279220389.21440637</v>
      </c>
      <c r="W5" s="7">
        <f>'IRA Calculations'!AJ46</f>
        <v>280538390.74581707</v>
      </c>
      <c r="X5" s="7">
        <f>'IRA Calculations'!AK46</f>
        <v>280750903.07778341</v>
      </c>
      <c r="Y5" s="7">
        <f>'IRA Calculations'!AL46</f>
        <v>280965914.7868368</v>
      </c>
      <c r="Z5" s="7">
        <f>'IRA Calculations'!AM46</f>
        <v>281191541.54357064</v>
      </c>
      <c r="AA5" s="7">
        <f>'IRA Calculations'!AN46</f>
        <v>281434136.04943013</v>
      </c>
      <c r="AB5" s="7">
        <f>'IRA Calculations'!AO46</f>
        <v>281697131.40283567</v>
      </c>
      <c r="AC5" s="7">
        <f>'IRA Calculations'!AP46</f>
        <v>281978910.07653362</v>
      </c>
      <c r="AD5" s="7">
        <f>'IRA Calculations'!AQ46</f>
        <v>282281791.44639766</v>
      </c>
      <c r="AE5" s="7">
        <f>'IRA Calculations'!AR46</f>
        <v>282603327.17366135</v>
      </c>
      <c r="AF5" s="7">
        <f>'IRA Calculations'!AS46</f>
        <v>282944036.87755179</v>
      </c>
      <c r="AG5" s="7">
        <f>'IRA Calculations'!AT46</f>
        <v>283304406.00036412</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1323215737015.1765</v>
      </c>
      <c r="C10" s="7">
        <f>'IRA Calculations'!P51</f>
        <v>1323215737015.1765</v>
      </c>
      <c r="D10" s="7">
        <f>'IRA Calculations'!Q51</f>
        <v>1323215737015.1765</v>
      </c>
      <c r="E10" s="7">
        <f>'IRA Calculations'!R51</f>
        <v>1299896893218.1216</v>
      </c>
      <c r="F10" s="7">
        <f>'IRA Calculations'!S51</f>
        <v>1282437679895.5884</v>
      </c>
      <c r="G10" s="7">
        <f>'IRA Calculations'!T51</f>
        <v>1270054929517.2939</v>
      </c>
      <c r="H10" s="7">
        <f>'IRA Calculations'!U51</f>
        <v>1261953907254.2542</v>
      </c>
      <c r="I10" s="7">
        <f>'IRA Calculations'!V51</f>
        <v>1257572161479.0869</v>
      </c>
      <c r="J10" s="7">
        <f>'IRA Calculations'!W51</f>
        <v>1256071522198.4719</v>
      </c>
      <c r="K10" s="7">
        <f>'IRA Calculations'!X51</f>
        <v>1256621797303.0269</v>
      </c>
      <c r="L10" s="7">
        <f>'IRA Calculations'!Y51</f>
        <v>1258470271027.6558</v>
      </c>
      <c r="M10" s="7">
        <f>'IRA Calculations'!Z51</f>
        <v>1261541847414.5859</v>
      </c>
      <c r="N10" s="7">
        <f>'IRA Calculations'!AA51</f>
        <v>1265556711107.0928</v>
      </c>
      <c r="O10" s="7">
        <f>'IRA Calculations'!AB51</f>
        <v>1269989057361.4646</v>
      </c>
      <c r="P10" s="7">
        <f>'IRA Calculations'!AC51</f>
        <v>1274548259108.3677</v>
      </c>
      <c r="Q10" s="7">
        <f>'IRA Calculations'!AD51</f>
        <v>1279439495393.8586</v>
      </c>
      <c r="R10" s="7">
        <f>'IRA Calculations'!AE51</f>
        <v>1284637085526.6506</v>
      </c>
      <c r="S10" s="7">
        <f>'IRA Calculations'!AF51</f>
        <v>1290068918040.7334</v>
      </c>
      <c r="T10" s="7">
        <f>'IRA Calculations'!AG51</f>
        <v>1295524737549.6951</v>
      </c>
      <c r="U10" s="7">
        <f>'IRA Calculations'!AH51</f>
        <v>1301029181649.2339</v>
      </c>
      <c r="V10" s="7">
        <f>'IRA Calculations'!AI51</f>
        <v>1306546980107.5779</v>
      </c>
      <c r="W10" s="7">
        <f>'IRA Calculations'!AJ51</f>
        <v>1312061252260.4092</v>
      </c>
      <c r="X10" s="7">
        <f>'IRA Calculations'!AK51</f>
        <v>1313663957280.366</v>
      </c>
      <c r="Y10" s="7">
        <f>'IRA Calculations'!AL51</f>
        <v>1315223643928.021</v>
      </c>
      <c r="Z10" s="7">
        <f>'IRA Calculations'!AM51</f>
        <v>1316771496048.2371</v>
      </c>
      <c r="AA10" s="7">
        <f>'IRA Calculations'!AN51</f>
        <v>1318333285427.5303</v>
      </c>
      <c r="AB10" s="7">
        <f>'IRA Calculations'!AO51</f>
        <v>1319924764296.0227</v>
      </c>
      <c r="AC10" s="7">
        <f>'IRA Calculations'!AP51</f>
        <v>1321550062268.2869</v>
      </c>
      <c r="AD10" s="7">
        <f>'IRA Calculations'!AQ51</f>
        <v>1323221856104.9463</v>
      </c>
      <c r="AE10" s="7">
        <f>'IRA Calculations'!AR51</f>
        <v>1324937371761.2898</v>
      </c>
      <c r="AF10" s="7">
        <f>'IRA Calculations'!AS51</f>
        <v>1326705012565.5789</v>
      </c>
      <c r="AG10" s="7">
        <f>'IRA Calculations'!AT51</f>
        <v>1328530002982.0918</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35114962977969.113</v>
      </c>
      <c r="C2" s="7">
        <f>'IRA Calculations'!P56</f>
        <v>35114962977969.113</v>
      </c>
      <c r="D2" s="7">
        <f>'IRA Calculations'!Q56</f>
        <v>35114962977969.113</v>
      </c>
      <c r="E2" s="7">
        <f>'IRA Calculations'!R56</f>
        <v>35399304891908.844</v>
      </c>
      <c r="F2" s="7">
        <f>'IRA Calculations'!S56</f>
        <v>35695105379359.367</v>
      </c>
      <c r="G2" s="7">
        <f>'IRA Calculations'!T56</f>
        <v>36023078387581.281</v>
      </c>
      <c r="H2" s="7">
        <f>'IRA Calculations'!U56</f>
        <v>36372104892181.68</v>
      </c>
      <c r="I2" s="7">
        <f>'IRA Calculations'!V56</f>
        <v>36701625218962.562</v>
      </c>
      <c r="J2" s="7">
        <f>'IRA Calculations'!W56</f>
        <v>37042291656675.664</v>
      </c>
      <c r="K2" s="7">
        <f>'IRA Calculations'!X56</f>
        <v>37415686856592.648</v>
      </c>
      <c r="L2" s="7">
        <f>'IRA Calculations'!Y56</f>
        <v>37765225103310.984</v>
      </c>
      <c r="M2" s="7">
        <f>'IRA Calculations'!Z56</f>
        <v>38098602843504.625</v>
      </c>
      <c r="N2" s="7">
        <f>'IRA Calculations'!AA56</f>
        <v>38422414682122.773</v>
      </c>
      <c r="O2" s="7">
        <f>'IRA Calculations'!AB56</f>
        <v>38733520757200.555</v>
      </c>
      <c r="P2" s="7">
        <f>'IRA Calculations'!AC56</f>
        <v>39079690115590.375</v>
      </c>
      <c r="Q2" s="7">
        <f>'IRA Calculations'!AD56</f>
        <v>39477992355793.062</v>
      </c>
      <c r="R2" s="7">
        <f>'IRA Calculations'!AE56</f>
        <v>39916132849240.172</v>
      </c>
      <c r="S2" s="7">
        <f>'IRA Calculations'!AF56</f>
        <v>40355625251212.445</v>
      </c>
      <c r="T2" s="7">
        <f>'IRA Calculations'!AG56</f>
        <v>40781160588265.273</v>
      </c>
      <c r="U2" s="7">
        <f>'IRA Calculations'!AH56</f>
        <v>41219180159661.836</v>
      </c>
      <c r="V2" s="7">
        <f>'IRA Calculations'!AI56</f>
        <v>41636784461262.734</v>
      </c>
      <c r="W2" s="7">
        <f>'IRA Calculations'!AJ56</f>
        <v>42027833071340.641</v>
      </c>
      <c r="X2" s="7">
        <f>'IRA Calculations'!AK56</f>
        <v>42331398205501.578</v>
      </c>
      <c r="Y2" s="7">
        <f>'IRA Calculations'!AL56</f>
        <v>42637715525533.164</v>
      </c>
      <c r="Z2" s="7">
        <f>'IRA Calculations'!AM56</f>
        <v>42955929398742.773</v>
      </c>
      <c r="AA2" s="7">
        <f>'IRA Calculations'!AN56</f>
        <v>43272761858446.898</v>
      </c>
      <c r="AB2" s="7">
        <f>'IRA Calculations'!AO56</f>
        <v>43585612355026.016</v>
      </c>
      <c r="AC2" s="7">
        <f>'IRA Calculations'!AP56</f>
        <v>43859213488747.023</v>
      </c>
      <c r="AD2" s="7">
        <f>'IRA Calculations'!AQ56</f>
        <v>44090096489667.461</v>
      </c>
      <c r="AE2" s="7">
        <f>'IRA Calculations'!AR56</f>
        <v>44309024652981.602</v>
      </c>
      <c r="AF2" s="7">
        <f>'IRA Calculations'!AS56</f>
        <v>44541516884550.898</v>
      </c>
      <c r="AG2" s="7">
        <f>'IRA Calculations'!AT56</f>
        <v>44792425060731.922</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5155007636103.2861</v>
      </c>
      <c r="C2" s="7">
        <f>'IRA Calculations'!P69</f>
        <v>5155007636103.2861</v>
      </c>
      <c r="D2" s="7">
        <f>'IRA Calculations'!Q69</f>
        <v>5155007636103.2861</v>
      </c>
      <c r="E2" s="7">
        <f>'IRA Calculations'!R69</f>
        <v>5196466031591.333</v>
      </c>
      <c r="F2" s="7">
        <f>'IRA Calculations'!S69</f>
        <v>5239106499592.7979</v>
      </c>
      <c r="G2" s="7">
        <f>'IRA Calculations'!T69</f>
        <v>5282171558065.2715</v>
      </c>
      <c r="H2" s="7">
        <f>'IRA Calculations'!U69</f>
        <v>5323202068053.8369</v>
      </c>
      <c r="I2" s="7">
        <f>'IRA Calculations'!V69</f>
        <v>5364013704245.4824</v>
      </c>
      <c r="J2" s="7">
        <f>'IRA Calculations'!W69</f>
        <v>5406153941258.3115</v>
      </c>
      <c r="K2" s="7">
        <f>'IRA Calculations'!X69</f>
        <v>5446854280123.0684</v>
      </c>
      <c r="L2" s="7">
        <f>'IRA Calculations'!Y69</f>
        <v>5486461809032.085</v>
      </c>
      <c r="M2" s="7">
        <f>'IRA Calculations'!Z69</f>
        <v>5527221464639.4033</v>
      </c>
      <c r="N2" s="7">
        <f>'IRA Calculations'!AA69</f>
        <v>5568338294144.9854</v>
      </c>
      <c r="O2" s="7">
        <f>'IRA Calculations'!AB69</f>
        <v>5609572895577.1309</v>
      </c>
      <c r="P2" s="7">
        <f>'IRA Calculations'!AC69</f>
        <v>5647137303853.9541</v>
      </c>
      <c r="Q2" s="7">
        <f>'IRA Calculations'!AD69</f>
        <v>5685362004121.8877</v>
      </c>
      <c r="R2" s="7">
        <f>'IRA Calculations'!AE69</f>
        <v>5725519275551.5195</v>
      </c>
      <c r="S2" s="7">
        <f>'IRA Calculations'!AF69</f>
        <v>5766727324112.9326</v>
      </c>
      <c r="T2" s="7">
        <f>'IRA Calculations'!AG69</f>
        <v>5809253460287.4258</v>
      </c>
      <c r="U2" s="7">
        <f>'IRA Calculations'!AH69</f>
        <v>5852468811816.9941</v>
      </c>
      <c r="V2" s="7">
        <f>'IRA Calculations'!AI69</f>
        <v>5897739581106.2432</v>
      </c>
      <c r="W2" s="7">
        <f>'IRA Calculations'!AJ69</f>
        <v>5941813074882.0547</v>
      </c>
      <c r="X2" s="7">
        <f>'IRA Calculations'!AK69</f>
        <v>5948609794723.332</v>
      </c>
      <c r="Y2" s="7">
        <f>'IRA Calculations'!AL69</f>
        <v>5955858480077.2197</v>
      </c>
      <c r="Z2" s="7">
        <f>'IRA Calculations'!AM69</f>
        <v>5962601179241.2832</v>
      </c>
      <c r="AA2" s="7">
        <f>'IRA Calculations'!AN69</f>
        <v>5970418398820.6338</v>
      </c>
      <c r="AB2" s="7">
        <f>'IRA Calculations'!AO69</f>
        <v>5977209056520.623</v>
      </c>
      <c r="AC2" s="7">
        <f>'IRA Calculations'!AP69</f>
        <v>5983606867641.2295</v>
      </c>
      <c r="AD2" s="7">
        <f>'IRA Calculations'!AQ69</f>
        <v>5990593696628.0479</v>
      </c>
      <c r="AE2" s="7">
        <f>'IRA Calculations'!AR69</f>
        <v>5997755640086.1904</v>
      </c>
      <c r="AF2" s="7">
        <f>'IRA Calculations'!AS69</f>
        <v>6004617624086.668</v>
      </c>
      <c r="AG2" s="7">
        <f>'IRA Calculations'!AT69</f>
        <v>6012568807079.5488</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22288763640754.828</v>
      </c>
      <c r="C4" s="7">
        <f>'IRA Calculations'!P71</f>
        <v>22288763640754.828</v>
      </c>
      <c r="D4" s="7">
        <f>'IRA Calculations'!Q71</f>
        <v>22288763640754.828</v>
      </c>
      <c r="E4" s="7">
        <f>'IRA Calculations'!R71</f>
        <v>22377330873897.316</v>
      </c>
      <c r="F4" s="7">
        <f>'IRA Calculations'!S71</f>
        <v>21800993142818.91</v>
      </c>
      <c r="G4" s="7">
        <f>'IRA Calculations'!T71</f>
        <v>21219170220814.168</v>
      </c>
      <c r="H4" s="7">
        <f>'IRA Calculations'!U71</f>
        <v>20614001100456.504</v>
      </c>
      <c r="I4" s="7">
        <f>'IRA Calculations'!V71</f>
        <v>20005180940505.352</v>
      </c>
      <c r="J4" s="7">
        <f>'IRA Calculations'!W71</f>
        <v>19400655143416.066</v>
      </c>
      <c r="K4" s="7">
        <f>'IRA Calculations'!X71</f>
        <v>18787978087400.074</v>
      </c>
      <c r="L4" s="7">
        <f>'IRA Calculations'!Y71</f>
        <v>18169295113089.211</v>
      </c>
      <c r="M4" s="7">
        <f>'IRA Calculations'!Z71</f>
        <v>17551057737868.77</v>
      </c>
      <c r="N4" s="7">
        <f>'IRA Calculations'!AA71</f>
        <v>16940987666537.211</v>
      </c>
      <c r="O4" s="7">
        <f>'IRA Calculations'!AB71</f>
        <v>16336861856345.406</v>
      </c>
      <c r="P4" s="7">
        <f>'IRA Calculations'!AC71</f>
        <v>16376237477004.66</v>
      </c>
      <c r="Q4" s="7">
        <f>'IRA Calculations'!AD71</f>
        <v>16429301961999.93</v>
      </c>
      <c r="R4" s="7">
        <f>'IRA Calculations'!AE71</f>
        <v>16498481576155.746</v>
      </c>
      <c r="S4" s="7">
        <f>'IRA Calculations'!AF71</f>
        <v>16577133309509.723</v>
      </c>
      <c r="T4" s="7">
        <f>'IRA Calculations'!AG71</f>
        <v>16678899100877.566</v>
      </c>
      <c r="U4" s="7">
        <f>'IRA Calculations'!AH71</f>
        <v>16794035069815.016</v>
      </c>
      <c r="V4" s="7">
        <f>'IRA Calculations'!AI71</f>
        <v>16932355496652.852</v>
      </c>
      <c r="W4" s="7">
        <f>'IRA Calculations'!AJ71</f>
        <v>17078537262023.938</v>
      </c>
      <c r="X4" s="7">
        <f>'IRA Calculations'!AK71</f>
        <v>17019899122638.277</v>
      </c>
      <c r="Y4" s="7">
        <f>'IRA Calculations'!AL71</f>
        <v>16977149284378.664</v>
      </c>
      <c r="Z4" s="7">
        <f>'IRA Calculations'!AM71</f>
        <v>16941418076825.531</v>
      </c>
      <c r="AA4" s="7">
        <f>'IRA Calculations'!AN71</f>
        <v>16918169058676.387</v>
      </c>
      <c r="AB4" s="7">
        <f>'IRA Calculations'!AO71</f>
        <v>16898344388011.5</v>
      </c>
      <c r="AC4" s="7">
        <f>'IRA Calculations'!AP71</f>
        <v>16883606959168.652</v>
      </c>
      <c r="AD4" s="7">
        <f>'IRA Calculations'!AQ71</f>
        <v>16872020539193.191</v>
      </c>
      <c r="AE4" s="7">
        <f>'IRA Calculations'!AR71</f>
        <v>16865587516367.859</v>
      </c>
      <c r="AF4" s="7">
        <f>'IRA Calculations'!AS71</f>
        <v>16855942691016.004</v>
      </c>
      <c r="AG4" s="7">
        <f>'IRA Calculations'!AT71</f>
        <v>16845781689091.012</v>
      </c>
    </row>
    <row r="5" spans="1:35" x14ac:dyDescent="0.2">
      <c r="A5" s="1" t="s">
        <v>79</v>
      </c>
      <c r="B5" s="7">
        <f>'IRA Calculations'!O72</f>
        <v>57814400485.817413</v>
      </c>
      <c r="C5" s="7">
        <f>'IRA Calculations'!P72</f>
        <v>57814400485.817413</v>
      </c>
      <c r="D5" s="7">
        <f>'IRA Calculations'!Q72</f>
        <v>57814400485.817413</v>
      </c>
      <c r="E5" s="7">
        <f>'IRA Calculations'!R72</f>
        <v>58110244154.225754</v>
      </c>
      <c r="F5" s="7">
        <f>'IRA Calculations'!S72</f>
        <v>58334561017.910744</v>
      </c>
      <c r="G5" s="7">
        <f>'IRA Calculations'!T72</f>
        <v>58520346101.082642</v>
      </c>
      <c r="H5" s="7">
        <f>'IRA Calculations'!U72</f>
        <v>58600284970.798912</v>
      </c>
      <c r="I5" s="7">
        <f>'IRA Calculations'!V72</f>
        <v>58586059921.041702</v>
      </c>
      <c r="J5" s="7">
        <f>'IRA Calculations'!W72</f>
        <v>58465085377.797356</v>
      </c>
      <c r="K5" s="7">
        <f>'IRA Calculations'!X72</f>
        <v>58166445342.877289</v>
      </c>
      <c r="L5" s="7">
        <f>'IRA Calculations'!Y72</f>
        <v>57672973324.364685</v>
      </c>
      <c r="M5" s="7">
        <f>'IRA Calculations'!Z72</f>
        <v>56994072385.479988</v>
      </c>
      <c r="N5" s="7">
        <f>'IRA Calculations'!AA72</f>
        <v>56149573309.70929</v>
      </c>
      <c r="O5" s="7">
        <f>'IRA Calculations'!AB72</f>
        <v>55164593742.592346</v>
      </c>
      <c r="P5" s="7">
        <f>'IRA Calculations'!AC72</f>
        <v>54062167036.19355</v>
      </c>
      <c r="Q5" s="7">
        <f>'IRA Calculations'!AD72</f>
        <v>52880094438.280602</v>
      </c>
      <c r="R5" s="7">
        <f>'IRA Calculations'!AE72</f>
        <v>51656657644.999771</v>
      </c>
      <c r="S5" s="7">
        <f>'IRA Calculations'!AF72</f>
        <v>50419316058.051994</v>
      </c>
      <c r="T5" s="7">
        <f>'IRA Calculations'!AG72</f>
        <v>49191986918.46862</v>
      </c>
      <c r="U5" s="7">
        <f>'IRA Calculations'!AH72</f>
        <v>47960164692.31678</v>
      </c>
      <c r="V5" s="7">
        <f>'IRA Calculations'!AI72</f>
        <v>46735843097.156586</v>
      </c>
      <c r="W5" s="7">
        <f>'IRA Calculations'!AJ72</f>
        <v>45469347739.751854</v>
      </c>
      <c r="X5" s="7">
        <f>'IRA Calculations'!AK72</f>
        <v>43846377804.046204</v>
      </c>
      <c r="Y5" s="7">
        <f>'IRA Calculations'!AL72</f>
        <v>42220059644.713547</v>
      </c>
      <c r="Z5" s="7">
        <f>'IRA Calculations'!AM72</f>
        <v>40576252852.466026</v>
      </c>
      <c r="AA5" s="7">
        <f>'IRA Calculations'!AN72</f>
        <v>38940234540.914963</v>
      </c>
      <c r="AB5" s="7">
        <f>'IRA Calculations'!AO72</f>
        <v>37322761395.542809</v>
      </c>
      <c r="AC5" s="7">
        <f>'IRA Calculations'!AP72</f>
        <v>35753820820.839134</v>
      </c>
      <c r="AD5" s="7">
        <f>'IRA Calculations'!AQ72</f>
        <v>34252022511.122425</v>
      </c>
      <c r="AE5" s="7">
        <f>'IRA Calculations'!AR72</f>
        <v>32836228971.014458</v>
      </c>
      <c r="AF5" s="7">
        <f>'IRA Calculations'!AS72</f>
        <v>31505971623.730377</v>
      </c>
      <c r="AG5" s="7">
        <f>'IRA Calculations'!AT72</f>
        <v>30276943829.106949</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4458358469079.9043</v>
      </c>
      <c r="C7" s="7">
        <f>'IRA Calculations'!P74</f>
        <v>4458358469079.9043</v>
      </c>
      <c r="D7" s="7">
        <f>'IRA Calculations'!Q74</f>
        <v>4458358469079.9043</v>
      </c>
      <c r="E7" s="7">
        <f>'IRA Calculations'!R74</f>
        <v>4471560607129.4502</v>
      </c>
      <c r="F7" s="7">
        <f>'IRA Calculations'!S74</f>
        <v>4480771240635.8926</v>
      </c>
      <c r="G7" s="7">
        <f>'IRA Calculations'!T74</f>
        <v>4488926127036.5742</v>
      </c>
      <c r="H7" s="7">
        <f>'IRA Calculations'!U74</f>
        <v>4494190471657.916</v>
      </c>
      <c r="I7" s="7">
        <f>'IRA Calculations'!V74</f>
        <v>4499375459671.877</v>
      </c>
      <c r="J7" s="7">
        <f>'IRA Calculations'!W74</f>
        <v>4505624966590.1338</v>
      </c>
      <c r="K7" s="7">
        <f>'IRA Calculations'!X74</f>
        <v>4511490984481.1416</v>
      </c>
      <c r="L7" s="7">
        <f>'IRA Calculations'!Y74</f>
        <v>4516352894562.5635</v>
      </c>
      <c r="M7" s="7">
        <f>'IRA Calculations'!Z74</f>
        <v>4520736654495.4014</v>
      </c>
      <c r="N7" s="7">
        <f>'IRA Calculations'!AA74</f>
        <v>4527270318186.9238</v>
      </c>
      <c r="O7" s="7">
        <f>'IRA Calculations'!AB74</f>
        <v>4534862801273.8789</v>
      </c>
      <c r="P7" s="7">
        <f>'IRA Calculations'!AC74</f>
        <v>4542642342907.6982</v>
      </c>
      <c r="Q7" s="7">
        <f>'IRA Calculations'!AD74</f>
        <v>4553524285129.4502</v>
      </c>
      <c r="R7" s="7">
        <f>'IRA Calculations'!AE74</f>
        <v>4567905979189.3584</v>
      </c>
      <c r="S7" s="7">
        <f>'IRA Calculations'!AF74</f>
        <v>4584792207732.1318</v>
      </c>
      <c r="T7" s="7">
        <f>'IRA Calculations'!AG74</f>
        <v>4607145932610.3428</v>
      </c>
      <c r="U7" s="7">
        <f>'IRA Calculations'!AH74</f>
        <v>4632119920859.6191</v>
      </c>
      <c r="V7" s="7">
        <f>'IRA Calculations'!AI74</f>
        <v>4659994578282.9756</v>
      </c>
      <c r="W7" s="7">
        <f>'IRA Calculations'!AJ74</f>
        <v>4687716802746.8223</v>
      </c>
      <c r="X7" s="7">
        <f>'IRA Calculations'!AK74</f>
        <v>4684208514308.1279</v>
      </c>
      <c r="Y7" s="7">
        <f>'IRA Calculations'!AL74</f>
        <v>4680472866859.0469</v>
      </c>
      <c r="Z7" s="7">
        <f>'IRA Calculations'!AM74</f>
        <v>4674606914242.0918</v>
      </c>
      <c r="AA7" s="7">
        <f>'IRA Calculations'!AN74</f>
        <v>4668227140137.6035</v>
      </c>
      <c r="AB7" s="7">
        <f>'IRA Calculations'!AO74</f>
        <v>4660580022337.0176</v>
      </c>
      <c r="AC7" s="7">
        <f>'IRA Calculations'!AP74</f>
        <v>4653122611141.7471</v>
      </c>
      <c r="AD7" s="7">
        <f>'IRA Calculations'!AQ74</f>
        <v>4646287517583.9297</v>
      </c>
      <c r="AE7" s="7">
        <f>'IRA Calculations'!AR74</f>
        <v>4640961173580.3906</v>
      </c>
      <c r="AF7" s="7">
        <f>'IRA Calculations'!AS74</f>
        <v>4635667232644.0361</v>
      </c>
      <c r="AG7" s="7">
        <f>'IRA Calculations'!AT74</f>
        <v>4631137783314.9121</v>
      </c>
    </row>
    <row r="8" spans="1:35" x14ac:dyDescent="0.2">
      <c r="A8" s="1" t="s">
        <v>344</v>
      </c>
      <c r="B8" s="7">
        <f>'IRA Calculations'!O75</f>
        <v>10686381757.142628</v>
      </c>
      <c r="C8" s="7">
        <f>'IRA Calculations'!P75</f>
        <v>10686381757.142628</v>
      </c>
      <c r="D8" s="7">
        <f>'IRA Calculations'!Q75</f>
        <v>10686381757.142628</v>
      </c>
      <c r="E8" s="7">
        <f>'IRA Calculations'!R75</f>
        <v>10705291498.033426</v>
      </c>
      <c r="F8" s="7">
        <f>'IRA Calculations'!S75</f>
        <v>10726077276.634354</v>
      </c>
      <c r="G8" s="7">
        <f>'IRA Calculations'!T75</f>
        <v>10751768952.479414</v>
      </c>
      <c r="H8" s="7">
        <f>'IRA Calculations'!U75</f>
        <v>10777231905.291502</v>
      </c>
      <c r="I8" s="7">
        <f>'IRA Calculations'!V75</f>
        <v>10800925325.834246</v>
      </c>
      <c r="J8" s="7">
        <f>'IRA Calculations'!W75</f>
        <v>10824931220.232513</v>
      </c>
      <c r="K8" s="7">
        <f>'IRA Calculations'!X75</f>
        <v>10847650155.916021</v>
      </c>
      <c r="L8" s="7">
        <f>'IRA Calculations'!Y75</f>
        <v>10867911372.851526</v>
      </c>
      <c r="M8" s="7">
        <f>'IRA Calculations'!Z75</f>
        <v>10886676722.198282</v>
      </c>
      <c r="N8" s="7">
        <f>'IRA Calculations'!AA75</f>
        <v>10907360069.393225</v>
      </c>
      <c r="O8" s="7">
        <f>'IRA Calculations'!AB75</f>
        <v>10927106108.707487</v>
      </c>
      <c r="P8" s="7">
        <f>'IRA Calculations'!AC75</f>
        <v>10944010812.120872</v>
      </c>
      <c r="Q8" s="7">
        <f>'IRA Calculations'!AD75</f>
        <v>10963659056.456406</v>
      </c>
      <c r="R8" s="7">
        <f>'IRA Calculations'!AE75</f>
        <v>10984697967.76721</v>
      </c>
      <c r="S8" s="7">
        <f>'IRA Calculations'!AF75</f>
        <v>11006238484.80056</v>
      </c>
      <c r="T8" s="7">
        <f>'IRA Calculations'!AG75</f>
        <v>11030731826.601351</v>
      </c>
      <c r="U8" s="7">
        <f>'IRA Calculations'!AH75</f>
        <v>11055168983.469734</v>
      </c>
      <c r="V8" s="7">
        <f>'IRA Calculations'!AI75</f>
        <v>11082727314.510162</v>
      </c>
      <c r="W8" s="7">
        <f>'IRA Calculations'!AJ75</f>
        <v>11110000922.422316</v>
      </c>
      <c r="X8" s="7">
        <f>'IRA Calculations'!AK75</f>
        <v>11126389840.015356</v>
      </c>
      <c r="Y8" s="7">
        <f>'IRA Calculations'!AL75</f>
        <v>11143787922.614677</v>
      </c>
      <c r="Z8" s="7">
        <f>'IRA Calculations'!AM75</f>
        <v>11158807668.778421</v>
      </c>
      <c r="AA8" s="7">
        <f>'IRA Calculations'!AN75</f>
        <v>11174996974.789995</v>
      </c>
      <c r="AB8" s="7">
        <f>'IRA Calculations'!AO75</f>
        <v>11189045530.677454</v>
      </c>
      <c r="AC8" s="7">
        <f>'IRA Calculations'!AP75</f>
        <v>11202807965.653822</v>
      </c>
      <c r="AD8" s="7">
        <f>'IRA Calculations'!AQ75</f>
        <v>11216357384.120583</v>
      </c>
      <c r="AE8" s="7">
        <f>'IRA Calculations'!AR75</f>
        <v>11231525456.836269</v>
      </c>
      <c r="AF8" s="7">
        <f>'IRA Calculations'!AS75</f>
        <v>11244945944.879192</v>
      </c>
      <c r="AG8" s="7">
        <f>'IRA Calculations'!AT75</f>
        <v>11258417209.951437</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3542749647235.4771</v>
      </c>
      <c r="C10" s="7">
        <f>'IRA Calculations'!P77</f>
        <v>3542749647235.4771</v>
      </c>
      <c r="D10" s="7">
        <f>'IRA Calculations'!Q77</f>
        <v>3542749647235.4771</v>
      </c>
      <c r="E10" s="7">
        <f>'IRA Calculations'!R77</f>
        <v>3560848862478.6494</v>
      </c>
      <c r="F10" s="7">
        <f>'IRA Calculations'!S77</f>
        <v>3576686597520.4595</v>
      </c>
      <c r="G10" s="7">
        <f>'IRA Calculations'!T77</f>
        <v>3593249124192.4009</v>
      </c>
      <c r="H10" s="7">
        <f>'IRA Calculations'!U77</f>
        <v>3608800303660.2788</v>
      </c>
      <c r="I10" s="7">
        <f>'IRA Calculations'!V77</f>
        <v>3626314203181.2969</v>
      </c>
      <c r="J10" s="7">
        <f>'IRA Calculations'!W77</f>
        <v>3647026489101.1045</v>
      </c>
      <c r="K10" s="7">
        <f>'IRA Calculations'!X77</f>
        <v>3669502236907.6919</v>
      </c>
      <c r="L10" s="7">
        <f>'IRA Calculations'!Y77</f>
        <v>3693447124406.084</v>
      </c>
      <c r="M10" s="7">
        <f>'IRA Calculations'!Z77</f>
        <v>3718834208979.8691</v>
      </c>
      <c r="N10" s="7">
        <f>'IRA Calculations'!AA77</f>
        <v>3746621862595.9351</v>
      </c>
      <c r="O10" s="7">
        <f>'IRA Calculations'!AB77</f>
        <v>3774445949661.8296</v>
      </c>
      <c r="P10" s="7">
        <f>'IRA Calculations'!AC77</f>
        <v>3800795378421.0439</v>
      </c>
      <c r="Q10" s="7">
        <f>'IRA Calculations'!AD77</f>
        <v>3826833738940.1655</v>
      </c>
      <c r="R10" s="7">
        <f>'IRA Calculations'!AE77</f>
        <v>3851916890206.5874</v>
      </c>
      <c r="S10" s="7">
        <f>'IRA Calculations'!AF77</f>
        <v>3873771358478.1978</v>
      </c>
      <c r="T10" s="7">
        <f>'IRA Calculations'!AG77</f>
        <v>3896016432747.7915</v>
      </c>
      <c r="U10" s="7">
        <f>'IRA Calculations'!AH77</f>
        <v>3917084808931.9492</v>
      </c>
      <c r="V10" s="7">
        <f>'IRA Calculations'!AI77</f>
        <v>3939169712757.5674</v>
      </c>
      <c r="W10" s="7">
        <f>'IRA Calculations'!AJ77</f>
        <v>3961154838187.938</v>
      </c>
      <c r="X10" s="7">
        <f>'IRA Calculations'!AK77</f>
        <v>3952249344958.5312</v>
      </c>
      <c r="Y10" s="7">
        <f>'IRA Calculations'!AL77</f>
        <v>3945250552146.1323</v>
      </c>
      <c r="Z10" s="7">
        <f>'IRA Calculations'!AM77</f>
        <v>3938987341250.8706</v>
      </c>
      <c r="AA10" s="7">
        <f>'IRA Calculations'!AN77</f>
        <v>3934625812857.8091</v>
      </c>
      <c r="AB10" s="7">
        <f>'IRA Calculations'!AO77</f>
        <v>3930775280334.9658</v>
      </c>
      <c r="AC10" s="7">
        <f>'IRA Calculations'!AP77</f>
        <v>3927801663574.9971</v>
      </c>
      <c r="AD10" s="7">
        <f>'IRA Calculations'!AQ77</f>
        <v>3925441249374.7622</v>
      </c>
      <c r="AE10" s="7">
        <f>'IRA Calculations'!AR77</f>
        <v>3924063313903.3589</v>
      </c>
      <c r="AF10" s="7">
        <f>'IRA Calculations'!AS77</f>
        <v>3922244716060.9761</v>
      </c>
      <c r="AG10" s="7">
        <f>'IRA Calculations'!AT77</f>
        <v>3920449535491.2432</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4855915180494.8066</v>
      </c>
      <c r="C2" s="7">
        <f>'IRA Calculations'!P82</f>
        <v>4855915180494.8066</v>
      </c>
      <c r="D2" s="7">
        <f>'IRA Calculations'!Q82</f>
        <v>4855915180494.8066</v>
      </c>
      <c r="E2" s="7">
        <f>'IRA Calculations'!R82</f>
        <v>4728472292157.75</v>
      </c>
      <c r="F2" s="7">
        <f>'IRA Calculations'!S82</f>
        <v>4829154537507.2715</v>
      </c>
      <c r="G2" s="7">
        <f>'IRA Calculations'!T82</f>
        <v>4941461475160.291</v>
      </c>
      <c r="H2" s="7">
        <f>'IRA Calculations'!U82</f>
        <v>5067073343694.7725</v>
      </c>
      <c r="I2" s="7">
        <f>'IRA Calculations'!V82</f>
        <v>5206910246182.4902</v>
      </c>
      <c r="J2" s="7">
        <f>'IRA Calculations'!W82</f>
        <v>5356923307388.0674</v>
      </c>
      <c r="K2" s="7">
        <f>'IRA Calculations'!X82</f>
        <v>5525155863955.7617</v>
      </c>
      <c r="L2" s="7">
        <f>'IRA Calculations'!Y82</f>
        <v>5705269246276.3193</v>
      </c>
      <c r="M2" s="7">
        <f>'IRA Calculations'!Z82</f>
        <v>5895615334812.9658</v>
      </c>
      <c r="N2" s="7">
        <f>'IRA Calculations'!AA82</f>
        <v>6093679685502.0889</v>
      </c>
      <c r="O2" s="7">
        <f>'IRA Calculations'!AB82</f>
        <v>6297970024930.5166</v>
      </c>
      <c r="P2" s="7">
        <f>'IRA Calculations'!AC82</f>
        <v>6288080802200.9883</v>
      </c>
      <c r="Q2" s="7">
        <f>'IRA Calculations'!AD82</f>
        <v>6281207201438.1709</v>
      </c>
      <c r="R2" s="7">
        <f>'IRA Calculations'!AE82</f>
        <v>6276815694235.3398</v>
      </c>
      <c r="S2" s="7">
        <f>'IRA Calculations'!AF82</f>
        <v>6273591550814.332</v>
      </c>
      <c r="T2" s="7">
        <f>'IRA Calculations'!AG82</f>
        <v>6271659216155.334</v>
      </c>
      <c r="U2" s="7">
        <f>'IRA Calculations'!AH82</f>
        <v>6270804623131.2363</v>
      </c>
      <c r="V2" s="7">
        <f>'IRA Calculations'!AI82</f>
        <v>6270410880346.8682</v>
      </c>
      <c r="W2" s="7">
        <f>'IRA Calculations'!AJ82</f>
        <v>6270753927596.1709</v>
      </c>
      <c r="X2" s="7">
        <f>'IRA Calculations'!AK82</f>
        <v>6272235239512.6504</v>
      </c>
      <c r="Y2" s="7">
        <f>'IRA Calculations'!AL82</f>
        <v>6273922615019.9941</v>
      </c>
      <c r="Z2" s="7">
        <f>'IRA Calculations'!AM82</f>
        <v>6275928318810.8408</v>
      </c>
      <c r="AA2" s="7">
        <f>'IRA Calculations'!AN82</f>
        <v>6278699764351.3418</v>
      </c>
      <c r="AB2" s="7">
        <f>'IRA Calculations'!AO82</f>
        <v>6281360399716.5654</v>
      </c>
      <c r="AC2" s="7">
        <f>'IRA Calculations'!AP82</f>
        <v>6283998464829.6455</v>
      </c>
      <c r="AD2" s="7">
        <f>'IRA Calculations'!AQ82</f>
        <v>6287432353354.0752</v>
      </c>
      <c r="AE2" s="7">
        <f>'IRA Calculations'!AR82</f>
        <v>6290651704435.3447</v>
      </c>
      <c r="AF2" s="7">
        <f>'IRA Calculations'!AS82</f>
        <v>6294193251847.1914</v>
      </c>
      <c r="AG2" s="7">
        <f>'IRA Calculations'!AT82</f>
        <v>6298733077627.0811</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1919141406968.1052</v>
      </c>
      <c r="C2" s="7">
        <f>'IRA Calculations'!P95</f>
        <v>1919141406968.1052</v>
      </c>
      <c r="D2" s="7">
        <f>'IRA Calculations'!Q95</f>
        <v>1919141406968.1052</v>
      </c>
      <c r="E2" s="7">
        <f>'IRA Calculations'!R95</f>
        <v>1904213302435.8154</v>
      </c>
      <c r="F2" s="7">
        <f>'IRA Calculations'!S95</f>
        <v>1889730328856.2556</v>
      </c>
      <c r="G2" s="7">
        <f>'IRA Calculations'!T95</f>
        <v>1877479999042.5925</v>
      </c>
      <c r="H2" s="7">
        <f>'IRA Calculations'!U95</f>
        <v>1870563260966.0798</v>
      </c>
      <c r="I2" s="7">
        <f>'IRA Calculations'!V95</f>
        <v>1869494052143.7749</v>
      </c>
      <c r="J2" s="7">
        <f>'IRA Calculations'!W95</f>
        <v>1870451688502.0857</v>
      </c>
      <c r="K2" s="7">
        <f>'IRA Calculations'!X95</f>
        <v>1871603491029.6687</v>
      </c>
      <c r="L2" s="7">
        <f>'IRA Calculations'!Y95</f>
        <v>1872905860744.7854</v>
      </c>
      <c r="M2" s="7">
        <f>'IRA Calculations'!Z95</f>
        <v>1875556012728.1719</v>
      </c>
      <c r="N2" s="7">
        <f>'IRA Calculations'!AA95</f>
        <v>1880836941688.2017</v>
      </c>
      <c r="O2" s="7">
        <f>'IRA Calculations'!AB95</f>
        <v>1888722162323.5259</v>
      </c>
      <c r="P2" s="7">
        <f>'IRA Calculations'!AC95</f>
        <v>1898189415341.9744</v>
      </c>
      <c r="Q2" s="7">
        <f>'IRA Calculations'!AD95</f>
        <v>1908701877653.4836</v>
      </c>
      <c r="R2" s="7">
        <f>'IRA Calculations'!AE95</f>
        <v>1918290959890.7322</v>
      </c>
      <c r="S2" s="7">
        <f>'IRA Calculations'!AF95</f>
        <v>1924250215336.2383</v>
      </c>
      <c r="T2" s="7">
        <f>'IRA Calculations'!AG95</f>
        <v>1929185564499.0847</v>
      </c>
      <c r="U2" s="7">
        <f>'IRA Calculations'!AH95</f>
        <v>1933519453931.1921</v>
      </c>
      <c r="V2" s="7">
        <f>'IRA Calculations'!AI95</f>
        <v>1937287212796.5618</v>
      </c>
      <c r="W2" s="7">
        <f>'IRA Calculations'!AJ95</f>
        <v>1940769419425.0774</v>
      </c>
      <c r="X2" s="7">
        <f>'IRA Calculations'!AK95</f>
        <v>1936343715396.1873</v>
      </c>
      <c r="Y2" s="7">
        <f>'IRA Calculations'!AL95</f>
        <v>1932291663555.1313</v>
      </c>
      <c r="Z2" s="7">
        <f>'IRA Calculations'!AM95</f>
        <v>1928817503475.6689</v>
      </c>
      <c r="AA2" s="7">
        <f>'IRA Calculations'!AN95</f>
        <v>1926251212550.1792</v>
      </c>
      <c r="AB2" s="7">
        <f>'IRA Calculations'!AO95</f>
        <v>1924243596953.373</v>
      </c>
      <c r="AC2" s="7">
        <f>'IRA Calculations'!AP95</f>
        <v>1922770489938.2896</v>
      </c>
      <c r="AD2" s="7">
        <f>'IRA Calculations'!AQ95</f>
        <v>1922049428824.5627</v>
      </c>
      <c r="AE2" s="7">
        <f>'IRA Calculations'!AR95</f>
        <v>1921571194055.3015</v>
      </c>
      <c r="AF2" s="7">
        <f>'IRA Calculations'!AS95</f>
        <v>1921492300726.175</v>
      </c>
      <c r="AG2" s="7">
        <f>'IRA Calculations'!AT95</f>
        <v>1922058482700.283</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9756707483034.4336</v>
      </c>
      <c r="C2" s="7">
        <f>'IRA Calculations'!P108</f>
        <v>9756707483034.4336</v>
      </c>
      <c r="D2" s="7">
        <f>'IRA Calculations'!Q108</f>
        <v>9756707483034.4336</v>
      </c>
      <c r="E2" s="7">
        <f>'IRA Calculations'!R108</f>
        <v>9690035783827.2969</v>
      </c>
      <c r="F2" s="7">
        <f>'IRA Calculations'!S108</f>
        <v>9623343847749.4551</v>
      </c>
      <c r="G2" s="7">
        <f>'IRA Calculations'!T108</f>
        <v>9559778648393.3203</v>
      </c>
      <c r="H2" s="7">
        <f>'IRA Calculations'!U108</f>
        <v>9503320098969.6895</v>
      </c>
      <c r="I2" s="7">
        <f>'IRA Calculations'!V108</f>
        <v>9456791210021.5156</v>
      </c>
      <c r="J2" s="7">
        <f>'IRA Calculations'!W108</f>
        <v>9421480286738.5996</v>
      </c>
      <c r="K2" s="7">
        <f>'IRA Calculations'!X108</f>
        <v>9396979406924.6504</v>
      </c>
      <c r="L2" s="7">
        <f>'IRA Calculations'!Y108</f>
        <v>9381050579271.4043</v>
      </c>
      <c r="M2" s="7">
        <f>'IRA Calculations'!Z108</f>
        <v>9376497822284.6328</v>
      </c>
      <c r="N2" s="7">
        <f>'IRA Calculations'!AA108</f>
        <v>9383280262331.4277</v>
      </c>
      <c r="O2" s="7">
        <f>'IRA Calculations'!AB108</f>
        <v>9399920577343.3848</v>
      </c>
      <c r="P2" s="7">
        <f>'IRA Calculations'!AC108</f>
        <v>9423431762848.1738</v>
      </c>
      <c r="Q2" s="7">
        <f>'IRA Calculations'!AD108</f>
        <v>9455237557009.2461</v>
      </c>
      <c r="R2" s="7">
        <f>'IRA Calculations'!AE108</f>
        <v>9494808274053.3496</v>
      </c>
      <c r="S2" s="7">
        <f>'IRA Calculations'!AF108</f>
        <v>9538911318713.1543</v>
      </c>
      <c r="T2" s="7">
        <f>'IRA Calculations'!AG108</f>
        <v>9585938324428.9883</v>
      </c>
      <c r="U2" s="7">
        <f>'IRA Calculations'!AH108</f>
        <v>9635087003384.8047</v>
      </c>
      <c r="V2" s="7">
        <f>'IRA Calculations'!AI108</f>
        <v>9684780609797.3086</v>
      </c>
      <c r="W2" s="7">
        <f>'IRA Calculations'!AJ108</f>
        <v>9735395054529.1484</v>
      </c>
      <c r="X2" s="7">
        <f>'IRA Calculations'!AK108</f>
        <v>9746244903358.498</v>
      </c>
      <c r="Y2" s="7">
        <f>'IRA Calculations'!AL108</f>
        <v>9757092835408.75</v>
      </c>
      <c r="Z2" s="7">
        <f>'IRA Calculations'!AM108</f>
        <v>9767998475565.5801</v>
      </c>
      <c r="AA2" s="7">
        <f>'IRA Calculations'!AN108</f>
        <v>9779977501137.6465</v>
      </c>
      <c r="AB2" s="7">
        <f>'IRA Calculations'!AO108</f>
        <v>9791409743221.2559</v>
      </c>
      <c r="AC2" s="7">
        <f>'IRA Calculations'!AP108</f>
        <v>9802587170088.0156</v>
      </c>
      <c r="AD2" s="7">
        <f>'IRA Calculations'!AQ108</f>
        <v>9815209160298.8164</v>
      </c>
      <c r="AE2" s="7">
        <f>'IRA Calculations'!AR108</f>
        <v>9827363224677.7441</v>
      </c>
      <c r="AF2" s="7">
        <f>'IRA Calculations'!AS108</f>
        <v>9840173333278.375</v>
      </c>
      <c r="AG2" s="7">
        <f>'IRA Calculations'!AT108</f>
        <v>9855020665942.541</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9300579278824.2422</v>
      </c>
      <c r="C4" s="7">
        <f>'IRA Calculations'!P110</f>
        <v>9300579278824.2422</v>
      </c>
      <c r="D4" s="7">
        <f>'IRA Calculations'!Q110</f>
        <v>9300579278824.2422</v>
      </c>
      <c r="E4" s="7">
        <f>'IRA Calculations'!R110</f>
        <v>9307230358793.1582</v>
      </c>
      <c r="F4" s="7">
        <f>'IRA Calculations'!S110</f>
        <v>9316115799728.0352</v>
      </c>
      <c r="G4" s="7">
        <f>'IRA Calculations'!T110</f>
        <v>9329029429612.1484</v>
      </c>
      <c r="H4" s="7">
        <f>'IRA Calculations'!U110</f>
        <v>9347954270544.7891</v>
      </c>
      <c r="I4" s="7">
        <f>'IRA Calculations'!V110</f>
        <v>9375233534671.9336</v>
      </c>
      <c r="J4" s="7">
        <f>'IRA Calculations'!W110</f>
        <v>9409667995957.5859</v>
      </c>
      <c r="K4" s="7">
        <f>'IRA Calculations'!X110</f>
        <v>9448593085871.0449</v>
      </c>
      <c r="L4" s="7">
        <f>'IRA Calculations'!Y110</f>
        <v>9489163304595.6289</v>
      </c>
      <c r="M4" s="7">
        <f>'IRA Calculations'!Z110</f>
        <v>9532660445669.7207</v>
      </c>
      <c r="N4" s="7">
        <f>'IRA Calculations'!AA110</f>
        <v>9578760362770.8926</v>
      </c>
      <c r="O4" s="7">
        <f>'IRA Calculations'!AB110</f>
        <v>9625063689351.5371</v>
      </c>
      <c r="P4" s="7">
        <f>'IRA Calculations'!AC110</f>
        <v>9670903088896.0625</v>
      </c>
      <c r="Q4" s="7">
        <f>'IRA Calculations'!AD110</f>
        <v>9718831389539.4629</v>
      </c>
      <c r="R4" s="7">
        <f>'IRA Calculations'!AE110</f>
        <v>9769169283424.3145</v>
      </c>
      <c r="S4" s="7">
        <f>'IRA Calculations'!AF110</f>
        <v>9821278976842.125</v>
      </c>
      <c r="T4" s="7">
        <f>'IRA Calculations'!AG110</f>
        <v>9873612632410.2812</v>
      </c>
      <c r="U4" s="7">
        <f>'IRA Calculations'!AH110</f>
        <v>9926219319082.7812</v>
      </c>
      <c r="V4" s="7">
        <f>'IRA Calculations'!AI110</f>
        <v>9978758245240.8906</v>
      </c>
      <c r="W4" s="7">
        <f>'IRA Calculations'!AJ110</f>
        <v>10031068725469.197</v>
      </c>
      <c r="X4" s="7">
        <f>'IRA Calculations'!AK110</f>
        <v>10040315543814.609</v>
      </c>
      <c r="Y4" s="7">
        <f>'IRA Calculations'!AL110</f>
        <v>10049442922940.014</v>
      </c>
      <c r="Z4" s="7">
        <f>'IRA Calculations'!AM110</f>
        <v>10058730728064.83</v>
      </c>
      <c r="AA4" s="7">
        <f>'IRA Calculations'!AN110</f>
        <v>10068397486302.438</v>
      </c>
      <c r="AB4" s="7">
        <f>'IRA Calculations'!AO110</f>
        <v>10078563615784.025</v>
      </c>
      <c r="AC4" s="7">
        <f>'IRA Calculations'!AP110</f>
        <v>10089243735759.479</v>
      </c>
      <c r="AD4" s="7">
        <f>'IRA Calculations'!AQ110</f>
        <v>10100554213923.705</v>
      </c>
      <c r="AE4" s="7">
        <f>'IRA Calculations'!AR110</f>
        <v>10112435258245.355</v>
      </c>
      <c r="AF4" s="7">
        <f>'IRA Calculations'!AS110</f>
        <v>10124944488715.766</v>
      </c>
      <c r="AG4" s="7">
        <f>'IRA Calculations'!AT110</f>
        <v>10138096190472.922</v>
      </c>
    </row>
    <row r="5" spans="1:35" x14ac:dyDescent="0.2">
      <c r="A5" s="1" t="s">
        <v>79</v>
      </c>
      <c r="B5" s="7">
        <f>'IRA Calculations'!O111</f>
        <v>197386195.8139846</v>
      </c>
      <c r="C5" s="7">
        <f>'IRA Calculations'!P111</f>
        <v>197386195.8139846</v>
      </c>
      <c r="D5" s="7">
        <f>'IRA Calculations'!Q111</f>
        <v>197386195.8139846</v>
      </c>
      <c r="E5" s="7">
        <f>'IRA Calculations'!R111</f>
        <v>189213719.50767487</v>
      </c>
      <c r="F5" s="7">
        <f>'IRA Calculations'!S111</f>
        <v>179188329.7107034</v>
      </c>
      <c r="G5" s="7">
        <f>'IRA Calculations'!T111</f>
        <v>168234336.6558997</v>
      </c>
      <c r="H5" s="7">
        <f>'IRA Calculations'!U111</f>
        <v>157311446.50592417</v>
      </c>
      <c r="I5" s="7">
        <f>'IRA Calculations'!V111</f>
        <v>147286432.09880444</v>
      </c>
      <c r="J5" s="7">
        <f>'IRA Calculations'!W111</f>
        <v>138736267.20183089</v>
      </c>
      <c r="K5" s="7">
        <f>'IRA Calculations'!X111</f>
        <v>131943989.84095162</v>
      </c>
      <c r="L5" s="7">
        <f>'IRA Calculations'!Y111</f>
        <v>126925852.72877237</v>
      </c>
      <c r="M5" s="7">
        <f>'IRA Calculations'!Z111</f>
        <v>123551906.89119038</v>
      </c>
      <c r="N5" s="7">
        <f>'IRA Calculations'!AA111</f>
        <v>121534912.44161479</v>
      </c>
      <c r="O5" s="7">
        <f>'IRA Calculations'!AB111</f>
        <v>120505418.60637215</v>
      </c>
      <c r="P5" s="7">
        <f>'IRA Calculations'!AC111</f>
        <v>120135660.19926462</v>
      </c>
      <c r="Q5" s="7">
        <f>'IRA Calculations'!AD111</f>
        <v>120208211.35570362</v>
      </c>
      <c r="R5" s="7">
        <f>'IRA Calculations'!AE111</f>
        <v>120547872.1622472</v>
      </c>
      <c r="S5" s="7">
        <f>'IRA Calculations'!AF111</f>
        <v>121031814.68881349</v>
      </c>
      <c r="T5" s="7">
        <f>'IRA Calculations'!AG111</f>
        <v>121574405.95793277</v>
      </c>
      <c r="U5" s="7">
        <f>'IRA Calculations'!AH111</f>
        <v>122144574.89554591</v>
      </c>
      <c r="V5" s="7">
        <f>'IRA Calculations'!AI111</f>
        <v>122723637.58115955</v>
      </c>
      <c r="W5" s="7">
        <f>'IRA Calculations'!AJ111</f>
        <v>123302928.88122308</v>
      </c>
      <c r="X5" s="7">
        <f>'IRA Calculations'!AK111</f>
        <v>123396332.82813092</v>
      </c>
      <c r="Y5" s="7">
        <f>'IRA Calculations'!AL111</f>
        <v>123490835.30745134</v>
      </c>
      <c r="Z5" s="7">
        <f>'IRA Calculations'!AM111</f>
        <v>123590003.33884017</v>
      </c>
      <c r="AA5" s="7">
        <f>'IRA Calculations'!AN111</f>
        <v>123696629.07738328</v>
      </c>
      <c r="AB5" s="7">
        <f>'IRA Calculations'!AO111</f>
        <v>123812221.44700815</v>
      </c>
      <c r="AC5" s="7">
        <f>'IRA Calculations'!AP111</f>
        <v>123936069.50812684</v>
      </c>
      <c r="AD5" s="7">
        <f>'IRA Calculations'!AQ111</f>
        <v>124069192.67857245</v>
      </c>
      <c r="AE5" s="7">
        <f>'IRA Calculations'!AR111</f>
        <v>124210514.85842159</v>
      </c>
      <c r="AF5" s="7">
        <f>'IRA Calculations'!AS111</f>
        <v>124360264.43200494</v>
      </c>
      <c r="AG5" s="7">
        <f>'IRA Calculations'!AT111</f>
        <v>124518654.76212336</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581583060635.45471</v>
      </c>
      <c r="C10" s="7">
        <f>'IRA Calculations'!P116</f>
        <v>581583060635.45471</v>
      </c>
      <c r="D10" s="7">
        <f>'IRA Calculations'!Q116</f>
        <v>581583060635.45471</v>
      </c>
      <c r="E10" s="7">
        <f>'IRA Calculations'!R116</f>
        <v>571333904608.5144</v>
      </c>
      <c r="F10" s="7">
        <f>'IRA Calculations'!S116</f>
        <v>563660187892.21313</v>
      </c>
      <c r="G10" s="7">
        <f>'IRA Calculations'!T116</f>
        <v>558217690752.37537</v>
      </c>
      <c r="H10" s="7">
        <f>'IRA Calculations'!U116</f>
        <v>554657109367.0282</v>
      </c>
      <c r="I10" s="7">
        <f>'IRA Calculations'!V116</f>
        <v>552731233602.73547</v>
      </c>
      <c r="J10" s="7">
        <f>'IRA Calculations'!W116</f>
        <v>552071668906.43091</v>
      </c>
      <c r="K10" s="7">
        <f>'IRA Calculations'!X116</f>
        <v>552313527184.37158</v>
      </c>
      <c r="L10" s="7">
        <f>'IRA Calculations'!Y116</f>
        <v>553125972937.69897</v>
      </c>
      <c r="M10" s="7">
        <f>'IRA Calculations'!Z116</f>
        <v>554475999804.90967</v>
      </c>
      <c r="N10" s="7">
        <f>'IRA Calculations'!AA116</f>
        <v>556240622646.82764</v>
      </c>
      <c r="O10" s="7">
        <f>'IRA Calculations'!AB116</f>
        <v>558188738459.16553</v>
      </c>
      <c r="P10" s="7">
        <f>'IRA Calculations'!AC116</f>
        <v>560192610112.02209</v>
      </c>
      <c r="Q10" s="7">
        <f>'IRA Calculations'!AD116</f>
        <v>562342418408.30469</v>
      </c>
      <c r="R10" s="7">
        <f>'IRA Calculations'!AE116</f>
        <v>564626876106.92346</v>
      </c>
      <c r="S10" s="7">
        <f>'IRA Calculations'!AF116</f>
        <v>567014288597.59216</v>
      </c>
      <c r="T10" s="7">
        <f>'IRA Calculations'!AG116</f>
        <v>569412243911.70752</v>
      </c>
      <c r="U10" s="7">
        <f>'IRA Calculations'!AH116</f>
        <v>571831570826.40088</v>
      </c>
      <c r="V10" s="7">
        <f>'IRA Calculations'!AI116</f>
        <v>574256767281.97815</v>
      </c>
      <c r="W10" s="7">
        <f>'IRA Calculations'!AJ116</f>
        <v>576680413847.01575</v>
      </c>
      <c r="X10" s="7">
        <f>'IRA Calculations'!AK116</f>
        <v>577384838730.06982</v>
      </c>
      <c r="Y10" s="7">
        <f>'IRA Calculations'!AL116</f>
        <v>578070356071.49866</v>
      </c>
      <c r="Z10" s="7">
        <f>'IRA Calculations'!AM116</f>
        <v>578750671872.0929</v>
      </c>
      <c r="AA10" s="7">
        <f>'IRA Calculations'!AN116</f>
        <v>579437113411.34351</v>
      </c>
      <c r="AB10" s="7">
        <f>'IRA Calculations'!AO116</f>
        <v>580136604148.47937</v>
      </c>
      <c r="AC10" s="7">
        <f>'IRA Calculations'!AP116</f>
        <v>580850959141.93359</v>
      </c>
      <c r="AD10" s="7">
        <f>'IRA Calculations'!AQ116</f>
        <v>581585750112.95776</v>
      </c>
      <c r="AE10" s="7">
        <f>'IRA Calculations'!AR116</f>
        <v>582339757806.54431</v>
      </c>
      <c r="AF10" s="7">
        <f>'IRA Calculations'!AS116</f>
        <v>583116675674.36035</v>
      </c>
      <c r="AG10" s="7">
        <f>'IRA Calculations'!AT116</f>
        <v>583918799985.89563</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15406965488940.059</v>
      </c>
      <c r="C2" s="7">
        <f>'IRA Calculations'!P121</f>
        <v>15406965488940.059</v>
      </c>
      <c r="D2" s="7">
        <f>'IRA Calculations'!Q121</f>
        <v>15406965488940.059</v>
      </c>
      <c r="E2" s="7">
        <f>'IRA Calculations'!R121</f>
        <v>15528187388497.674</v>
      </c>
      <c r="F2" s="7">
        <f>'IRA Calculations'!S121</f>
        <v>15654369252522.574</v>
      </c>
      <c r="G2" s="7">
        <f>'IRA Calculations'!T121</f>
        <v>15794757883920.619</v>
      </c>
      <c r="H2" s="7">
        <f>'IRA Calculations'!U121</f>
        <v>15945558506034.674</v>
      </c>
      <c r="I2" s="7">
        <f>'IRA Calculations'!V121</f>
        <v>16087456141884.332</v>
      </c>
      <c r="J2" s="7">
        <f>'IRA Calculations'!W121</f>
        <v>16234700532446.598</v>
      </c>
      <c r="K2" s="7">
        <f>'IRA Calculations'!X121</f>
        <v>16396988142436.26</v>
      </c>
      <c r="L2" s="7">
        <f>'IRA Calculations'!Y121</f>
        <v>16548236634319.207</v>
      </c>
      <c r="M2" s="7">
        <f>'IRA Calculations'!Z121</f>
        <v>16693336410587.65</v>
      </c>
      <c r="N2" s="7">
        <f>'IRA Calculations'!AA121</f>
        <v>16833415297929.596</v>
      </c>
      <c r="O2" s="7">
        <f>'IRA Calculations'!AB121</f>
        <v>16968643557623.354</v>
      </c>
      <c r="P2" s="7">
        <f>'IRA Calculations'!AC121</f>
        <v>17118516219869.18</v>
      </c>
      <c r="Q2" s="7">
        <f>'IRA Calculations'!AD121</f>
        <v>17291584505825.906</v>
      </c>
      <c r="R2" s="7">
        <f>'IRA Calculations'!AE121</f>
        <v>17483345906494.918</v>
      </c>
      <c r="S2" s="7">
        <f>'IRA Calculations'!AF121</f>
        <v>17674281976764.488</v>
      </c>
      <c r="T2" s="7">
        <f>'IRA Calculations'!AG121</f>
        <v>17859093547172.949</v>
      </c>
      <c r="U2" s="7">
        <f>'IRA Calculations'!AH121</f>
        <v>18049615905863.82</v>
      </c>
      <c r="V2" s="7">
        <f>'IRA Calculations'!AI121</f>
        <v>18230034404240.152</v>
      </c>
      <c r="W2" s="7">
        <f>'IRA Calculations'!AJ121</f>
        <v>18399046322976.113</v>
      </c>
      <c r="X2" s="7">
        <f>'IRA Calculations'!AK121</f>
        <v>18530150128594.922</v>
      </c>
      <c r="Y2" s="7">
        <f>'IRA Calculations'!AL121</f>
        <v>18661982288133.57</v>
      </c>
      <c r="Z2" s="7">
        <f>'IRA Calculations'!AM121</f>
        <v>18798728984897.441</v>
      </c>
      <c r="AA2" s="7">
        <f>'IRA Calculations'!AN121</f>
        <v>18936130436411.008</v>
      </c>
      <c r="AB2" s="7">
        <f>'IRA Calculations'!AO121</f>
        <v>19070407612603.031</v>
      </c>
      <c r="AC2" s="7">
        <f>'IRA Calculations'!AP121</f>
        <v>19186497377601.797</v>
      </c>
      <c r="AD2" s="7">
        <f>'IRA Calculations'!AQ121</f>
        <v>19285633458656.168</v>
      </c>
      <c r="AE2" s="7">
        <f>'IRA Calculations'!AR121</f>
        <v>19378275570009.812</v>
      </c>
      <c r="AF2" s="7">
        <f>'IRA Calculations'!AS121</f>
        <v>19477530849843.328</v>
      </c>
      <c r="AG2" s="7">
        <f>'IRA Calculations'!AT121</f>
        <v>19587810633373.551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3152834668019.0288</v>
      </c>
      <c r="C2" s="7">
        <f>'IRA Calculations'!P134</f>
        <v>3152834668019.0288</v>
      </c>
      <c r="D2" s="7">
        <f>'IRA Calculations'!Q134</f>
        <v>3152834668019.0288</v>
      </c>
      <c r="E2" s="7">
        <f>'IRA Calculations'!R134</f>
        <v>3180541996470.3145</v>
      </c>
      <c r="F2" s="7">
        <f>'IRA Calculations'!S134</f>
        <v>3207117756946.1172</v>
      </c>
      <c r="G2" s="7">
        <f>'IRA Calculations'!T134</f>
        <v>3232523387040.0269</v>
      </c>
      <c r="H2" s="7">
        <f>'IRA Calculations'!U134</f>
        <v>3256820770840.8779</v>
      </c>
      <c r="I2" s="7">
        <f>'IRA Calculations'!V134</f>
        <v>3280868407902.2368</v>
      </c>
      <c r="J2" s="7">
        <f>'IRA Calculations'!W134</f>
        <v>3303968327433.3706</v>
      </c>
      <c r="K2" s="7">
        <f>'IRA Calculations'!X134</f>
        <v>3326284630208.9536</v>
      </c>
      <c r="L2" s="7">
        <f>'IRA Calculations'!Y134</f>
        <v>3347072964146.0444</v>
      </c>
      <c r="M2" s="7">
        <f>'IRA Calculations'!Z134</f>
        <v>3365986590636.3667</v>
      </c>
      <c r="N2" s="7">
        <f>'IRA Calculations'!AA134</f>
        <v>3382806254880.019</v>
      </c>
      <c r="O2" s="7">
        <f>'IRA Calculations'!AB134</f>
        <v>3396675454776.9487</v>
      </c>
      <c r="P2" s="7">
        <f>'IRA Calculations'!AC134</f>
        <v>3407376722099.2266</v>
      </c>
      <c r="Q2" s="7">
        <f>'IRA Calculations'!AD134</f>
        <v>3415161057743.52</v>
      </c>
      <c r="R2" s="7">
        <f>'IRA Calculations'!AE134</f>
        <v>3420357998203.1489</v>
      </c>
      <c r="S2" s="7">
        <f>'IRA Calculations'!AF134</f>
        <v>3423305336265.7183</v>
      </c>
      <c r="T2" s="7">
        <f>'IRA Calculations'!AG134</f>
        <v>3423973816342.4277</v>
      </c>
      <c r="U2" s="7">
        <f>'IRA Calculations'!AH134</f>
        <v>3423921789754.6953</v>
      </c>
      <c r="V2" s="7">
        <f>'IRA Calculations'!AI134</f>
        <v>3422444900713.6855</v>
      </c>
      <c r="W2" s="7">
        <f>'IRA Calculations'!AJ134</f>
        <v>3420624803559.2842</v>
      </c>
      <c r="X2" s="7">
        <f>'IRA Calculations'!AK134</f>
        <v>3418759280257.8564</v>
      </c>
      <c r="Y2" s="7">
        <f>'IRA Calculations'!AL134</f>
        <v>3416368469692.543</v>
      </c>
      <c r="Z2" s="7">
        <f>'IRA Calculations'!AM134</f>
        <v>3414138112330.4316</v>
      </c>
      <c r="AA2" s="7">
        <f>'IRA Calculations'!AN134</f>
        <v>3411929400870.105</v>
      </c>
      <c r="AB2" s="7">
        <f>'IRA Calculations'!AO134</f>
        <v>3409810984881.8457</v>
      </c>
      <c r="AC2" s="7">
        <f>'IRA Calculations'!AP134</f>
        <v>3407642465840.8052</v>
      </c>
      <c r="AD2" s="7">
        <f>'IRA Calculations'!AQ134</f>
        <v>3405396317141.9458</v>
      </c>
      <c r="AE2" s="7">
        <f>'IRA Calculations'!AR134</f>
        <v>3403057145007.9604</v>
      </c>
      <c r="AF2" s="7">
        <f>'IRA Calculations'!AS134</f>
        <v>3400485409116.5742</v>
      </c>
      <c r="AG2" s="7">
        <f>'IRA Calculations'!AT134</f>
        <v>3397550082589.374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36177356871185.312</v>
      </c>
      <c r="C4" s="7">
        <f>'IRA Calculations'!P136</f>
        <v>36177356871185.312</v>
      </c>
      <c r="D4" s="7">
        <f>'IRA Calculations'!Q136</f>
        <v>36177356871185.312</v>
      </c>
      <c r="E4" s="7">
        <f>'IRA Calculations'!R136</f>
        <v>35912486980874.039</v>
      </c>
      <c r="F4" s="7">
        <f>'IRA Calculations'!S136</f>
        <v>35605386909073.766</v>
      </c>
      <c r="G4" s="7">
        <f>'IRA Calculations'!T136</f>
        <v>35292048101146.961</v>
      </c>
      <c r="H4" s="7">
        <f>'IRA Calculations'!U136</f>
        <v>34976189532292.062</v>
      </c>
      <c r="I4" s="7">
        <f>'IRA Calculations'!V136</f>
        <v>34670792377803.746</v>
      </c>
      <c r="J4" s="7">
        <f>'IRA Calculations'!W136</f>
        <v>34375108403593.801</v>
      </c>
      <c r="K4" s="7">
        <f>'IRA Calculations'!X136</f>
        <v>34098427727679.828</v>
      </c>
      <c r="L4" s="7">
        <f>'IRA Calculations'!Y136</f>
        <v>33842215149029.742</v>
      </c>
      <c r="M4" s="7">
        <f>'IRA Calculations'!Z136</f>
        <v>33611877707194.734</v>
      </c>
      <c r="N4" s="7">
        <f>'IRA Calculations'!AA136</f>
        <v>33411532536463.266</v>
      </c>
      <c r="O4" s="7">
        <f>'IRA Calculations'!AB136</f>
        <v>33238432268760.605</v>
      </c>
      <c r="P4" s="7">
        <f>'IRA Calculations'!AC136</f>
        <v>33127066043534.77</v>
      </c>
      <c r="Q4" s="7">
        <f>'IRA Calculations'!AD136</f>
        <v>33043483689816.934</v>
      </c>
      <c r="R4" s="7">
        <f>'IRA Calculations'!AE136</f>
        <v>32985209642422.285</v>
      </c>
      <c r="S4" s="7">
        <f>'IRA Calculations'!AF136</f>
        <v>32947000348477.578</v>
      </c>
      <c r="T4" s="7">
        <f>'IRA Calculations'!AG136</f>
        <v>32919260795340.262</v>
      </c>
      <c r="U4" s="7">
        <f>'IRA Calculations'!AH136</f>
        <v>32908562553667.781</v>
      </c>
      <c r="V4" s="7">
        <f>'IRA Calculations'!AI136</f>
        <v>32900786120841.34</v>
      </c>
      <c r="W4" s="7">
        <f>'IRA Calculations'!AJ136</f>
        <v>32901124046956.102</v>
      </c>
      <c r="X4" s="7">
        <f>'IRA Calculations'!AK136</f>
        <v>32907820286986.445</v>
      </c>
      <c r="Y4" s="7">
        <f>'IRA Calculations'!AL136</f>
        <v>32913214916512.758</v>
      </c>
      <c r="Z4" s="7">
        <f>'IRA Calculations'!AM136</f>
        <v>32922055041763.773</v>
      </c>
      <c r="AA4" s="7">
        <f>'IRA Calculations'!AN136</f>
        <v>32931520394047.887</v>
      </c>
      <c r="AB4" s="7">
        <f>'IRA Calculations'!AO136</f>
        <v>32941721659704.75</v>
      </c>
      <c r="AC4" s="7">
        <f>'IRA Calculations'!AP136</f>
        <v>32951146690957.406</v>
      </c>
      <c r="AD4" s="7">
        <f>'IRA Calculations'!AQ136</f>
        <v>32959742560030.023</v>
      </c>
      <c r="AE4" s="7">
        <f>'IRA Calculations'!AR136</f>
        <v>32967729559736.316</v>
      </c>
      <c r="AF4" s="7">
        <f>'IRA Calculations'!AS136</f>
        <v>32973938877253.148</v>
      </c>
      <c r="AG4" s="7">
        <f>'IRA Calculations'!AT136</f>
        <v>32977101285678.633</v>
      </c>
    </row>
    <row r="5" spans="1:35" x14ac:dyDescent="0.2">
      <c r="A5" s="1" t="s">
        <v>79</v>
      </c>
      <c r="B5" s="7">
        <f>'IRA Calculations'!O137</f>
        <v>3617605493647.4312</v>
      </c>
      <c r="C5" s="7">
        <f>'IRA Calculations'!P137</f>
        <v>3617605493647.4312</v>
      </c>
      <c r="D5" s="7">
        <f>'IRA Calculations'!Q137</f>
        <v>3617605493647.4312</v>
      </c>
      <c r="E5" s="7">
        <f>'IRA Calculations'!R137</f>
        <v>3671758241132.165</v>
      </c>
      <c r="F5" s="7">
        <f>'IRA Calculations'!S137</f>
        <v>3724523176983.3379</v>
      </c>
      <c r="G5" s="7">
        <f>'IRA Calculations'!T137</f>
        <v>3775722996175.4751</v>
      </c>
      <c r="H5" s="7">
        <f>'IRA Calculations'!U137</f>
        <v>3825349095789.7998</v>
      </c>
      <c r="I5" s="7">
        <f>'IRA Calculations'!V137</f>
        <v>3874378999904.7778</v>
      </c>
      <c r="J5" s="7">
        <f>'IRA Calculations'!W137</f>
        <v>3922038451196.1533</v>
      </c>
      <c r="K5" s="7">
        <f>'IRA Calculations'!X137</f>
        <v>3968700693616.3525</v>
      </c>
      <c r="L5" s="7">
        <f>'IRA Calculations'!Y137</f>
        <v>4013867066859.2798</v>
      </c>
      <c r="M5" s="7">
        <f>'IRA Calculations'!Z137</f>
        <v>4057566759066.9131</v>
      </c>
      <c r="N5" s="7">
        <f>'IRA Calculations'!AA137</f>
        <v>4099728810468.061</v>
      </c>
      <c r="O5" s="7">
        <f>'IRA Calculations'!AB137</f>
        <v>4139649136807.6904</v>
      </c>
      <c r="P5" s="7">
        <f>'IRA Calculations'!AC137</f>
        <v>4177070556130.8486</v>
      </c>
      <c r="Q5" s="7">
        <f>'IRA Calculations'!AD137</f>
        <v>4212171231160.1011</v>
      </c>
      <c r="R5" s="7">
        <f>'IRA Calculations'!AE137</f>
        <v>4244340491687.9751</v>
      </c>
      <c r="S5" s="7">
        <f>'IRA Calculations'!AF137</f>
        <v>4272848486147.2725</v>
      </c>
      <c r="T5" s="7">
        <f>'IRA Calculations'!AG137</f>
        <v>4296454492604.9961</v>
      </c>
      <c r="U5" s="7">
        <f>'IRA Calculations'!AH137</f>
        <v>4316096703933.1396</v>
      </c>
      <c r="V5" s="7">
        <f>'IRA Calculations'!AI137</f>
        <v>4330471857536.4844</v>
      </c>
      <c r="W5" s="7">
        <f>'IRA Calculations'!AJ137</f>
        <v>4340849855396.8711</v>
      </c>
      <c r="X5" s="7">
        <f>'IRA Calculations'!AK137</f>
        <v>4347807472095.0459</v>
      </c>
      <c r="Y5" s="7">
        <f>'IRA Calculations'!AL137</f>
        <v>4351348061769.2817</v>
      </c>
      <c r="Z5" s="7">
        <f>'IRA Calculations'!AM137</f>
        <v>4352930665095.1226</v>
      </c>
      <c r="AA5" s="7">
        <f>'IRA Calculations'!AN137</f>
        <v>4353108116115.3594</v>
      </c>
      <c r="AB5" s="7">
        <f>'IRA Calculations'!AO137</f>
        <v>4352514536029.6167</v>
      </c>
      <c r="AC5" s="7">
        <f>'IRA Calculations'!AP137</f>
        <v>4351438356831.2461</v>
      </c>
      <c r="AD5" s="7">
        <f>'IRA Calculations'!AQ137</f>
        <v>4350124202043.0127</v>
      </c>
      <c r="AE5" s="7">
        <f>'IRA Calculations'!AR137</f>
        <v>4348650454449.3037</v>
      </c>
      <c r="AF5" s="7">
        <f>'IRA Calculations'!AS137</f>
        <v>4346857039431.9419</v>
      </c>
      <c r="AG5" s="7">
        <f>'IRA Calculations'!AT137</f>
        <v>4344521474301.209</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3662000000000</v>
      </c>
      <c r="C7" s="7">
        <f>'IRA Calculations'!P139</f>
        <v>3662000000000</v>
      </c>
      <c r="D7" s="7">
        <f>'IRA Calculations'!Q139</f>
        <v>3662000000000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12000000000</v>
      </c>
      <c r="C8" s="7">
        <f>'IRA Calculations'!P140</f>
        <v>12000000000</v>
      </c>
      <c r="D8" s="7">
        <f>'IRA Calculations'!Q140</f>
        <v>12000000000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7313000000000</v>
      </c>
      <c r="C10" s="7">
        <f>'IRA Calculations'!P142</f>
        <v>7313000000000</v>
      </c>
      <c r="D10" s="7">
        <f>'IRA Calculations'!Q142</f>
        <v>7313000000000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20343661769207.633</v>
      </c>
      <c r="C2" s="7">
        <f>'IRA Calculations'!P147</f>
        <v>20343661769207.633</v>
      </c>
      <c r="D2" s="7">
        <f>'IRA Calculations'!Q147</f>
        <v>20343661769207.633</v>
      </c>
      <c r="E2" s="7">
        <f>'IRA Calculations'!R147</f>
        <v>20319342528433.625</v>
      </c>
      <c r="F2" s="7">
        <f>'IRA Calculations'!S147</f>
        <v>20190139164472.867</v>
      </c>
      <c r="G2" s="7">
        <f>'IRA Calculations'!T147</f>
        <v>20038589899777.574</v>
      </c>
      <c r="H2" s="7">
        <f>'IRA Calculations'!U147</f>
        <v>19879387655126.16</v>
      </c>
      <c r="I2" s="7">
        <f>'IRA Calculations'!V147</f>
        <v>19713607170564.328</v>
      </c>
      <c r="J2" s="7">
        <f>'IRA Calculations'!W147</f>
        <v>19534719770538.48</v>
      </c>
      <c r="K2" s="7">
        <f>'IRA Calculations'!X147</f>
        <v>19346978503901.43</v>
      </c>
      <c r="L2" s="7">
        <f>'IRA Calculations'!Y147</f>
        <v>19156342058229.613</v>
      </c>
      <c r="M2" s="7">
        <f>'IRA Calculations'!Z147</f>
        <v>18950639773738.594</v>
      </c>
      <c r="N2" s="7">
        <f>'IRA Calculations'!AA147</f>
        <v>18755025665744.055</v>
      </c>
      <c r="O2" s="7">
        <f>'IRA Calculations'!AB147</f>
        <v>18564241326337.41</v>
      </c>
      <c r="P2" s="7">
        <f>'IRA Calculations'!AC147</f>
        <v>18468630686054.844</v>
      </c>
      <c r="Q2" s="7">
        <f>'IRA Calculations'!AD147</f>
        <v>18379770360631.297</v>
      </c>
      <c r="R2" s="7">
        <f>'IRA Calculations'!AE147</f>
        <v>18297597282891.344</v>
      </c>
      <c r="S2" s="7">
        <f>'IRA Calculations'!AF147</f>
        <v>18228264275523.199</v>
      </c>
      <c r="T2" s="7">
        <f>'IRA Calculations'!AG147</f>
        <v>18170175371281.297</v>
      </c>
      <c r="U2" s="7">
        <f>'IRA Calculations'!AH147</f>
        <v>18122984831868.336</v>
      </c>
      <c r="V2" s="7">
        <f>'IRA Calculations'!AI147</f>
        <v>18091321572660.523</v>
      </c>
      <c r="W2" s="7">
        <f>'IRA Calculations'!AJ147</f>
        <v>18076976286565.941</v>
      </c>
      <c r="X2" s="7">
        <f>'IRA Calculations'!AK147</f>
        <v>18078928478356.48</v>
      </c>
      <c r="Y2" s="7">
        <f>'IRA Calculations'!AL147</f>
        <v>18090640722281.578</v>
      </c>
      <c r="Z2" s="7">
        <f>'IRA Calculations'!AM147</f>
        <v>18118503055823.355</v>
      </c>
      <c r="AA2" s="7">
        <f>'IRA Calculations'!AN147</f>
        <v>18161137951598.508</v>
      </c>
      <c r="AB2" s="7">
        <f>'IRA Calculations'!AO147</f>
        <v>18223838475750.031</v>
      </c>
      <c r="AC2" s="7">
        <f>'IRA Calculations'!AP147</f>
        <v>18298213626689.074</v>
      </c>
      <c r="AD2" s="7">
        <f>'IRA Calculations'!AQ147</f>
        <v>18380131150462.676</v>
      </c>
      <c r="AE2" s="7">
        <f>'IRA Calculations'!AR147</f>
        <v>18476411802682.27</v>
      </c>
      <c r="AF2" s="7">
        <f>'IRA Calculations'!AS147</f>
        <v>18584942075372.668</v>
      </c>
      <c r="AG2" s="7">
        <f>'IRA Calculations'!AT147</f>
        <v>18701325688611.668</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118472601818.4881</v>
      </c>
      <c r="C4" s="7">
        <f>'IRA Calculations'!P149</f>
        <v>118472601818.4881</v>
      </c>
      <c r="D4" s="7">
        <f>'IRA Calculations'!Q149</f>
        <v>118472601818.4881</v>
      </c>
      <c r="E4" s="7">
        <f>'IRA Calculations'!R149</f>
        <v>120009078080.31555</v>
      </c>
      <c r="F4" s="7">
        <f>'IRA Calculations'!S149</f>
        <v>121393262701.66808</v>
      </c>
      <c r="G4" s="7">
        <f>'IRA Calculations'!T149</f>
        <v>122638676068.87837</v>
      </c>
      <c r="H4" s="7">
        <f>'IRA Calculations'!U149</f>
        <v>123707922704.67326</v>
      </c>
      <c r="I4" s="7">
        <f>'IRA Calculations'!V149</f>
        <v>124621800662.39923</v>
      </c>
      <c r="J4" s="7">
        <f>'IRA Calculations'!W149</f>
        <v>125335417148.16821</v>
      </c>
      <c r="K4" s="7">
        <f>'IRA Calculations'!X149</f>
        <v>125837468705.56772</v>
      </c>
      <c r="L4" s="7">
        <f>'IRA Calculations'!Y149</f>
        <v>126130250078.04344</v>
      </c>
      <c r="M4" s="7">
        <f>'IRA Calculations'!Z149</f>
        <v>126190948612.61818</v>
      </c>
      <c r="N4" s="7">
        <f>'IRA Calculations'!AA149</f>
        <v>126012971333.63359</v>
      </c>
      <c r="O4" s="7">
        <f>'IRA Calculations'!AB149</f>
        <v>125581329340.1232</v>
      </c>
      <c r="P4" s="7">
        <f>'IRA Calculations'!AC149</f>
        <v>124869791283.35826</v>
      </c>
      <c r="Q4" s="7">
        <f>'IRA Calculations'!AD149</f>
        <v>123885534302.57271</v>
      </c>
      <c r="R4" s="7">
        <f>'IRA Calculations'!AE149</f>
        <v>122618269475.00705</v>
      </c>
      <c r="S4" s="7">
        <f>'IRA Calculations'!AF149</f>
        <v>121059817596.85677</v>
      </c>
      <c r="T4" s="7">
        <f>'IRA Calculations'!AG149</f>
        <v>119219610895.92293</v>
      </c>
      <c r="U4" s="7">
        <f>'IRA Calculations'!AH149</f>
        <v>117088055419.28009</v>
      </c>
      <c r="V4" s="7">
        <f>'IRA Calculations'!AI149</f>
        <v>114688937941.96797</v>
      </c>
      <c r="W4" s="7">
        <f>'IRA Calculations'!AJ149</f>
        <v>112063113029.93768</v>
      </c>
      <c r="X4" s="7">
        <f>'IRA Calculations'!AK149</f>
        <v>109221570594.87383</v>
      </c>
      <c r="Y4" s="7">
        <f>'IRA Calculations'!AL149</f>
        <v>106221906568.51851</v>
      </c>
      <c r="Z4" s="7">
        <f>'IRA Calculations'!AM149</f>
        <v>103099018932.06705</v>
      </c>
      <c r="AA4" s="7">
        <f>'IRA Calculations'!AN149</f>
        <v>99904185655.248459</v>
      </c>
      <c r="AB4" s="7">
        <f>'IRA Calculations'!AO149</f>
        <v>96694158902.027145</v>
      </c>
      <c r="AC4" s="7">
        <f>'IRA Calculations'!AP149</f>
        <v>93484295315.770889</v>
      </c>
      <c r="AD4" s="7">
        <f>'IRA Calculations'!AQ149</f>
        <v>90314341033.029114</v>
      </c>
      <c r="AE4" s="7">
        <f>'IRA Calculations'!AR149</f>
        <v>87218981101.071182</v>
      </c>
      <c r="AF4" s="7">
        <f>'IRA Calculations'!AS149</f>
        <v>84206028022.244324</v>
      </c>
      <c r="AG4" s="7">
        <f>'IRA Calculations'!AT149</f>
        <v>81275955769.607849</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9559806608691.5957</v>
      </c>
      <c r="C2" s="7">
        <f>'IRA Calculations'!P160</f>
        <v>9559806608691.5957</v>
      </c>
      <c r="D2" s="7">
        <f>'IRA Calculations'!Q160</f>
        <v>9559806608691.5957</v>
      </c>
      <c r="E2" s="7">
        <f>'IRA Calculations'!R160</f>
        <v>9378758694023.5586</v>
      </c>
      <c r="F2" s="7">
        <f>'IRA Calculations'!S160</f>
        <v>9105302055290.2148</v>
      </c>
      <c r="G2" s="7">
        <f>'IRA Calculations'!T160</f>
        <v>8815451427148.6973</v>
      </c>
      <c r="H2" s="7">
        <f>'IRA Calculations'!U160</f>
        <v>8542890509252.792</v>
      </c>
      <c r="I2" s="7">
        <f>'IRA Calculations'!V160</f>
        <v>8280717512571.2334</v>
      </c>
      <c r="J2" s="7">
        <f>'IRA Calculations'!W160</f>
        <v>8029592170553.4316</v>
      </c>
      <c r="K2" s="7">
        <f>'IRA Calculations'!X160</f>
        <v>7795130745777.3203</v>
      </c>
      <c r="L2" s="7">
        <f>'IRA Calculations'!Y160</f>
        <v>7579574133098.5918</v>
      </c>
      <c r="M2" s="7">
        <f>'IRA Calculations'!Z160</f>
        <v>7389511901115.9268</v>
      </c>
      <c r="N2" s="7">
        <f>'IRA Calculations'!AA160</f>
        <v>7227445263456.9551</v>
      </c>
      <c r="O2" s="7">
        <f>'IRA Calculations'!AB160</f>
        <v>7090018919057.0225</v>
      </c>
      <c r="P2" s="7">
        <f>'IRA Calculations'!AC160</f>
        <v>6973387305563.7451</v>
      </c>
      <c r="Q2" s="7">
        <f>'IRA Calculations'!AD160</f>
        <v>6868395107273.6729</v>
      </c>
      <c r="R2" s="7">
        <f>'IRA Calculations'!AE160</f>
        <v>6772859268210.9902</v>
      </c>
      <c r="S2" s="7">
        <f>'IRA Calculations'!AF160</f>
        <v>6683071662937.2129</v>
      </c>
      <c r="T2" s="7">
        <f>'IRA Calculations'!AG160</f>
        <v>6601890092938.6465</v>
      </c>
      <c r="U2" s="7">
        <f>'IRA Calculations'!AH160</f>
        <v>6530509130063.4805</v>
      </c>
      <c r="V2" s="7">
        <f>'IRA Calculations'!AI160</f>
        <v>6465065813923.5391</v>
      </c>
      <c r="W2" s="7">
        <f>'IRA Calculations'!AJ160</f>
        <v>6404585057406.3613</v>
      </c>
      <c r="X2" s="7">
        <f>'IRA Calculations'!AK160</f>
        <v>6351502773226.832</v>
      </c>
      <c r="Y2" s="7">
        <f>'IRA Calculations'!AL160</f>
        <v>6310876980166.4844</v>
      </c>
      <c r="Z2" s="7">
        <f>'IRA Calculations'!AM160</f>
        <v>6279282069567.3779</v>
      </c>
      <c r="AA2" s="7">
        <f>'IRA Calculations'!AN160</f>
        <v>6255040214946.2422</v>
      </c>
      <c r="AB2" s="7">
        <f>'IRA Calculations'!AO160</f>
        <v>6240529148562.9463</v>
      </c>
      <c r="AC2" s="7">
        <f>'IRA Calculations'!AP160</f>
        <v>6232096231441.3662</v>
      </c>
      <c r="AD2" s="7">
        <f>'IRA Calculations'!AQ160</f>
        <v>6230980882961.6807</v>
      </c>
      <c r="AE2" s="7">
        <f>'IRA Calculations'!AR160</f>
        <v>6236556331135.6562</v>
      </c>
      <c r="AF2" s="7">
        <f>'IRA Calculations'!AS160</f>
        <v>6251433156747.3711</v>
      </c>
      <c r="AG2" s="7">
        <f>'IRA Calculations'!AT160</f>
        <v>6274149228444.8809</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12945411087932.506</v>
      </c>
      <c r="C2" s="7">
        <f>'IRA Calculations'!P173</f>
        <v>12945411087932.506</v>
      </c>
      <c r="D2" s="7">
        <f>'IRA Calculations'!Q173</f>
        <v>12945411087932.506</v>
      </c>
      <c r="E2" s="7">
        <f>'IRA Calculations'!R173</f>
        <v>13049785253111.547</v>
      </c>
      <c r="F2" s="7">
        <f>'IRA Calculations'!S173</f>
        <v>13137036172434.035</v>
      </c>
      <c r="G2" s="7">
        <f>'IRA Calculations'!T173</f>
        <v>13203838440237.824</v>
      </c>
      <c r="H2" s="7">
        <f>'IRA Calculations'!U173</f>
        <v>13242550687477.736</v>
      </c>
      <c r="I2" s="7">
        <f>'IRA Calculations'!V173</f>
        <v>13249319203897.037</v>
      </c>
      <c r="J2" s="7">
        <f>'IRA Calculations'!W173</f>
        <v>13231495533280.18</v>
      </c>
      <c r="K2" s="7">
        <f>'IRA Calculations'!X173</f>
        <v>13197183228203.705</v>
      </c>
      <c r="L2" s="7">
        <f>'IRA Calculations'!Y173</f>
        <v>13161269443325.203</v>
      </c>
      <c r="M2" s="7">
        <f>'IRA Calculations'!Z173</f>
        <v>13125616101170.984</v>
      </c>
      <c r="N2" s="7">
        <f>'IRA Calculations'!AA173</f>
        <v>13099682042292.473</v>
      </c>
      <c r="O2" s="7">
        <f>'IRA Calculations'!AB173</f>
        <v>13087889981401.01</v>
      </c>
      <c r="P2" s="7">
        <f>'IRA Calculations'!AC173</f>
        <v>13087110285482.91</v>
      </c>
      <c r="Q2" s="7">
        <f>'IRA Calculations'!AD173</f>
        <v>13097459509320.836</v>
      </c>
      <c r="R2" s="7">
        <f>'IRA Calculations'!AE173</f>
        <v>13116550089925.279</v>
      </c>
      <c r="S2" s="7">
        <f>'IRA Calculations'!AF173</f>
        <v>13143881943456.92</v>
      </c>
      <c r="T2" s="7">
        <f>'IRA Calculations'!AG173</f>
        <v>13177014083588.787</v>
      </c>
      <c r="U2" s="7">
        <f>'IRA Calculations'!AH173</f>
        <v>13215959200192.348</v>
      </c>
      <c r="V2" s="7">
        <f>'IRA Calculations'!AI173</f>
        <v>13261925900020.141</v>
      </c>
      <c r="W2" s="7">
        <f>'IRA Calculations'!AJ173</f>
        <v>13307730929426.842</v>
      </c>
      <c r="X2" s="7">
        <f>'IRA Calculations'!AK173</f>
        <v>13361749934507.609</v>
      </c>
      <c r="Y2" s="7">
        <f>'IRA Calculations'!AL173</f>
        <v>13415764455606.186</v>
      </c>
      <c r="Z2" s="7">
        <f>'IRA Calculations'!AM173</f>
        <v>13477992396221.025</v>
      </c>
      <c r="AA2" s="7">
        <f>'IRA Calculations'!AN173</f>
        <v>13542884879667.096</v>
      </c>
      <c r="AB2" s="7">
        <f>'IRA Calculations'!AO173</f>
        <v>13615138398014.361</v>
      </c>
      <c r="AC2" s="7">
        <f>'IRA Calculations'!AP173</f>
        <v>13688283132898.709</v>
      </c>
      <c r="AD2" s="7">
        <f>'IRA Calculations'!AQ173</f>
        <v>13767387319606.199</v>
      </c>
      <c r="AE2" s="7">
        <f>'IRA Calculations'!AR173</f>
        <v>13849652451324.934</v>
      </c>
      <c r="AF2" s="7">
        <f>'IRA Calculations'!AS173</f>
        <v>13934742398865.07</v>
      </c>
      <c r="AG2" s="7">
        <f>'IRA Calculations'!AT173</f>
        <v>14021915575896.029</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10565402886358.111</v>
      </c>
      <c r="C4" s="7">
        <f>'IRA Calculations'!P175</f>
        <v>10565402886358.111</v>
      </c>
      <c r="D4" s="7">
        <f>'IRA Calculations'!Q175</f>
        <v>10565402886358.111</v>
      </c>
      <c r="E4" s="7">
        <f>'IRA Calculations'!R175</f>
        <v>10671882313369.221</v>
      </c>
      <c r="F4" s="7">
        <f>'IRA Calculations'!S175</f>
        <v>10767475114853.346</v>
      </c>
      <c r="G4" s="7">
        <f>'IRA Calculations'!T175</f>
        <v>10851073222171.764</v>
      </c>
      <c r="H4" s="7">
        <f>'IRA Calculations'!U175</f>
        <v>10930887682071.727</v>
      </c>
      <c r="I4" s="7">
        <f>'IRA Calculations'!V175</f>
        <v>11009579737149.418</v>
      </c>
      <c r="J4" s="7">
        <f>'IRA Calculations'!W175</f>
        <v>11091412154905.852</v>
      </c>
      <c r="K4" s="7">
        <f>'IRA Calculations'!X175</f>
        <v>11177760053677.537</v>
      </c>
      <c r="L4" s="7">
        <f>'IRA Calculations'!Y175</f>
        <v>11273676580459.545</v>
      </c>
      <c r="M4" s="7">
        <f>'IRA Calculations'!Z175</f>
        <v>11371544098255.297</v>
      </c>
      <c r="N4" s="7">
        <f>'IRA Calculations'!AA175</f>
        <v>11468421345505.285</v>
      </c>
      <c r="O4" s="7">
        <f>'IRA Calculations'!AB175</f>
        <v>11568681256305.959</v>
      </c>
      <c r="P4" s="7">
        <f>'IRA Calculations'!AC175</f>
        <v>11666315586481.051</v>
      </c>
      <c r="Q4" s="7">
        <f>'IRA Calculations'!AD175</f>
        <v>11765985296718.469</v>
      </c>
      <c r="R4" s="7">
        <f>'IRA Calculations'!AE175</f>
        <v>11867383110287.289</v>
      </c>
      <c r="S4" s="7">
        <f>'IRA Calculations'!AF175</f>
        <v>11967998183725.047</v>
      </c>
      <c r="T4" s="7">
        <f>'IRA Calculations'!AG175</f>
        <v>12068873054225.646</v>
      </c>
      <c r="U4" s="7">
        <f>'IRA Calculations'!AH175</f>
        <v>12165079068453.969</v>
      </c>
      <c r="V4" s="7">
        <f>'IRA Calculations'!AI175</f>
        <v>12273136539769.896</v>
      </c>
      <c r="W4" s="7">
        <f>'IRA Calculations'!AJ175</f>
        <v>12373466138038.234</v>
      </c>
      <c r="X4" s="7">
        <f>'IRA Calculations'!AK175</f>
        <v>12477672106803.016</v>
      </c>
      <c r="Y4" s="7">
        <f>'IRA Calculations'!AL175</f>
        <v>12577860254259.625</v>
      </c>
      <c r="Z4" s="7">
        <f>'IRA Calculations'!AM175</f>
        <v>12680936972228.473</v>
      </c>
      <c r="AA4" s="7">
        <f>'IRA Calculations'!AN175</f>
        <v>12781094886777.521</v>
      </c>
      <c r="AB4" s="7">
        <f>'IRA Calculations'!AO175</f>
        <v>12888466445583.637</v>
      </c>
      <c r="AC4" s="7">
        <f>'IRA Calculations'!AP175</f>
        <v>12991878565985.484</v>
      </c>
      <c r="AD4" s="7">
        <f>'IRA Calculations'!AQ175</f>
        <v>13096811807339.734</v>
      </c>
      <c r="AE4" s="7">
        <f>'IRA Calculations'!AR175</f>
        <v>13202943326140.07</v>
      </c>
      <c r="AF4" s="7">
        <f>'IRA Calculations'!AS175</f>
        <v>13308677221564.396</v>
      </c>
      <c r="AG4" s="7">
        <f>'IRA Calculations'!AT175</f>
        <v>13412942748476.076</v>
      </c>
    </row>
    <row r="5" spans="1:35" x14ac:dyDescent="0.2">
      <c r="A5" s="1" t="s">
        <v>79</v>
      </c>
      <c r="B5" s="7">
        <f>'IRA Calculations'!O176</f>
        <v>29315653187.301746</v>
      </c>
      <c r="C5" s="7">
        <f>'IRA Calculations'!P176</f>
        <v>29315653187.301746</v>
      </c>
      <c r="D5" s="7">
        <f>'IRA Calculations'!Q176</f>
        <v>29315653187.301746</v>
      </c>
      <c r="E5" s="7">
        <f>'IRA Calculations'!R176</f>
        <v>27895589815.75494</v>
      </c>
      <c r="F5" s="7">
        <f>'IRA Calculations'!S176</f>
        <v>26466161400.747868</v>
      </c>
      <c r="G5" s="7">
        <f>'IRA Calculations'!T176</f>
        <v>25037882212.150043</v>
      </c>
      <c r="H5" s="7">
        <f>'IRA Calculations'!U176</f>
        <v>23659099363.112988</v>
      </c>
      <c r="I5" s="7">
        <f>'IRA Calculations'!V176</f>
        <v>22355601325.371906</v>
      </c>
      <c r="J5" s="7">
        <f>'IRA Calculations'!W176</f>
        <v>21159481055.542469</v>
      </c>
      <c r="K5" s="7">
        <f>'IRA Calculations'!X176</f>
        <v>20102864364.294765</v>
      </c>
      <c r="L5" s="7">
        <f>'IRA Calculations'!Y176</f>
        <v>19201516974.168079</v>
      </c>
      <c r="M5" s="7">
        <f>'IRA Calculations'!Z176</f>
        <v>18473606850.966587</v>
      </c>
      <c r="N5" s="7">
        <f>'IRA Calculations'!AA176</f>
        <v>17906612901.646091</v>
      </c>
      <c r="O5" s="7">
        <f>'IRA Calculations'!AB176</f>
        <v>17496444158.212975</v>
      </c>
      <c r="P5" s="7">
        <f>'IRA Calculations'!AC176</f>
        <v>17195302909.300087</v>
      </c>
      <c r="Q5" s="7">
        <f>'IRA Calculations'!AD176</f>
        <v>16983424862.251322</v>
      </c>
      <c r="R5" s="7">
        <f>'IRA Calculations'!AE176</f>
        <v>16819335875.14772</v>
      </c>
      <c r="S5" s="7">
        <f>'IRA Calculations'!AF176</f>
        <v>16682442717.044439</v>
      </c>
      <c r="T5" s="7">
        <f>'IRA Calculations'!AG176</f>
        <v>16551145402.078871</v>
      </c>
      <c r="U5" s="7">
        <f>'IRA Calculations'!AH176</f>
        <v>16418665613.437841</v>
      </c>
      <c r="V5" s="7">
        <f>'IRA Calculations'!AI176</f>
        <v>16299003050.519217</v>
      </c>
      <c r="W5" s="7">
        <f>'IRA Calculations'!AJ176</f>
        <v>16168561279.939278</v>
      </c>
      <c r="X5" s="7">
        <f>'IRA Calculations'!AK176</f>
        <v>16031007571.902969</v>
      </c>
      <c r="Y5" s="7">
        <f>'IRA Calculations'!AL176</f>
        <v>15894315473.539665</v>
      </c>
      <c r="Z5" s="7">
        <f>'IRA Calculations'!AM176</f>
        <v>15748598770.169844</v>
      </c>
      <c r="AA5" s="7">
        <f>'IRA Calculations'!AN176</f>
        <v>15597544290.891737</v>
      </c>
      <c r="AB5" s="7">
        <f>'IRA Calculations'!AO176</f>
        <v>15446477707.587137</v>
      </c>
      <c r="AC5" s="7">
        <f>'IRA Calculations'!AP176</f>
        <v>15287494896.167368</v>
      </c>
      <c r="AD5" s="7">
        <f>'IRA Calculations'!AQ176</f>
        <v>15129520808.906019</v>
      </c>
      <c r="AE5" s="7">
        <f>'IRA Calculations'!AR176</f>
        <v>14967908871.237391</v>
      </c>
      <c r="AF5" s="7">
        <f>'IRA Calculations'!AS176</f>
        <v>14799695983.301493</v>
      </c>
      <c r="AG5" s="7">
        <f>'IRA Calculations'!AT176</f>
        <v>14630532550.327904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52903285866149.242</v>
      </c>
      <c r="C2" s="7">
        <f>'IRA Calculations'!P186</f>
        <v>52903285866149.242</v>
      </c>
      <c r="D2" s="7">
        <f>'IRA Calculations'!Q186</f>
        <v>52903285866149.242</v>
      </c>
      <c r="E2" s="7">
        <f>'IRA Calculations'!R186</f>
        <v>53426358144495.055</v>
      </c>
      <c r="F2" s="7">
        <f>'IRA Calculations'!S186</f>
        <v>54033454287761.844</v>
      </c>
      <c r="G2" s="7">
        <f>'IRA Calculations'!T186</f>
        <v>54739106652647.586</v>
      </c>
      <c r="H2" s="7">
        <f>'IRA Calculations'!U186</f>
        <v>55463595543571.664</v>
      </c>
      <c r="I2" s="7">
        <f>'IRA Calculations'!V186</f>
        <v>56238461728335.82</v>
      </c>
      <c r="J2" s="7">
        <f>'IRA Calculations'!W186</f>
        <v>57047182750439.406</v>
      </c>
      <c r="K2" s="7">
        <f>'IRA Calculations'!X186</f>
        <v>57876892383251.68</v>
      </c>
      <c r="L2" s="7">
        <f>'IRA Calculations'!Y186</f>
        <v>58741960998602.977</v>
      </c>
      <c r="M2" s="7">
        <f>'IRA Calculations'!Z186</f>
        <v>59629962043074.797</v>
      </c>
      <c r="N2" s="7">
        <f>'IRA Calculations'!AA186</f>
        <v>60536498784545.07</v>
      </c>
      <c r="O2" s="7">
        <f>'IRA Calculations'!AB186</f>
        <v>61485799531075.742</v>
      </c>
      <c r="P2" s="7">
        <f>'IRA Calculations'!AC186</f>
        <v>62456459139441.18</v>
      </c>
      <c r="Q2" s="7">
        <f>'IRA Calculations'!AD186</f>
        <v>63461690946702.75</v>
      </c>
      <c r="R2" s="7">
        <f>'IRA Calculations'!AE186</f>
        <v>64496195733618.664</v>
      </c>
      <c r="S2" s="7">
        <f>'IRA Calculations'!AF186</f>
        <v>65541646069448.898</v>
      </c>
      <c r="T2" s="7">
        <f>'IRA Calculations'!AG186</f>
        <v>66633076966997.109</v>
      </c>
      <c r="U2" s="7">
        <f>'IRA Calculations'!AH186</f>
        <v>67731658339417.344</v>
      </c>
      <c r="V2" s="7">
        <f>'IRA Calculations'!AI186</f>
        <v>68864279674740.086</v>
      </c>
      <c r="W2" s="7">
        <f>'IRA Calculations'!AJ186</f>
        <v>70028187230215.078</v>
      </c>
      <c r="X2" s="7">
        <f>'IRA Calculations'!AK186</f>
        <v>71227546331010.672</v>
      </c>
      <c r="Y2" s="7">
        <f>'IRA Calculations'!AL186</f>
        <v>72451573413080.234</v>
      </c>
      <c r="Z2" s="7">
        <f>'IRA Calculations'!AM186</f>
        <v>73713990908783.531</v>
      </c>
      <c r="AA2" s="7">
        <f>'IRA Calculations'!AN186</f>
        <v>74997651562844.578</v>
      </c>
      <c r="AB2" s="7">
        <f>'IRA Calculations'!AO186</f>
        <v>76294247865622.5</v>
      </c>
      <c r="AC2" s="7">
        <f>'IRA Calculations'!AP186</f>
        <v>77638745407834.938</v>
      </c>
      <c r="AD2" s="7">
        <f>'IRA Calculations'!AQ186</f>
        <v>78981484257198.422</v>
      </c>
      <c r="AE2" s="7">
        <f>'IRA Calculations'!AR186</f>
        <v>80366732563973.141</v>
      </c>
      <c r="AF2" s="7">
        <f>'IRA Calculations'!AS186</f>
        <v>81783591060635.531</v>
      </c>
      <c r="AG2" s="7">
        <f>'IRA Calculations'!AT186</f>
        <v>83239950724309.656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16900767640638.086</v>
      </c>
      <c r="C4" s="7">
        <f>'IRA Calculations'!P188</f>
        <v>16900767640638.086</v>
      </c>
      <c r="D4" s="7">
        <f>'IRA Calculations'!Q188</f>
        <v>16900767640638.086</v>
      </c>
      <c r="E4" s="7">
        <f>'IRA Calculations'!R188</f>
        <v>16842487791765.762</v>
      </c>
      <c r="F4" s="7">
        <f>'IRA Calculations'!S188</f>
        <v>16823813956856.375</v>
      </c>
      <c r="G4" s="7">
        <f>'IRA Calculations'!T188</f>
        <v>16798947888004.133</v>
      </c>
      <c r="H4" s="7">
        <f>'IRA Calculations'!U188</f>
        <v>16764902742954.545</v>
      </c>
      <c r="I4" s="7">
        <f>'IRA Calculations'!V188</f>
        <v>16730396215768.127</v>
      </c>
      <c r="J4" s="7">
        <f>'IRA Calculations'!W188</f>
        <v>16653102566201.188</v>
      </c>
      <c r="K4" s="7">
        <f>'IRA Calculations'!X188</f>
        <v>16587707719112.469</v>
      </c>
      <c r="L4" s="7">
        <f>'IRA Calculations'!Y188</f>
        <v>16540525324796.307</v>
      </c>
      <c r="M4" s="7">
        <f>'IRA Calculations'!Z188</f>
        <v>16519398879580.025</v>
      </c>
      <c r="N4" s="7">
        <f>'IRA Calculations'!AA188</f>
        <v>16506334480124.578</v>
      </c>
      <c r="O4" s="7">
        <f>'IRA Calculations'!AB188</f>
        <v>16502352023784.934</v>
      </c>
      <c r="P4" s="7">
        <f>'IRA Calculations'!AC188</f>
        <v>16509272755838.48</v>
      </c>
      <c r="Q4" s="7">
        <f>'IRA Calculations'!AD188</f>
        <v>16507985742509.293</v>
      </c>
      <c r="R4" s="7">
        <f>'IRA Calculations'!AE188</f>
        <v>16479040084235.98</v>
      </c>
      <c r="S4" s="7">
        <f>'IRA Calculations'!AF188</f>
        <v>16455145346198.354</v>
      </c>
      <c r="T4" s="7">
        <f>'IRA Calculations'!AG188</f>
        <v>16438025640592.135</v>
      </c>
      <c r="U4" s="7">
        <f>'IRA Calculations'!AH188</f>
        <v>16433120419978.707</v>
      </c>
      <c r="V4" s="7">
        <f>'IRA Calculations'!AI188</f>
        <v>16428797997853.953</v>
      </c>
      <c r="W4" s="7">
        <f>'IRA Calculations'!AJ188</f>
        <v>16438074207132.844</v>
      </c>
      <c r="X4" s="7">
        <f>'IRA Calculations'!AK188</f>
        <v>16445796287108.451</v>
      </c>
      <c r="Y4" s="7">
        <f>'IRA Calculations'!AL188</f>
        <v>16442348062716.766</v>
      </c>
      <c r="Z4" s="7">
        <f>'IRA Calculations'!AM188</f>
        <v>16426491087169.438</v>
      </c>
      <c r="AA4" s="7">
        <f>'IRA Calculations'!AN188</f>
        <v>16405826024090.229</v>
      </c>
      <c r="AB4" s="7">
        <f>'IRA Calculations'!AO188</f>
        <v>16382465518000.562</v>
      </c>
      <c r="AC4" s="7">
        <f>'IRA Calculations'!AP188</f>
        <v>16361241939702.857</v>
      </c>
      <c r="AD4" s="7">
        <f>'IRA Calculations'!AQ188</f>
        <v>16345384964155.529</v>
      </c>
      <c r="AE4" s="7">
        <f>'IRA Calculations'!AR188</f>
        <v>16323675720450.576</v>
      </c>
      <c r="AF4" s="7">
        <f>'IRA Calculations'!AS188</f>
        <v>16308595809554.893</v>
      </c>
      <c r="AG4" s="7">
        <f>'IRA Calculations'!AT188</f>
        <v>16291864636274.496</v>
      </c>
    </row>
    <row r="5" spans="1:35" x14ac:dyDescent="0.2">
      <c r="A5" s="1" t="s">
        <v>79</v>
      </c>
      <c r="B5" s="7">
        <f>'IRA Calculations'!O189</f>
        <v>7242078853165.2676</v>
      </c>
      <c r="C5" s="7">
        <f>'IRA Calculations'!P189</f>
        <v>7242078853165.2676</v>
      </c>
      <c r="D5" s="7">
        <f>'IRA Calculations'!Q189</f>
        <v>7242078853165.2676</v>
      </c>
      <c r="E5" s="7">
        <f>'IRA Calculations'!R189</f>
        <v>7250145344111.2266</v>
      </c>
      <c r="F5" s="7">
        <f>'IRA Calculations'!S189</f>
        <v>7248139170197.1934</v>
      </c>
      <c r="G5" s="7">
        <f>'IRA Calculations'!T189</f>
        <v>7239780112222.1094</v>
      </c>
      <c r="H5" s="7">
        <f>'IRA Calculations'!U189</f>
        <v>7217001679240.0156</v>
      </c>
      <c r="I5" s="7">
        <f>'IRA Calculations'!V189</f>
        <v>7195435309664.2871</v>
      </c>
      <c r="J5" s="7">
        <f>'IRA Calculations'!W189</f>
        <v>7182102612194.0332</v>
      </c>
      <c r="K5" s="7">
        <f>'IRA Calculations'!X189</f>
        <v>7183774423789.0371</v>
      </c>
      <c r="L5" s="7">
        <f>'IRA Calculations'!Y189</f>
        <v>7183565447339.6592</v>
      </c>
      <c r="M5" s="7">
        <f>'IRA Calculations'!Z189</f>
        <v>7171570199145.4199</v>
      </c>
      <c r="N5" s="7">
        <f>'IRA Calculations'!AA189</f>
        <v>7155019264354.7471</v>
      </c>
      <c r="O5" s="7">
        <f>'IRA Calculations'!AB189</f>
        <v>7136420360360.1758</v>
      </c>
      <c r="P5" s="7">
        <f>'IRA Calculations'!AC189</f>
        <v>7136002407461.4199</v>
      </c>
      <c r="Q5" s="7">
        <f>'IRA Calculations'!AD189</f>
        <v>7135417273403.1689</v>
      </c>
      <c r="R5" s="7">
        <f>'IRA Calculations'!AE189</f>
        <v>7137590628476.6992</v>
      </c>
      <c r="S5" s="7">
        <f>'IRA Calculations'!AF189</f>
        <v>7126723853109.0771</v>
      </c>
      <c r="T5" s="7">
        <f>'IRA Calculations'!AG189</f>
        <v>7126096923760.9434</v>
      </c>
      <c r="U5" s="7">
        <f>'IRA Calculations'!AH189</f>
        <v>7130903382096.6201</v>
      </c>
      <c r="V5" s="7">
        <f>'IRA Calculations'!AI189</f>
        <v>7132366217242.2666</v>
      </c>
      <c r="W5" s="7">
        <f>'IRA Calculations'!AJ189</f>
        <v>7134330595866.416</v>
      </c>
      <c r="X5" s="7">
        <f>'IRA Calculations'!AK189</f>
        <v>7141728362174.3555</v>
      </c>
      <c r="Y5" s="7">
        <f>'IRA Calculations'!AL189</f>
        <v>7155687988992.7451</v>
      </c>
      <c r="Z5" s="7">
        <f>'IRA Calculations'!AM189</f>
        <v>7171361222696.042</v>
      </c>
      <c r="AA5" s="7">
        <f>'IRA Calculations'!AN189</f>
        <v>7185905983572.6826</v>
      </c>
      <c r="AB5" s="7">
        <f>'IRA Calculations'!AO189</f>
        <v>7197148916549.1768</v>
      </c>
      <c r="AC5" s="7">
        <f>'IRA Calculations'!AP189</f>
        <v>7203501800610.2461</v>
      </c>
      <c r="AD5" s="7">
        <f>'IRA Calculations'!AQ189</f>
        <v>7205090021625.5029</v>
      </c>
      <c r="AE5" s="7">
        <f>'IRA Calculations'!AR189</f>
        <v>7209896479961.1797</v>
      </c>
      <c r="AF5" s="7">
        <f>'IRA Calculations'!AS189</f>
        <v>7215873206413.3779</v>
      </c>
      <c r="AG5" s="7">
        <f>'IRA Calculations'!AT189</f>
        <v>7218130152066.6533</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2023-12-15T19:14:37Z</dcterms:modified>
</cp:coreProperties>
</file>