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trans\BAADTbVT\"/>
    </mc:Choice>
  </mc:AlternateContent>
  <xr:revisionPtr revIDLastSave="0" documentId="8_{FF8AE662-F5F5-4161-A30B-A46F9008B265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<sst xmlns="http://schemas.openxmlformats.org/spreadsheetml/2006/main" count="77909" uniqueCount="7866">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</sst>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104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MO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23345000000000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154892000000000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389125000000000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286680034645329.13</v>
      </c>
      <c r="F21" s="26">
        <f t="shared" ref="F21" si="0">IFERROR(F101*F117*F132/F86,0)</f>
        <v>1009437917750.7125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782727478374.83618</v>
      </c>
      <c r="F22" s="33">
        <f t="shared" si="1"/>
        <v>5127791277882.7979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23650762116247.316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4226534233518.6655</v>
      </c>
      <c r="F25" s="93">
        <f t="shared" si="1"/>
        <v>996703891977.76013</v>
      </c>
      <c r="G25" s="22"/>
    </row>
    <row r="26" spans="2:9">
      <c r="D26" s="23" t="s">
        <v>43</v>
      </c>
      <c r="E26" s="28">
        <f t="shared" si="1"/>
        <v>297298787038.32751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27153308823529.414</v>
      </c>
      <c r="F27" s="29">
        <f t="shared" si="1"/>
        <v>31154227611395.18</v>
      </c>
      <c r="G27" s="20"/>
    </row>
    <row r="28" spans="2:9">
      <c r="D28" s="21" t="s">
        <v>50</v>
      </c>
      <c r="E28" s="33">
        <f t="shared" si="1"/>
        <v>91947129901.960785</v>
      </c>
      <c r="F28" s="33">
        <f t="shared" si="1"/>
        <v>89591874289010.672</v>
      </c>
      <c r="G28" s="22"/>
    </row>
    <row r="29" spans="2:9">
      <c r="D29" s="21" t="s">
        <v>73</v>
      </c>
      <c r="E29" s="33"/>
      <c r="F29" s="33"/>
      <c r="G29" s="22">
        <f t="shared" si="1"/>
        <v>6759850264428.6045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9785017836629.4063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3067700162949.1943</v>
      </c>
      <c r="G31" s="24"/>
      <c r="H31" s="37"/>
      <c r="I31" s="37"/>
    </row>
    <row r="32" spans="2:9">
      <c r="D32" s="94" t="s">
        <v>1541</v>
      </c>
      <c r="E32" s="95">
        <f>SUM(E21:E31)</f>
        <v>319231851097692.31</v>
      </c>
      <c r="F32" s="95">
        <f t="shared" ref="F32:G32" si="2">SUM(F21:F31)</f>
        <v>140732752987595.72</v>
      </c>
      <c r="G32" s="95">
        <f t="shared" si="2"/>
        <v>30410612380675.922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0.89803080005822611</v>
      </c>
      <c r="F37" s="97">
        <f t="shared" ref="F37:G37" si="3">F21/F$32</f>
        <v>7.1727291360504054E-3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2.4519090926653918E-3</v>
      </c>
      <c r="F38" s="113">
        <f t="shared" ref="F38:G47" si="5">F22/F$32</f>
        <v>3.6436374397754906E-2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0.77771410257019102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1.3239700922654014E-2</v>
      </c>
      <c r="F41" s="37">
        <f t="shared" si="5"/>
        <v>7.0822453964615494E-3</v>
      </c>
      <c r="G41" s="99">
        <f t="shared" si="5"/>
        <v>0</v>
      </c>
    </row>
    <row r="42" spans="3:41">
      <c r="D42" s="23" t="s">
        <v>43</v>
      </c>
      <c r="E42" s="116">
        <f t="shared" si="4"/>
        <v>9.3129424904204571E-4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8.5058269499617922E-2</v>
      </c>
      <c r="F43" s="97">
        <f t="shared" si="5"/>
        <v>0.22137154962172262</v>
      </c>
      <c r="G43" s="98">
        <f t="shared" si="5"/>
        <v>0</v>
      </c>
    </row>
    <row r="44" spans="3:41">
      <c r="D44" s="21" t="s">
        <v>50</v>
      </c>
      <c r="E44" s="37">
        <f t="shared" si="4"/>
        <v>2.8802617779459245E-4</v>
      </c>
      <c r="F44" s="113">
        <f t="shared" si="5"/>
        <v>0.63660997448765433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0.22228589742980889</v>
      </c>
    </row>
    <row r="46" spans="3:41">
      <c r="D46" s="21" t="s">
        <v>55</v>
      </c>
      <c r="E46" s="37">
        <f t="shared" si="4"/>
        <v>0</v>
      </c>
      <c r="F46" s="113">
        <f t="shared" si="5"/>
        <v>6.9529072862604097E-2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2.1798054097752095E-2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0.99999999999999989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349446235072657.25</v>
      </c>
      <c r="F53" s="92">
        <f>F37*$E$12</f>
        <v>1110998361341.1194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954099125683.42053</v>
      </c>
      <c r="F54" s="103">
        <f t="shared" ref="F54:F62" si="8">F38*$E$12</f>
        <v>5643702903217.0527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18155735724501.109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5151898621527.7432</v>
      </c>
      <c r="F57" s="103">
        <f t="shared" si="8"/>
        <v>1096983153948.7223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362389874658.48602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33098299119038.824</v>
      </c>
      <c r="F59" s="92">
        <f t="shared" si="8"/>
        <v>34288682064007.859</v>
      </c>
      <c r="G59" s="102">
        <f t="shared" si="9"/>
        <v>0</v>
      </c>
    </row>
    <row r="60" spans="3:41">
      <c r="D60" s="21" t="s">
        <v>50</v>
      </c>
      <c r="E60" s="103">
        <f t="shared" si="7"/>
        <v>112078186434.32079</v>
      </c>
      <c r="F60" s="103">
        <f t="shared" si="8"/>
        <v>98605792168341.75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5189264275498.8887</v>
      </c>
    </row>
    <row r="62" spans="3:41">
      <c r="D62" s="21" t="s">
        <v>55</v>
      </c>
      <c r="E62" s="103">
        <f t="shared" si="7"/>
        <v>0</v>
      </c>
      <c r="F62" s="103">
        <f t="shared" si="8"/>
        <v>10769497153834.475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3377344195309.0176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13838.644577003912</v>
      </c>
      <c r="F69" s="107">
        <f t="shared" si="10"/>
        <v>12495.235392396497</v>
      </c>
      <c r="G69" s="108">
        <f t="shared" si="10"/>
        <v>0</v>
      </c>
    </row>
    <row r="70" spans="2:41">
      <c r="D70" s="21" t="s">
        <v>51</v>
      </c>
      <c r="E70" s="78">
        <f t="shared" si="10"/>
        <v>12285.712912148545</v>
      </c>
      <c r="F70" s="120">
        <f t="shared" si="10"/>
        <v>11093.057123224196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983044.21860299062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236.47468051957711</v>
      </c>
      <c r="F73" s="78">
        <f t="shared" si="10"/>
        <v>213.51851194617461</v>
      </c>
      <c r="G73" s="109">
        <f t="shared" si="10"/>
        <v>0</v>
      </c>
    </row>
    <row r="74" spans="2:41">
      <c r="D74" s="23" t="s">
        <v>43</v>
      </c>
      <c r="E74" s="122">
        <f t="shared" si="10"/>
        <v>2352.5573886741431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12073.617064672222</v>
      </c>
      <c r="F75" s="107">
        <f t="shared" si="10"/>
        <v>10901.550829004429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45141.066204543808</v>
      </c>
      <c r="F76" s="120">
        <f t="shared" si="10"/>
        <v>40758.922953106623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767622.80048111104</v>
      </c>
    </row>
    <row r="78" spans="2:41">
      <c r="D78" s="21" t="s">
        <v>55</v>
      </c>
      <c r="E78" s="78">
        <f t="shared" si="10"/>
        <v>0</v>
      </c>
      <c r="F78" s="120">
        <f t="shared" si="10"/>
        <v>21745.869891920196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55598.963007983868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4823486</v>
      </c>
      <c r="F101" s="76">
        <f>SUMIFS('all_csv_SYVbT-passenger'!F:F,'all_csv_SYVbT-passenger'!$B:$B,$D101,'all_csv_SYVbT-passenger'!$J:$J,About!$B$2)</f>
        <v>20546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3354</v>
      </c>
      <c r="F102" s="78">
        <f>SUMIFS('all_csv_SYVbT-passenger'!F:F,'all_csv_SYVbT-passenger'!$B:$B,$D102,'all_csv_SYVbT-passenger'!$J:$J,About!$B$2)</f>
        <v>25390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85</v>
      </c>
      <c r="G103" s="79">
        <f>F103</f>
        <v>85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274289</v>
      </c>
      <c r="F105" s="78">
        <f>SUMIFS('all_csv_SYVbT-passenger'!F:F,'all_csv_SYVbT-passenger'!$B:$B,$D105,'all_csv_SYVbT-passenger'!$J:$J,About!$B$2)</f>
        <v>64683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174054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263775</v>
      </c>
      <c r="F107" s="76">
        <f>SUMIFS('all_csv_SYVbT-freight'!F:F,'all_csv_SYVbT-freight'!$B:$B,$D107,'all_csv_SYVbT-freight'!$J:$J,About!$B$2)</f>
        <v>215296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1013</v>
      </c>
      <c r="F108" s="78">
        <f>SUMIFS('all_csv_SYVbT-freight'!F:F,'all_csv_SYVbT-freight'!$B:$B,$D108,'all_csv_SYVbT-freight'!$J:$J,About!$B$2)</f>
        <v>104844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7</v>
      </c>
      <c r="G109" s="79">
        <f>F109</f>
        <v>7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492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149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197599.5625</v>
      </c>
      <c r="G135" s="79">
        <f t="shared" si="17"/>
        <v>197599.5625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349446235072657.25</v>
      </c>
      <c r="F149" s="26">
        <f t="shared" si="18"/>
        <v>1110998361341.1194</v>
      </c>
      <c r="G149" s="20"/>
    </row>
    <row r="150" spans="2:7">
      <c r="D150" s="21" t="s">
        <v>51</v>
      </c>
      <c r="E150" s="33">
        <f t="shared" si="18"/>
        <v>954099125683.42065</v>
      </c>
      <c r="F150" s="33">
        <f t="shared" si="18"/>
        <v>5643702903217.0527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18155735724501.105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5151898621527.7432</v>
      </c>
      <c r="F153" s="93">
        <f t="shared" si="18"/>
        <v>1096983153948.7223</v>
      </c>
      <c r="G153" s="22"/>
    </row>
    <row r="154" spans="2:7">
      <c r="D154" s="23" t="s">
        <v>43</v>
      </c>
      <c r="E154" s="28">
        <f t="shared" si="18"/>
        <v>362389874658.48602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33098299119038.82</v>
      </c>
      <c r="F155" s="29">
        <f t="shared" si="18"/>
        <v>34288682064007.859</v>
      </c>
      <c r="G155" s="20"/>
    </row>
    <row r="156" spans="2:7">
      <c r="D156" s="21" t="s">
        <v>50</v>
      </c>
      <c r="E156" s="33">
        <f t="shared" si="18"/>
        <v>112078186434.32077</v>
      </c>
      <c r="F156" s="33">
        <f t="shared" si="18"/>
        <v>98605792168341.75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5189264275498.8877</v>
      </c>
    </row>
    <row r="158" spans="2:7">
      <c r="D158" s="21" t="s">
        <v>55</v>
      </c>
      <c r="E158" s="33">
        <f t="shared" si="18"/>
        <v>0</v>
      </c>
      <c r="F158" s="33">
        <f t="shared" si="18"/>
        <v>10769497153834.473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3377344195309.0176</v>
      </c>
      <c r="G159" s="24"/>
    </row>
    <row r="160" spans="2:7">
      <c r="D160" s="94" t="s">
        <v>1548</v>
      </c>
      <c r="E160" s="95">
        <f>SUM(E149:E159)</f>
        <v>389125000000000.06</v>
      </c>
      <c r="F160" s="95">
        <f>SUM(F149:F159)</f>
        <v>154893000000000</v>
      </c>
      <c r="G160" s="95">
        <f t="shared" ref="G160" si="19">SUM(G149:G159)</f>
        <v>23344999999999.992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0.99999999999999967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MO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MO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MO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29</v>
      </c>
      <c r="E4">
        <f>SUMIFS('APTA Service Stats'!$X:$X,'APTA Service Stats'!$C:$C,'Passenger Rail Calculations'!A4,'APTA Service Stats'!$J:$J,'Passenger Rail Calculations'!B4)</f>
        <v>6183604</v>
      </c>
    </row>
    <row r="5" spans="1:6">
      <c r="A5" t="str">
        <f>About!$B$2</f>
        <v>MO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MO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3</v>
      </c>
      <c r="E6">
        <f>SUMIFS('APTA Service Stats'!$X:$X,'APTA Service Stats'!$C:$C,'Passenger Rail Calculations'!A6,'APTA Service Stats'!$J:$J,'Passenger Rail Calculations'!B6)</f>
        <v>139582</v>
      </c>
    </row>
    <row r="7" spans="1:6">
      <c r="A7" t="str">
        <f>About!$B$2</f>
        <v>MO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MO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197599.5625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13838.644577003912</v>
      </c>
      <c r="C2" s="8">
        <f t="shared" ref="C2:L3" si="0">$B2</f>
        <v>13838.644577003912</v>
      </c>
      <c r="D2" s="8">
        <f t="shared" si="0"/>
        <v>13838.644577003912</v>
      </c>
      <c r="E2" s="8">
        <f t="shared" si="0"/>
        <v>13838.644577003912</v>
      </c>
      <c r="F2" s="8">
        <f t="shared" si="0"/>
        <v>13838.644577003912</v>
      </c>
      <c r="G2" s="8">
        <f t="shared" si="0"/>
        <v>13838.644577003912</v>
      </c>
      <c r="H2" s="8">
        <f t="shared" si="0"/>
        <v>13838.644577003912</v>
      </c>
      <c r="I2" s="8">
        <f t="shared" si="0"/>
        <v>13838.644577003912</v>
      </c>
      <c r="J2" s="8">
        <f t="shared" si="0"/>
        <v>13838.644577003912</v>
      </c>
      <c r="K2" s="8">
        <f t="shared" si="0"/>
        <v>13838.644577003912</v>
      </c>
      <c r="L2" s="8">
        <f t="shared" si="0"/>
        <v>13838.644577003912</v>
      </c>
      <c r="M2" s="8">
        <f t="shared" ref="M2:V3" si="1">$B2</f>
        <v>13838.644577003912</v>
      </c>
      <c r="N2" s="8">
        <f t="shared" si="1"/>
        <v>13838.644577003912</v>
      </c>
      <c r="O2" s="8">
        <f t="shared" si="1"/>
        <v>13838.644577003912</v>
      </c>
      <c r="P2" s="8">
        <f t="shared" si="1"/>
        <v>13838.644577003912</v>
      </c>
      <c r="Q2" s="8">
        <f t="shared" si="1"/>
        <v>13838.644577003912</v>
      </c>
      <c r="R2" s="8">
        <f t="shared" si="1"/>
        <v>13838.644577003912</v>
      </c>
      <c r="S2" s="8">
        <f t="shared" si="1"/>
        <v>13838.644577003912</v>
      </c>
      <c r="T2" s="8">
        <f t="shared" si="1"/>
        <v>13838.644577003912</v>
      </c>
      <c r="U2" s="8">
        <f t="shared" si="1"/>
        <v>13838.644577003912</v>
      </c>
      <c r="V2" s="8">
        <f t="shared" si="1"/>
        <v>13838.644577003912</v>
      </c>
      <c r="W2" s="8">
        <f t="shared" ref="W2:AH3" si="2">$B2</f>
        <v>13838.644577003912</v>
      </c>
      <c r="X2" s="8">
        <f t="shared" si="2"/>
        <v>13838.644577003912</v>
      </c>
      <c r="Y2" s="8">
        <f t="shared" si="2"/>
        <v>13838.644577003912</v>
      </c>
      <c r="Z2" s="8">
        <f t="shared" si="2"/>
        <v>13838.644577003912</v>
      </c>
      <c r="AA2" s="8">
        <f t="shared" si="2"/>
        <v>13838.644577003912</v>
      </c>
      <c r="AB2" s="8">
        <f t="shared" si="2"/>
        <v>13838.644577003912</v>
      </c>
      <c r="AC2" s="8">
        <f t="shared" si="2"/>
        <v>13838.644577003912</v>
      </c>
      <c r="AD2" s="8">
        <f t="shared" si="2"/>
        <v>13838.644577003912</v>
      </c>
      <c r="AE2" s="8">
        <f t="shared" si="2"/>
        <v>13838.644577003912</v>
      </c>
      <c r="AF2" s="8">
        <f t="shared" si="2"/>
        <v>13838.644577003912</v>
      </c>
      <c r="AG2" s="8">
        <f t="shared" si="2"/>
        <v>13838.644577003912</v>
      </c>
      <c r="AH2" s="8">
        <f t="shared" si="2"/>
        <v>13838.644577003912</v>
      </c>
    </row>
    <row r="3" spans="1:34">
      <c r="A3" t="s">
        <v>39</v>
      </c>
      <c r="B3" s="8">
        <f>'Scale to SEDS'!F70</f>
        <v>11093.057123224196</v>
      </c>
      <c r="C3" s="8">
        <f t="shared" si="0"/>
        <v>11093.057123224196</v>
      </c>
      <c r="D3" s="8">
        <f t="shared" si="0"/>
        <v>11093.057123224196</v>
      </c>
      <c r="E3" s="8">
        <f t="shared" si="0"/>
        <v>11093.057123224196</v>
      </c>
      <c r="F3" s="8">
        <f t="shared" si="0"/>
        <v>11093.057123224196</v>
      </c>
      <c r="G3" s="8">
        <f t="shared" si="0"/>
        <v>11093.057123224196</v>
      </c>
      <c r="H3" s="8">
        <f t="shared" si="0"/>
        <v>11093.057123224196</v>
      </c>
      <c r="I3" s="8">
        <f t="shared" si="0"/>
        <v>11093.057123224196</v>
      </c>
      <c r="J3" s="8">
        <f t="shared" si="0"/>
        <v>11093.057123224196</v>
      </c>
      <c r="K3" s="8">
        <f t="shared" si="0"/>
        <v>11093.057123224196</v>
      </c>
      <c r="L3" s="8">
        <f t="shared" si="0"/>
        <v>11093.057123224196</v>
      </c>
      <c r="M3" s="8">
        <f t="shared" si="1"/>
        <v>11093.057123224196</v>
      </c>
      <c r="N3" s="8">
        <f t="shared" si="1"/>
        <v>11093.057123224196</v>
      </c>
      <c r="O3" s="8">
        <f t="shared" si="1"/>
        <v>11093.057123224196</v>
      </c>
      <c r="P3" s="8">
        <f t="shared" si="1"/>
        <v>11093.057123224196</v>
      </c>
      <c r="Q3" s="8">
        <f t="shared" si="1"/>
        <v>11093.057123224196</v>
      </c>
      <c r="R3" s="8">
        <f t="shared" si="1"/>
        <v>11093.057123224196</v>
      </c>
      <c r="S3" s="8">
        <f t="shared" si="1"/>
        <v>11093.057123224196</v>
      </c>
      <c r="T3" s="8">
        <f t="shared" si="1"/>
        <v>11093.057123224196</v>
      </c>
      <c r="U3" s="8">
        <f t="shared" si="1"/>
        <v>11093.057123224196</v>
      </c>
      <c r="V3" s="8">
        <f t="shared" si="1"/>
        <v>11093.057123224196</v>
      </c>
      <c r="W3" s="8">
        <f t="shared" si="2"/>
        <v>11093.057123224196</v>
      </c>
      <c r="X3" s="8">
        <f t="shared" si="2"/>
        <v>11093.057123224196</v>
      </c>
      <c r="Y3" s="8">
        <f t="shared" si="2"/>
        <v>11093.057123224196</v>
      </c>
      <c r="Z3" s="8">
        <f t="shared" si="2"/>
        <v>11093.057123224196</v>
      </c>
      <c r="AA3" s="8">
        <f t="shared" si="2"/>
        <v>11093.057123224196</v>
      </c>
      <c r="AB3" s="8">
        <f t="shared" si="2"/>
        <v>11093.057123224196</v>
      </c>
      <c r="AC3" s="8">
        <f t="shared" si="2"/>
        <v>11093.057123224196</v>
      </c>
      <c r="AD3" s="8">
        <f t="shared" si="2"/>
        <v>11093.057123224196</v>
      </c>
      <c r="AE3" s="8">
        <f t="shared" si="2"/>
        <v>11093.057123224196</v>
      </c>
      <c r="AF3" s="8">
        <f t="shared" si="2"/>
        <v>11093.057123224196</v>
      </c>
      <c r="AG3" s="8">
        <f t="shared" si="2"/>
        <v>11093.057123224196</v>
      </c>
      <c r="AH3" s="8">
        <f t="shared" si="2"/>
        <v>11093.057123224196</v>
      </c>
    </row>
    <row r="4" spans="1:34">
      <c r="A4" t="s">
        <v>40</v>
      </c>
      <c r="B4" s="8">
        <f>'Scale to SEDS'!G71</f>
        <v>983044.21860299062</v>
      </c>
      <c r="C4" s="8">
        <f t="shared" ref="C4:AH4" si="3">$B$4</f>
        <v>983044.21860299062</v>
      </c>
      <c r="D4" s="8">
        <f t="shared" si="3"/>
        <v>983044.21860299062</v>
      </c>
      <c r="E4" s="8">
        <f t="shared" si="3"/>
        <v>983044.21860299062</v>
      </c>
      <c r="F4" s="8">
        <f t="shared" si="3"/>
        <v>983044.21860299062</v>
      </c>
      <c r="G4" s="8">
        <f t="shared" si="3"/>
        <v>983044.21860299062</v>
      </c>
      <c r="H4" s="8">
        <f t="shared" si="3"/>
        <v>983044.21860299062</v>
      </c>
      <c r="I4" s="8">
        <f t="shared" si="3"/>
        <v>983044.21860299062</v>
      </c>
      <c r="J4" s="8">
        <f t="shared" si="3"/>
        <v>983044.21860299062</v>
      </c>
      <c r="K4" s="8">
        <f t="shared" si="3"/>
        <v>983044.21860299062</v>
      </c>
      <c r="L4" s="8">
        <f t="shared" si="3"/>
        <v>983044.21860299062</v>
      </c>
      <c r="M4" s="8">
        <f t="shared" si="3"/>
        <v>983044.21860299062</v>
      </c>
      <c r="N4" s="8">
        <f t="shared" si="3"/>
        <v>983044.21860299062</v>
      </c>
      <c r="O4" s="8">
        <f t="shared" si="3"/>
        <v>983044.21860299062</v>
      </c>
      <c r="P4" s="8">
        <f t="shared" si="3"/>
        <v>983044.21860299062</v>
      </c>
      <c r="Q4" s="8">
        <f t="shared" si="3"/>
        <v>983044.21860299062</v>
      </c>
      <c r="R4" s="8">
        <f t="shared" si="3"/>
        <v>983044.21860299062</v>
      </c>
      <c r="S4" s="8">
        <f t="shared" si="3"/>
        <v>983044.21860299062</v>
      </c>
      <c r="T4" s="8">
        <f t="shared" si="3"/>
        <v>983044.21860299062</v>
      </c>
      <c r="U4" s="8">
        <f t="shared" si="3"/>
        <v>983044.21860299062</v>
      </c>
      <c r="V4" s="8">
        <f t="shared" si="3"/>
        <v>983044.21860299062</v>
      </c>
      <c r="W4" s="8">
        <f t="shared" si="3"/>
        <v>983044.21860299062</v>
      </c>
      <c r="X4" s="8">
        <f t="shared" si="3"/>
        <v>983044.21860299062</v>
      </c>
      <c r="Y4" s="8">
        <f t="shared" si="3"/>
        <v>983044.21860299062</v>
      </c>
      <c r="Z4" s="8">
        <f t="shared" si="3"/>
        <v>983044.21860299062</v>
      </c>
      <c r="AA4" s="8">
        <f t="shared" si="3"/>
        <v>983044.21860299062</v>
      </c>
      <c r="AB4" s="8">
        <f t="shared" si="3"/>
        <v>983044.21860299062</v>
      </c>
      <c r="AC4" s="8">
        <f t="shared" si="3"/>
        <v>983044.21860299062</v>
      </c>
      <c r="AD4" s="8">
        <f t="shared" si="3"/>
        <v>983044.21860299062</v>
      </c>
      <c r="AE4" s="8">
        <f t="shared" si="3"/>
        <v>983044.21860299062</v>
      </c>
      <c r="AF4" s="8">
        <f t="shared" si="3"/>
        <v>983044.21860299062</v>
      </c>
      <c r="AG4" s="8">
        <f t="shared" si="3"/>
        <v>983044.21860299062</v>
      </c>
      <c r="AH4" s="8">
        <f t="shared" si="3"/>
        <v>983044.21860299062</v>
      </c>
    </row>
    <row r="5" spans="1:34">
      <c r="A5" t="s">
        <v>41</v>
      </c>
      <c r="B5" s="8">
        <f>'Passenger Rail Calculations'!E10</f>
        <v>197599.5625</v>
      </c>
      <c r="C5" s="8">
        <f t="shared" ref="C5:L7" si="4">$B5</f>
        <v>197599.5625</v>
      </c>
      <c r="D5" s="8">
        <f t="shared" si="4"/>
        <v>197599.5625</v>
      </c>
      <c r="E5" s="8">
        <f t="shared" si="4"/>
        <v>197599.5625</v>
      </c>
      <c r="F5" s="8">
        <f t="shared" si="4"/>
        <v>197599.5625</v>
      </c>
      <c r="G5" s="8">
        <f t="shared" si="4"/>
        <v>197599.5625</v>
      </c>
      <c r="H5" s="8">
        <f t="shared" si="4"/>
        <v>197599.5625</v>
      </c>
      <c r="I5" s="8">
        <f t="shared" si="4"/>
        <v>197599.5625</v>
      </c>
      <c r="J5" s="8">
        <f t="shared" si="4"/>
        <v>197599.5625</v>
      </c>
      <c r="K5" s="8">
        <f t="shared" si="4"/>
        <v>197599.5625</v>
      </c>
      <c r="L5" s="8">
        <f t="shared" si="4"/>
        <v>197599.5625</v>
      </c>
      <c r="M5" s="8">
        <f t="shared" ref="M5:V7" si="5">$B5</f>
        <v>197599.5625</v>
      </c>
      <c r="N5" s="8">
        <f t="shared" si="5"/>
        <v>197599.5625</v>
      </c>
      <c r="O5" s="8">
        <f t="shared" si="5"/>
        <v>197599.5625</v>
      </c>
      <c r="P5" s="8">
        <f t="shared" si="5"/>
        <v>197599.5625</v>
      </c>
      <c r="Q5" s="8">
        <f t="shared" si="5"/>
        <v>197599.5625</v>
      </c>
      <c r="R5" s="8">
        <f t="shared" si="5"/>
        <v>197599.5625</v>
      </c>
      <c r="S5" s="8">
        <f t="shared" si="5"/>
        <v>197599.5625</v>
      </c>
      <c r="T5" s="8">
        <f t="shared" si="5"/>
        <v>197599.5625</v>
      </c>
      <c r="U5" s="8">
        <f t="shared" si="5"/>
        <v>197599.5625</v>
      </c>
      <c r="V5" s="8">
        <f t="shared" si="5"/>
        <v>197599.5625</v>
      </c>
      <c r="W5" s="8">
        <f t="shared" ref="W5:AH7" si="6">$B5</f>
        <v>197599.5625</v>
      </c>
      <c r="X5" s="8">
        <f t="shared" si="6"/>
        <v>197599.5625</v>
      </c>
      <c r="Y5" s="8">
        <f t="shared" si="6"/>
        <v>197599.5625</v>
      </c>
      <c r="Z5" s="8">
        <f t="shared" si="6"/>
        <v>197599.5625</v>
      </c>
      <c r="AA5" s="8">
        <f t="shared" si="6"/>
        <v>197599.5625</v>
      </c>
      <c r="AB5" s="8">
        <f t="shared" si="6"/>
        <v>197599.5625</v>
      </c>
      <c r="AC5" s="8">
        <f t="shared" si="6"/>
        <v>197599.5625</v>
      </c>
      <c r="AD5" s="8">
        <f t="shared" si="6"/>
        <v>197599.5625</v>
      </c>
      <c r="AE5" s="8">
        <f t="shared" si="6"/>
        <v>197599.5625</v>
      </c>
      <c r="AF5" s="8">
        <f t="shared" si="6"/>
        <v>197599.5625</v>
      </c>
      <c r="AG5" s="8">
        <f t="shared" si="6"/>
        <v>197599.5625</v>
      </c>
      <c r="AH5" s="8">
        <f t="shared" si="6"/>
        <v>197599.5625</v>
      </c>
    </row>
    <row r="6" spans="1:34">
      <c r="A6" t="s">
        <v>42</v>
      </c>
      <c r="B6" s="8">
        <f>'Scale to SEDS'!E73</f>
        <v>236.47468051957711</v>
      </c>
      <c r="C6" s="8">
        <f t="shared" si="4"/>
        <v>236.47468051957711</v>
      </c>
      <c r="D6" s="8">
        <f t="shared" si="4"/>
        <v>236.47468051957711</v>
      </c>
      <c r="E6" s="8">
        <f t="shared" si="4"/>
        <v>236.47468051957711</v>
      </c>
      <c r="F6" s="8">
        <f t="shared" si="4"/>
        <v>236.47468051957711</v>
      </c>
      <c r="G6" s="8">
        <f t="shared" si="4"/>
        <v>236.47468051957711</v>
      </c>
      <c r="H6" s="8">
        <f t="shared" si="4"/>
        <v>236.47468051957711</v>
      </c>
      <c r="I6" s="8">
        <f t="shared" si="4"/>
        <v>236.47468051957711</v>
      </c>
      <c r="J6" s="8">
        <f t="shared" si="4"/>
        <v>236.47468051957711</v>
      </c>
      <c r="K6" s="8">
        <f t="shared" si="4"/>
        <v>236.47468051957711</v>
      </c>
      <c r="L6" s="8">
        <f t="shared" si="4"/>
        <v>236.47468051957711</v>
      </c>
      <c r="M6" s="8">
        <f t="shared" si="5"/>
        <v>236.47468051957711</v>
      </c>
      <c r="N6" s="8">
        <f t="shared" si="5"/>
        <v>236.47468051957711</v>
      </c>
      <c r="O6" s="8">
        <f t="shared" si="5"/>
        <v>236.47468051957711</v>
      </c>
      <c r="P6" s="8">
        <f t="shared" si="5"/>
        <v>236.47468051957711</v>
      </c>
      <c r="Q6" s="8">
        <f t="shared" si="5"/>
        <v>236.47468051957711</v>
      </c>
      <c r="R6" s="8">
        <f t="shared" si="5"/>
        <v>236.47468051957711</v>
      </c>
      <c r="S6" s="8">
        <f t="shared" si="5"/>
        <v>236.47468051957711</v>
      </c>
      <c r="T6" s="8">
        <f t="shared" si="5"/>
        <v>236.47468051957711</v>
      </c>
      <c r="U6" s="8">
        <f t="shared" si="5"/>
        <v>236.47468051957711</v>
      </c>
      <c r="V6" s="8">
        <f t="shared" si="5"/>
        <v>236.47468051957711</v>
      </c>
      <c r="W6" s="8">
        <f t="shared" si="6"/>
        <v>236.47468051957711</v>
      </c>
      <c r="X6" s="8">
        <f t="shared" si="6"/>
        <v>236.47468051957711</v>
      </c>
      <c r="Y6" s="8">
        <f t="shared" si="6"/>
        <v>236.47468051957711</v>
      </c>
      <c r="Z6" s="8">
        <f t="shared" si="6"/>
        <v>236.47468051957711</v>
      </c>
      <c r="AA6" s="8">
        <f t="shared" si="6"/>
        <v>236.47468051957711</v>
      </c>
      <c r="AB6" s="8">
        <f t="shared" si="6"/>
        <v>236.47468051957711</v>
      </c>
      <c r="AC6" s="8">
        <f t="shared" si="6"/>
        <v>236.47468051957711</v>
      </c>
      <c r="AD6" s="8">
        <f t="shared" si="6"/>
        <v>236.47468051957711</v>
      </c>
      <c r="AE6" s="8">
        <f t="shared" si="6"/>
        <v>236.47468051957711</v>
      </c>
      <c r="AF6" s="8">
        <f t="shared" si="6"/>
        <v>236.47468051957711</v>
      </c>
      <c r="AG6" s="8">
        <f t="shared" si="6"/>
        <v>236.47468051957711</v>
      </c>
      <c r="AH6" s="8">
        <f t="shared" si="6"/>
        <v>236.47468051957711</v>
      </c>
    </row>
    <row r="7" spans="1:34">
      <c r="A7" t="s">
        <v>43</v>
      </c>
      <c r="B7" s="8">
        <f>'Scale to SEDS'!E74</f>
        <v>2352.5573886741431</v>
      </c>
      <c r="C7" s="8">
        <f t="shared" si="4"/>
        <v>2352.5573886741431</v>
      </c>
      <c r="D7" s="8">
        <f t="shared" si="4"/>
        <v>2352.5573886741431</v>
      </c>
      <c r="E7" s="8">
        <f t="shared" si="4"/>
        <v>2352.5573886741431</v>
      </c>
      <c r="F7" s="8">
        <f t="shared" si="4"/>
        <v>2352.5573886741431</v>
      </c>
      <c r="G7" s="8">
        <f t="shared" si="4"/>
        <v>2352.5573886741431</v>
      </c>
      <c r="H7" s="8">
        <f t="shared" si="4"/>
        <v>2352.5573886741431</v>
      </c>
      <c r="I7" s="8">
        <f t="shared" si="4"/>
        <v>2352.5573886741431</v>
      </c>
      <c r="J7" s="8">
        <f t="shared" si="4"/>
        <v>2352.5573886741431</v>
      </c>
      <c r="K7" s="8">
        <f t="shared" si="4"/>
        <v>2352.5573886741431</v>
      </c>
      <c r="L7" s="8">
        <f t="shared" si="4"/>
        <v>2352.5573886741431</v>
      </c>
      <c r="M7" s="8">
        <f t="shared" si="5"/>
        <v>2352.5573886741431</v>
      </c>
      <c r="N7" s="8">
        <f t="shared" si="5"/>
        <v>2352.5573886741431</v>
      </c>
      <c r="O7" s="8">
        <f t="shared" si="5"/>
        <v>2352.5573886741431</v>
      </c>
      <c r="P7" s="8">
        <f t="shared" si="5"/>
        <v>2352.5573886741431</v>
      </c>
      <c r="Q7" s="8">
        <f t="shared" si="5"/>
        <v>2352.5573886741431</v>
      </c>
      <c r="R7" s="8">
        <f t="shared" si="5"/>
        <v>2352.5573886741431</v>
      </c>
      <c r="S7" s="8">
        <f t="shared" si="5"/>
        <v>2352.5573886741431</v>
      </c>
      <c r="T7" s="8">
        <f t="shared" si="5"/>
        <v>2352.5573886741431</v>
      </c>
      <c r="U7" s="8">
        <f t="shared" si="5"/>
        <v>2352.5573886741431</v>
      </c>
      <c r="V7" s="8">
        <f t="shared" si="5"/>
        <v>2352.5573886741431</v>
      </c>
      <c r="W7" s="8">
        <f t="shared" si="6"/>
        <v>2352.5573886741431</v>
      </c>
      <c r="X7" s="8">
        <f t="shared" si="6"/>
        <v>2352.5573886741431</v>
      </c>
      <c r="Y7" s="8">
        <f t="shared" si="6"/>
        <v>2352.5573886741431</v>
      </c>
      <c r="Z7" s="8">
        <f t="shared" si="6"/>
        <v>2352.5573886741431</v>
      </c>
      <c r="AA7" s="8">
        <f t="shared" si="6"/>
        <v>2352.5573886741431</v>
      </c>
      <c r="AB7" s="8">
        <f t="shared" si="6"/>
        <v>2352.5573886741431</v>
      </c>
      <c r="AC7" s="8">
        <f t="shared" si="6"/>
        <v>2352.5573886741431</v>
      </c>
      <c r="AD7" s="8">
        <f t="shared" si="6"/>
        <v>2352.5573886741431</v>
      </c>
      <c r="AE7" s="8">
        <f t="shared" si="6"/>
        <v>2352.5573886741431</v>
      </c>
      <c r="AF7" s="8">
        <f t="shared" si="6"/>
        <v>2352.5573886741431</v>
      </c>
      <c r="AG7" s="8">
        <f t="shared" si="6"/>
        <v>2352.5573886741431</v>
      </c>
      <c r="AH7" s="8">
        <f t="shared" si="6"/>
        <v>2352.5573886741431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12073.617064672222</v>
      </c>
      <c r="C2" s="8">
        <f t="shared" ref="C2:AH2" si="0">B2</f>
        <v>12073.617064672222</v>
      </c>
      <c r="D2" s="8">
        <f t="shared" si="0"/>
        <v>12073.617064672222</v>
      </c>
      <c r="E2" s="8">
        <f t="shared" si="0"/>
        <v>12073.617064672222</v>
      </c>
      <c r="F2" s="8">
        <f t="shared" si="0"/>
        <v>12073.617064672222</v>
      </c>
      <c r="G2" s="8">
        <f t="shared" si="0"/>
        <v>12073.617064672222</v>
      </c>
      <c r="H2" s="8">
        <f t="shared" si="0"/>
        <v>12073.617064672222</v>
      </c>
      <c r="I2" s="8">
        <f t="shared" si="0"/>
        <v>12073.617064672222</v>
      </c>
      <c r="J2" s="8">
        <f t="shared" si="0"/>
        <v>12073.617064672222</v>
      </c>
      <c r="K2" s="8">
        <f t="shared" si="0"/>
        <v>12073.617064672222</v>
      </c>
      <c r="L2" s="8">
        <f t="shared" si="0"/>
        <v>12073.617064672222</v>
      </c>
      <c r="M2" s="8">
        <f t="shared" si="0"/>
        <v>12073.617064672222</v>
      </c>
      <c r="N2" s="8">
        <f t="shared" si="0"/>
        <v>12073.617064672222</v>
      </c>
      <c r="O2" s="8">
        <f t="shared" si="0"/>
        <v>12073.617064672222</v>
      </c>
      <c r="P2" s="8">
        <f t="shared" si="0"/>
        <v>12073.617064672222</v>
      </c>
      <c r="Q2" s="8">
        <f t="shared" si="0"/>
        <v>12073.617064672222</v>
      </c>
      <c r="R2" s="8">
        <f t="shared" si="0"/>
        <v>12073.617064672222</v>
      </c>
      <c r="S2" s="8">
        <f t="shared" si="0"/>
        <v>12073.617064672222</v>
      </c>
      <c r="T2" s="8">
        <f t="shared" si="0"/>
        <v>12073.617064672222</v>
      </c>
      <c r="U2" s="8">
        <f t="shared" si="0"/>
        <v>12073.617064672222</v>
      </c>
      <c r="V2" s="8">
        <f t="shared" si="0"/>
        <v>12073.617064672222</v>
      </c>
      <c r="W2" s="8">
        <f t="shared" si="0"/>
        <v>12073.617064672222</v>
      </c>
      <c r="X2" s="8">
        <f t="shared" si="0"/>
        <v>12073.617064672222</v>
      </c>
      <c r="Y2" s="8">
        <f t="shared" si="0"/>
        <v>12073.617064672222</v>
      </c>
      <c r="Z2" s="8">
        <f t="shared" si="0"/>
        <v>12073.617064672222</v>
      </c>
      <c r="AA2" s="8">
        <f t="shared" si="0"/>
        <v>12073.617064672222</v>
      </c>
      <c r="AB2" s="8">
        <f t="shared" si="0"/>
        <v>12073.617064672222</v>
      </c>
      <c r="AC2" s="8">
        <f t="shared" si="0"/>
        <v>12073.617064672222</v>
      </c>
      <c r="AD2" s="8">
        <f t="shared" si="0"/>
        <v>12073.617064672222</v>
      </c>
      <c r="AE2" s="8">
        <f t="shared" si="0"/>
        <v>12073.617064672222</v>
      </c>
      <c r="AF2" s="8">
        <f t="shared" si="0"/>
        <v>12073.617064672222</v>
      </c>
      <c r="AG2" s="8">
        <f t="shared" si="0"/>
        <v>12073.617064672222</v>
      </c>
      <c r="AH2" s="8">
        <f t="shared" si="0"/>
        <v>12073.617064672222</v>
      </c>
    </row>
    <row r="3" spans="1:34">
      <c r="A3" t="s">
        <v>39</v>
      </c>
      <c r="B3" s="8">
        <f>'Scale to SEDS'!F76</f>
        <v>40758.922953106623</v>
      </c>
      <c r="C3" s="8">
        <f t="shared" ref="C3:AH3" si="1">B3</f>
        <v>40758.922953106623</v>
      </c>
      <c r="D3" s="8">
        <f t="shared" si="1"/>
        <v>40758.922953106623</v>
      </c>
      <c r="E3" s="8">
        <f t="shared" si="1"/>
        <v>40758.922953106623</v>
      </c>
      <c r="F3" s="8">
        <f t="shared" si="1"/>
        <v>40758.922953106623</v>
      </c>
      <c r="G3" s="8">
        <f t="shared" si="1"/>
        <v>40758.922953106623</v>
      </c>
      <c r="H3" s="8">
        <f t="shared" si="1"/>
        <v>40758.922953106623</v>
      </c>
      <c r="I3" s="8">
        <f t="shared" si="1"/>
        <v>40758.922953106623</v>
      </c>
      <c r="J3" s="8">
        <f t="shared" si="1"/>
        <v>40758.922953106623</v>
      </c>
      <c r="K3" s="8">
        <f t="shared" si="1"/>
        <v>40758.922953106623</v>
      </c>
      <c r="L3" s="8">
        <f t="shared" si="1"/>
        <v>40758.922953106623</v>
      </c>
      <c r="M3" s="8">
        <f t="shared" si="1"/>
        <v>40758.922953106623</v>
      </c>
      <c r="N3" s="8">
        <f t="shared" si="1"/>
        <v>40758.922953106623</v>
      </c>
      <c r="O3" s="8">
        <f t="shared" si="1"/>
        <v>40758.922953106623</v>
      </c>
      <c r="P3" s="8">
        <f t="shared" si="1"/>
        <v>40758.922953106623</v>
      </c>
      <c r="Q3" s="8">
        <f t="shared" si="1"/>
        <v>40758.922953106623</v>
      </c>
      <c r="R3" s="8">
        <f t="shared" si="1"/>
        <v>40758.922953106623</v>
      </c>
      <c r="S3" s="8">
        <f t="shared" si="1"/>
        <v>40758.922953106623</v>
      </c>
      <c r="T3" s="8">
        <f t="shared" si="1"/>
        <v>40758.922953106623</v>
      </c>
      <c r="U3" s="8">
        <f t="shared" si="1"/>
        <v>40758.922953106623</v>
      </c>
      <c r="V3" s="8">
        <f t="shared" si="1"/>
        <v>40758.922953106623</v>
      </c>
      <c r="W3" s="8">
        <f t="shared" si="1"/>
        <v>40758.922953106623</v>
      </c>
      <c r="X3" s="8">
        <f t="shared" si="1"/>
        <v>40758.922953106623</v>
      </c>
      <c r="Y3" s="8">
        <f t="shared" si="1"/>
        <v>40758.922953106623</v>
      </c>
      <c r="Z3" s="8">
        <f t="shared" si="1"/>
        <v>40758.922953106623</v>
      </c>
      <c r="AA3" s="8">
        <f t="shared" si="1"/>
        <v>40758.922953106623</v>
      </c>
      <c r="AB3" s="8">
        <f t="shared" si="1"/>
        <v>40758.922953106623</v>
      </c>
      <c r="AC3" s="8">
        <f t="shared" si="1"/>
        <v>40758.922953106623</v>
      </c>
      <c r="AD3" s="8">
        <f t="shared" si="1"/>
        <v>40758.922953106623</v>
      </c>
      <c r="AE3" s="8">
        <f t="shared" si="1"/>
        <v>40758.922953106623</v>
      </c>
      <c r="AF3" s="8">
        <f t="shared" si="1"/>
        <v>40758.922953106623</v>
      </c>
      <c r="AG3" s="8">
        <f t="shared" si="1"/>
        <v>40758.922953106623</v>
      </c>
      <c r="AH3" s="8">
        <f t="shared" si="1"/>
        <v>40758.922953106623</v>
      </c>
    </row>
    <row r="4" spans="1:34">
      <c r="A4" t="s">
        <v>40</v>
      </c>
      <c r="B4" s="8">
        <f>'Scale to SEDS'!G77</f>
        <v>767622.80048111104</v>
      </c>
      <c r="C4" s="8">
        <f t="shared" ref="C4:AH4" si="2">B4</f>
        <v>767622.80048111104</v>
      </c>
      <c r="D4" s="8">
        <f t="shared" si="2"/>
        <v>767622.80048111104</v>
      </c>
      <c r="E4" s="8">
        <f t="shared" si="2"/>
        <v>767622.80048111104</v>
      </c>
      <c r="F4" s="8">
        <f t="shared" si="2"/>
        <v>767622.80048111104</v>
      </c>
      <c r="G4" s="8">
        <f t="shared" si="2"/>
        <v>767622.80048111104</v>
      </c>
      <c r="H4" s="8">
        <f t="shared" si="2"/>
        <v>767622.80048111104</v>
      </c>
      <c r="I4" s="8">
        <f t="shared" si="2"/>
        <v>767622.80048111104</v>
      </c>
      <c r="J4" s="8">
        <f t="shared" si="2"/>
        <v>767622.80048111104</v>
      </c>
      <c r="K4" s="8">
        <f t="shared" si="2"/>
        <v>767622.80048111104</v>
      </c>
      <c r="L4" s="8">
        <f t="shared" si="2"/>
        <v>767622.80048111104</v>
      </c>
      <c r="M4" s="8">
        <f t="shared" si="2"/>
        <v>767622.80048111104</v>
      </c>
      <c r="N4" s="8">
        <f t="shared" si="2"/>
        <v>767622.80048111104</v>
      </c>
      <c r="O4" s="8">
        <f t="shared" si="2"/>
        <v>767622.80048111104</v>
      </c>
      <c r="P4" s="8">
        <f t="shared" si="2"/>
        <v>767622.80048111104</v>
      </c>
      <c r="Q4" s="8">
        <f t="shared" si="2"/>
        <v>767622.80048111104</v>
      </c>
      <c r="R4" s="8">
        <f t="shared" si="2"/>
        <v>767622.80048111104</v>
      </c>
      <c r="S4" s="8">
        <f t="shared" si="2"/>
        <v>767622.80048111104</v>
      </c>
      <c r="T4" s="8">
        <f t="shared" si="2"/>
        <v>767622.80048111104</v>
      </c>
      <c r="U4" s="8">
        <f t="shared" si="2"/>
        <v>767622.80048111104</v>
      </c>
      <c r="V4" s="8">
        <f t="shared" si="2"/>
        <v>767622.80048111104</v>
      </c>
      <c r="W4" s="8">
        <f t="shared" si="2"/>
        <v>767622.80048111104</v>
      </c>
      <c r="X4" s="8">
        <f t="shared" si="2"/>
        <v>767622.80048111104</v>
      </c>
      <c r="Y4" s="8">
        <f t="shared" si="2"/>
        <v>767622.80048111104</v>
      </c>
      <c r="Z4" s="8">
        <f t="shared" si="2"/>
        <v>767622.80048111104</v>
      </c>
      <c r="AA4" s="8">
        <f t="shared" si="2"/>
        <v>767622.80048111104</v>
      </c>
      <c r="AB4" s="8">
        <f t="shared" si="2"/>
        <v>767622.80048111104</v>
      </c>
      <c r="AC4" s="8">
        <f t="shared" si="2"/>
        <v>767622.80048111104</v>
      </c>
      <c r="AD4" s="8">
        <f t="shared" si="2"/>
        <v>767622.80048111104</v>
      </c>
      <c r="AE4" s="8">
        <f t="shared" si="2"/>
        <v>767622.80048111104</v>
      </c>
      <c r="AF4" s="8">
        <f t="shared" si="2"/>
        <v>767622.80048111104</v>
      </c>
      <c r="AG4" s="8">
        <f t="shared" si="2"/>
        <v>767622.80048111104</v>
      </c>
      <c r="AH4" s="8">
        <f t="shared" si="2"/>
        <v>767622.80048111104</v>
      </c>
    </row>
    <row r="5" spans="1:34">
      <c r="A5" t="s">
        <v>41</v>
      </c>
      <c r="B5" s="8">
        <f>'Scale to SEDS'!F78</f>
        <v>21745.869891920196</v>
      </c>
      <c r="C5" s="8">
        <f t="shared" ref="C5:AH5" si="3">B5</f>
        <v>21745.869891920196</v>
      </c>
      <c r="D5" s="8">
        <f t="shared" si="3"/>
        <v>21745.869891920196</v>
      </c>
      <c r="E5" s="8">
        <f t="shared" si="3"/>
        <v>21745.869891920196</v>
      </c>
      <c r="F5" s="8">
        <f t="shared" si="3"/>
        <v>21745.869891920196</v>
      </c>
      <c r="G5" s="8">
        <f t="shared" si="3"/>
        <v>21745.869891920196</v>
      </c>
      <c r="H5" s="8">
        <f t="shared" si="3"/>
        <v>21745.869891920196</v>
      </c>
      <c r="I5" s="8">
        <f t="shared" si="3"/>
        <v>21745.869891920196</v>
      </c>
      <c r="J5" s="8">
        <f t="shared" si="3"/>
        <v>21745.869891920196</v>
      </c>
      <c r="K5" s="8">
        <f t="shared" si="3"/>
        <v>21745.869891920196</v>
      </c>
      <c r="L5" s="8">
        <f t="shared" si="3"/>
        <v>21745.869891920196</v>
      </c>
      <c r="M5" s="8">
        <f t="shared" si="3"/>
        <v>21745.869891920196</v>
      </c>
      <c r="N5" s="8">
        <f t="shared" si="3"/>
        <v>21745.869891920196</v>
      </c>
      <c r="O5" s="8">
        <f t="shared" si="3"/>
        <v>21745.869891920196</v>
      </c>
      <c r="P5" s="8">
        <f t="shared" si="3"/>
        <v>21745.869891920196</v>
      </c>
      <c r="Q5" s="8">
        <f t="shared" si="3"/>
        <v>21745.869891920196</v>
      </c>
      <c r="R5" s="8">
        <f t="shared" si="3"/>
        <v>21745.869891920196</v>
      </c>
      <c r="S5" s="8">
        <f t="shared" si="3"/>
        <v>21745.869891920196</v>
      </c>
      <c r="T5" s="8">
        <f t="shared" si="3"/>
        <v>21745.869891920196</v>
      </c>
      <c r="U5" s="8">
        <f t="shared" si="3"/>
        <v>21745.869891920196</v>
      </c>
      <c r="V5" s="8">
        <f t="shared" si="3"/>
        <v>21745.869891920196</v>
      </c>
      <c r="W5" s="8">
        <f t="shared" si="3"/>
        <v>21745.869891920196</v>
      </c>
      <c r="X5" s="8">
        <f t="shared" si="3"/>
        <v>21745.869891920196</v>
      </c>
      <c r="Y5" s="8">
        <f t="shared" si="3"/>
        <v>21745.869891920196</v>
      </c>
      <c r="Z5" s="8">
        <f t="shared" si="3"/>
        <v>21745.869891920196</v>
      </c>
      <c r="AA5" s="8">
        <f t="shared" si="3"/>
        <v>21745.869891920196</v>
      </c>
      <c r="AB5" s="8">
        <f t="shared" si="3"/>
        <v>21745.869891920196</v>
      </c>
      <c r="AC5" s="8">
        <f t="shared" si="3"/>
        <v>21745.869891920196</v>
      </c>
      <c r="AD5" s="8">
        <f t="shared" si="3"/>
        <v>21745.869891920196</v>
      </c>
      <c r="AE5" s="8">
        <f t="shared" si="3"/>
        <v>21745.869891920196</v>
      </c>
      <c r="AF5" s="8">
        <f t="shared" si="3"/>
        <v>21745.869891920196</v>
      </c>
      <c r="AG5" s="8">
        <f t="shared" si="3"/>
        <v>21745.869891920196</v>
      </c>
      <c r="AH5" s="8">
        <f t="shared" si="3"/>
        <v>21745.869891920196</v>
      </c>
    </row>
    <row r="6" spans="1:34">
      <c r="A6" t="s">
        <v>42</v>
      </c>
      <c r="B6" s="8">
        <f>'Scale to SEDS'!F79</f>
        <v>55598.963007983868</v>
      </c>
      <c r="C6" s="8">
        <f t="shared" ref="C6:AH6" si="4">B6</f>
        <v>55598.963007983868</v>
      </c>
      <c r="D6" s="8">
        <f t="shared" si="4"/>
        <v>55598.963007983868</v>
      </c>
      <c r="E6" s="8">
        <f t="shared" si="4"/>
        <v>55598.963007983868</v>
      </c>
      <c r="F6" s="8">
        <f t="shared" si="4"/>
        <v>55598.963007983868</v>
      </c>
      <c r="G6" s="8">
        <f t="shared" si="4"/>
        <v>55598.963007983868</v>
      </c>
      <c r="H6" s="8">
        <f t="shared" si="4"/>
        <v>55598.963007983868</v>
      </c>
      <c r="I6" s="8">
        <f t="shared" si="4"/>
        <v>55598.963007983868</v>
      </c>
      <c r="J6" s="8">
        <f t="shared" si="4"/>
        <v>55598.963007983868</v>
      </c>
      <c r="K6" s="8">
        <f t="shared" si="4"/>
        <v>55598.963007983868</v>
      </c>
      <c r="L6" s="8">
        <f t="shared" si="4"/>
        <v>55598.963007983868</v>
      </c>
      <c r="M6" s="8">
        <f t="shared" si="4"/>
        <v>55598.963007983868</v>
      </c>
      <c r="N6" s="8">
        <f t="shared" si="4"/>
        <v>55598.963007983868</v>
      </c>
      <c r="O6" s="8">
        <f t="shared" si="4"/>
        <v>55598.963007983868</v>
      </c>
      <c r="P6" s="8">
        <f t="shared" si="4"/>
        <v>55598.963007983868</v>
      </c>
      <c r="Q6" s="8">
        <f t="shared" si="4"/>
        <v>55598.963007983868</v>
      </c>
      <c r="R6" s="8">
        <f t="shared" si="4"/>
        <v>55598.963007983868</v>
      </c>
      <c r="S6" s="8">
        <f t="shared" si="4"/>
        <v>55598.963007983868</v>
      </c>
      <c r="T6" s="8">
        <f t="shared" si="4"/>
        <v>55598.963007983868</v>
      </c>
      <c r="U6" s="8">
        <f t="shared" si="4"/>
        <v>55598.963007983868</v>
      </c>
      <c r="V6" s="8">
        <f t="shared" si="4"/>
        <v>55598.963007983868</v>
      </c>
      <c r="W6" s="8">
        <f t="shared" si="4"/>
        <v>55598.963007983868</v>
      </c>
      <c r="X6" s="8">
        <f t="shared" si="4"/>
        <v>55598.963007983868</v>
      </c>
      <c r="Y6" s="8">
        <f t="shared" si="4"/>
        <v>55598.963007983868</v>
      </c>
      <c r="Z6" s="8">
        <f t="shared" si="4"/>
        <v>55598.963007983868</v>
      </c>
      <c r="AA6" s="8">
        <f t="shared" si="4"/>
        <v>55598.963007983868</v>
      </c>
      <c r="AB6" s="8">
        <f t="shared" si="4"/>
        <v>55598.963007983868</v>
      </c>
      <c r="AC6" s="8">
        <f t="shared" si="4"/>
        <v>55598.963007983868</v>
      </c>
      <c r="AD6" s="8">
        <f t="shared" si="4"/>
        <v>55598.963007983868</v>
      </c>
      <c r="AE6" s="8">
        <f t="shared" si="4"/>
        <v>55598.963007983868</v>
      </c>
      <c r="AF6" s="8">
        <f t="shared" si="4"/>
        <v>55598.963007983868</v>
      </c>
      <c r="AG6" s="8">
        <f t="shared" si="4"/>
        <v>55598.963007983868</v>
      </c>
      <c r="AH6" s="8">
        <f t="shared" si="4"/>
        <v>55598.963007983868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2024-01-05T23:30:01Z</dcterms:modified>
</cp:coreProperties>
</file>