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MO\bldgs\SYDEC\"/>
    </mc:Choice>
  </mc:AlternateContent>
  <xr:revisionPtr revIDLastSave="0" documentId="8_{416E460C-ECFC-47ED-B118-8DF673FF1061}"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8" i="16"/>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C330" i="13"/>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D241" i="13" l="1"/>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c r="H95" i="13" l="1"/>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<sst xmlns="http://schemas.openxmlformats.org/spreadsheetml/2006/main" count="194484" uniqueCount="2015">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</sst>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161</v>
      </c>
      <c r="C1" s="30">
        <v>46241</v>
      </c>
    </row>
    <row r="2" spans="1:3" x14ac:dyDescent="0.45">
      <c r="A2" s="3" t="s">
        <v>2</v>
      </c>
      <c r="B2" s="4" t="str">
        <f>IFERROR(INDEX(Geography!B:B, MATCH($B$1, Geography!C:C, 0)), "")</f>
        <v>MO</v>
      </c>
    </row>
    <row r="3" spans="1:3" x14ac:dyDescent="0.45">
      <c r="A3" s="3" t="s">
        <v>3</v>
      </c>
      <c r="B3" s="4" t="str">
        <f>IFERROR(INDEX(Geography!E:E, MATCH($B$1, Geography!C:C, 0)), "")</f>
        <v>West North Central</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Missouri</v>
      </c>
    </row>
    <row r="311" spans="1:31" x14ac:dyDescent="0.45">
      <c r="A311" t="s">
        <v>1971</v>
      </c>
      <c r="B311" t="str">
        <f>About!$B$2</f>
        <v>MO</v>
      </c>
    </row>
    <row r="312" spans="1:31" x14ac:dyDescent="0.45">
      <c r="A312" t="s">
        <v>1972</v>
      </c>
      <c r="B312">
        <f>MATCH($B$311, $A$38:$A$85, 0)</f>
        <v>23</v>
      </c>
    </row>
    <row r="313" spans="1:31" x14ac:dyDescent="0.45">
      <c r="A313" t="s">
        <v>1973</v>
      </c>
      <c r="B313" s="24">
        <f>INDEX(Census_2020_Urban_Rural!$F$2:$F$57, MATCH($B$311, Census_2020_Urban_Rural!$B$2:$B$57, 0))</f>
        <v>69.467480693878201</v>
      </c>
    </row>
    <row r="314" spans="1:31" x14ac:dyDescent="0.45">
      <c r="A314" t="s">
        <v>1974</v>
      </c>
      <c r="B314" s="18">
        <f>$B$313 * $B$13</f>
        <v>0.69467480693878203</v>
      </c>
    </row>
    <row r="315" spans="1:31" x14ac:dyDescent="0.45">
      <c r="A315" t="s">
        <v>1975</v>
      </c>
      <c r="B315" s="22">
        <f>INDEX($K$38:$K$85, $B$312)</f>
        <v>213.93722179042751</v>
      </c>
    </row>
    <row r="316" spans="1:31" x14ac:dyDescent="0.45">
      <c r="A316" t="s">
        <v>1976</v>
      </c>
      <c r="B316" s="22">
        <f>INDEX($Q$38:$Q$85, $B$312)</f>
        <v>166.50782239332173</v>
      </c>
    </row>
    <row r="317" spans="1:31" x14ac:dyDescent="0.45">
      <c r="A317" t="s">
        <v>1977</v>
      </c>
      <c r="B317" s="22">
        <f>$B$315 * $B$314</f>
        <v>148.61679824428464</v>
      </c>
    </row>
    <row r="318" spans="1:31" x14ac:dyDescent="0.45">
      <c r="A318" t="s">
        <v>1978</v>
      </c>
      <c r="B318" s="22">
        <f>$B$315 * (1 - $B$314)</f>
        <v>65.320423546142891</v>
      </c>
    </row>
    <row r="319" spans="1:31" x14ac:dyDescent="0.45">
      <c r="A319" t="s">
        <v>1979</v>
      </c>
      <c r="B319" s="22">
        <f>$B$316</f>
        <v>166.50782239332173</v>
      </c>
    </row>
    <row r="320" spans="1:31" x14ac:dyDescent="0.45">
      <c r="A320" t="s">
        <v>1980</v>
      </c>
      <c r="B320" s="24">
        <f>INDEX($S$38:$S$85, $B$312)</f>
        <v>23573.899999999998</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213.93722179042751</v>
      </c>
      <c r="C322" s="28">
        <f t="shared" si="214"/>
        <v>213.93722179042751</v>
      </c>
      <c r="D322" s="28">
        <f t="shared" si="214"/>
        <v>213.93722179042751</v>
      </c>
      <c r="E322" s="28">
        <f t="shared" si="214"/>
        <v>213.93722179042751</v>
      </c>
      <c r="F322" s="28">
        <f t="shared" si="214"/>
        <v>213.93722179042751</v>
      </c>
      <c r="G322" s="28">
        <f t="shared" si="214"/>
        <v>233.07486484954171</v>
      </c>
      <c r="H322" s="28">
        <f t="shared" si="214"/>
        <v>254.62623783666356</v>
      </c>
      <c r="I322" s="28">
        <f t="shared" si="214"/>
        <v>277.86097044782042</v>
      </c>
      <c r="J322" s="28">
        <f t="shared" si="214"/>
        <v>301.0449521277157</v>
      </c>
      <c r="K322" s="28">
        <f t="shared" si="214"/>
        <v>326.34282261055517</v>
      </c>
      <c r="L322" s="28">
        <f t="shared" si="214"/>
        <v>354.5640246407894</v>
      </c>
      <c r="M322" s="28">
        <f t="shared" si="214"/>
        <v>384.27981979878274</v>
      </c>
      <c r="N322" s="28">
        <f t="shared" si="214"/>
        <v>416.69970067671306</v>
      </c>
      <c r="O322" s="28">
        <f t="shared" si="214"/>
        <v>452.6098931470874</v>
      </c>
      <c r="P322" s="28">
        <f t="shared" si="214"/>
        <v>492.52968935785077</v>
      </c>
      <c r="Q322" s="28">
        <f t="shared" si="214"/>
        <v>536.41459316694682</v>
      </c>
      <c r="R322" s="28">
        <f t="shared" si="214"/>
        <v>585.43423915716733</v>
      </c>
      <c r="S322" s="28">
        <f t="shared" si="214"/>
        <v>639.25747572322359</v>
      </c>
      <c r="T322" s="28">
        <f t="shared" si="214"/>
        <v>698.27746982597125</v>
      </c>
      <c r="U322" s="28">
        <f t="shared" si="214"/>
        <v>762.24615548973077</v>
      </c>
      <c r="V322" s="28">
        <f t="shared" si="214"/>
        <v>831.69379965707185</v>
      </c>
      <c r="W322" s="28">
        <f t="shared" si="214"/>
        <v>906.52648010948644</v>
      </c>
      <c r="X322" s="28">
        <f t="shared" si="214"/>
        <v>986.58303369185603</v>
      </c>
      <c r="Y322" s="28">
        <f t="shared" si="214"/>
        <v>1073.1014588848925</v>
      </c>
      <c r="Z322" s="28">
        <f t="shared" si="214"/>
        <v>1165.3885806017465</v>
      </c>
      <c r="AA322" s="28">
        <f t="shared" si="214"/>
        <v>1264.3802264577996</v>
      </c>
      <c r="AB322" s="28">
        <f t="shared" si="214"/>
        <v>1370.1743652115106</v>
      </c>
      <c r="AC322" s="28">
        <f t="shared" si="214"/>
        <v>1483.7179659979124</v>
      </c>
      <c r="AD322" s="28">
        <f t="shared" si="214"/>
        <v>1603.1703618671092</v>
      </c>
      <c r="AE322" s="28">
        <f t="shared" si="214"/>
        <v>1729.9654611637741</v>
      </c>
    </row>
    <row r="323" spans="1:31" x14ac:dyDescent="0.45">
      <c r="A323" t="s">
        <v>1982</v>
      </c>
      <c r="B323" s="28">
        <f t="shared" ref="B323:AE323" si="215">INDEX(B$258:B$305, $B$312)</f>
        <v>166.50782239332173</v>
      </c>
      <c r="C323" s="28">
        <f t="shared" si="215"/>
        <v>166.50782239332173</v>
      </c>
      <c r="D323" s="28">
        <f t="shared" si="215"/>
        <v>166.50782239332173</v>
      </c>
      <c r="E323" s="28">
        <f t="shared" si="215"/>
        <v>166.50782239332173</v>
      </c>
      <c r="F323" s="28">
        <f t="shared" si="215"/>
        <v>166.50782239332173</v>
      </c>
      <c r="G323" s="28">
        <f t="shared" si="215"/>
        <v>196.95671366120439</v>
      </c>
      <c r="H323" s="28">
        <f t="shared" si="215"/>
        <v>225.17914380254956</v>
      </c>
      <c r="I323" s="28">
        <f t="shared" si="215"/>
        <v>239.89170786720368</v>
      </c>
      <c r="J323" s="28">
        <f t="shared" si="215"/>
        <v>249.17129623312167</v>
      </c>
      <c r="K323" s="28">
        <f t="shared" si="215"/>
        <v>259.9894625485731</v>
      </c>
      <c r="L323" s="28">
        <f t="shared" si="215"/>
        <v>268.57034638874342</v>
      </c>
      <c r="M323" s="28">
        <f t="shared" si="215"/>
        <v>275.48860893747553</v>
      </c>
      <c r="N323" s="28">
        <f t="shared" si="215"/>
        <v>283.38981019669706</v>
      </c>
      <c r="O323" s="28">
        <f t="shared" si="215"/>
        <v>295.60856252230906</v>
      </c>
      <c r="P323" s="28">
        <f t="shared" si="215"/>
        <v>305.74592941465215</v>
      </c>
      <c r="Q323" s="28">
        <f t="shared" si="215"/>
        <v>314.48478834825687</v>
      </c>
      <c r="R323" s="28">
        <f t="shared" si="215"/>
        <v>330.04599649329839</v>
      </c>
      <c r="S323" s="28">
        <f t="shared" si="215"/>
        <v>345.66183943255709</v>
      </c>
      <c r="T323" s="28">
        <f t="shared" si="215"/>
        <v>365.1379219951769</v>
      </c>
      <c r="U323" s="28">
        <f t="shared" si="215"/>
        <v>382.49525600716566</v>
      </c>
      <c r="V323" s="28">
        <f t="shared" si="215"/>
        <v>392.14415767867314</v>
      </c>
      <c r="W323" s="28">
        <f t="shared" si="215"/>
        <v>406.80942933230472</v>
      </c>
      <c r="X323" s="28">
        <f t="shared" si="215"/>
        <v>414.90092255651007</v>
      </c>
      <c r="Y323" s="28">
        <f t="shared" si="215"/>
        <v>424.11803088632553</v>
      </c>
      <c r="Z323" s="28">
        <f t="shared" si="215"/>
        <v>431.74224409308403</v>
      </c>
      <c r="AA323" s="28">
        <f t="shared" si="215"/>
        <v>443.71334344827409</v>
      </c>
      <c r="AB323" s="28">
        <f t="shared" si="215"/>
        <v>458.77126012702837</v>
      </c>
      <c r="AC323" s="28">
        <f t="shared" si="215"/>
        <v>474.40302295598531</v>
      </c>
      <c r="AD323" s="28">
        <f t="shared" si="215"/>
        <v>486.4613628596548</v>
      </c>
      <c r="AE323" s="28">
        <f t="shared" si="215"/>
        <v>502.24189778163986</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1.6138400696692073E-2</v>
      </c>
      <c r="C330" s="28">
        <f t="shared" si="218"/>
        <v>1.6138400696692073E-2</v>
      </c>
      <c r="D330" s="28">
        <f t="shared" si="218"/>
        <v>1.6138400696692073E-2</v>
      </c>
      <c r="E330" s="28">
        <f t="shared" si="218"/>
        <v>1.6138400696692073E-2</v>
      </c>
      <c r="F330" s="28">
        <f t="shared" si="218"/>
        <v>1.6138400696692073E-2</v>
      </c>
      <c r="G330" s="28">
        <f t="shared" si="218"/>
        <v>1.8241851306349231E-2</v>
      </c>
      <c r="H330" s="28">
        <f t="shared" si="218"/>
        <v>2.0353245820132145E-2</v>
      </c>
      <c r="I330" s="28">
        <f t="shared" si="218"/>
        <v>2.196296235731144E-2</v>
      </c>
      <c r="J330" s="28">
        <f t="shared" si="218"/>
        <v>2.3340060336254818E-2</v>
      </c>
      <c r="K330" s="28">
        <f t="shared" si="218"/>
        <v>2.4872095205253623E-2</v>
      </c>
      <c r="L330" s="28">
        <f t="shared" si="218"/>
        <v>2.6433232135095713E-2</v>
      </c>
      <c r="M330" s="28">
        <f t="shared" si="218"/>
        <v>2.7987241344718455E-2</v>
      </c>
      <c r="N330" s="28">
        <f t="shared" si="218"/>
        <v>2.9697653374003034E-2</v>
      </c>
      <c r="O330" s="28">
        <f t="shared" si="218"/>
        <v>3.1739273334891405E-2</v>
      </c>
      <c r="P330" s="28">
        <f t="shared" si="218"/>
        <v>3.3862687920645416E-2</v>
      </c>
      <c r="Q330" s="28">
        <f t="shared" si="218"/>
        <v>3.6094977136375557E-2</v>
      </c>
      <c r="R330" s="28">
        <f t="shared" si="218"/>
        <v>3.8834483715060548E-2</v>
      </c>
      <c r="S330" s="28">
        <f t="shared" si="218"/>
        <v>4.1780075216904321E-2</v>
      </c>
      <c r="T330" s="28">
        <f t="shared" si="218"/>
        <v>4.5109862679537469E-2</v>
      </c>
      <c r="U330" s="28">
        <f t="shared" si="218"/>
        <v>4.8559695743890345E-2</v>
      </c>
      <c r="V330" s="28">
        <f t="shared" si="218"/>
        <v>5.1914954985630084E-2</v>
      </c>
      <c r="W330" s="28">
        <f t="shared" si="218"/>
        <v>5.5711439746575289E-2</v>
      </c>
      <c r="X330" s="28">
        <f t="shared" si="218"/>
        <v>5.9450661801753901E-2</v>
      </c>
      <c r="Y330" s="28">
        <f t="shared" si="218"/>
        <v>6.3511743486280081E-2</v>
      </c>
      <c r="Z330" s="28">
        <f t="shared" si="218"/>
        <v>6.7749961809239492E-2</v>
      </c>
      <c r="AA330" s="28">
        <f t="shared" si="218"/>
        <v>7.2456978688552762E-2</v>
      </c>
      <c r="AB330" s="28">
        <f t="shared" si="218"/>
        <v>7.7583498077897134E-2</v>
      </c>
      <c r="AC330" s="28">
        <f t="shared" si="218"/>
        <v>8.3063090492192543E-2</v>
      </c>
      <c r="AD330" s="28">
        <f t="shared" si="218"/>
        <v>8.8641748914128085E-2</v>
      </c>
      <c r="AE330" s="28">
        <f t="shared" si="218"/>
        <v>9.4689778057318222E-2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166.50782239332173</v>
      </c>
      <c r="C8" s="23">
        <f>Calcs!C$323</f>
        <v>166.50782239332173</v>
      </c>
      <c r="D8" s="23">
        <f>Calcs!D$323</f>
        <v>166.50782239332173</v>
      </c>
      <c r="E8" s="23">
        <f>Calcs!E$323</f>
        <v>166.50782239332173</v>
      </c>
      <c r="F8" s="23">
        <f>Calcs!F$323</f>
        <v>166.50782239332173</v>
      </c>
      <c r="G8" s="23">
        <f>Calcs!G$323</f>
        <v>196.95671366120439</v>
      </c>
      <c r="H8" s="23">
        <f>Calcs!H$323</f>
        <v>225.17914380254956</v>
      </c>
      <c r="I8" s="23">
        <f>Calcs!I$323</f>
        <v>239.89170786720368</v>
      </c>
      <c r="J8" s="23">
        <f>Calcs!J$323</f>
        <v>249.17129623312167</v>
      </c>
      <c r="K8" s="23">
        <f>Calcs!K$323</f>
        <v>259.9894625485731</v>
      </c>
      <c r="L8" s="23">
        <f>Calcs!L$323</f>
        <v>268.57034638874342</v>
      </c>
      <c r="M8" s="23">
        <f>Calcs!M$323</f>
        <v>275.48860893747553</v>
      </c>
      <c r="N8" s="23">
        <f>Calcs!N$323</f>
        <v>283.38981019669706</v>
      </c>
      <c r="O8" s="23">
        <f>Calcs!O$323</f>
        <v>295.60856252230906</v>
      </c>
      <c r="P8" s="23">
        <f>Calcs!P$323</f>
        <v>305.74592941465215</v>
      </c>
      <c r="Q8" s="23">
        <f>Calcs!Q$323</f>
        <v>314.48478834825687</v>
      </c>
      <c r="R8" s="23">
        <f>Calcs!R$323</f>
        <v>330.04599649329839</v>
      </c>
      <c r="S8" s="23">
        <f>Calcs!S$323</f>
        <v>345.66183943255709</v>
      </c>
      <c r="T8" s="23">
        <f>Calcs!T$323</f>
        <v>365.1379219951769</v>
      </c>
      <c r="U8" s="23">
        <f>Calcs!U$323</f>
        <v>382.49525600716566</v>
      </c>
      <c r="V8" s="23">
        <f>Calcs!V$323</f>
        <v>392.14415767867314</v>
      </c>
      <c r="W8" s="23">
        <f>Calcs!W$323</f>
        <v>406.80942933230472</v>
      </c>
      <c r="X8" s="23">
        <f>Calcs!X$323</f>
        <v>414.90092255651007</v>
      </c>
      <c r="Y8" s="23">
        <f>Calcs!Y$323</f>
        <v>424.11803088632553</v>
      </c>
      <c r="Z8" s="23">
        <f>Calcs!Z$323</f>
        <v>431.74224409308403</v>
      </c>
      <c r="AA8" s="23">
        <f>Calcs!AA$323</f>
        <v>443.71334344827409</v>
      </c>
      <c r="AB8" s="23">
        <f>Calcs!AB$323</f>
        <v>458.77126012702837</v>
      </c>
      <c r="AC8" s="23">
        <f>Calcs!AC$323</f>
        <v>474.40302295598531</v>
      </c>
      <c r="AD8" s="23">
        <f>Calcs!AD$323</f>
        <v>486.4613628596548</v>
      </c>
      <c r="AE8" s="23">
        <f>Calcs!AE$323</f>
        <v>502.24189778163986</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148.61679824428464</v>
      </c>
      <c r="C8" s="23">
        <f>Calcs!C$322 * Calcs!$B$314</f>
        <v>148.61679824428464</v>
      </c>
      <c r="D8" s="23">
        <f>Calcs!D$322 * Calcs!$B$314</f>
        <v>148.61679824428464</v>
      </c>
      <c r="E8" s="23">
        <f>Calcs!E$322 * Calcs!$B$314</f>
        <v>148.61679824428464</v>
      </c>
      <c r="F8" s="23">
        <f>Calcs!F$322 * Calcs!$B$314</f>
        <v>148.61679824428464</v>
      </c>
      <c r="G8" s="23">
        <f>Calcs!G$322 * Calcs!$B$314</f>
        <v>161.91123674163811</v>
      </c>
      <c r="H8" s="23">
        <f>Calcs!H$322 * Calcs!$B$314</f>
        <v>176.88243261073265</v>
      </c>
      <c r="I8" s="23">
        <f>Calcs!I$322 * Calcs!$B$314</f>
        <v>193.02301600166226</v>
      </c>
      <c r="J8" s="23">
        <f>Calcs!J$322 * Calcs!$B$314</f>
        <v>209.12834399921579</v>
      </c>
      <c r="K8" s="23">
        <f>Calcs!K$322 * Calcs!$B$314</f>
        <v>226.70213729284461</v>
      </c>
      <c r="L8" s="23">
        <f>Calcs!L$322 * Calcs!$B$314</f>
        <v>246.30669536477794</v>
      </c>
      <c r="M8" s="23">
        <f>Calcs!M$322 * Calcs!$B$314</f>
        <v>266.94950962918932</v>
      </c>
      <c r="N8" s="23">
        <f>Calcs!N$322 * Calcs!$B$314</f>
        <v>289.47078411904391</v>
      </c>
      <c r="O8" s="23">
        <f>Calcs!O$322 * Calcs!$B$314</f>
        <v>314.41669014053571</v>
      </c>
      <c r="P8" s="23">
        <f>Calcs!P$322 * Calcs!$B$314</f>
        <v>342.1479668662833</v>
      </c>
      <c r="Q8" s="23">
        <f>Calcs!Q$322 * Calcs!$B$314</f>
        <v>372.63370394739411</v>
      </c>
      <c r="R8" s="23">
        <f>Calcs!R$322 * Calcs!$B$314</f>
        <v>406.68641706185798</v>
      </c>
      <c r="S8" s="23">
        <f>Calcs!S$322 * Calcs!$B$314</f>
        <v>444.07606353220348</v>
      </c>
      <c r="T8" s="23">
        <f>Calcs!T$322 * Calcs!$B$314</f>
        <v>485.07576654105776</v>
      </c>
      <c r="U8" s="23">
        <f>Calcs!U$322 * Calcs!$B$314</f>
        <v>529.51320090465754</v>
      </c>
      <c r="V8" s="23">
        <f>Calcs!V$322 * Calcs!$B$314</f>
        <v>577.75672970895846</v>
      </c>
      <c r="W8" s="23">
        <f>Calcs!W$322 * Calcs!$B$314</f>
        <v>629.7411075549511</v>
      </c>
      <c r="X8" s="23">
        <f>Calcs!X$322 * Calcs!$B$314</f>
        <v>685.35437845896797</v>
      </c>
      <c r="Y8" s="23">
        <f>Calcs!Y$322 * Calcs!$B$314</f>
        <v>745.45654877658808</v>
      </c>
      <c r="Z8" s="23">
        <f>Calcs!Z$322 * Calcs!$B$314</f>
        <v>809.56608723817953</v>
      </c>
      <c r="AA8" s="23">
        <f>Calcs!AA$322 * Calcs!$B$314</f>
        <v>878.33308971178542</v>
      </c>
      <c r="AB8" s="23">
        <f>Calcs!AB$322 * Calcs!$B$314</f>
        <v>951.82561262577428</v>
      </c>
      <c r="AC8" s="23">
        <f>Calcs!AC$322 * Calcs!$B$314</f>
        <v>1030.7014915812022</v>
      </c>
      <c r="AD8" s="23">
        <f>Calcs!AD$322 * Calcs!$B$314</f>
        <v>1113.6820616200114</v>
      </c>
      <c r="AE8" s="23">
        <f>Calcs!AE$322 * Calcs!$B$314</f>
        <v>1201.7634227447058</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65.320423546142891</v>
      </c>
      <c r="C8" s="23">
        <f>Calcs!C$322 * (1 - Calcs!$B$314)</f>
        <v>65.320423546142891</v>
      </c>
      <c r="D8" s="23">
        <f>Calcs!D$322 * (1 - Calcs!$B$314)</f>
        <v>65.320423546142891</v>
      </c>
      <c r="E8" s="23">
        <f>Calcs!E$322 * (1 - Calcs!$B$314)</f>
        <v>65.320423546142891</v>
      </c>
      <c r="F8" s="23">
        <f>Calcs!F$322 * (1 - Calcs!$B$314)</f>
        <v>65.320423546142891</v>
      </c>
      <c r="G8" s="23">
        <f>Calcs!G$322 * (1 - Calcs!$B$314)</f>
        <v>71.163628107903605</v>
      </c>
      <c r="H8" s="23">
        <f>Calcs!H$322 * (1 - Calcs!$B$314)</f>
        <v>77.743805225930913</v>
      </c>
      <c r="I8" s="23">
        <f>Calcs!I$322 * (1 - Calcs!$B$314)</f>
        <v>84.83795444615815</v>
      </c>
      <c r="J8" s="23">
        <f>Calcs!J$322 * (1 - Calcs!$B$314)</f>
        <v>91.916608128499917</v>
      </c>
      <c r="K8" s="23">
        <f>Calcs!K$322 * (1 - Calcs!$B$314)</f>
        <v>99.640685317710563</v>
      </c>
      <c r="L8" s="23">
        <f>Calcs!L$322 * (1 - Calcs!$B$314)</f>
        <v>108.25732927601148</v>
      </c>
      <c r="M8" s="23">
        <f>Calcs!M$322 * (1 - Calcs!$B$314)</f>
        <v>117.33031016959339</v>
      </c>
      <c r="N8" s="23">
        <f>Calcs!N$322 * (1 - Calcs!$B$314)</f>
        <v>127.22891655766915</v>
      </c>
      <c r="O8" s="23">
        <f>Calcs!O$322 * (1 - Calcs!$B$314)</f>
        <v>138.1932030065517</v>
      </c>
      <c r="P8" s="23">
        <f>Calcs!P$322 * (1 - Calcs!$B$314)</f>
        <v>150.3817224915675</v>
      </c>
      <c r="Q8" s="23">
        <f>Calcs!Q$322 * (1 - Calcs!$B$314)</f>
        <v>163.78088921955273</v>
      </c>
      <c r="R8" s="23">
        <f>Calcs!R$322 * (1 - Calcs!$B$314)</f>
        <v>178.74782209530937</v>
      </c>
      <c r="S8" s="23">
        <f>Calcs!S$322 * (1 - Calcs!$B$314)</f>
        <v>195.18141219102012</v>
      </c>
      <c r="T8" s="23">
        <f>Calcs!T$322 * (1 - Calcs!$B$314)</f>
        <v>213.20170328491349</v>
      </c>
      <c r="U8" s="23">
        <f>Calcs!U$322 * (1 - Calcs!$B$314)</f>
        <v>232.73295458507323</v>
      </c>
      <c r="V8" s="23">
        <f>Calcs!V$322 * (1 - Calcs!$B$314)</f>
        <v>253.93706994811339</v>
      </c>
      <c r="W8" s="23">
        <f>Calcs!W$322 * (1 - Calcs!$B$314)</f>
        <v>276.78537255453534</v>
      </c>
      <c r="X8" s="23">
        <f>Calcs!X$322 * (1 - Calcs!$B$314)</f>
        <v>301.22865523288806</v>
      </c>
      <c r="Y8" s="23">
        <f>Calcs!Y$322 * (1 - Calcs!$B$314)</f>
        <v>327.64491010830449</v>
      </c>
      <c r="Z8" s="23">
        <f>Calcs!Z$322 * (1 - Calcs!$B$314)</f>
        <v>355.82249336356705</v>
      </c>
      <c r="AA8" s="23">
        <f>Calcs!AA$322 * (1 - Calcs!$B$314)</f>
        <v>386.04713674601419</v>
      </c>
      <c r="AB8" s="23">
        <f>Calcs!AB$322 * (1 - Calcs!$B$314)</f>
        <v>418.34875258573624</v>
      </c>
      <c r="AC8" s="23">
        <f>Calcs!AC$322 * (1 - Calcs!$B$314)</f>
        <v>453.01647441671025</v>
      </c>
      <c r="AD8" s="23">
        <f>Calcs!AD$322 * (1 - Calcs!$B$314)</f>
        <v>489.48830024709781</v>
      </c>
      <c r="AE8" s="23">
        <f>Calcs!AE$322 * (1 - Calcs!$B$314)</f>
        <v>528.20203841906834</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148.61679824428464</v>
      </c>
      <c r="C8" s="23">
        <f>'BDESC-rural-residential'!E8</f>
        <v>65.320423546142891</v>
      </c>
      <c r="D8" s="23">
        <f>'BDESC-commercial'!E8</f>
        <v>166.50782239332173</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2026-08-07T21:04:24Z</dcterms:modified>
</cp:coreProperties>
</file>