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MO\bldgs\CiDESCTY\"/>
    </mc:Choice>
  </mc:AlternateContent>
  <xr:revisionPtr revIDLastSave="0" documentId="8_{AD2B1EB6-F0A1-4B27-A60C-4D1CD07C15BD}"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S46"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F8" i="24" s="1"/>
  <c r="AE89" i="22"/>
  <c r="AC89" i="22"/>
  <c r="AA89" i="22"/>
  <c r="Y89" i="22"/>
  <c r="W89" i="22"/>
  <c r="U89" i="22"/>
  <c r="S89" i="22"/>
  <c r="R8" i="23" s="1"/>
  <c r="Q89" i="22"/>
  <c r="P8" i="23" s="1"/>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M8" i="19"/>
  <c r="L8" i="19"/>
  <c r="E8" i="19"/>
  <c r="Z8" i="18"/>
  <c r="R8" i="18"/>
  <c r="C8" i="18"/>
  <c r="B8" i="18"/>
  <c r="Z8" i="17"/>
  <c r="K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S46"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K8" i="19"/>
  <c r="I8" i="17"/>
  <c r="S8" i="18"/>
  <c r="J8" i="17"/>
  <c r="T8" i="18"/>
  <c r="H8" i="25"/>
  <c r="X8" i="25"/>
  <c r="R8" i="25"/>
  <c r="N64" i="22"/>
  <c r="AD64" i="22"/>
  <c r="AD65" i="22"/>
  <c r="N85" i="22"/>
  <c r="H66" i="22"/>
  <c r="N67" i="22"/>
  <c r="H69" i="22"/>
  <c r="H72" i="22"/>
  <c r="N73" i="22"/>
  <c r="AD73" i="22"/>
  <c r="R74" i="22"/>
  <c r="X79" i="22"/>
  <c r="AD80" i="22"/>
  <c r="X82" i="22"/>
  <c r="AD83" i="22"/>
  <c r="H86" i="22"/>
  <c r="X86" i="22"/>
  <c r="D8" i="23"/>
  <c r="C8" i="10" s="1"/>
  <c r="D8" i="24"/>
  <c r="D8" i="25"/>
  <c r="C8" i="7" s="1"/>
  <c r="T8" i="23"/>
  <c r="T8" i="24"/>
  <c r="S8" i="6" s="1"/>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E8" i="7" s="1"/>
  <c r="X89" i="22"/>
  <c r="V8" i="23"/>
  <c r="U8" i="10" s="1"/>
  <c r="V8" i="24"/>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V70" i="22"/>
  <c r="H71" i="22"/>
  <c r="N72" i="22"/>
  <c r="H74" i="22"/>
  <c r="N75" i="22"/>
  <c r="R76" i="22"/>
  <c r="H81" i="22"/>
  <c r="X81" i="22"/>
  <c r="AD82" i="22"/>
  <c r="R83" i="22"/>
  <c r="H85" i="22"/>
  <c r="R87" i="22"/>
  <c r="X88" i="22"/>
  <c r="J8" i="23"/>
  <c r="J8" i="24"/>
  <c r="J8" i="25"/>
  <c r="Z8" i="23"/>
  <c r="Y8" i="10" s="1"/>
  <c r="Z8" i="24"/>
  <c r="Y8" i="6" s="1"/>
  <c r="Z8" i="25"/>
  <c r="N90" i="22"/>
  <c r="AD90" i="22"/>
  <c r="R92" i="22"/>
  <c r="V93" i="22"/>
  <c r="H97" i="22"/>
  <c r="X97" i="22"/>
  <c r="L99" i="22"/>
  <c r="AB99" i="22"/>
  <c r="N100" i="22"/>
  <c r="AD100" i="22"/>
  <c r="R101" i="22"/>
  <c r="V102" i="22"/>
  <c r="N104" i="22"/>
  <c r="R111" i="22"/>
  <c r="L113" i="22"/>
  <c r="AB113" i="22"/>
  <c r="Z77" i="22"/>
  <c r="N89" i="22"/>
  <c r="L8" i="23"/>
  <c r="L8" i="24"/>
  <c r="L8" i="25"/>
  <c r="K8" i="7" s="1"/>
  <c r="AD89" i="22"/>
  <c r="AB8" i="23"/>
  <c r="AB8" i="24"/>
  <c r="AB8" i="25"/>
  <c r="AA8" i="7" s="1"/>
  <c r="X93" i="22"/>
  <c r="AB98" i="22"/>
  <c r="N99" i="22"/>
  <c r="AD99" i="22"/>
  <c r="AB103" i="22"/>
  <c r="V105" i="22"/>
  <c r="L108" i="22"/>
  <c r="AB108" i="22"/>
  <c r="N109" i="22"/>
  <c r="AD109" i="22"/>
  <c r="T111" i="22"/>
  <c r="H112" i="22"/>
  <c r="N113" i="22"/>
  <c r="AD113" i="22"/>
  <c r="N70" i="22"/>
  <c r="X8" i="23"/>
  <c r="W8" i="10" s="1"/>
  <c r="N68" i="22"/>
  <c r="AD8" i="23"/>
  <c r="AD8" i="24"/>
  <c r="AD8" i="25"/>
  <c r="R96" i="22"/>
  <c r="R104" i="22"/>
  <c r="R112" i="22"/>
  <c r="N8" i="23"/>
  <c r="N8" i="24"/>
  <c r="N8" i="25"/>
  <c r="V69" i="22"/>
  <c r="N71" i="22"/>
  <c r="AD81" i="22"/>
  <c r="AD88" i="22"/>
  <c r="AI89" i="22"/>
  <c r="AF8" i="25"/>
  <c r="AD93" i="22"/>
  <c r="AD97" i="22"/>
  <c r="N107" i="22"/>
  <c r="AD112" i="22"/>
  <c r="R88" i="22"/>
  <c r="AF8" i="23"/>
  <c r="V72" i="22"/>
  <c r="N74" i="22"/>
  <c r="AD77" i="22"/>
  <c r="N81" i="22"/>
  <c r="R89" i="22"/>
  <c r="P8" i="25"/>
  <c r="N97" i="22"/>
  <c r="AD107" i="22"/>
  <c r="R64" i="22"/>
  <c r="R72" i="22"/>
  <c r="R80" i="22"/>
  <c r="AD67" i="22"/>
  <c r="N77" i="22"/>
  <c r="N84" i="22"/>
  <c r="AD84" i="22"/>
  <c r="H87" i="22"/>
  <c r="N88" i="22"/>
  <c r="N93" i="22"/>
  <c r="V100" i="22"/>
  <c r="L105" i="22"/>
  <c r="AB105" i="22"/>
  <c r="N106" i="22"/>
  <c r="AD106" i="22"/>
  <c r="T109" i="22"/>
  <c r="V110" i="22"/>
  <c r="N112" i="22"/>
  <c r="H8" i="24"/>
  <c r="G8" i="6" s="1"/>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Q8" i="10" s="1"/>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AE8" i="6" s="1"/>
  <c r="I8" i="19"/>
  <c r="Q8" i="19"/>
  <c r="Y8" i="19"/>
  <c r="C8" i="17"/>
  <c r="H8" i="17"/>
  <c r="P8" i="17"/>
  <c r="O8" i="10" s="1"/>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S30" i="14" l="1"/>
  <c r="S29" i="14"/>
  <c r="K8" i="6"/>
  <c r="AC8" i="6"/>
  <c r="I8" i="6"/>
  <c r="M8" i="7"/>
  <c r="AC8" i="10"/>
  <c r="K8" i="10"/>
  <c r="I8" i="10"/>
  <c r="C8" i="6"/>
  <c r="E8" i="6"/>
  <c r="AA8" i="6"/>
  <c r="Y8" i="7"/>
  <c r="E8" i="10"/>
  <c r="Q8" i="7"/>
  <c r="O8" i="6"/>
  <c r="M8" i="10"/>
  <c r="S30" i="22"/>
  <c r="AE8" i="10"/>
  <c r="S29" i="22"/>
  <c r="AA8" i="10"/>
  <c r="G8" i="10"/>
  <c r="S8" i="7"/>
  <c r="W8" i="7"/>
  <c r="AE8" i="7"/>
  <c r="U8" i="7"/>
  <c r="G8" i="7"/>
  <c r="M8" i="6"/>
  <c r="O8" i="7"/>
  <c r="AC8" i="7"/>
  <c r="I8" i="7"/>
  <c r="W8" i="6"/>
  <c r="U8" i="6"/>
  <c r="S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<sst xmlns="http://schemas.openxmlformats.org/spreadsheetml/2006/main" count="55111" uniqueCount="1381">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</sst>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1296</v>
      </c>
      <c r="C1" s="71">
        <v>45686</v>
      </c>
      <c r="D1" s="13"/>
      <c r="E1" s="13"/>
      <c r="F1" s="72" t="s">
        <v>59</v>
      </c>
      <c r="G1" s="72" t="s">
        <v>59</v>
      </c>
    </row>
    <row r="2" spans="1:7" x14ac:dyDescent="0.75">
      <c r="B2" t="str">
        <f>LOOKUP(B1,F2:G51,G2:G51)</f>
        <v>MO</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b">
        <f>IF(A29=About!$B$1,SUM('BDESC-rural-residential'!$AF$8,'BDESC-urban-residential'!$AF$8,'BDESC-commercial'!$AF$8)='REEDS calc'!Q29,"NA")</f>
        <v>1</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str">
        <f>IF(A46=About!$B$1,SUM('BDESC-rural-residential'!$AF$8,'BDESC-urban-residential'!$AF$8,'BDESC-commercial'!$AF$8)='REEDS calc'!Q46,"NA")</f>
        <v>NA</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b">
        <f>IF(A29=About!$B$1,SUM('DESC-rural-residential'!$AF$8,'DESC-urban-residential'!$AF$8,'DESC-commercial'!$AF$8)='REEDS calc-noIRA'!Q29,"NA")</f>
        <v>1</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str">
        <f>IF(A46=About!$B$1,SUM('DESC-rural-residential'!$AF$8,'DESC-urban-residential'!$AF$8,'DESC-commercial'!$AF$8)='REEDS calc-noIRA'!Q46,"NA")</f>
        <v>NA</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MISSOURI</v>
      </c>
    </row>
    <row r="3" spans="1:7" x14ac:dyDescent="0.65">
      <c r="A3" s="52" t="s">
        <v>1327</v>
      </c>
      <c r="B3" s="52">
        <v>0.59</v>
      </c>
      <c r="C3" s="52">
        <v>0.41</v>
      </c>
      <c r="F3" s="52" t="s">
        <v>10</v>
      </c>
      <c r="G3" s="52">
        <f>SUMIFS(B:B,A:A,G2)</f>
        <v>0.70399999999999996</v>
      </c>
    </row>
    <row r="4" spans="1:7" x14ac:dyDescent="0.65">
      <c r="A4" s="52" t="s">
        <v>1328</v>
      </c>
      <c r="B4" s="52">
        <v>0.66</v>
      </c>
      <c r="C4" s="52">
        <v>0.33999999999999903</v>
      </c>
      <c r="F4" s="52" t="s">
        <v>11</v>
      </c>
      <c r="G4" s="52">
        <f>SUMIFS(C:C,A:A,G2)</f>
        <v>0.29599999999999899</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33.024480633026236</v>
      </c>
      <c r="C8" s="65">
        <f>INDEX('REEDS calc'!$C$64:$AG$113,MATCH(About!$B$2,'REEDS calc'!$B$64:$B$113,0),MATCH(C$1,'REEDS calc'!$C$63:$AG$63,0))*SUMIFS('res v com'!$E$3:$E$52,'res v com'!$B$3:$B$52,About!$B$2)*SUMIFS('Urban and Rural'!$C$2:$C$53,'Urban and Rural'!$A$2:$A$53,About!$B$1)</f>
        <v>33.024480633026236</v>
      </c>
      <c r="D8" s="65">
        <f>INDEX('REEDS calc'!$C$64:$AG$113,MATCH(About!$B$2,'REEDS calc'!$B$64:$B$113,0),MATCH(D$1,'REEDS calc'!$C$63:$AG$63,0))*SUMIFS('res v com'!$E$3:$E$52,'res v com'!$B$3:$B$52,About!$B$2)*SUMIFS('Urban and Rural'!$C$2:$C$53,'Urban and Rural'!$A$2:$A$53,About!$B$1)</f>
        <v>33.024480633026236</v>
      </c>
      <c r="E8" s="65">
        <f>INDEX('REEDS calc'!$C$64:$AG$113,MATCH(About!$B$2,'REEDS calc'!$B$64:$B$113,0),MATCH(E$1,'REEDS calc'!$C$63:$AG$63,0))*SUMIFS('res v com'!$E$3:$E$52,'res v com'!$B$3:$B$52,About!$B$2)*SUMIFS('Urban and Rural'!$C$2:$C$53,'Urban and Rural'!$A$2:$A$53,About!$B$1)</f>
        <v>38.265803145554386</v>
      </c>
      <c r="F8" s="65">
        <f>INDEX('REEDS calc'!$C$64:$AG$113,MATCH(About!$B$2,'REEDS calc'!$B$64:$B$113,0),MATCH(F$1,'REEDS calc'!$C$63:$AG$63,0))*SUMIFS('res v com'!$E$3:$E$52,'res v com'!$B$3:$B$52,About!$B$2)*SUMIFS('Urban and Rural'!$C$2:$C$53,'Urban and Rural'!$A$2:$A$53,About!$B$1)</f>
        <v>43.507125658082522</v>
      </c>
      <c r="G8" s="65">
        <f>INDEX('REEDS calc'!$C$64:$AG$113,MATCH(About!$B$2,'REEDS calc'!$B$64:$B$113,0),MATCH(G$1,'REEDS calc'!$C$63:$AG$63,0))*SUMIFS('res v com'!$E$3:$E$52,'res v com'!$B$3:$B$52,About!$B$2)*SUMIFS('Urban and Rural'!$C$2:$C$53,'Urban and Rural'!$A$2:$A$53,About!$B$1)</f>
        <v>49.186377492237824</v>
      </c>
      <c r="H8" s="65">
        <f>INDEX('REEDS calc'!$C$64:$AG$113,MATCH(About!$B$2,'REEDS calc'!$B$64:$B$113,0),MATCH(H$1,'REEDS calc'!$C$63:$AG$63,0))*SUMIFS('res v com'!$E$3:$E$52,'res v com'!$B$3:$B$52,About!$B$2)*SUMIFS('Urban and Rural'!$C$2:$C$53,'Urban and Rural'!$A$2:$A$53,About!$B$1)</f>
        <v>54.865629326393119</v>
      </c>
      <c r="I8" s="65">
        <f>INDEX('REEDS calc'!$C$64:$AG$113,MATCH(About!$B$2,'REEDS calc'!$B$64:$B$113,0),MATCH(I$1,'REEDS calc'!$C$63:$AG$63,0))*SUMIFS('res v com'!$E$3:$E$52,'res v com'!$B$3:$B$52,About!$B$2)*SUMIFS('Urban and Rural'!$C$2:$C$53,'Urban and Rural'!$A$2:$A$53,About!$B$1)</f>
        <v>65.767764543744804</v>
      </c>
      <c r="J8" s="65">
        <f>INDEX('REEDS calc'!$C$64:$AG$113,MATCH(About!$B$2,'REEDS calc'!$B$64:$B$113,0),MATCH(J$1,'REEDS calc'!$C$63:$AG$63,0))*SUMIFS('res v com'!$E$3:$E$52,'res v com'!$B$3:$B$52,About!$B$2)*SUMIFS('Urban and Rural'!$C$2:$C$53,'Urban and Rural'!$A$2:$A$53,About!$B$1)</f>
        <v>76.669899761096474</v>
      </c>
      <c r="K8" s="65">
        <f>INDEX('REEDS calc'!$C$64:$AG$113,MATCH(About!$B$2,'REEDS calc'!$B$64:$B$113,0),MATCH(K$1,'REEDS calc'!$C$63:$AG$63,0))*SUMIFS('res v com'!$E$3:$E$52,'res v com'!$B$3:$B$52,About!$B$2)*SUMIFS('Urban and Rural'!$C$2:$C$53,'Urban and Rural'!$A$2:$A$53,About!$B$1)</f>
        <v>94.944920841717646</v>
      </c>
      <c r="L8" s="65">
        <f>INDEX('REEDS calc'!$C$64:$AG$113,MATCH(About!$B$2,'REEDS calc'!$B$64:$B$113,0),MATCH(L$1,'REEDS calc'!$C$63:$AG$63,0))*SUMIFS('res v com'!$E$3:$E$52,'res v com'!$B$3:$B$52,About!$B$2)*SUMIFS('Urban and Rural'!$C$2:$C$53,'Urban and Rural'!$A$2:$A$53,About!$B$1)</f>
        <v>113.21994192233879</v>
      </c>
      <c r="M8" s="65">
        <f>INDEX('REEDS calc'!$C$64:$AG$113,MATCH(About!$B$2,'REEDS calc'!$B$64:$B$113,0),MATCH(M$1,'REEDS calc'!$C$63:$AG$63,0))*SUMIFS('res v com'!$E$3:$E$52,'res v com'!$B$3:$B$52,About!$B$2)*SUMIFS('Urban and Rural'!$C$2:$C$53,'Urban and Rural'!$A$2:$A$53,About!$B$1)</f>
        <v>133.58411635623847</v>
      </c>
      <c r="N8" s="65">
        <f>INDEX('REEDS calc'!$C$64:$AG$113,MATCH(About!$B$2,'REEDS calc'!$B$64:$B$113,0),MATCH(N$1,'REEDS calc'!$C$63:$AG$63,0))*SUMIFS('res v com'!$E$3:$E$52,'res v com'!$B$3:$B$52,About!$B$2)*SUMIFS('Urban and Rural'!$C$2:$C$53,'Urban and Rural'!$A$2:$A$53,About!$B$1)</f>
        <v>153.94829079013817</v>
      </c>
      <c r="O8" s="65">
        <f>INDEX('REEDS calc'!$C$64:$AG$113,MATCH(About!$B$2,'REEDS calc'!$B$64:$B$113,0),MATCH(O$1,'REEDS calc'!$C$63:$AG$63,0))*SUMIFS('res v com'!$E$3:$E$52,'res v com'!$B$3:$B$52,About!$B$2)*SUMIFS('Urban and Rural'!$C$2:$C$53,'Urban and Rural'!$A$2:$A$53,About!$B$1)</f>
        <v>176.2292127180653</v>
      </c>
      <c r="P8" s="65">
        <f>INDEX('REEDS calc'!$C$64:$AG$113,MATCH(About!$B$2,'REEDS calc'!$B$64:$B$113,0),MATCH(P$1,'REEDS calc'!$C$63:$AG$63,0))*SUMIFS('res v com'!$E$3:$E$52,'res v com'!$B$3:$B$52,About!$B$2)*SUMIFS('Urban and Rural'!$C$2:$C$53,'Urban and Rural'!$A$2:$A$53,About!$B$1)</f>
        <v>198.51013464599242</v>
      </c>
      <c r="Q8" s="65">
        <f>INDEX('REEDS calc'!$C$64:$AG$113,MATCH(About!$B$2,'REEDS calc'!$B$64:$B$113,0),MATCH(Q$1,'REEDS calc'!$C$63:$AG$63,0))*SUMIFS('res v com'!$E$3:$E$52,'res v com'!$B$3:$B$52,About!$B$2)*SUMIFS('Urban and Rural'!$C$2:$C$53,'Urban and Rural'!$A$2:$A$53,About!$B$1)</f>
        <v>219.46251730557248</v>
      </c>
      <c r="R8" s="65">
        <f>INDEX('REEDS calc'!$C$64:$AG$113,MATCH(About!$B$2,'REEDS calc'!$B$64:$B$113,0),MATCH(R$1,'REEDS calc'!$C$63:$AG$63,0))*SUMIFS('res v com'!$E$3:$E$52,'res v com'!$B$3:$B$52,About!$B$2)*SUMIFS('Urban and Rural'!$C$2:$C$53,'Urban and Rural'!$A$2:$A$53,About!$B$1)</f>
        <v>240.41489996515253</v>
      </c>
      <c r="S8" s="65">
        <f>INDEX('REEDS calc'!$C$64:$AG$113,MATCH(About!$B$2,'REEDS calc'!$B$64:$B$113,0),MATCH(S$1,'REEDS calc'!$C$63:$AG$63,0))*SUMIFS('res v com'!$E$3:$E$52,'res v com'!$B$3:$B$52,About!$B$2)*SUMIFS('Urban and Rural'!$C$2:$C$53,'Urban and Rural'!$A$2:$A$53,About!$B$1)</f>
        <v>262.04676454060473</v>
      </c>
      <c r="T8" s="65">
        <f>INDEX('REEDS calc'!$C$64:$AG$113,MATCH(About!$B$2,'REEDS calc'!$B$64:$B$113,0),MATCH(T$1,'REEDS calc'!$C$63:$AG$63,0))*SUMIFS('res v com'!$E$3:$E$52,'res v com'!$B$3:$B$52,About!$B$2)*SUMIFS('Urban and Rural'!$C$2:$C$53,'Urban and Rural'!$A$2:$A$53,About!$B$1)</f>
        <v>283.67862911605698</v>
      </c>
      <c r="U8" s="65">
        <f>INDEX('REEDS calc'!$C$64:$AG$113,MATCH(About!$B$2,'REEDS calc'!$B$64:$B$113,0),MATCH(U$1,'REEDS calc'!$C$63:$AG$63,0))*SUMIFS('res v com'!$E$3:$E$52,'res v com'!$B$3:$B$52,About!$B$2)*SUMIFS('Urban and Rural'!$C$2:$C$53,'Urban and Rural'!$A$2:$A$53,About!$B$1)</f>
        <v>306.75058969231287</v>
      </c>
      <c r="V8" s="65">
        <f>INDEX('REEDS calc'!$C$64:$AG$113,MATCH(About!$B$2,'REEDS calc'!$B$64:$B$113,0),MATCH(V$1,'REEDS calc'!$C$63:$AG$63,0))*SUMIFS('res v com'!$E$3:$E$52,'res v com'!$B$3:$B$52,About!$B$2)*SUMIFS('Urban and Rural'!$C$2:$C$53,'Urban and Rural'!$A$2:$A$53,About!$B$1)</f>
        <v>329.8225502685687</v>
      </c>
      <c r="W8" s="65">
        <f>INDEX('REEDS calc'!$C$64:$AG$113,MATCH(About!$B$2,'REEDS calc'!$B$64:$B$113,0),MATCH(W$1,'REEDS calc'!$C$63:$AG$63,0))*SUMIFS('res v com'!$E$3:$E$52,'res v com'!$B$3:$B$52,About!$B$2)*SUMIFS('Urban and Rural'!$C$2:$C$53,'Urban and Rural'!$A$2:$A$53,About!$B$1)</f>
        <v>353.63484188749135</v>
      </c>
      <c r="X8" s="65">
        <f>INDEX('REEDS calc'!$C$64:$AG$113,MATCH(About!$B$2,'REEDS calc'!$B$64:$B$113,0),MATCH(X$1,'REEDS calc'!$C$63:$AG$63,0))*SUMIFS('res v com'!$E$3:$E$52,'res v com'!$B$3:$B$52,About!$B$2)*SUMIFS('Urban and Rural'!$C$2:$C$53,'Urban and Rural'!$A$2:$A$53,About!$B$1)</f>
        <v>377.44713350641388</v>
      </c>
      <c r="Y8" s="65">
        <f>INDEX('REEDS calc'!$C$64:$AG$113,MATCH(About!$B$2,'REEDS calc'!$B$64:$B$113,0),MATCH(Y$1,'REEDS calc'!$C$63:$AG$63,0))*SUMIFS('res v com'!$E$3:$E$52,'res v com'!$B$3:$B$52,About!$B$2)*SUMIFS('Urban and Rural'!$C$2:$C$53,'Urban and Rural'!$A$2:$A$53,About!$B$1)</f>
        <v>404.09905104241409</v>
      </c>
      <c r="Z8" s="65">
        <f>INDEX('REEDS calc'!$C$64:$AG$113,MATCH(About!$B$2,'REEDS calc'!$B$64:$B$113,0),MATCH(Z$1,'REEDS calc'!$C$63:$AG$63,0))*SUMIFS('res v com'!$E$3:$E$52,'res v com'!$B$3:$B$52,About!$B$2)*SUMIFS('Urban and Rural'!$C$2:$C$53,'Urban and Rural'!$A$2:$A$53,About!$B$1)</f>
        <v>430.75096857841424</v>
      </c>
      <c r="AA8" s="65">
        <f>INDEX('REEDS calc'!$C$64:$AG$113,MATCH(About!$B$2,'REEDS calc'!$B$64:$B$113,0),MATCH(AA$1,'REEDS calc'!$C$63:$AG$63,0))*SUMIFS('res v com'!$E$3:$E$52,'res v com'!$B$3:$B$52,About!$B$2)*SUMIFS('Urban and Rural'!$C$2:$C$53,'Urban and Rural'!$A$2:$A$53,About!$B$1)</f>
        <v>455.28330819773856</v>
      </c>
      <c r="AB8" s="65">
        <f>INDEX('REEDS calc'!$C$64:$AG$113,MATCH(About!$B$2,'REEDS calc'!$B$64:$B$113,0),MATCH(AB$1,'REEDS calc'!$C$63:$AG$63,0))*SUMIFS('res v com'!$E$3:$E$52,'res v com'!$B$3:$B$52,About!$B$2)*SUMIFS('Urban and Rural'!$C$2:$C$53,'Urban and Rural'!$A$2:$A$53,About!$B$1)</f>
        <v>479.81564781706305</v>
      </c>
      <c r="AC8" s="65">
        <f>INDEX('REEDS calc'!$C$64:$AG$113,MATCH(About!$B$2,'REEDS calc'!$B$64:$B$113,0),MATCH(AC$1,'REEDS calc'!$C$63:$AG$63,0))*SUMIFS('res v com'!$E$3:$E$52,'res v com'!$B$3:$B$52,About!$B$2)*SUMIFS('Urban and Rural'!$C$2:$C$53,'Urban and Rural'!$A$2:$A$53,About!$B$1)</f>
        <v>511.30507093322768</v>
      </c>
      <c r="AD8" s="65">
        <f>INDEX('REEDS calc'!$C$64:$AG$113,MATCH(About!$B$2,'REEDS calc'!$B$64:$B$113,0),MATCH(AD$1,'REEDS calc'!$C$63:$AG$63,0))*SUMIFS('res v com'!$E$3:$E$52,'res v com'!$B$3:$B$52,About!$B$2)*SUMIFS('Urban and Rural'!$C$2:$C$53,'Urban and Rural'!$A$2:$A$53,About!$B$1)</f>
        <v>542.79449404939226</v>
      </c>
      <c r="AE8" s="65">
        <f>INDEX('REEDS calc'!$C$64:$AG$113,MATCH(About!$B$2,'REEDS calc'!$B$64:$B$113,0),MATCH(AE$1,'REEDS calc'!$C$63:$AG$63,0))*SUMIFS('res v com'!$E$3:$E$52,'res v com'!$B$3:$B$52,About!$B$2)*SUMIFS('Urban and Rural'!$C$2:$C$53,'Urban and Rural'!$A$2:$A$53,About!$B$1)</f>
        <v>573.14806679872584</v>
      </c>
      <c r="AF8" s="65">
        <f>INDEX('REEDS calc'!$C$64:$AG$113,MATCH(About!$B$2,'REEDS calc'!$B$64:$B$113,0),MATCH(AF$1,'REEDS calc'!$C$63:$AG$63,0))*SUMIFS('res v com'!$E$3:$E$52,'res v com'!$B$3:$B$52,About!$B$2)*SUMIFS('Urban and Rural'!$C$2:$C$53,'Urban and Rural'!$A$2:$A$53,About!$B$1)</f>
        <v>603.50163954805953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78.544710694765371</v>
      </c>
      <c r="C8" s="65">
        <f>INDEX('REEDS calc'!$C$64:$AG$113,MATCH(About!$B$2,'REEDS calc'!$B$64:$B$113,0),MATCH(C$1,'REEDS calc'!$C$63:$AG$63,0))*SUMIFS('res v com'!$E$3:$E$52,'res v com'!$B$3:$B$52,About!$B$2)*SUMIFS('Urban and Rural'!$B$2:$B$53,'Urban and Rural'!$A$2:$A$53,About!$B$1)</f>
        <v>78.544710694765371</v>
      </c>
      <c r="D8" s="65">
        <f>INDEX('REEDS calc'!$C$64:$AG$113,MATCH(About!$B$2,'REEDS calc'!$B$64:$B$113,0),MATCH(D$1,'REEDS calc'!$C$63:$AG$63,0))*SUMIFS('res v com'!$E$3:$E$52,'res v com'!$B$3:$B$52,About!$B$2)*SUMIFS('Urban and Rural'!$B$2:$B$53,'Urban and Rural'!$A$2:$A$53,About!$B$1)</f>
        <v>78.544710694765371</v>
      </c>
      <c r="E8" s="65">
        <f>INDEX('REEDS calc'!$C$64:$AG$113,MATCH(About!$B$2,'REEDS calc'!$B$64:$B$113,0),MATCH(E$1,'REEDS calc'!$C$63:$AG$63,0))*SUMIFS('res v com'!$E$3:$E$52,'res v com'!$B$3:$B$52,About!$B$2)*SUMIFS('Urban and Rural'!$B$2:$B$53,'Urban and Rural'!$A$2:$A$53,About!$B$1)</f>
        <v>91.010558832670199</v>
      </c>
      <c r="F8" s="65">
        <f>INDEX('REEDS calc'!$C$64:$AG$113,MATCH(About!$B$2,'REEDS calc'!$B$64:$B$113,0),MATCH(F$1,'REEDS calc'!$C$63:$AG$63,0))*SUMIFS('res v com'!$E$3:$E$52,'res v com'!$B$3:$B$52,About!$B$2)*SUMIFS('Urban and Rural'!$B$2:$B$53,'Urban and Rural'!$A$2:$A$53,About!$B$1)</f>
        <v>103.476406970575</v>
      </c>
      <c r="G8" s="65">
        <f>INDEX('REEDS calc'!$C$64:$AG$113,MATCH(About!$B$2,'REEDS calc'!$B$64:$B$113,0),MATCH(G$1,'REEDS calc'!$C$63:$AG$63,0))*SUMIFS('res v com'!$E$3:$E$52,'res v com'!$B$3:$B$52,About!$B$2)*SUMIFS('Urban and Rural'!$B$2:$B$53,'Urban and Rural'!$A$2:$A$53,About!$B$1)</f>
        <v>116.98381673829576</v>
      </c>
      <c r="H8" s="65">
        <f>INDEX('REEDS calc'!$C$64:$AG$113,MATCH(About!$B$2,'REEDS calc'!$B$64:$B$113,0),MATCH(H$1,'REEDS calc'!$C$63:$AG$63,0))*SUMIFS('res v com'!$E$3:$E$52,'res v com'!$B$3:$B$52,About!$B$2)*SUMIFS('Urban and Rural'!$B$2:$B$53,'Urban and Rural'!$A$2:$A$53,About!$B$1)</f>
        <v>130.49122650601652</v>
      </c>
      <c r="I8" s="65">
        <f>INDEX('REEDS calc'!$C$64:$AG$113,MATCH(About!$B$2,'REEDS calc'!$B$64:$B$113,0),MATCH(I$1,'REEDS calc'!$C$63:$AG$63,0))*SUMIFS('res v com'!$E$3:$E$52,'res v com'!$B$3:$B$52,About!$B$2)*SUMIFS('Urban and Rural'!$B$2:$B$53,'Urban and Rural'!$A$2:$A$53,About!$B$1)</f>
        <v>156.42062918512329</v>
      </c>
      <c r="J8" s="65">
        <f>INDEX('REEDS calc'!$C$64:$AG$113,MATCH(About!$B$2,'REEDS calc'!$B$64:$B$113,0),MATCH(J$1,'REEDS calc'!$C$63:$AG$63,0))*SUMIFS('res v com'!$E$3:$E$52,'res v com'!$B$3:$B$52,About!$B$2)*SUMIFS('Urban and Rural'!$B$2:$B$53,'Urban and Rural'!$A$2:$A$53,About!$B$1)</f>
        <v>182.35003186423006</v>
      </c>
      <c r="K8" s="65">
        <f>INDEX('REEDS calc'!$C$64:$AG$113,MATCH(About!$B$2,'REEDS calc'!$B$64:$B$113,0),MATCH(K$1,'REEDS calc'!$C$63:$AG$63,0))*SUMIFS('res v com'!$E$3:$E$52,'res v com'!$B$3:$B$52,About!$B$2)*SUMIFS('Urban and Rural'!$B$2:$B$53,'Urban and Rural'!$A$2:$A$53,About!$B$1)</f>
        <v>225.81494686678866</v>
      </c>
      <c r="L8" s="65">
        <f>INDEX('REEDS calc'!$C$64:$AG$113,MATCH(About!$B$2,'REEDS calc'!$B$64:$B$113,0),MATCH(L$1,'REEDS calc'!$C$63:$AG$63,0))*SUMIFS('res v com'!$E$3:$E$52,'res v com'!$B$3:$B$52,About!$B$2)*SUMIFS('Urban and Rural'!$B$2:$B$53,'Urban and Rural'!$A$2:$A$53,About!$B$1)</f>
        <v>269.2798618693472</v>
      </c>
      <c r="M8" s="65">
        <f>INDEX('REEDS calc'!$C$64:$AG$113,MATCH(About!$B$2,'REEDS calc'!$B$64:$B$113,0),MATCH(M$1,'REEDS calc'!$C$63:$AG$63,0))*SUMIFS('res v com'!$E$3:$E$52,'res v com'!$B$3:$B$52,About!$B$2)*SUMIFS('Urban and Rural'!$B$2:$B$53,'Urban and Rural'!$A$2:$A$53,About!$B$1)</f>
        <v>317.71357403646016</v>
      </c>
      <c r="N8" s="65">
        <f>INDEX('REEDS calc'!$C$64:$AG$113,MATCH(About!$B$2,'REEDS calc'!$B$64:$B$113,0),MATCH(N$1,'REEDS calc'!$C$63:$AG$63,0))*SUMIFS('res v com'!$E$3:$E$52,'res v com'!$B$3:$B$52,About!$B$2)*SUMIFS('Urban and Rural'!$B$2:$B$53,'Urban and Rural'!$A$2:$A$53,About!$B$1)</f>
        <v>366.14728620357306</v>
      </c>
      <c r="O8" s="65">
        <f>INDEX('REEDS calc'!$C$64:$AG$113,MATCH(About!$B$2,'REEDS calc'!$B$64:$B$113,0),MATCH(O$1,'REEDS calc'!$C$63:$AG$63,0))*SUMIFS('res v com'!$E$3:$E$52,'res v com'!$B$3:$B$52,About!$B$2)*SUMIFS('Urban and Rural'!$B$2:$B$53,'Urban and Rural'!$A$2:$A$53,About!$B$1)</f>
        <v>419.13974916729182</v>
      </c>
      <c r="P8" s="65">
        <f>INDEX('REEDS calc'!$C$64:$AG$113,MATCH(About!$B$2,'REEDS calc'!$B$64:$B$113,0),MATCH(P$1,'REEDS calc'!$C$63:$AG$63,0))*SUMIFS('res v com'!$E$3:$E$52,'res v com'!$B$3:$B$52,About!$B$2)*SUMIFS('Urban and Rural'!$B$2:$B$53,'Urban and Rural'!$A$2:$A$53,About!$B$1)</f>
        <v>472.13221213101059</v>
      </c>
      <c r="Q8" s="65">
        <f>INDEX('REEDS calc'!$C$64:$AG$113,MATCH(About!$B$2,'REEDS calc'!$B$64:$B$113,0),MATCH(Q$1,'REEDS calc'!$C$63:$AG$63,0))*SUMIFS('res v com'!$E$3:$E$52,'res v com'!$B$3:$B$52,About!$B$2)*SUMIFS('Urban and Rural'!$B$2:$B$53,'Urban and Rural'!$A$2:$A$53,About!$B$1)</f>
        <v>521.96490602406607</v>
      </c>
      <c r="R8" s="65">
        <f>INDEX('REEDS calc'!$C$64:$AG$113,MATCH(About!$B$2,'REEDS calc'!$B$64:$B$113,0),MATCH(R$1,'REEDS calc'!$C$63:$AG$63,0))*SUMIFS('res v com'!$E$3:$E$52,'res v com'!$B$3:$B$52,About!$B$2)*SUMIFS('Urban and Rural'!$B$2:$B$53,'Urban and Rural'!$A$2:$A$53,About!$B$1)</f>
        <v>571.79759991712149</v>
      </c>
      <c r="S8" s="65">
        <f>INDEX('REEDS calc'!$C$64:$AG$113,MATCH(About!$B$2,'REEDS calc'!$B$64:$B$113,0),MATCH(S$1,'REEDS calc'!$C$63:$AG$63,0))*SUMIFS('res v com'!$E$3:$E$52,'res v com'!$B$3:$B$52,About!$B$2)*SUMIFS('Urban and Rural'!$B$2:$B$53,'Urban and Rural'!$A$2:$A$53,About!$B$1)</f>
        <v>623.24635890738637</v>
      </c>
      <c r="T8" s="65">
        <f>INDEX('REEDS calc'!$C$64:$AG$113,MATCH(About!$B$2,'REEDS calc'!$B$64:$B$113,0),MATCH(T$1,'REEDS calc'!$C$63:$AG$63,0))*SUMIFS('res v com'!$E$3:$E$52,'res v com'!$B$3:$B$52,About!$B$2)*SUMIFS('Urban and Rural'!$B$2:$B$53,'Urban and Rural'!$A$2:$A$53,About!$B$1)</f>
        <v>674.69511789765124</v>
      </c>
      <c r="U8" s="65">
        <f>INDEX('REEDS calc'!$C$64:$AG$113,MATCH(About!$B$2,'REEDS calc'!$B$64:$B$113,0),MATCH(U$1,'REEDS calc'!$C$63:$AG$63,0))*SUMIFS('res v com'!$E$3:$E$52,'res v com'!$B$3:$B$52,About!$B$2)*SUMIFS('Urban and Rural'!$B$2:$B$53,'Urban and Rural'!$A$2:$A$53,About!$B$1)</f>
        <v>729.56897007901694</v>
      </c>
      <c r="V8" s="65">
        <f>INDEX('REEDS calc'!$C$64:$AG$113,MATCH(About!$B$2,'REEDS calc'!$B$64:$B$113,0),MATCH(V$1,'REEDS calc'!$C$63:$AG$63,0))*SUMIFS('res v com'!$E$3:$E$52,'res v com'!$B$3:$B$52,About!$B$2)*SUMIFS('Urban and Rural'!$B$2:$B$53,'Urban and Rural'!$A$2:$A$53,About!$B$1)</f>
        <v>784.44282226038229</v>
      </c>
      <c r="W8" s="65">
        <f>INDEX('REEDS calc'!$C$64:$AG$113,MATCH(About!$B$2,'REEDS calc'!$B$64:$B$113,0),MATCH(W$1,'REEDS calc'!$C$63:$AG$63,0))*SUMIFS('res v com'!$E$3:$E$52,'res v com'!$B$3:$B$52,About!$B$2)*SUMIFS('Urban and Rural'!$B$2:$B$53,'Urban and Rural'!$A$2:$A$53,About!$B$1)</f>
        <v>841.07746178646869</v>
      </c>
      <c r="X8" s="65">
        <f>INDEX('REEDS calc'!$C$64:$AG$113,MATCH(About!$B$2,'REEDS calc'!$B$64:$B$113,0),MATCH(X$1,'REEDS calc'!$C$63:$AG$63,0))*SUMIFS('res v com'!$E$3:$E$52,'res v com'!$B$3:$B$52,About!$B$2)*SUMIFS('Urban and Rural'!$B$2:$B$53,'Urban and Rural'!$A$2:$A$53,About!$B$1)</f>
        <v>897.71210131255498</v>
      </c>
      <c r="Y8" s="65">
        <f>INDEX('REEDS calc'!$C$64:$AG$113,MATCH(About!$B$2,'REEDS calc'!$B$64:$B$113,0),MATCH(Y$1,'REEDS calc'!$C$63:$AG$63,0))*SUMIFS('res v com'!$E$3:$E$52,'res v com'!$B$3:$B$52,About!$B$2)*SUMIFS('Urban and Rural'!$B$2:$B$53,'Urban and Rural'!$A$2:$A$53,About!$B$1)</f>
        <v>961.1004457225016</v>
      </c>
      <c r="Z8" s="65">
        <f>INDEX('REEDS calc'!$C$64:$AG$113,MATCH(About!$B$2,'REEDS calc'!$B$64:$B$113,0),MATCH(Z$1,'REEDS calc'!$C$63:$AG$63,0))*SUMIFS('res v com'!$E$3:$E$52,'res v com'!$B$3:$B$52,About!$B$2)*SUMIFS('Urban and Rural'!$B$2:$B$53,'Urban and Rural'!$A$2:$A$53,About!$B$1)</f>
        <v>1024.4887901324482</v>
      </c>
      <c r="AA8" s="65">
        <f>INDEX('REEDS calc'!$C$64:$AG$113,MATCH(About!$B$2,'REEDS calc'!$B$64:$B$113,0),MATCH(AA$1,'REEDS calc'!$C$63:$AG$63,0))*SUMIFS('res v com'!$E$3:$E$52,'res v com'!$B$3:$B$52,About!$B$2)*SUMIFS('Urban and Rural'!$B$2:$B$53,'Urban and Rural'!$A$2:$A$53,About!$B$1)</f>
        <v>1082.8359762540847</v>
      </c>
      <c r="AB8" s="65">
        <f>INDEX('REEDS calc'!$C$64:$AG$113,MATCH(About!$B$2,'REEDS calc'!$B$64:$B$113,0),MATCH(AB$1,'REEDS calc'!$C$63:$AG$63,0))*SUMIFS('res v com'!$E$3:$E$52,'res v com'!$B$3:$B$52,About!$B$2)*SUMIFS('Urban and Rural'!$B$2:$B$53,'Urban and Rural'!$A$2:$A$53,About!$B$1)</f>
        <v>1141.1831623757214</v>
      </c>
      <c r="AC8" s="65">
        <f>INDEX('REEDS calc'!$C$64:$AG$113,MATCH(About!$B$2,'REEDS calc'!$B$64:$B$113,0),MATCH(AC$1,'REEDS calc'!$C$63:$AG$63,0))*SUMIFS('res v com'!$E$3:$E$52,'res v com'!$B$3:$B$52,About!$B$2)*SUMIFS('Urban and Rural'!$B$2:$B$53,'Urban and Rural'!$A$2:$A$53,About!$B$1)</f>
        <v>1216.076925462816</v>
      </c>
      <c r="AD8" s="65">
        <f>INDEX('REEDS calc'!$C$64:$AG$113,MATCH(About!$B$2,'REEDS calc'!$B$64:$B$113,0),MATCH(AD$1,'REEDS calc'!$C$63:$AG$63,0))*SUMIFS('res v com'!$E$3:$E$52,'res v com'!$B$3:$B$52,About!$B$2)*SUMIFS('Urban and Rural'!$B$2:$B$53,'Urban and Rural'!$A$2:$A$53,About!$B$1)</f>
        <v>1290.9706885499104</v>
      </c>
      <c r="AE8" s="65">
        <f>INDEX('REEDS calc'!$C$64:$AG$113,MATCH(About!$B$2,'REEDS calc'!$B$64:$B$113,0),MATCH(AE$1,'REEDS calc'!$C$63:$AG$63,0))*SUMIFS('res v com'!$E$3:$E$52,'res v com'!$B$3:$B$52,About!$B$2)*SUMIFS('Urban and Rural'!$B$2:$B$53,'Urban and Rural'!$A$2:$A$53,About!$B$1)</f>
        <v>1363.1629696834607</v>
      </c>
      <c r="AF8" s="65">
        <f>INDEX('REEDS calc'!$C$64:$AG$113,MATCH(About!$B$2,'REEDS calc'!$B$64:$B$113,0),MATCH(AF$1,'REEDS calc'!$C$63:$AG$63,0))*SUMIFS('res v com'!$E$3:$E$52,'res v com'!$B$3:$B$52,About!$B$2)*SUMIFS('Urban and Rural'!$B$2:$B$53,'Urban and Rural'!$A$2:$A$53,About!$B$1)</f>
        <v>1435.3552508170112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51.248990490389239</v>
      </c>
      <c r="C8" s="65">
        <f>INDEX('REEDS calc'!$C$64:$AG$113,MATCH(About!$B$2,'REEDS calc'!$B$64:$B$113,0),MATCH(C$1,'REEDS calc'!$C$63:$AG$63,0))*SUMIFS('res v com'!$F$3:$F$52,'res v com'!$B$3:$B$52,About!$B$2)</f>
        <v>51.248990490389239</v>
      </c>
      <c r="D8" s="65">
        <f>INDEX('REEDS calc'!$C$64:$AG$113,MATCH(About!$B$2,'REEDS calc'!$B$64:$B$113,0),MATCH(D$1,'REEDS calc'!$C$63:$AG$63,0))*SUMIFS('res v com'!$F$3:$F$52,'res v com'!$B$3:$B$52,About!$B$2)</f>
        <v>51.248990490389239</v>
      </c>
      <c r="E8" s="65">
        <f>INDEX('REEDS calc'!$C$64:$AG$113,MATCH(About!$B$2,'REEDS calc'!$B$64:$B$113,0),MATCH(E$1,'REEDS calc'!$C$63:$AG$63,0))*SUMIFS('res v com'!$F$3:$F$52,'res v com'!$B$3:$B$52,About!$B$2)</f>
        <v>59.382728930865753</v>
      </c>
      <c r="F8" s="65">
        <f>INDEX('REEDS calc'!$C$64:$AG$113,MATCH(About!$B$2,'REEDS calc'!$B$64:$B$113,0),MATCH(F$1,'REEDS calc'!$C$63:$AG$63,0))*SUMIFS('res v com'!$F$3:$F$52,'res v com'!$B$3:$B$52,About!$B$2)</f>
        <v>67.516467371342287</v>
      </c>
      <c r="G8" s="65">
        <f>INDEX('REEDS calc'!$C$64:$AG$113,MATCH(About!$B$2,'REEDS calc'!$B$64:$B$113,0),MATCH(G$1,'REEDS calc'!$C$63:$AG$63,0))*SUMIFS('res v com'!$F$3:$F$52,'res v com'!$B$3:$B$52,About!$B$2)</f>
        <v>76.329805769466219</v>
      </c>
      <c r="H8" s="65">
        <f>INDEX('REEDS calc'!$C$64:$AG$113,MATCH(About!$B$2,'REEDS calc'!$B$64:$B$113,0),MATCH(H$1,'REEDS calc'!$C$63:$AG$63,0))*SUMIFS('res v com'!$F$3:$F$52,'res v com'!$B$3:$B$52,About!$B$2)</f>
        <v>85.143144167590151</v>
      </c>
      <c r="I8" s="65">
        <f>INDEX('REEDS calc'!$C$64:$AG$113,MATCH(About!$B$2,'REEDS calc'!$B$64:$B$113,0),MATCH(I$1,'REEDS calc'!$C$63:$AG$63,0))*SUMIFS('res v com'!$F$3:$F$52,'res v com'!$B$3:$B$52,About!$B$2)</f>
        <v>102.06160627113164</v>
      </c>
      <c r="J8" s="65">
        <f>INDEX('REEDS calc'!$C$64:$AG$113,MATCH(About!$B$2,'REEDS calc'!$B$64:$B$113,0),MATCH(J$1,'REEDS calc'!$C$63:$AG$63,0))*SUMIFS('res v com'!$F$3:$F$52,'res v com'!$B$3:$B$52,About!$B$2)</f>
        <v>118.98006837467311</v>
      </c>
      <c r="K8" s="65">
        <f>INDEX('REEDS calc'!$C$64:$AG$113,MATCH(About!$B$2,'REEDS calc'!$B$64:$B$113,0),MATCH(K$1,'REEDS calc'!$C$63:$AG$63,0))*SUMIFS('res v com'!$F$3:$F$52,'res v com'!$B$3:$B$52,About!$B$2)</f>
        <v>147.34013229149335</v>
      </c>
      <c r="L8" s="65">
        <f>INDEX('REEDS calc'!$C$64:$AG$113,MATCH(About!$B$2,'REEDS calc'!$B$64:$B$113,0),MATCH(L$1,'REEDS calc'!$C$63:$AG$63,0))*SUMIFS('res v com'!$F$3:$F$52,'res v com'!$B$3:$B$52,About!$B$2)</f>
        <v>175.7001962083136</v>
      </c>
      <c r="M8" s="65">
        <f>INDEX('REEDS calc'!$C$64:$AG$113,MATCH(About!$B$2,'REEDS calc'!$B$64:$B$113,0),MATCH(M$1,'REEDS calc'!$C$63:$AG$63,0))*SUMIFS('res v com'!$F$3:$F$52,'res v com'!$B$3:$B$52,About!$B$2)</f>
        <v>207.30230960730083</v>
      </c>
      <c r="N8" s="65">
        <f>INDEX('REEDS calc'!$C$64:$AG$113,MATCH(About!$B$2,'REEDS calc'!$B$64:$B$113,0),MATCH(N$1,'REEDS calc'!$C$63:$AG$63,0))*SUMIFS('res v com'!$F$3:$F$52,'res v com'!$B$3:$B$52,About!$B$2)</f>
        <v>238.90442300628808</v>
      </c>
      <c r="O8" s="65">
        <f>INDEX('REEDS calc'!$C$64:$AG$113,MATCH(About!$B$2,'REEDS calc'!$B$64:$B$113,0),MATCH(O$1,'REEDS calc'!$C$63:$AG$63,0))*SUMIFS('res v com'!$F$3:$F$52,'res v com'!$B$3:$B$52,About!$B$2)</f>
        <v>273.48103811464216</v>
      </c>
      <c r="P8" s="65">
        <f>INDEX('REEDS calc'!$C$64:$AG$113,MATCH(About!$B$2,'REEDS calc'!$B$64:$B$113,0),MATCH(P$1,'REEDS calc'!$C$63:$AG$63,0))*SUMIFS('res v com'!$F$3:$F$52,'res v com'!$B$3:$B$52,About!$B$2)</f>
        <v>308.05765322299624</v>
      </c>
      <c r="Q8" s="65">
        <f>INDEX('REEDS calc'!$C$64:$AG$113,MATCH(About!$B$2,'REEDS calc'!$B$64:$B$113,0),MATCH(Q$1,'REEDS calc'!$C$63:$AG$63,0))*SUMIFS('res v com'!$F$3:$F$52,'res v com'!$B$3:$B$52,About!$B$2)</f>
        <v>340.5725766703606</v>
      </c>
      <c r="R8" s="65">
        <f>INDEX('REEDS calc'!$C$64:$AG$113,MATCH(About!$B$2,'REEDS calc'!$B$64:$B$113,0),MATCH(R$1,'REEDS calc'!$C$63:$AG$63,0))*SUMIFS('res v com'!$F$3:$F$52,'res v com'!$B$3:$B$52,About!$B$2)</f>
        <v>373.08750011772497</v>
      </c>
      <c r="S8" s="65">
        <f>INDEX('REEDS calc'!$C$64:$AG$113,MATCH(About!$B$2,'REEDS calc'!$B$64:$B$113,0),MATCH(S$1,'REEDS calc'!$C$63:$AG$63,0))*SUMIFS('res v com'!$F$3:$F$52,'res v com'!$B$3:$B$52,About!$B$2)</f>
        <v>406.6568765520077</v>
      </c>
      <c r="T8" s="65">
        <f>INDEX('REEDS calc'!$C$64:$AG$113,MATCH(About!$B$2,'REEDS calc'!$B$64:$B$113,0),MATCH(T$1,'REEDS calc'!$C$63:$AG$63,0))*SUMIFS('res v com'!$F$3:$F$52,'res v com'!$B$3:$B$52,About!$B$2)</f>
        <v>440.22625298629049</v>
      </c>
      <c r="U8" s="65">
        <f>INDEX('REEDS calc'!$C$64:$AG$113,MATCH(About!$B$2,'REEDS calc'!$B$64:$B$113,0),MATCH(U$1,'REEDS calc'!$C$63:$AG$63,0))*SUMIFS('res v com'!$F$3:$F$52,'res v com'!$B$3:$B$52,About!$B$2)</f>
        <v>476.03044022866897</v>
      </c>
      <c r="V8" s="65">
        <f>INDEX('REEDS calc'!$C$64:$AG$113,MATCH(About!$B$2,'REEDS calc'!$B$64:$B$113,0),MATCH(V$1,'REEDS calc'!$C$63:$AG$63,0))*SUMIFS('res v com'!$F$3:$F$52,'res v com'!$B$3:$B$52,About!$B$2)</f>
        <v>511.83462747104744</v>
      </c>
      <c r="W8" s="65">
        <f>INDEX('REEDS calc'!$C$64:$AG$113,MATCH(About!$B$2,'REEDS calc'!$B$64:$B$113,0),MATCH(W$1,'REEDS calc'!$C$63:$AG$63,0))*SUMIFS('res v com'!$F$3:$F$52,'res v com'!$B$3:$B$52,About!$B$2)</f>
        <v>548.7876963260386</v>
      </c>
      <c r="X8" s="65">
        <f>INDEX('REEDS calc'!$C$64:$AG$113,MATCH(About!$B$2,'REEDS calc'!$B$64:$B$113,0),MATCH(X$1,'REEDS calc'!$C$63:$AG$63,0))*SUMIFS('res v com'!$F$3:$F$52,'res v com'!$B$3:$B$52,About!$B$2)</f>
        <v>585.74076518102959</v>
      </c>
      <c r="Y8" s="65">
        <f>INDEX('REEDS calc'!$C$64:$AG$113,MATCH(About!$B$2,'REEDS calc'!$B$64:$B$113,0),MATCH(Y$1,'REEDS calc'!$C$63:$AG$63,0))*SUMIFS('res v com'!$F$3:$F$52,'res v com'!$B$3:$B$52,About!$B$2)</f>
        <v>627.10050323508267</v>
      </c>
      <c r="Z8" s="65">
        <f>INDEX('REEDS calc'!$C$64:$AG$113,MATCH(About!$B$2,'REEDS calc'!$B$64:$B$113,0),MATCH(Z$1,'REEDS calc'!$C$63:$AG$63,0))*SUMIFS('res v com'!$F$3:$F$52,'res v com'!$B$3:$B$52,About!$B$2)</f>
        <v>668.46024128913564</v>
      </c>
      <c r="AA8" s="65">
        <f>INDEX('REEDS calc'!$C$64:$AG$113,MATCH(About!$B$2,'REEDS calc'!$B$64:$B$113,0),MATCH(AA$1,'REEDS calc'!$C$63:$AG$63,0))*SUMIFS('res v com'!$F$3:$F$52,'res v com'!$B$3:$B$52,About!$B$2)</f>
        <v>706.5307155481745</v>
      </c>
      <c r="AB8" s="65">
        <f>INDEX('REEDS calc'!$C$64:$AG$113,MATCH(About!$B$2,'REEDS calc'!$B$64:$B$113,0),MATCH(AB$1,'REEDS calc'!$C$63:$AG$63,0))*SUMIFS('res v com'!$F$3:$F$52,'res v com'!$B$3:$B$52,About!$B$2)</f>
        <v>744.60118980721347</v>
      </c>
      <c r="AC8" s="65">
        <f>INDEX('REEDS calc'!$C$64:$AG$113,MATCH(About!$B$2,'REEDS calc'!$B$64:$B$113,0),MATCH(AC$1,'REEDS calc'!$C$63:$AG$63,0))*SUMIFS('res v com'!$F$3:$F$52,'res v com'!$B$3:$B$52,About!$B$2)</f>
        <v>793.46800360395423</v>
      </c>
      <c r="AD8" s="65">
        <f>INDEX('REEDS calc'!$C$64:$AG$113,MATCH(About!$B$2,'REEDS calc'!$B$64:$B$113,0),MATCH(AD$1,'REEDS calc'!$C$63:$AG$63,0))*SUMIFS('res v com'!$F$3:$F$52,'res v com'!$B$3:$B$52,About!$B$2)</f>
        <v>842.33481740069499</v>
      </c>
      <c r="AE8" s="65">
        <f>INDEX('REEDS calc'!$C$64:$AG$113,MATCH(About!$B$2,'REEDS calc'!$B$64:$B$113,0),MATCH(AE$1,'REEDS calc'!$C$63:$AG$63,0))*SUMIFS('res v com'!$F$3:$F$52,'res v com'!$B$3:$B$52,About!$B$2)</f>
        <v>889.43896351781098</v>
      </c>
      <c r="AF8" s="65">
        <f>INDEX('REEDS calc'!$C$64:$AG$113,MATCH(About!$B$2,'REEDS calc'!$B$64:$B$113,0),MATCH(AF$1,'REEDS calc'!$C$63:$AG$63,0))*SUMIFS('res v com'!$F$3:$F$52,'res v com'!$B$3:$B$52,About!$B$2)</f>
        <v>936.54310963492696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33.024480633026236</v>
      </c>
      <c r="C8" s="65">
        <f>INDEX('REEDS calc-noIRA'!$C$64:$AG$113,MATCH(About!$B$2,'REEDS calc-noIRA'!$B$64:$B$113,0),MATCH(C$1,'REEDS calc-noIRA'!$C$63:$AG$63,0))*SUMIFS('res v com'!$E$3:$E$52,'res v com'!$B$3:$B$52,About!$B$2)*SUMIFS('Urban and Rural'!$C$2:$C$53,'Urban and Rural'!$A$2:$A$53,About!$B$1)</f>
        <v>33.024480633026236</v>
      </c>
      <c r="D8" s="65">
        <f>INDEX('REEDS calc-noIRA'!$C$64:$AG$113,MATCH(About!$B$2,'REEDS calc-noIRA'!$B$64:$B$113,0),MATCH(D$1,'REEDS calc-noIRA'!$C$63:$AG$63,0))*SUMIFS('res v com'!$E$3:$E$52,'res v com'!$B$3:$B$52,About!$B$2)*SUMIFS('Urban and Rural'!$C$2:$C$53,'Urban and Rural'!$A$2:$A$53,About!$B$1)</f>
        <v>33.024480633026236</v>
      </c>
      <c r="E8" s="65">
        <f>INDEX('REEDS calc-noIRA'!$C$64:$AG$113,MATCH(About!$B$2,'REEDS calc-noIRA'!$B$64:$B$113,0),MATCH(E$1,'REEDS calc-noIRA'!$C$63:$AG$63,0))*SUMIFS('res v com'!$E$3:$E$52,'res v com'!$B$3:$B$52,About!$B$2)*SUMIFS('Urban and Rural'!$C$2:$C$53,'Urban and Rural'!$A$2:$A$53,About!$B$1)</f>
        <v>34.112389263594977</v>
      </c>
      <c r="F8" s="65">
        <f>INDEX('REEDS calc-noIRA'!$C$64:$AG$113,MATCH(About!$B$2,'REEDS calc-noIRA'!$B$64:$B$113,0),MATCH(F$1,'REEDS calc-noIRA'!$C$63:$AG$63,0))*SUMIFS('res v com'!$E$3:$E$52,'res v com'!$B$3:$B$52,About!$B$2)*SUMIFS('Urban and Rural'!$C$2:$C$53,'Urban and Rural'!$A$2:$A$53,About!$B$1)</f>
        <v>35.200297894163711</v>
      </c>
      <c r="G8" s="65">
        <f>INDEX('REEDS calc-noIRA'!$C$64:$AG$113,MATCH(About!$B$2,'REEDS calc-noIRA'!$B$64:$B$113,0),MATCH(G$1,'REEDS calc-noIRA'!$C$63:$AG$63,0))*SUMIFS('res v com'!$E$3:$E$52,'res v com'!$B$3:$B$52,About!$B$2)*SUMIFS('Urban and Rural'!$C$2:$C$53,'Urban and Rural'!$A$2:$A$53,About!$B$1)</f>
        <v>37.615823836612897</v>
      </c>
      <c r="H8" s="65">
        <f>INDEX('REEDS calc-noIRA'!$C$64:$AG$113,MATCH(About!$B$2,'REEDS calc-noIRA'!$B$64:$B$113,0),MATCH(H$1,'REEDS calc-noIRA'!$C$63:$AG$63,0))*SUMIFS('res v com'!$E$3:$E$52,'res v com'!$B$3:$B$52,About!$B$2)*SUMIFS('Urban and Rural'!$C$2:$C$53,'Urban and Rural'!$A$2:$A$53,About!$B$1)</f>
        <v>40.03134977906209</v>
      </c>
      <c r="I8" s="65">
        <f>INDEX('REEDS calc-noIRA'!$C$64:$AG$113,MATCH(About!$B$2,'REEDS calc-noIRA'!$B$64:$B$113,0),MATCH(I$1,'REEDS calc-noIRA'!$C$63:$AG$63,0))*SUMIFS('res v com'!$E$3:$E$52,'res v com'!$B$3:$B$52,About!$B$2)*SUMIFS('Urban and Rural'!$C$2:$C$53,'Urban and Rural'!$A$2:$A$53,About!$B$1)</f>
        <v>44.300008219344384</v>
      </c>
      <c r="J8" s="65">
        <f>INDEX('REEDS calc-noIRA'!$C$64:$AG$113,MATCH(About!$B$2,'REEDS calc-noIRA'!$B$64:$B$113,0),MATCH(J$1,'REEDS calc-noIRA'!$C$63:$AG$63,0))*SUMIFS('res v com'!$E$3:$E$52,'res v com'!$B$3:$B$52,About!$B$2)*SUMIFS('Urban and Rural'!$C$2:$C$53,'Urban and Rural'!$A$2:$A$53,About!$B$1)</f>
        <v>48.568666659626686</v>
      </c>
      <c r="K8" s="65">
        <f>INDEX('REEDS calc-noIRA'!$C$64:$AG$113,MATCH(About!$B$2,'REEDS calc-noIRA'!$B$64:$B$113,0),MATCH(K$1,'REEDS calc-noIRA'!$C$63:$AG$63,0))*SUMIFS('res v com'!$E$3:$E$52,'res v com'!$B$3:$B$52,About!$B$2)*SUMIFS('Urban and Rural'!$C$2:$C$53,'Urban and Rural'!$A$2:$A$53,About!$B$1)</f>
        <v>57.815890019460689</v>
      </c>
      <c r="L8" s="65">
        <f>INDEX('REEDS calc-noIRA'!$C$64:$AG$113,MATCH(About!$B$2,'REEDS calc-noIRA'!$B$64:$B$113,0),MATCH(L$1,'REEDS calc-noIRA'!$C$63:$AG$63,0))*SUMIFS('res v com'!$E$3:$E$52,'res v com'!$B$3:$B$52,About!$B$2)*SUMIFS('Urban and Rural'!$C$2:$C$53,'Urban and Rural'!$A$2:$A$53,About!$B$1)</f>
        <v>67.063113379294705</v>
      </c>
      <c r="M8" s="65">
        <f>INDEX('REEDS calc-noIRA'!$C$64:$AG$113,MATCH(About!$B$2,'REEDS calc-noIRA'!$B$64:$B$113,0),MATCH(M$1,'REEDS calc-noIRA'!$C$63:$AG$63,0))*SUMIFS('res v com'!$E$3:$E$52,'res v com'!$B$3:$B$52,About!$B$2)*SUMIFS('Urban and Rural'!$C$2:$C$53,'Urban and Rural'!$A$2:$A$53,About!$B$1)</f>
        <v>78.172688801627771</v>
      </c>
      <c r="N8" s="65">
        <f>INDEX('REEDS calc-noIRA'!$C$64:$AG$113,MATCH(About!$B$2,'REEDS calc-noIRA'!$B$64:$B$113,0),MATCH(N$1,'REEDS calc-noIRA'!$C$63:$AG$63,0))*SUMIFS('res v com'!$E$3:$E$52,'res v com'!$B$3:$B$52,About!$B$2)*SUMIFS('Urban and Rural'!$C$2:$C$53,'Urban and Rural'!$A$2:$A$53,About!$B$1)</f>
        <v>89.282264223960809</v>
      </c>
      <c r="O8" s="65">
        <f>INDEX('REEDS calc-noIRA'!$C$64:$AG$113,MATCH(About!$B$2,'REEDS calc-noIRA'!$B$64:$B$113,0),MATCH(O$1,'REEDS calc-noIRA'!$C$63:$AG$63,0))*SUMIFS('res v com'!$E$3:$E$52,'res v com'!$B$3:$B$52,About!$B$2)*SUMIFS('Urban and Rural'!$C$2:$C$53,'Urban and Rural'!$A$2:$A$53,About!$B$1)</f>
        <v>103.04707427005475</v>
      </c>
      <c r="P8" s="65">
        <f>INDEX('REEDS calc-noIRA'!$C$64:$AG$113,MATCH(About!$B$2,'REEDS calc-noIRA'!$B$64:$B$113,0),MATCH(P$1,'REEDS calc-noIRA'!$C$63:$AG$63,0))*SUMIFS('res v com'!$E$3:$E$52,'res v com'!$B$3:$B$52,About!$B$2)*SUMIFS('Urban and Rural'!$C$2:$C$53,'Urban and Rural'!$A$2:$A$53,About!$B$1)</f>
        <v>116.81188431614871</v>
      </c>
      <c r="Q8" s="65">
        <f>INDEX('REEDS calc-noIRA'!$C$64:$AG$113,MATCH(About!$B$2,'REEDS calc-noIRA'!$B$64:$B$113,0),MATCH(Q$1,'REEDS calc-noIRA'!$C$63:$AG$63,0))*SUMIFS('res v com'!$E$3:$E$52,'res v com'!$B$3:$B$52,About!$B$2)*SUMIFS('Urban and Rural'!$C$2:$C$53,'Urban and Rural'!$A$2:$A$53,About!$B$1)</f>
        <v>132.64187684738991</v>
      </c>
      <c r="R8" s="65">
        <f>INDEX('REEDS calc-noIRA'!$C$64:$AG$113,MATCH(About!$B$2,'REEDS calc-noIRA'!$B$64:$B$113,0),MATCH(R$1,'REEDS calc-noIRA'!$C$63:$AG$63,0))*SUMIFS('res v com'!$E$3:$E$52,'res v com'!$B$3:$B$52,About!$B$2)*SUMIFS('Urban and Rural'!$C$2:$C$53,'Urban and Rural'!$A$2:$A$53,About!$B$1)</f>
        <v>148.47186937863108</v>
      </c>
      <c r="S8" s="65">
        <f>INDEX('REEDS calc-noIRA'!$C$64:$AG$113,MATCH(About!$B$2,'REEDS calc-noIRA'!$B$64:$B$113,0),MATCH(S$1,'REEDS calc-noIRA'!$C$63:$AG$63,0))*SUMIFS('res v com'!$E$3:$E$52,'res v com'!$B$3:$B$52,About!$B$2)*SUMIFS('Urban and Rural'!$C$2:$C$53,'Urban and Rural'!$A$2:$A$53,About!$B$1)</f>
        <v>166.59753351166583</v>
      </c>
      <c r="T8" s="65">
        <f>INDEX('REEDS calc-noIRA'!$C$64:$AG$113,MATCH(About!$B$2,'REEDS calc-noIRA'!$B$64:$B$113,0),MATCH(T$1,'REEDS calc-noIRA'!$C$63:$AG$63,0))*SUMIFS('res v com'!$E$3:$E$52,'res v com'!$B$3:$B$52,About!$B$2)*SUMIFS('Urban and Rural'!$C$2:$C$53,'Urban and Rural'!$A$2:$A$53,About!$B$1)</f>
        <v>184.72319764470052</v>
      </c>
      <c r="U8" s="65">
        <f>INDEX('REEDS calc-noIRA'!$C$64:$AG$113,MATCH(About!$B$2,'REEDS calc-noIRA'!$B$64:$B$113,0),MATCH(U$1,'REEDS calc-noIRA'!$C$63:$AG$63,0))*SUMIFS('res v com'!$E$3:$E$52,'res v com'!$B$3:$B$52,About!$B$2)*SUMIFS('Urban and Rural'!$C$2:$C$53,'Urban and Rural'!$A$2:$A$53,About!$B$1)</f>
        <v>204.59135949957783</v>
      </c>
      <c r="V8" s="65">
        <f>INDEX('REEDS calc-noIRA'!$C$64:$AG$113,MATCH(About!$B$2,'REEDS calc-noIRA'!$B$64:$B$113,0),MATCH(V$1,'REEDS calc-noIRA'!$C$63:$AG$63,0))*SUMIFS('res v com'!$E$3:$E$52,'res v com'!$B$3:$B$52,About!$B$2)*SUMIFS('Urban and Rural'!$C$2:$C$53,'Urban and Rural'!$A$2:$A$53,About!$B$1)</f>
        <v>224.45952135445515</v>
      </c>
      <c r="W8" s="65">
        <f>INDEX('REEDS calc-noIRA'!$C$64:$AG$113,MATCH(About!$B$2,'REEDS calc-noIRA'!$B$64:$B$113,0),MATCH(W$1,'REEDS calc-noIRA'!$C$63:$AG$63,0))*SUMIFS('res v com'!$E$3:$E$52,'res v com'!$B$3:$B$52,About!$B$2)*SUMIFS('Urban and Rural'!$C$2:$C$53,'Urban and Rural'!$A$2:$A$53,About!$B$1)</f>
        <v>245.97798528451776</v>
      </c>
      <c r="X8" s="65">
        <f>INDEX('REEDS calc-noIRA'!$C$64:$AG$113,MATCH(About!$B$2,'REEDS calc-noIRA'!$B$64:$B$113,0),MATCH(X$1,'REEDS calc-noIRA'!$C$63:$AG$63,0))*SUMIFS('res v com'!$E$3:$E$52,'res v com'!$B$3:$B$52,About!$B$2)*SUMIFS('Urban and Rural'!$C$2:$C$53,'Urban and Rural'!$A$2:$A$53,About!$B$1)</f>
        <v>267.49644921458031</v>
      </c>
      <c r="Y8" s="65">
        <f>INDEX('REEDS calc-noIRA'!$C$64:$AG$113,MATCH(About!$B$2,'REEDS calc-noIRA'!$B$64:$B$113,0),MATCH(Y$1,'REEDS calc-noIRA'!$C$63:$AG$63,0))*SUMIFS('res v com'!$E$3:$E$52,'res v com'!$B$3:$B$52,About!$B$2)*SUMIFS('Urban and Rural'!$C$2:$C$53,'Urban and Rural'!$A$2:$A$53,About!$B$1)</f>
        <v>293.44030418424416</v>
      </c>
      <c r="Z8" s="65">
        <f>INDEX('REEDS calc-noIRA'!$C$64:$AG$113,MATCH(About!$B$2,'REEDS calc-noIRA'!$B$64:$B$113,0),MATCH(Z$1,'REEDS calc-noIRA'!$C$63:$AG$63,0))*SUMIFS('res v com'!$E$3:$E$52,'res v com'!$B$3:$B$52,About!$B$2)*SUMIFS('Urban and Rural'!$C$2:$C$53,'Urban and Rural'!$A$2:$A$53,About!$B$1)</f>
        <v>319.38415915390789</v>
      </c>
      <c r="AA8" s="65">
        <f>INDEX('REEDS calc-noIRA'!$C$64:$AG$113,MATCH(About!$B$2,'REEDS calc-noIRA'!$B$64:$B$113,0),MATCH(AA$1,'REEDS calc-noIRA'!$C$63:$AG$63,0))*SUMIFS('res v com'!$E$3:$E$52,'res v com'!$B$3:$B$52,About!$B$2)*SUMIFS('Urban and Rural'!$C$2:$C$53,'Urban and Rural'!$A$2:$A$53,About!$B$1)</f>
        <v>345.51240541688821</v>
      </c>
      <c r="AB8" s="65">
        <f>INDEX('REEDS calc-noIRA'!$C$64:$AG$113,MATCH(About!$B$2,'REEDS calc-noIRA'!$B$64:$B$113,0),MATCH(AB$1,'REEDS calc-noIRA'!$C$63:$AG$63,0))*SUMIFS('res v com'!$E$3:$E$52,'res v com'!$B$3:$B$52,About!$B$2)*SUMIFS('Urban and Rural'!$C$2:$C$53,'Urban and Rural'!$A$2:$A$53,About!$B$1)</f>
        <v>371.64065167986854</v>
      </c>
      <c r="AC8" s="65">
        <f>INDEX('REEDS calc-noIRA'!$C$64:$AG$113,MATCH(About!$B$2,'REEDS calc-noIRA'!$B$64:$B$113,0),MATCH(AC$1,'REEDS calc-noIRA'!$C$63:$AG$63,0))*SUMIFS('res v com'!$E$3:$E$52,'res v com'!$B$3:$B$52,About!$B$2)*SUMIFS('Urban and Rural'!$C$2:$C$53,'Urban and Rural'!$A$2:$A$53,About!$B$1)</f>
        <v>397.96250880083136</v>
      </c>
      <c r="AD8" s="65">
        <f>INDEX('REEDS calc-noIRA'!$C$64:$AG$113,MATCH(About!$B$2,'REEDS calc-noIRA'!$B$64:$B$113,0),MATCH(AD$1,'REEDS calc-noIRA'!$C$63:$AG$63,0))*SUMIFS('res v com'!$E$3:$E$52,'res v com'!$B$3:$B$52,About!$B$2)*SUMIFS('Urban and Rural'!$C$2:$C$53,'Urban and Rural'!$A$2:$A$53,About!$B$1)</f>
        <v>424.28436592179418</v>
      </c>
      <c r="AE8" s="65">
        <f>INDEX('REEDS calc-noIRA'!$C$64:$AG$113,MATCH(About!$B$2,'REEDS calc-noIRA'!$B$64:$B$113,0),MATCH(AE$1,'REEDS calc-noIRA'!$C$63:$AG$63,0))*SUMIFS('res v com'!$E$3:$E$52,'res v com'!$B$3:$B$52,About!$B$2)*SUMIFS('Urban and Rural'!$C$2:$C$53,'Urban and Rural'!$A$2:$A$53,About!$B$1)</f>
        <v>450.65232086608665</v>
      </c>
      <c r="AF8" s="65">
        <f>INDEX('REEDS calc-noIRA'!$C$64:$AG$113,MATCH(About!$B$2,'REEDS calc-noIRA'!$B$64:$B$113,0),MATCH(AF$1,'REEDS calc-noIRA'!$C$63:$AG$63,0))*SUMIFS('res v com'!$E$3:$E$52,'res v com'!$B$3:$B$52,About!$B$2)*SUMIFS('Urban and Rural'!$C$2:$C$53,'Urban and Rural'!$A$2:$A$53,About!$B$1)</f>
        <v>477.02027581037908</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78.544710694765371</v>
      </c>
      <c r="C8" s="65">
        <f>INDEX('REEDS calc-noIRA'!$C$64:$AG$113,MATCH(About!$B$2,'REEDS calc-noIRA'!$B$64:$B$113,0),MATCH(C$1,'REEDS calc-noIRA'!$C$63:$AG$63,0))*SUMIFS('res v com'!$E$3:$E$52,'res v com'!$B$3:$B$52,About!$B$2)*SUMIFS('Urban and Rural'!$B$2:$B$53,'Urban and Rural'!$A$2:$A$53,About!$B$1)</f>
        <v>78.544710694765371</v>
      </c>
      <c r="D8" s="65">
        <f>INDEX('REEDS calc-noIRA'!$C$64:$AG$113,MATCH(About!$B$2,'REEDS calc-noIRA'!$B$64:$B$113,0),MATCH(D$1,'REEDS calc-noIRA'!$C$63:$AG$63,0))*SUMIFS('res v com'!$E$3:$E$52,'res v com'!$B$3:$B$52,About!$B$2)*SUMIFS('Urban and Rural'!$B$2:$B$53,'Urban and Rural'!$A$2:$A$53,About!$B$1)</f>
        <v>78.544710694765371</v>
      </c>
      <c r="E8" s="65">
        <f>INDEX('REEDS calc-noIRA'!$C$64:$AG$113,MATCH(About!$B$2,'REEDS calc-noIRA'!$B$64:$B$113,0),MATCH(E$1,'REEDS calc-noIRA'!$C$63:$AG$63,0))*SUMIFS('res v com'!$E$3:$E$52,'res v com'!$B$3:$B$52,About!$B$2)*SUMIFS('Urban and Rural'!$B$2:$B$53,'Urban and Rural'!$A$2:$A$53,About!$B$1)</f>
        <v>81.132169059361303</v>
      </c>
      <c r="F8" s="65">
        <f>INDEX('REEDS calc-noIRA'!$C$64:$AG$113,MATCH(About!$B$2,'REEDS calc-noIRA'!$B$64:$B$113,0),MATCH(F$1,'REEDS calc-noIRA'!$C$63:$AG$63,0))*SUMIFS('res v com'!$E$3:$E$52,'res v com'!$B$3:$B$52,About!$B$2)*SUMIFS('Urban and Rural'!$B$2:$B$53,'Urban and Rural'!$A$2:$A$53,About!$B$1)</f>
        <v>83.71962742395722</v>
      </c>
      <c r="G8" s="65">
        <f>INDEX('REEDS calc-noIRA'!$C$64:$AG$113,MATCH(About!$B$2,'REEDS calc-noIRA'!$B$64:$B$113,0),MATCH(G$1,'REEDS calc-noIRA'!$C$63:$AG$63,0))*SUMIFS('res v com'!$E$3:$E$52,'res v com'!$B$3:$B$52,About!$B$2)*SUMIFS('Urban and Rural'!$B$2:$B$53,'Urban and Rural'!$A$2:$A$53,About!$B$1)</f>
        <v>89.464662097890439</v>
      </c>
      <c r="H8" s="65">
        <f>INDEX('REEDS calc-noIRA'!$C$64:$AG$113,MATCH(About!$B$2,'REEDS calc-noIRA'!$B$64:$B$113,0),MATCH(H$1,'REEDS calc-noIRA'!$C$63:$AG$63,0))*SUMIFS('res v com'!$E$3:$E$52,'res v com'!$B$3:$B$52,About!$B$2)*SUMIFS('Urban and Rural'!$B$2:$B$53,'Urban and Rural'!$A$2:$A$53,About!$B$1)</f>
        <v>95.209696771823673</v>
      </c>
      <c r="I8" s="65">
        <f>INDEX('REEDS calc-noIRA'!$C$64:$AG$113,MATCH(About!$B$2,'REEDS calc-noIRA'!$B$64:$B$113,0),MATCH(I$1,'REEDS calc-noIRA'!$C$63:$AG$63,0))*SUMIFS('res v com'!$E$3:$E$52,'res v com'!$B$3:$B$52,About!$B$2)*SUMIFS('Urban and Rural'!$B$2:$B$53,'Urban and Rural'!$A$2:$A$53,About!$B$1)</f>
        <v>105.36218171087349</v>
      </c>
      <c r="J8" s="65">
        <f>INDEX('REEDS calc-noIRA'!$C$64:$AG$113,MATCH(About!$B$2,'REEDS calc-noIRA'!$B$64:$B$113,0),MATCH(J$1,'REEDS calc-noIRA'!$C$63:$AG$63,0))*SUMIFS('res v com'!$E$3:$E$52,'res v com'!$B$3:$B$52,About!$B$2)*SUMIFS('Urban and Rural'!$B$2:$B$53,'Urban and Rural'!$A$2:$A$53,About!$B$1)</f>
        <v>115.51466664992331</v>
      </c>
      <c r="K8" s="65">
        <f>INDEX('REEDS calc-noIRA'!$C$64:$AG$113,MATCH(About!$B$2,'REEDS calc-noIRA'!$B$64:$B$113,0),MATCH(K$1,'REEDS calc-noIRA'!$C$63:$AG$63,0))*SUMIFS('res v com'!$E$3:$E$52,'res v com'!$B$3:$B$52,About!$B$2)*SUMIFS('Urban and Rural'!$B$2:$B$53,'Urban and Rural'!$A$2:$A$53,About!$B$1)</f>
        <v>137.50806274898804</v>
      </c>
      <c r="L8" s="65">
        <f>INDEX('REEDS calc-noIRA'!$C$64:$AG$113,MATCH(About!$B$2,'REEDS calc-noIRA'!$B$64:$B$113,0),MATCH(L$1,'REEDS calc-noIRA'!$C$63:$AG$63,0))*SUMIFS('res v com'!$E$3:$E$52,'res v com'!$B$3:$B$52,About!$B$2)*SUMIFS('Urban and Rural'!$B$2:$B$53,'Urban and Rural'!$A$2:$A$53,About!$B$1)</f>
        <v>159.50145884805281</v>
      </c>
      <c r="M8" s="65">
        <f>INDEX('REEDS calc-noIRA'!$C$64:$AG$113,MATCH(About!$B$2,'REEDS calc-noIRA'!$B$64:$B$113,0),MATCH(M$1,'REEDS calc-noIRA'!$C$63:$AG$63,0))*SUMIFS('res v com'!$E$3:$E$52,'res v com'!$B$3:$B$52,About!$B$2)*SUMIFS('Urban and Rural'!$B$2:$B$53,'Urban and Rural'!$A$2:$A$53,About!$B$1)</f>
        <v>185.92423282549368</v>
      </c>
      <c r="N8" s="65">
        <f>INDEX('REEDS calc-noIRA'!$C$64:$AG$113,MATCH(About!$B$2,'REEDS calc-noIRA'!$B$64:$B$113,0),MATCH(N$1,'REEDS calc-noIRA'!$C$63:$AG$63,0))*SUMIFS('res v com'!$E$3:$E$52,'res v com'!$B$3:$B$52,About!$B$2)*SUMIFS('Urban and Rural'!$B$2:$B$53,'Urban and Rural'!$A$2:$A$53,About!$B$1)</f>
        <v>212.34700680293452</v>
      </c>
      <c r="O8" s="65">
        <f>INDEX('REEDS calc-noIRA'!$C$64:$AG$113,MATCH(About!$B$2,'REEDS calc-noIRA'!$B$64:$B$113,0),MATCH(O$1,'REEDS calc-noIRA'!$C$63:$AG$63,0))*SUMIFS('res v com'!$E$3:$E$52,'res v com'!$B$3:$B$52,About!$B$2)*SUMIFS('Urban and Rural'!$B$2:$B$53,'Urban and Rural'!$A$2:$A$53,About!$B$1)</f>
        <v>245.08493339904996</v>
      </c>
      <c r="P8" s="65">
        <f>INDEX('REEDS calc-noIRA'!$C$64:$AG$113,MATCH(About!$B$2,'REEDS calc-noIRA'!$B$64:$B$113,0),MATCH(P$1,'REEDS calc-noIRA'!$C$63:$AG$63,0))*SUMIFS('res v com'!$E$3:$E$52,'res v com'!$B$3:$B$52,About!$B$2)*SUMIFS('Urban and Rural'!$B$2:$B$53,'Urban and Rural'!$A$2:$A$53,About!$B$1)</f>
        <v>277.8228599951654</v>
      </c>
      <c r="Q8" s="65">
        <f>INDEX('REEDS calc-noIRA'!$C$64:$AG$113,MATCH(About!$B$2,'REEDS calc-noIRA'!$B$64:$B$113,0),MATCH(Q$1,'REEDS calc-noIRA'!$C$63:$AG$63,0))*SUMIFS('res v com'!$E$3:$E$52,'res v com'!$B$3:$B$52,About!$B$2)*SUMIFS('Urban and Rural'!$B$2:$B$53,'Urban and Rural'!$A$2:$A$53,About!$B$1)</f>
        <v>315.47257196136081</v>
      </c>
      <c r="R8" s="65">
        <f>INDEX('REEDS calc-noIRA'!$C$64:$AG$113,MATCH(About!$B$2,'REEDS calc-noIRA'!$B$64:$B$113,0),MATCH(R$1,'REEDS calc-noIRA'!$C$63:$AG$63,0))*SUMIFS('res v com'!$E$3:$E$52,'res v com'!$B$3:$B$52,About!$B$2)*SUMIFS('Urban and Rural'!$B$2:$B$53,'Urban and Rural'!$A$2:$A$53,About!$B$1)</f>
        <v>353.12228392755623</v>
      </c>
      <c r="S8" s="65">
        <f>INDEX('REEDS calc-noIRA'!$C$64:$AG$113,MATCH(About!$B$2,'REEDS calc-noIRA'!$B$64:$B$113,0),MATCH(S$1,'REEDS calc-noIRA'!$C$63:$AG$63,0))*SUMIFS('res v com'!$E$3:$E$52,'res v com'!$B$3:$B$52,About!$B$2)*SUMIFS('Urban and Rural'!$B$2:$B$53,'Urban and Rural'!$A$2:$A$53,About!$B$1)</f>
        <v>396.23197159531463</v>
      </c>
      <c r="T8" s="65">
        <f>INDEX('REEDS calc-noIRA'!$C$64:$AG$113,MATCH(About!$B$2,'REEDS calc-noIRA'!$B$64:$B$113,0),MATCH(T$1,'REEDS calc-noIRA'!$C$63:$AG$63,0))*SUMIFS('res v com'!$E$3:$E$52,'res v com'!$B$3:$B$52,About!$B$2)*SUMIFS('Urban and Rural'!$B$2:$B$53,'Urban and Rural'!$A$2:$A$53,About!$B$1)</f>
        <v>439.34165926307298</v>
      </c>
      <c r="U8" s="65">
        <f>INDEX('REEDS calc-noIRA'!$C$64:$AG$113,MATCH(About!$B$2,'REEDS calc-noIRA'!$B$64:$B$113,0),MATCH(U$1,'REEDS calc-noIRA'!$C$63:$AG$63,0))*SUMIFS('res v com'!$E$3:$E$52,'res v com'!$B$3:$B$52,About!$B$2)*SUMIFS('Urban and Rural'!$B$2:$B$53,'Urban and Rural'!$A$2:$A$53,About!$B$1)</f>
        <v>486.59566583683539</v>
      </c>
      <c r="V8" s="65">
        <f>INDEX('REEDS calc-noIRA'!$C$64:$AG$113,MATCH(About!$B$2,'REEDS calc-noIRA'!$B$64:$B$113,0),MATCH(V$1,'REEDS calc-noIRA'!$C$63:$AG$63,0))*SUMIFS('res v com'!$E$3:$E$52,'res v com'!$B$3:$B$52,About!$B$2)*SUMIFS('Urban and Rural'!$B$2:$B$53,'Urban and Rural'!$A$2:$A$53,About!$B$1)</f>
        <v>533.8496724105978</v>
      </c>
      <c r="W8" s="65">
        <f>INDEX('REEDS calc-noIRA'!$C$64:$AG$113,MATCH(About!$B$2,'REEDS calc-noIRA'!$B$64:$B$113,0),MATCH(W$1,'REEDS calc-noIRA'!$C$63:$AG$63,0))*SUMIFS('res v com'!$E$3:$E$52,'res v com'!$B$3:$B$52,About!$B$2)*SUMIFS('Urban and Rural'!$B$2:$B$53,'Urban and Rural'!$A$2:$A$53,About!$B$1)</f>
        <v>585.02872175777395</v>
      </c>
      <c r="X8" s="65">
        <f>INDEX('REEDS calc-noIRA'!$C$64:$AG$113,MATCH(About!$B$2,'REEDS calc-noIRA'!$B$64:$B$113,0),MATCH(X$1,'REEDS calc-noIRA'!$C$63:$AG$63,0))*SUMIFS('res v com'!$E$3:$E$52,'res v com'!$B$3:$B$52,About!$B$2)*SUMIFS('Urban and Rural'!$B$2:$B$53,'Urban and Rural'!$A$2:$A$53,About!$B$1)</f>
        <v>636.20777110494998</v>
      </c>
      <c r="Y8" s="65">
        <f>INDEX('REEDS calc-noIRA'!$C$64:$AG$113,MATCH(About!$B$2,'REEDS calc-noIRA'!$B$64:$B$113,0),MATCH(Y$1,'REEDS calc-noIRA'!$C$63:$AG$63,0))*SUMIFS('res v com'!$E$3:$E$52,'res v com'!$B$3:$B$52,About!$B$2)*SUMIFS('Urban and Rural'!$B$2:$B$53,'Urban and Rural'!$A$2:$A$53,About!$B$1)</f>
        <v>697.91207481658307</v>
      </c>
      <c r="Z8" s="65">
        <f>INDEX('REEDS calc-noIRA'!$C$64:$AG$113,MATCH(About!$B$2,'REEDS calc-noIRA'!$B$64:$B$113,0),MATCH(Z$1,'REEDS calc-noIRA'!$C$63:$AG$63,0))*SUMIFS('res v com'!$E$3:$E$52,'res v com'!$B$3:$B$52,About!$B$2)*SUMIFS('Urban and Rural'!$B$2:$B$53,'Urban and Rural'!$A$2:$A$53,About!$B$1)</f>
        <v>759.61637852821593</v>
      </c>
      <c r="AA8" s="65">
        <f>INDEX('REEDS calc-noIRA'!$C$64:$AG$113,MATCH(About!$B$2,'REEDS calc-noIRA'!$B$64:$B$113,0),MATCH(AA$1,'REEDS calc-noIRA'!$C$63:$AG$63,0))*SUMIFS('res v com'!$E$3:$E$52,'res v com'!$B$3:$B$52,About!$B$2)*SUMIFS('Urban and Rural'!$B$2:$B$53,'Urban and Rural'!$A$2:$A$53,About!$B$1)</f>
        <v>821.75923450503421</v>
      </c>
      <c r="AB8" s="65">
        <f>INDEX('REEDS calc-noIRA'!$C$64:$AG$113,MATCH(About!$B$2,'REEDS calc-noIRA'!$B$64:$B$113,0),MATCH(AB$1,'REEDS calc-noIRA'!$C$63:$AG$63,0))*SUMIFS('res v com'!$E$3:$E$52,'res v com'!$B$3:$B$52,About!$B$2)*SUMIFS('Urban and Rural'!$B$2:$B$53,'Urban and Rural'!$A$2:$A$53,About!$B$1)</f>
        <v>883.9020904818525</v>
      </c>
      <c r="AC8" s="65">
        <f>INDEX('REEDS calc-noIRA'!$C$64:$AG$113,MATCH(About!$B$2,'REEDS calc-noIRA'!$B$64:$B$113,0),MATCH(AC$1,'REEDS calc-noIRA'!$C$63:$AG$63,0))*SUMIFS('res v com'!$E$3:$E$52,'res v com'!$B$3:$B$52,About!$B$2)*SUMIFS('Urban and Rural'!$B$2:$B$53,'Urban and Rural'!$A$2:$A$53,About!$B$1)</f>
        <v>946.50542633711564</v>
      </c>
      <c r="AD8" s="65">
        <f>INDEX('REEDS calc-noIRA'!$C$64:$AG$113,MATCH(About!$B$2,'REEDS calc-noIRA'!$B$64:$B$113,0),MATCH(AD$1,'REEDS calc-noIRA'!$C$63:$AG$63,0))*SUMIFS('res v com'!$E$3:$E$52,'res v com'!$B$3:$B$52,About!$B$2)*SUMIFS('Urban and Rural'!$B$2:$B$53,'Urban and Rural'!$A$2:$A$53,About!$B$1)</f>
        <v>1009.1087621923788</v>
      </c>
      <c r="AE8" s="65">
        <f>INDEX('REEDS calc-noIRA'!$C$64:$AG$113,MATCH(About!$B$2,'REEDS calc-noIRA'!$B$64:$B$113,0),MATCH(AE$1,'REEDS calc-noIRA'!$C$63:$AG$63,0))*SUMIFS('res v com'!$E$3:$E$52,'res v com'!$B$3:$B$52,About!$B$2)*SUMIFS('Urban and Rural'!$B$2:$B$53,'Urban and Rural'!$A$2:$A$53,About!$B$1)</f>
        <v>1071.8217361139393</v>
      </c>
      <c r="AF8" s="65">
        <f>INDEX('REEDS calc-noIRA'!$C$64:$AG$113,MATCH(About!$B$2,'REEDS calc-noIRA'!$B$64:$B$113,0),MATCH(AF$1,'REEDS calc-noIRA'!$C$63:$AG$63,0))*SUMIFS('res v com'!$E$3:$E$52,'res v com'!$B$3:$B$52,About!$B$2)*SUMIFS('Urban and Rural'!$B$2:$B$53,'Urban and Rural'!$A$2:$A$53,About!$B$1)</f>
        <v>1134.5347100355</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51.248990490389239</v>
      </c>
      <c r="C8" s="65">
        <f>INDEX('REEDS calc-noIRA'!$C$64:$AG$113,MATCH(About!$B$2,'REEDS calc-noIRA'!$B$64:$B$113,0),MATCH(C$1,'REEDS calc-noIRA'!$C$63:$AG$63,0))*SUMIFS('res v com'!$F$3:$F$52,'res v com'!$B$3:$B$52,About!$B$2)</f>
        <v>51.248990490389239</v>
      </c>
      <c r="D8" s="65">
        <f>INDEX('REEDS calc-noIRA'!$C$64:$AG$113,MATCH(About!$B$2,'REEDS calc-noIRA'!$B$64:$B$113,0),MATCH(D$1,'REEDS calc-noIRA'!$C$63:$AG$63,0))*SUMIFS('res v com'!$F$3:$F$52,'res v com'!$B$3:$B$52,About!$B$2)</f>
        <v>51.248990490389239</v>
      </c>
      <c r="E8" s="65">
        <f>INDEX('REEDS calc-noIRA'!$C$64:$AG$113,MATCH(About!$B$2,'REEDS calc-noIRA'!$B$64:$B$113,0),MATCH(E$1,'REEDS calc-noIRA'!$C$63:$AG$63,0))*SUMIFS('res v com'!$F$3:$F$52,'res v com'!$B$3:$B$52,About!$B$2)</f>
        <v>52.937259858861083</v>
      </c>
      <c r="F8" s="65">
        <f>INDEX('REEDS calc-noIRA'!$C$64:$AG$113,MATCH(About!$B$2,'REEDS calc-noIRA'!$B$64:$B$113,0),MATCH(F$1,'REEDS calc-noIRA'!$C$63:$AG$63,0))*SUMIFS('res v com'!$F$3:$F$52,'res v com'!$B$3:$B$52,About!$B$2)</f>
        <v>54.625529227332912</v>
      </c>
      <c r="G8" s="65">
        <f>INDEX('REEDS calc-noIRA'!$C$64:$AG$113,MATCH(About!$B$2,'REEDS calc-noIRA'!$B$64:$B$113,0),MATCH(G$1,'REEDS calc-noIRA'!$C$63:$AG$63,0))*SUMIFS('res v com'!$F$3:$F$52,'res v com'!$B$3:$B$52,About!$B$2)</f>
        <v>58.374059520041492</v>
      </c>
      <c r="H8" s="65">
        <f>INDEX('REEDS calc-noIRA'!$C$64:$AG$113,MATCH(About!$B$2,'REEDS calc-noIRA'!$B$64:$B$113,0),MATCH(H$1,'REEDS calc-noIRA'!$C$63:$AG$63,0))*SUMIFS('res v com'!$F$3:$F$52,'res v com'!$B$3:$B$52,About!$B$2)</f>
        <v>62.122589812750086</v>
      </c>
      <c r="I8" s="65">
        <f>INDEX('REEDS calc-noIRA'!$C$64:$AG$113,MATCH(About!$B$2,'REEDS calc-noIRA'!$B$64:$B$113,0),MATCH(I$1,'REEDS calc-noIRA'!$C$63:$AG$63,0))*SUMIFS('res v com'!$F$3:$F$52,'res v com'!$B$3:$B$52,About!$B$2)</f>
        <v>68.746900978872446</v>
      </c>
      <c r="J8" s="65">
        <f>INDEX('REEDS calc-noIRA'!$C$64:$AG$113,MATCH(About!$B$2,'REEDS calc-noIRA'!$B$64:$B$113,0),MATCH(J$1,'REEDS calc-noIRA'!$C$63:$AG$63,0))*SUMIFS('res v com'!$F$3:$F$52,'res v com'!$B$3:$B$52,About!$B$2)</f>
        <v>75.3712121449948</v>
      </c>
      <c r="K8" s="65">
        <f>INDEX('REEDS calc-noIRA'!$C$64:$AG$113,MATCH(About!$B$2,'REEDS calc-noIRA'!$B$64:$B$113,0),MATCH(K$1,'REEDS calc-noIRA'!$C$63:$AG$63,0))*SUMIFS('res v com'!$F$3:$F$52,'res v com'!$B$3:$B$52,About!$B$2)</f>
        <v>89.721501777005003</v>
      </c>
      <c r="L8" s="65">
        <f>INDEX('REEDS calc-noIRA'!$C$64:$AG$113,MATCH(About!$B$2,'REEDS calc-noIRA'!$B$64:$B$113,0),MATCH(L$1,'REEDS calc-noIRA'!$C$63:$AG$63,0))*SUMIFS('res v com'!$F$3:$F$52,'res v com'!$B$3:$B$52,About!$B$2)</f>
        <v>104.07179140901522</v>
      </c>
      <c r="M8" s="65">
        <f>INDEX('REEDS calc-noIRA'!$C$64:$AG$113,MATCH(About!$B$2,'REEDS calc-noIRA'!$B$64:$B$113,0),MATCH(M$1,'REEDS calc-noIRA'!$C$63:$AG$63,0))*SUMIFS('res v com'!$F$3:$F$52,'res v com'!$B$3:$B$52,About!$B$2)</f>
        <v>121.31216928196878</v>
      </c>
      <c r="N8" s="65">
        <f>INDEX('REEDS calc-noIRA'!$C$64:$AG$113,MATCH(About!$B$2,'REEDS calc-noIRA'!$B$64:$B$113,0),MATCH(N$1,'REEDS calc-noIRA'!$C$63:$AG$63,0))*SUMIFS('res v com'!$F$3:$F$52,'res v com'!$B$3:$B$52,About!$B$2)</f>
        <v>138.55254715492231</v>
      </c>
      <c r="O8" s="65">
        <f>INDEX('REEDS calc-noIRA'!$C$64:$AG$113,MATCH(About!$B$2,'REEDS calc-noIRA'!$B$64:$B$113,0),MATCH(O$1,'REEDS calc-noIRA'!$C$63:$AG$63,0))*SUMIFS('res v com'!$F$3:$F$52,'res v com'!$B$3:$B$52,About!$B$2)</f>
        <v>159.91344687634935</v>
      </c>
      <c r="P8" s="65">
        <f>INDEX('REEDS calc-noIRA'!$C$64:$AG$113,MATCH(About!$B$2,'REEDS calc-noIRA'!$B$64:$B$113,0),MATCH(P$1,'REEDS calc-noIRA'!$C$63:$AG$63,0))*SUMIFS('res v com'!$F$3:$F$52,'res v com'!$B$3:$B$52,About!$B$2)</f>
        <v>181.2743465977764</v>
      </c>
      <c r="Q8" s="65">
        <f>INDEX('REEDS calc-noIRA'!$C$64:$AG$113,MATCH(About!$B$2,'REEDS calc-noIRA'!$B$64:$B$113,0),MATCH(Q$1,'REEDS calc-noIRA'!$C$63:$AG$63,0))*SUMIFS('res v com'!$F$3:$F$52,'res v com'!$B$3:$B$52,About!$B$2)</f>
        <v>205.84009664579378</v>
      </c>
      <c r="R8" s="65">
        <f>INDEX('REEDS calc-noIRA'!$C$64:$AG$113,MATCH(About!$B$2,'REEDS calc-noIRA'!$B$64:$B$113,0),MATCH(R$1,'REEDS calc-noIRA'!$C$63:$AG$63,0))*SUMIFS('res v com'!$F$3:$F$52,'res v com'!$B$3:$B$52,About!$B$2)</f>
        <v>230.4058466938111</v>
      </c>
      <c r="S8" s="65">
        <f>INDEX('REEDS calc-noIRA'!$C$64:$AG$113,MATCH(About!$B$2,'REEDS calc-noIRA'!$B$64:$B$113,0),MATCH(S$1,'REEDS calc-noIRA'!$C$63:$AG$63,0))*SUMIFS('res v com'!$F$3:$F$52,'res v com'!$B$3:$B$52,About!$B$2)</f>
        <v>258.53413125665492</v>
      </c>
      <c r="T8" s="65">
        <f>INDEX('REEDS calc-noIRA'!$C$64:$AG$113,MATCH(About!$B$2,'REEDS calc-noIRA'!$B$64:$B$113,0),MATCH(T$1,'REEDS calc-noIRA'!$C$63:$AG$63,0))*SUMIFS('res v com'!$F$3:$F$52,'res v com'!$B$3:$B$52,About!$B$2)</f>
        <v>286.66241581949868</v>
      </c>
      <c r="U8" s="65">
        <f>INDEX('REEDS calc-noIRA'!$C$64:$AG$113,MATCH(About!$B$2,'REEDS calc-noIRA'!$B$64:$B$113,0),MATCH(U$1,'REEDS calc-noIRA'!$C$63:$AG$63,0))*SUMIFS('res v com'!$F$3:$F$52,'res v com'!$B$3:$B$52,About!$B$2)</f>
        <v>317.49479284540246</v>
      </c>
      <c r="V8" s="65">
        <f>INDEX('REEDS calc-noIRA'!$C$64:$AG$113,MATCH(About!$B$2,'REEDS calc-noIRA'!$B$64:$B$113,0),MATCH(V$1,'REEDS calc-noIRA'!$C$63:$AG$63,0))*SUMIFS('res v com'!$F$3:$F$52,'res v com'!$B$3:$B$52,About!$B$2)</f>
        <v>348.32716987130618</v>
      </c>
      <c r="W8" s="65">
        <f>INDEX('REEDS calc-noIRA'!$C$64:$AG$113,MATCH(About!$B$2,'REEDS calc-noIRA'!$B$64:$B$113,0),MATCH(W$1,'REEDS calc-noIRA'!$C$63:$AG$63,0))*SUMIFS('res v com'!$F$3:$F$52,'res v com'!$B$3:$B$52,About!$B$2)</f>
        <v>381.72056568497732</v>
      </c>
      <c r="X8" s="65">
        <f>INDEX('REEDS calc-noIRA'!$C$64:$AG$113,MATCH(About!$B$2,'REEDS calc-noIRA'!$B$64:$B$113,0),MATCH(X$1,'REEDS calc-noIRA'!$C$63:$AG$63,0))*SUMIFS('res v com'!$F$3:$F$52,'res v com'!$B$3:$B$52,About!$B$2)</f>
        <v>415.11396149864845</v>
      </c>
      <c r="Y8" s="65">
        <f>INDEX('REEDS calc-noIRA'!$C$64:$AG$113,MATCH(About!$B$2,'REEDS calc-noIRA'!$B$64:$B$113,0),MATCH(Y$1,'REEDS calc-noIRA'!$C$63:$AG$63,0))*SUMIFS('res v com'!$F$3:$F$52,'res v com'!$B$3:$B$52,About!$B$2)</f>
        <v>455.37489372644166</v>
      </c>
      <c r="Z8" s="65">
        <f>INDEX('REEDS calc-noIRA'!$C$64:$AG$113,MATCH(About!$B$2,'REEDS calc-noIRA'!$B$64:$B$113,0),MATCH(Z$1,'REEDS calc-noIRA'!$C$63:$AG$63,0))*SUMIFS('res v com'!$F$3:$F$52,'res v com'!$B$3:$B$52,About!$B$2)</f>
        <v>495.6358259542348</v>
      </c>
      <c r="AA8" s="65">
        <f>INDEX('REEDS calc-noIRA'!$C$64:$AG$113,MATCH(About!$B$2,'REEDS calc-noIRA'!$B$64:$B$113,0),MATCH(AA$1,'REEDS calc-noIRA'!$C$63:$AG$63,0))*SUMIFS('res v com'!$F$3:$F$52,'res v com'!$B$3:$B$52,About!$B$2)</f>
        <v>536.18290553261613</v>
      </c>
      <c r="AB8" s="65">
        <f>INDEX('REEDS calc-noIRA'!$C$64:$AG$113,MATCH(About!$B$2,'REEDS calc-noIRA'!$B$64:$B$113,0),MATCH(AB$1,'REEDS calc-noIRA'!$C$63:$AG$63,0))*SUMIFS('res v com'!$F$3:$F$52,'res v com'!$B$3:$B$52,About!$B$2)</f>
        <v>576.7299851109974</v>
      </c>
      <c r="AC8" s="65">
        <f>INDEX('REEDS calc-noIRA'!$C$64:$AG$113,MATCH(About!$B$2,'REEDS calc-noIRA'!$B$64:$B$113,0),MATCH(AC$1,'REEDS calc-noIRA'!$C$63:$AG$63,0))*SUMIFS('res v com'!$F$3:$F$52,'res v com'!$B$3:$B$52,About!$B$2)</f>
        <v>617.57751940749631</v>
      </c>
      <c r="AD8" s="65">
        <f>INDEX('REEDS calc-noIRA'!$C$64:$AG$113,MATCH(About!$B$2,'REEDS calc-noIRA'!$B$64:$B$113,0),MATCH(AD$1,'REEDS calc-noIRA'!$C$63:$AG$63,0))*SUMIFS('res v com'!$F$3:$F$52,'res v com'!$B$3:$B$52,About!$B$2)</f>
        <v>658.42505370399545</v>
      </c>
      <c r="AE8" s="65">
        <f>INDEX('REEDS calc-noIRA'!$C$64:$AG$113,MATCH(About!$B$2,'REEDS calc-noIRA'!$B$64:$B$113,0),MATCH(AE$1,'REEDS calc-noIRA'!$C$63:$AG$63,0))*SUMIFS('res v com'!$F$3:$F$52,'res v com'!$B$3:$B$52,About!$B$2)</f>
        <v>699.34412483814231</v>
      </c>
      <c r="AF8" s="65">
        <f>INDEX('REEDS calc-noIRA'!$C$64:$AG$113,MATCH(About!$B$2,'REEDS calc-noIRA'!$B$64:$B$113,0),MATCH(AF$1,'REEDS calc-noIRA'!$C$63:$AG$63,0))*SUMIFS('res v com'!$F$3:$F$52,'res v com'!$B$3:$B$52,About!$B$2)</f>
        <v>740.26319597228917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-9.8783897733088963</v>
      </c>
      <c r="E8" s="74">
        <f>'DESC-urban-residential'!F8-'BDESC-urban-residential'!F8</f>
        <v>-19.756779546617778</v>
      </c>
      <c r="F8" s="74">
        <f>'DESC-urban-residential'!G8-'BDESC-urban-residential'!G8</f>
        <v>-27.519154640405318</v>
      </c>
      <c r="G8" s="74">
        <f>'DESC-urban-residential'!H8-'BDESC-urban-residential'!H8</f>
        <v>-35.281529734192844</v>
      </c>
      <c r="H8" s="74">
        <f>'DESC-urban-residential'!I8-'BDESC-urban-residential'!I8</f>
        <v>-51.058447474249803</v>
      </c>
      <c r="I8" s="74">
        <f>'DESC-urban-residential'!J8-'BDESC-urban-residential'!J8</f>
        <v>-66.835365214306748</v>
      </c>
      <c r="J8" s="74">
        <f>'DESC-urban-residential'!K8-'BDESC-urban-residential'!K8</f>
        <v>-88.306884117800621</v>
      </c>
      <c r="K8" s="74">
        <f>'DESC-urban-residential'!L8-'BDESC-urban-residential'!L8</f>
        <v>-109.77840302129439</v>
      </c>
      <c r="L8" s="74">
        <f>'DESC-urban-residential'!M8-'BDESC-urban-residential'!M8</f>
        <v>-131.78934121096648</v>
      </c>
      <c r="M8" s="74">
        <f>'DESC-urban-residential'!N8-'BDESC-urban-residential'!N8</f>
        <v>-153.80027940063854</v>
      </c>
      <c r="N8" s="74">
        <f>'DESC-urban-residential'!O8-'BDESC-urban-residential'!O8</f>
        <v>-174.05481576824187</v>
      </c>
      <c r="O8" s="74">
        <f>'DESC-urban-residential'!P8-'BDESC-urban-residential'!P8</f>
        <v>-194.30935213584519</v>
      </c>
      <c r="P8" s="74">
        <f>'DESC-urban-residential'!Q8-'BDESC-urban-residential'!Q8</f>
        <v>-206.49233406270525</v>
      </c>
      <c r="Q8" s="74">
        <f>'DESC-urban-residential'!R8-'BDESC-urban-residential'!R8</f>
        <v>-218.67531598956526</v>
      </c>
      <c r="R8" s="74">
        <f>'DESC-urban-residential'!S8-'BDESC-urban-residential'!S8</f>
        <v>-227.01438731207173</v>
      </c>
      <c r="S8" s="74">
        <f>'DESC-urban-residential'!T8-'BDESC-urban-residential'!T8</f>
        <v>-235.35345863457826</v>
      </c>
      <c r="T8" s="74">
        <f>'DESC-urban-residential'!U8-'BDESC-urban-residential'!U8</f>
        <v>-242.97330424218154</v>
      </c>
      <c r="U8" s="74">
        <f>'DESC-urban-residential'!V8-'BDESC-urban-residential'!V8</f>
        <v>-250.59314984978448</v>
      </c>
      <c r="V8" s="74">
        <f>'DESC-urban-residential'!W8-'BDESC-urban-residential'!W8</f>
        <v>-256.04874002869474</v>
      </c>
      <c r="W8" s="74">
        <f>'DESC-urban-residential'!X8-'BDESC-urban-residential'!X8</f>
        <v>-261.50433020760499</v>
      </c>
      <c r="X8" s="74">
        <f>'DESC-urban-residential'!Y8-'BDESC-urban-residential'!Y8</f>
        <v>-263.18837090591853</v>
      </c>
      <c r="Y8" s="74">
        <f>'DESC-urban-residential'!Z8-'BDESC-urban-residential'!Z8</f>
        <v>-264.8724116042323</v>
      </c>
      <c r="Z8" s="74">
        <f>'DESC-urban-residential'!AA8-'BDESC-urban-residential'!AA8</f>
        <v>-261.07674174905048</v>
      </c>
      <c r="AA8" s="74">
        <f>'DESC-urban-residential'!AB8-'BDESC-urban-residential'!AB8</f>
        <v>-257.2810718938689</v>
      </c>
      <c r="AB8" s="74">
        <f>'DESC-urban-residential'!AC8-'BDESC-urban-residential'!AC8</f>
        <v>-269.57149912570037</v>
      </c>
      <c r="AC8" s="74">
        <f>'DESC-urban-residential'!AD8-'BDESC-urban-residential'!AD8</f>
        <v>-281.86192635753162</v>
      </c>
      <c r="AD8" s="74">
        <f>'DESC-urban-residential'!AE8-'BDESC-urban-residential'!AE8</f>
        <v>-291.34123356952136</v>
      </c>
      <c r="AE8" s="74">
        <f>'DESC-urban-residential'!AF8-'BDESC-urban-residential'!AF8</f>
        <v>-300.82054078151123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-4.1534138819594091</v>
      </c>
      <c r="E8" s="74">
        <f>'DESC-rural-residential'!F8-'BDESC-rural-residential'!F8</f>
        <v>-8.3068277639188111</v>
      </c>
      <c r="F8" s="74">
        <f>'DESC-rural-residential'!G8-'BDESC-rural-residential'!G8</f>
        <v>-11.570553655624927</v>
      </c>
      <c r="G8" s="74">
        <f>'DESC-rural-residential'!H8-'BDESC-rural-residential'!H8</f>
        <v>-14.834279547331029</v>
      </c>
      <c r="H8" s="74">
        <f>'DESC-rural-residential'!I8-'BDESC-rural-residential'!I8</f>
        <v>-21.467756324400419</v>
      </c>
      <c r="I8" s="74">
        <f>'DESC-rural-residential'!J8-'BDESC-rural-residential'!J8</f>
        <v>-28.101233101469788</v>
      </c>
      <c r="J8" s="74">
        <f>'DESC-rural-residential'!K8-'BDESC-rural-residential'!K8</f>
        <v>-37.129030822256958</v>
      </c>
      <c r="K8" s="74">
        <f>'DESC-rural-residential'!L8-'BDESC-rural-residential'!L8</f>
        <v>-46.156828543044085</v>
      </c>
      <c r="L8" s="74">
        <f>'DESC-rural-residential'!M8-'BDESC-rural-residential'!M8</f>
        <v>-55.411427554610697</v>
      </c>
      <c r="M8" s="74">
        <f>'DESC-rural-residential'!N8-'BDESC-rural-residential'!N8</f>
        <v>-64.666026566177365</v>
      </c>
      <c r="N8" s="74">
        <f>'DESC-rural-residential'!O8-'BDESC-rural-residential'!O8</f>
        <v>-73.182138448010548</v>
      </c>
      <c r="O8" s="74">
        <f>'DESC-rural-residential'!P8-'BDESC-rural-residential'!P8</f>
        <v>-81.698250329843717</v>
      </c>
      <c r="P8" s="74">
        <f>'DESC-rural-residential'!Q8-'BDESC-rural-residential'!Q8</f>
        <v>-86.820640458182567</v>
      </c>
      <c r="Q8" s="74">
        <f>'DESC-rural-residential'!R8-'BDESC-rural-residential'!R8</f>
        <v>-91.943030586521445</v>
      </c>
      <c r="R8" s="74">
        <f>'DESC-rural-residential'!S8-'BDESC-rural-residential'!S8</f>
        <v>-95.449231028938897</v>
      </c>
      <c r="S8" s="74">
        <f>'DESC-rural-residential'!T8-'BDESC-rural-residential'!T8</f>
        <v>-98.955431471356462</v>
      </c>
      <c r="T8" s="74">
        <f>'DESC-rural-residential'!U8-'BDESC-rural-residential'!U8</f>
        <v>-102.15923019273504</v>
      </c>
      <c r="U8" s="74">
        <f>'DESC-rural-residential'!V8-'BDESC-rural-residential'!V8</f>
        <v>-105.36302891411356</v>
      </c>
      <c r="V8" s="74">
        <f>'DESC-rural-residential'!W8-'BDESC-rural-residential'!W8</f>
        <v>-107.65685660297359</v>
      </c>
      <c r="W8" s="74">
        <f>'DESC-rural-residential'!X8-'BDESC-rural-residential'!X8</f>
        <v>-109.95068429183357</v>
      </c>
      <c r="X8" s="74">
        <f>'DESC-rural-residential'!Y8-'BDESC-rural-residential'!Y8</f>
        <v>-110.65874685816993</v>
      </c>
      <c r="Y8" s="74">
        <f>'DESC-rural-residential'!Z8-'BDESC-rural-residential'!Z8</f>
        <v>-111.36680942450636</v>
      </c>
      <c r="Z8" s="74">
        <f>'DESC-rural-residential'!AA8-'BDESC-rural-residential'!AA8</f>
        <v>-109.77090278085035</v>
      </c>
      <c r="AA8" s="74">
        <f>'DESC-rural-residential'!AB8-'BDESC-rural-residential'!AB8</f>
        <v>-108.17499613719451</v>
      </c>
      <c r="AB8" s="74">
        <f>'DESC-rural-residential'!AC8-'BDESC-rural-residential'!AC8</f>
        <v>-113.34256213239632</v>
      </c>
      <c r="AC8" s="74">
        <f>'DESC-rural-residential'!AD8-'BDESC-rural-residential'!AD8</f>
        <v>-118.51012812759808</v>
      </c>
      <c r="AD8" s="74">
        <f>'DESC-rural-residential'!AE8-'BDESC-rural-residential'!AE8</f>
        <v>-122.49574593263918</v>
      </c>
      <c r="AE8" s="74">
        <f>'DESC-rural-residential'!AF8-'BDESC-rural-residential'!AF8</f>
        <v>-126.48136373768045</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-6.4454690720046699</v>
      </c>
      <c r="E8" s="74">
        <f>'DESC-commercial'!F8-'BDESC-commercial'!F8</f>
        <v>-12.890938144009375</v>
      </c>
      <c r="F8" s="74">
        <f>'DESC-commercial'!G8-'BDESC-commercial'!G8</f>
        <v>-17.955746249424728</v>
      </c>
      <c r="G8" s="74">
        <f>'DESC-commercial'!H8-'BDESC-commercial'!H8</f>
        <v>-23.020554354840066</v>
      </c>
      <c r="H8" s="74">
        <f>'DESC-commercial'!I8-'BDESC-commercial'!I8</f>
        <v>-33.314705292259191</v>
      </c>
      <c r="I8" s="74">
        <f>'DESC-commercial'!J8-'BDESC-commercial'!J8</f>
        <v>-43.60885622967831</v>
      </c>
      <c r="J8" s="74">
        <f>'DESC-commercial'!K8-'BDESC-commercial'!K8</f>
        <v>-57.618630514488345</v>
      </c>
      <c r="K8" s="74">
        <f>'DESC-commercial'!L8-'BDESC-commercial'!L8</f>
        <v>-71.62840479929838</v>
      </c>
      <c r="L8" s="74">
        <f>'DESC-commercial'!M8-'BDESC-commercial'!M8</f>
        <v>-85.99014032533205</v>
      </c>
      <c r="M8" s="74">
        <f>'DESC-commercial'!N8-'BDESC-commercial'!N8</f>
        <v>-100.35187585136578</v>
      </c>
      <c r="N8" s="74">
        <f>'DESC-commercial'!O8-'BDESC-commercial'!O8</f>
        <v>-113.56759123829281</v>
      </c>
      <c r="O8" s="74">
        <f>'DESC-commercial'!P8-'BDESC-commercial'!P8</f>
        <v>-126.78330662521984</v>
      </c>
      <c r="P8" s="74">
        <f>'DESC-commercial'!Q8-'BDESC-commercial'!Q8</f>
        <v>-134.73248002456683</v>
      </c>
      <c r="Q8" s="74">
        <f>'DESC-commercial'!R8-'BDESC-commercial'!R8</f>
        <v>-142.68165342391387</v>
      </c>
      <c r="R8" s="74">
        <f>'DESC-commercial'!S8-'BDESC-commercial'!S8</f>
        <v>-148.12274529535279</v>
      </c>
      <c r="S8" s="74">
        <f>'DESC-commercial'!T8-'BDESC-commercial'!T8</f>
        <v>-153.56383716679181</v>
      </c>
      <c r="T8" s="74">
        <f>'DESC-commercial'!U8-'BDESC-commercial'!U8</f>
        <v>-158.53564738326651</v>
      </c>
      <c r="U8" s="74">
        <f>'DESC-commercial'!V8-'BDESC-commercial'!V8</f>
        <v>-163.50745759974126</v>
      </c>
      <c r="V8" s="74">
        <f>'DESC-commercial'!W8-'BDESC-commercial'!W8</f>
        <v>-167.06713064106128</v>
      </c>
      <c r="W8" s="74">
        <f>'DESC-commercial'!X8-'BDESC-commercial'!X8</f>
        <v>-170.62680368238114</v>
      </c>
      <c r="X8" s="74">
        <f>'DESC-commercial'!Y8-'BDESC-commercial'!Y8</f>
        <v>-171.72560950864101</v>
      </c>
      <c r="Y8" s="74">
        <f>'DESC-commercial'!Z8-'BDESC-commercial'!Z8</f>
        <v>-172.82441533490083</v>
      </c>
      <c r="Z8" s="74">
        <f>'DESC-commercial'!AA8-'BDESC-commercial'!AA8</f>
        <v>-170.34781001555837</v>
      </c>
      <c r="AA8" s="74">
        <f>'DESC-commercial'!AB8-'BDESC-commercial'!AB8</f>
        <v>-167.87120469621607</v>
      </c>
      <c r="AB8" s="74">
        <f>'DESC-commercial'!AC8-'BDESC-commercial'!AC8</f>
        <v>-175.89048419645792</v>
      </c>
      <c r="AC8" s="74">
        <f>'DESC-commercial'!AD8-'BDESC-commercial'!AD8</f>
        <v>-183.90976369669954</v>
      </c>
      <c r="AD8" s="74">
        <f>'DESC-commercial'!AE8-'BDESC-commercial'!AE8</f>
        <v>-190.09483867966867</v>
      </c>
      <c r="AE8" s="74">
        <f>'DESC-commercial'!AF8-'BDESC-commercial'!AF8</f>
        <v>-196.2799136626378</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2025-01-29T23:37:52Z</dcterms:modified>
</cp:coreProperties>
</file>